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V:\SSD_PMR\BACKUP\PMR Webpage Webtool and simulator\webpage\changes XX_2023update_NOTDONEYET\For the 10 July\2023 PMR Questionnaire\"/>
    </mc:Choice>
  </mc:AlternateContent>
  <xr:revisionPtr revIDLastSave="0" documentId="13_ncr:1_{36831DEA-5F10-411E-A7C0-FBC0E8E11151}" xr6:coauthVersionLast="47" xr6:coauthVersionMax="47" xr10:uidLastSave="{00000000-0000-0000-0000-000000000000}"/>
  <workbookProtection workbookAlgorithmName="SHA-512" workbookHashValue="l0jzEoYT57SUqUhUvxn2oZh119EanqNxrViXShhFhAGvZJ43cjNCOR2Pu7vEVZQoDCQzj4G4pX8FYiE0TH7d6Q==" workbookSaltValue="nl7yVDcwCGYal94wGgXOoA==" workbookSpinCount="100000" lockStructure="1"/>
  <bookViews>
    <workbookView xWindow="-10" yWindow="-10" windowWidth="19220" windowHeight="11300" firstSheet="1" activeTab="3" xr2:uid="{00000000-000D-0000-FFFF-FFFF00000000}"/>
  </bookViews>
  <sheets>
    <sheet name="Country" sheetId="33" state="hidden" r:id="rId1"/>
    <sheet name="Sector classification " sheetId="61" r:id="rId2"/>
    <sheet name="READ ME" sheetId="69" state="hidden" r:id="rId3"/>
    <sheet name="2-E-Communication" sheetId="5" r:id="rId4"/>
    <sheet name="2bis-Regulator" sheetId="68" state="hidden" r:id="rId5"/>
    <sheet name="Database_n" sheetId="50" state="hidden" r:id="rId6"/>
    <sheet name="Lists" sheetId="52" state="hidden" r:id="rId7"/>
    <sheet name="Conditions" sheetId="67" state="hidden" r:id="rId8"/>
  </sheets>
  <definedNames>
    <definedName name="_xlnm._FilterDatabase" localSheetId="4" hidden="1">'2bis-Regulator'!$A$4:$AC$95</definedName>
    <definedName name="_xlnm._FilterDatabase" localSheetId="3" hidden="1">'2-E-Communication'!$A$4:$AD$221</definedName>
    <definedName name="_xlnm._FilterDatabase" localSheetId="5" hidden="1">Database_n!$A$1:$G$164</definedName>
    <definedName name="ECO_A">Lists!$A$2:$A$3</definedName>
    <definedName name="ECO_B">Lists!$B$2:$B$5</definedName>
    <definedName name="ECO_C">Lists!$C$2:$C$5</definedName>
    <definedName name="ECO_D">Lists!$D$2:$D$4</definedName>
    <definedName name="ECO_E">Lists!$E$2:$E$5</definedName>
    <definedName name="ECO_F">Lists!$F$2:$F$4</definedName>
    <definedName name="ECO_G">Lists!$G$2:$G$5</definedName>
    <definedName name="ECO_H">Lists!$H$2:$H$4</definedName>
    <definedName name="ECO_I">Lists!$I$2:$I$4</definedName>
    <definedName name="ECO_J">Lists!$J$2:$J$4</definedName>
    <definedName name="ECO_K">Lists!$K$2:$K$4</definedName>
    <definedName name="REGA1">Lists!$U$2:$U$4</definedName>
    <definedName name="REGA10_2023">Lists!$AA$17:$AA$20</definedName>
    <definedName name="REGA11">Lists!$AC$2:$AC$5</definedName>
    <definedName name="REGA11_2023">Lists!$AC$17:$AC$20</definedName>
    <definedName name="REGA13">Lists!$AD$2:$AD$4</definedName>
    <definedName name="REGA13_2023">Lists!$AD$17:$AD$20</definedName>
    <definedName name="REGA14">Lists!$AE$2:$AE$3</definedName>
    <definedName name="REGA16">Lists!$AF$2:$AF$5</definedName>
    <definedName name="REGA17">Lists!$AG$2:$AG$5</definedName>
    <definedName name="REGA19">Lists!$AH$2:$AH$4</definedName>
    <definedName name="REGA2">Lists!$V$2:$V$4</definedName>
    <definedName name="REGA20">Lists!$AI$2:$AI$5</definedName>
    <definedName name="REGA21">Lists!$AJ$2:$AJ$4</definedName>
    <definedName name="REGA22_2023">Lists!$AK$18:$AK$20</definedName>
    <definedName name="REGA23">Lists!$AK$2:$AK$3</definedName>
    <definedName name="REGA3">Lists!$W$2:$W$4</definedName>
    <definedName name="REGA4">Lists!$X$2:$X$5</definedName>
    <definedName name="REGA4_2023">Lists!$X$17:$X$21</definedName>
    <definedName name="REGA5">Lists!$Y$2:$Y$5</definedName>
    <definedName name="REGA6">Lists!$Z$2:$Z$4</definedName>
    <definedName name="REGA7">Lists!$AA$2:$AA$4</definedName>
    <definedName name="REGA8">Lists!$AB$2:$AB$5</definedName>
    <definedName name="REGA9_2023">Lists!$AW$17:$AW$19</definedName>
    <definedName name="REGB1">Lists!$AL$2:$AL$3</definedName>
    <definedName name="REGB2">Lists!$AM$2:$AM$4</definedName>
    <definedName name="REGB3">Lists!$AN$2:$AN$4</definedName>
    <definedName name="REGB4">Lists!$AO$2:$AO$4</definedName>
    <definedName name="REGB6">Lists!$AP$2:$AP$4</definedName>
    <definedName name="REGB7">Lists!$AQ$2:$AQ$4</definedName>
    <definedName name="REGB8">Lists!$AR$2:$AR$3</definedName>
    <definedName name="REGB9_2023">Lists!$AX$17:$AX$21</definedName>
    <definedName name="REGC1">Lists!$AS$2:$AS$4</definedName>
    <definedName name="REGC11">Lists!$AW$2:$AW$4</definedName>
    <definedName name="REGC13">Lists!$AX$2:$AX$4</definedName>
    <definedName name="REGC2">Lists!$AT$2:$AT$4</definedName>
    <definedName name="REGC3">Lists!$AU$2:$AU$5</definedName>
    <definedName name="REGC4">Lists!$AV$2:$AV$4</definedName>
    <definedName name="REGD1_2023">Lists!$AY$17:$AY$21</definedName>
    <definedName name="REGD3_2023">Lists!$AZ$17:$AZ$20</definedName>
    <definedName name="REGD5_2023">Lists!$BA$17:$BA$20</definedName>
    <definedName name="REGD6_2023">Lists!$BB$17:$BB$20</definedName>
    <definedName name="REGD7_2023">Lists!$BC$17:$BC$19</definedName>
    <definedName name="REGNAME">Lists!$T$2:$T$4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50" l="1"/>
  <c r="I4" i="50"/>
  <c r="I5" i="50"/>
  <c r="I6" i="50"/>
  <c r="I7" i="50"/>
  <c r="I8" i="50"/>
  <c r="I9" i="50"/>
  <c r="I10" i="50"/>
  <c r="I11" i="50"/>
  <c r="I12" i="50"/>
  <c r="I13" i="50"/>
  <c r="I14" i="50"/>
  <c r="I15" i="50"/>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48" i="50"/>
  <c r="I49" i="50"/>
  <c r="I50" i="50"/>
  <c r="I51" i="50"/>
  <c r="I52" i="50"/>
  <c r="I53" i="50"/>
  <c r="I54" i="50"/>
  <c r="I55" i="50"/>
  <c r="I56" i="50"/>
  <c r="I57" i="50"/>
  <c r="I58" i="50"/>
  <c r="I59"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100" i="50"/>
  <c r="I101" i="50"/>
  <c r="I102" i="50"/>
  <c r="I103" i="50"/>
  <c r="I104" i="50"/>
  <c r="I105" i="50"/>
  <c r="I106" i="50"/>
  <c r="I107" i="50"/>
  <c r="I108" i="50"/>
  <c r="I109" i="50"/>
  <c r="I110" i="50"/>
  <c r="I111" i="50"/>
  <c r="I112" i="50"/>
  <c r="I113" i="50"/>
  <c r="I114" i="50"/>
  <c r="I115" i="50"/>
  <c r="I116" i="50"/>
  <c r="I117" i="50"/>
  <c r="I118" i="50"/>
  <c r="I119" i="50"/>
  <c r="I120" i="50"/>
  <c r="I121" i="50"/>
  <c r="I122" i="50"/>
  <c r="I123" i="50"/>
  <c r="I124" i="50"/>
  <c r="I125" i="50"/>
  <c r="I126" i="50"/>
  <c r="I127" i="50"/>
  <c r="I128" i="50"/>
  <c r="I129" i="50"/>
  <c r="I130" i="50"/>
  <c r="I131" i="50"/>
  <c r="I132" i="50"/>
  <c r="I133" i="50"/>
  <c r="I134" i="50"/>
  <c r="I135" i="50"/>
  <c r="I136" i="50"/>
  <c r="I137" i="50"/>
  <c r="I138" i="50"/>
  <c r="I139" i="50"/>
  <c r="I140" i="50"/>
  <c r="I141" i="50"/>
  <c r="I142" i="50"/>
  <c r="I143" i="50"/>
  <c r="I144" i="50"/>
  <c r="I145" i="50"/>
  <c r="I146" i="50"/>
  <c r="I147" i="50"/>
  <c r="I148" i="50"/>
  <c r="I149" i="50"/>
  <c r="I150" i="50"/>
  <c r="I151" i="50"/>
  <c r="I152" i="50"/>
  <c r="I153" i="50"/>
  <c r="I154" i="50"/>
  <c r="I155" i="50"/>
  <c r="I156" i="50"/>
  <c r="I157" i="50"/>
  <c r="I158" i="50"/>
  <c r="I159" i="50"/>
  <c r="I160" i="50"/>
  <c r="I161" i="50"/>
  <c r="I162" i="50"/>
  <c r="I163" i="50"/>
  <c r="I164" i="50"/>
  <c r="I165" i="50"/>
  <c r="I166" i="50"/>
  <c r="I167" i="50"/>
  <c r="I168" i="50"/>
  <c r="I169" i="50"/>
  <c r="I170" i="50"/>
  <c r="I171" i="50"/>
  <c r="I172" i="50"/>
  <c r="I173" i="50"/>
  <c r="I174" i="50"/>
  <c r="I175" i="50"/>
  <c r="I176" i="50"/>
  <c r="I177" i="50"/>
  <c r="I178" i="50"/>
  <c r="I179" i="50"/>
  <c r="I180" i="50"/>
  <c r="I181" i="50"/>
  <c r="I182" i="50"/>
  <c r="I183" i="50"/>
  <c r="I184" i="50"/>
  <c r="I185" i="50"/>
  <c r="I186" i="50"/>
  <c r="I187" i="50"/>
  <c r="I188" i="50"/>
  <c r="I189" i="50"/>
  <c r="I190" i="50"/>
  <c r="I191" i="50"/>
  <c r="I192" i="50"/>
  <c r="I193" i="50"/>
  <c r="I194" i="50"/>
  <c r="I195" i="50"/>
  <c r="I196" i="50"/>
  <c r="I197" i="50"/>
  <c r="I198" i="50"/>
  <c r="I199" i="50"/>
  <c r="I200" i="50"/>
  <c r="I201" i="50"/>
  <c r="I202" i="50"/>
  <c r="I203" i="50"/>
  <c r="I204" i="50"/>
  <c r="I205" i="50"/>
  <c r="I206" i="50"/>
  <c r="I207" i="50"/>
  <c r="I208" i="50"/>
  <c r="I209" i="50"/>
  <c r="I210" i="50"/>
  <c r="I211" i="50"/>
  <c r="I212" i="50"/>
  <c r="I213" i="50"/>
  <c r="I214" i="50"/>
  <c r="I215" i="50"/>
  <c r="I216" i="50"/>
  <c r="I217" i="50"/>
  <c r="I218" i="50"/>
  <c r="I219" i="50"/>
  <c r="I220" i="50"/>
  <c r="I221" i="50"/>
  <c r="I222" i="50"/>
  <c r="I223" i="50"/>
  <c r="I224" i="50"/>
  <c r="I225" i="50"/>
  <c r="I226" i="50"/>
  <c r="I227" i="50"/>
  <c r="I228" i="50"/>
  <c r="I229" i="50"/>
  <c r="I230" i="50"/>
  <c r="I231" i="50"/>
  <c r="I232" i="50"/>
  <c r="I233" i="50"/>
  <c r="I234" i="50"/>
  <c r="I235" i="50"/>
  <c r="I236" i="50"/>
  <c r="I237" i="50"/>
  <c r="I238" i="50"/>
  <c r="I239" i="50"/>
  <c r="I240" i="50"/>
  <c r="I241" i="50"/>
  <c r="I242" i="50"/>
  <c r="I243" i="50"/>
  <c r="I244" i="50"/>
  <c r="I245" i="50"/>
  <c r="I246" i="50"/>
  <c r="I247" i="50"/>
  <c r="I248" i="50"/>
  <c r="I249" i="50"/>
  <c r="I250" i="50"/>
  <c r="I251" i="50"/>
  <c r="I252" i="50"/>
  <c r="I253" i="50"/>
  <c r="I254" i="50"/>
  <c r="I255" i="50"/>
  <c r="I256" i="50"/>
  <c r="I257" i="50"/>
  <c r="I258" i="50"/>
  <c r="I259" i="50"/>
  <c r="I260" i="50"/>
  <c r="I261" i="50"/>
  <c r="I262" i="50"/>
  <c r="I263" i="50"/>
  <c r="I264" i="50"/>
  <c r="I265" i="50"/>
  <c r="I266" i="50"/>
  <c r="I267" i="50"/>
  <c r="I268" i="50"/>
  <c r="I269" i="50"/>
  <c r="I270" i="50"/>
  <c r="I271" i="50"/>
  <c r="I272" i="50"/>
  <c r="I273" i="50"/>
  <c r="I274" i="50"/>
  <c r="I275" i="50"/>
  <c r="I276" i="50"/>
  <c r="I277" i="50"/>
  <c r="I278" i="50"/>
  <c r="I279" i="50"/>
  <c r="I280" i="50"/>
  <c r="I281" i="50"/>
  <c r="I282" i="50"/>
  <c r="I283" i="50"/>
  <c r="I284" i="50"/>
  <c r="I285" i="50"/>
  <c r="I286" i="50"/>
  <c r="I287" i="50"/>
  <c r="I288" i="50"/>
  <c r="I1" i="50"/>
  <c r="I2" i="50"/>
  <c r="H288" i="50"/>
  <c r="H287" i="50"/>
  <c r="H286" i="50"/>
  <c r="H285" i="50"/>
  <c r="H284" i="50"/>
  <c r="H283" i="50"/>
  <c r="H282" i="50"/>
  <c r="H281" i="50"/>
  <c r="H280" i="50"/>
  <c r="H279" i="50"/>
  <c r="H278" i="50"/>
  <c r="H277" i="50"/>
  <c r="H276" i="50"/>
  <c r="H275" i="50"/>
  <c r="H274" i="50"/>
  <c r="H273" i="50"/>
  <c r="H272" i="50"/>
  <c r="H271" i="50"/>
  <c r="H270" i="50"/>
  <c r="H269" i="50"/>
  <c r="H268" i="50"/>
  <c r="H267"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H229" i="50"/>
  <c r="H228" i="50"/>
  <c r="H227" i="50"/>
  <c r="H226" i="50"/>
  <c r="H225" i="50"/>
  <c r="H224" i="50"/>
  <c r="H223" i="50"/>
  <c r="H222"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H184" i="50"/>
  <c r="H183" i="50"/>
  <c r="H182" i="50"/>
  <c r="H181" i="50"/>
  <c r="H180" i="50"/>
  <c r="H179" i="50"/>
  <c r="H178" i="50"/>
  <c r="H177"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H139" i="50"/>
  <c r="H138" i="50"/>
  <c r="H137" i="50"/>
  <c r="H136" i="50"/>
  <c r="H135" i="50"/>
  <c r="H134" i="50"/>
  <c r="H133" i="50"/>
  <c r="H132"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H94" i="50"/>
  <c r="H93" i="50"/>
  <c r="H92" i="50"/>
  <c r="H91" i="50"/>
  <c r="H90" i="50"/>
  <c r="H89" i="50"/>
  <c r="H88" i="50"/>
  <c r="H87"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H4" i="50"/>
  <c r="H3" i="50"/>
  <c r="H2" i="50"/>
  <c r="G1" i="50" l="1"/>
  <c r="F1" i="50"/>
  <c r="AS223" i="5"/>
  <c r="B223" i="5"/>
  <c r="A210" i="5"/>
  <c r="A211" i="5"/>
  <c r="A212" i="5"/>
  <c r="A213" i="5"/>
  <c r="A214" i="5"/>
  <c r="A215" i="5"/>
  <c r="A216" i="5"/>
  <c r="A217" i="5"/>
  <c r="A218" i="5"/>
  <c r="A219" i="5"/>
  <c r="A157" i="5"/>
  <c r="A156" i="5"/>
  <c r="AT223" i="5" l="1"/>
  <c r="BY99" i="67"/>
  <c r="BY98" i="67"/>
  <c r="BY97" i="67"/>
  <c r="BY87" i="67"/>
  <c r="BY86" i="67"/>
  <c r="BY85" i="67"/>
  <c r="BY75" i="67"/>
  <c r="BY74" i="67"/>
  <c r="BY73" i="67"/>
  <c r="BY63" i="67"/>
  <c r="BY62" i="67"/>
  <c r="BY61" i="67"/>
  <c r="BY51" i="67"/>
  <c r="BY50" i="67"/>
  <c r="BY49" i="67"/>
  <c r="BY39" i="67"/>
  <c r="BY38" i="67"/>
  <c r="BY37" i="67"/>
  <c r="BY27" i="67"/>
  <c r="BY26" i="67"/>
  <c r="BY25" i="67"/>
  <c r="BY15" i="67"/>
  <c r="BY14" i="67"/>
  <c r="BY13" i="67"/>
  <c r="BY5" i="67"/>
  <c r="BY6" i="67"/>
  <c r="BQ99" i="67"/>
  <c r="BQ98" i="67"/>
  <c r="BQ97" i="67"/>
  <c r="BQ87" i="67"/>
  <c r="BQ86" i="67"/>
  <c r="BQ85" i="67"/>
  <c r="BQ75" i="67"/>
  <c r="BQ74" i="67"/>
  <c r="BQ73" i="67"/>
  <c r="BQ63" i="67"/>
  <c r="BQ62" i="67"/>
  <c r="BQ61" i="67"/>
  <c r="BQ51" i="67"/>
  <c r="BQ50" i="67"/>
  <c r="BQ49" i="67"/>
  <c r="BQ39" i="67"/>
  <c r="BQ38" i="67"/>
  <c r="BQ37" i="67"/>
  <c r="BQ27" i="67"/>
  <c r="BQ26" i="67"/>
  <c r="BQ25" i="67"/>
  <c r="BQ15" i="67"/>
  <c r="BQ14" i="67"/>
  <c r="BQ13" i="67"/>
  <c r="BQ5" i="67"/>
  <c r="BQ6" i="67"/>
  <c r="AO99" i="67"/>
  <c r="AO98" i="67"/>
  <c r="AO97" i="67"/>
  <c r="AO87" i="67"/>
  <c r="AO86" i="67"/>
  <c r="AO85" i="67"/>
  <c r="AO75" i="67"/>
  <c r="AO74" i="67"/>
  <c r="AO73" i="67"/>
  <c r="AO63" i="67"/>
  <c r="AO62" i="67"/>
  <c r="AO61" i="67"/>
  <c r="AO51" i="67"/>
  <c r="AO50" i="67"/>
  <c r="AO49" i="67"/>
  <c r="AO39" i="67"/>
  <c r="AO38" i="67"/>
  <c r="AO37" i="67"/>
  <c r="AO27" i="67"/>
  <c r="AO26" i="67"/>
  <c r="AO25" i="67"/>
  <c r="AO15" i="67"/>
  <c r="AO14" i="67"/>
  <c r="AO13" i="67"/>
  <c r="AO5" i="67"/>
  <c r="AO6" i="67"/>
  <c r="AH99" i="67"/>
  <c r="AH98" i="67"/>
  <c r="AH97" i="67"/>
  <c r="AH87" i="67"/>
  <c r="AH86" i="67"/>
  <c r="AH85" i="67"/>
  <c r="AH75" i="67"/>
  <c r="AH74" i="67"/>
  <c r="AH73" i="67"/>
  <c r="AH63" i="67"/>
  <c r="AH62" i="67"/>
  <c r="AH61" i="67"/>
  <c r="AH51" i="67"/>
  <c r="AH50" i="67"/>
  <c r="AH49" i="67"/>
  <c r="AH39" i="67"/>
  <c r="AH38" i="67"/>
  <c r="AH37" i="67"/>
  <c r="AH27" i="67"/>
  <c r="AH26" i="67"/>
  <c r="AH25" i="67"/>
  <c r="AH15" i="67"/>
  <c r="AH14" i="67"/>
  <c r="AH13" i="67"/>
  <c r="AH5" i="67"/>
  <c r="AH6" i="67"/>
  <c r="Z99" i="67"/>
  <c r="Z98" i="67"/>
  <c r="Z97" i="67"/>
  <c r="Z87" i="67"/>
  <c r="Z86" i="67"/>
  <c r="Z85" i="67"/>
  <c r="Z75" i="67"/>
  <c r="Z74" i="67"/>
  <c r="Z73" i="67"/>
  <c r="Z63" i="67"/>
  <c r="Z62" i="67"/>
  <c r="Z61" i="67"/>
  <c r="Z51" i="67"/>
  <c r="Z50" i="67"/>
  <c r="Z49" i="67"/>
  <c r="Z39" i="67"/>
  <c r="Z38" i="67"/>
  <c r="Z37" i="67"/>
  <c r="Z27" i="67"/>
  <c r="Z26" i="67"/>
  <c r="Z25" i="67"/>
  <c r="Z15" i="67"/>
  <c r="Z14" i="67"/>
  <c r="Z13" i="67"/>
  <c r="Z5" i="67"/>
  <c r="Z6" i="67"/>
  <c r="R99" i="67"/>
  <c r="R98" i="67"/>
  <c r="R97" i="67"/>
  <c r="R87" i="67"/>
  <c r="R86" i="67"/>
  <c r="R85" i="67"/>
  <c r="R75" i="67"/>
  <c r="R74" i="67"/>
  <c r="R73" i="67"/>
  <c r="R63" i="67"/>
  <c r="R62" i="67"/>
  <c r="R61" i="67"/>
  <c r="R51" i="67"/>
  <c r="R50" i="67"/>
  <c r="R49" i="67"/>
  <c r="R39" i="67"/>
  <c r="R38" i="67"/>
  <c r="R37" i="67"/>
  <c r="R27" i="67"/>
  <c r="R26" i="67"/>
  <c r="R25" i="67"/>
  <c r="R14" i="67"/>
  <c r="R15" i="67"/>
  <c r="R13" i="67"/>
  <c r="R5" i="67"/>
  <c r="R6" i="67"/>
  <c r="O30" i="5" l="1"/>
  <c r="O31" i="5"/>
  <c r="O32" i="5"/>
  <c r="O29" i="5"/>
  <c r="O25" i="5"/>
  <c r="O26" i="5"/>
  <c r="O27" i="5"/>
  <c r="O24" i="5"/>
  <c r="O20" i="5"/>
  <c r="O21" i="5"/>
  <c r="O22" i="5"/>
  <c r="O19" i="5"/>
  <c r="O35" i="5"/>
  <c r="O16" i="5"/>
  <c r="AV98" i="67"/>
  <c r="AV86" i="67"/>
  <c r="AV74" i="67"/>
  <c r="AV62" i="67"/>
  <c r="AV50" i="67"/>
  <c r="AV38" i="67"/>
  <c r="AV26" i="67"/>
  <c r="AV14" i="67"/>
  <c r="AV5" i="67"/>
  <c r="V104" i="5"/>
  <c r="M9051" i="67"/>
  <c r="L9051" i="67"/>
  <c r="K9051" i="67"/>
  <c r="J9051" i="67"/>
  <c r="M9050" i="67"/>
  <c r="L9050" i="67"/>
  <c r="K9050" i="67"/>
  <c r="J9050" i="67"/>
  <c r="M9049" i="67"/>
  <c r="L9049" i="67"/>
  <c r="K9049" i="67"/>
  <c r="J9049" i="67"/>
  <c r="M9048" i="67"/>
  <c r="L9048" i="67"/>
  <c r="K9048" i="67"/>
  <c r="J9048" i="67"/>
  <c r="M9047" i="67"/>
  <c r="L9047" i="67"/>
  <c r="K9047" i="67"/>
  <c r="J9047" i="67"/>
  <c r="M9046" i="67"/>
  <c r="L9046" i="67"/>
  <c r="K9046" i="67"/>
  <c r="J9046" i="67"/>
  <c r="M9045" i="67"/>
  <c r="L9045" i="67"/>
  <c r="K9045" i="67"/>
  <c r="J9045" i="67"/>
  <c r="M9044" i="67"/>
  <c r="L9044" i="67"/>
  <c r="K9044" i="67"/>
  <c r="J9044" i="67"/>
  <c r="M9043" i="67"/>
  <c r="L9043" i="67"/>
  <c r="K9043" i="67"/>
  <c r="J9043" i="67"/>
  <c r="M9042" i="67"/>
  <c r="L9042" i="67"/>
  <c r="K9042" i="67"/>
  <c r="J9042" i="67"/>
  <c r="M9041" i="67"/>
  <c r="L9041" i="67"/>
  <c r="K9041" i="67"/>
  <c r="J9041" i="67"/>
  <c r="M9040" i="67"/>
  <c r="L9040" i="67"/>
  <c r="K9040" i="67"/>
  <c r="J9040" i="67"/>
  <c r="M9039" i="67"/>
  <c r="L9039" i="67"/>
  <c r="K9039" i="67"/>
  <c r="J9039" i="67"/>
  <c r="M9038" i="67"/>
  <c r="L9038" i="67"/>
  <c r="K9038" i="67"/>
  <c r="J9038" i="67"/>
  <c r="M9037" i="67"/>
  <c r="L9037" i="67"/>
  <c r="K9037" i="67"/>
  <c r="J9037" i="67"/>
  <c r="M9036" i="67"/>
  <c r="L9036" i="67"/>
  <c r="K9036" i="67"/>
  <c r="J9036" i="67"/>
  <c r="M9035" i="67"/>
  <c r="L9035" i="67"/>
  <c r="K9035" i="67"/>
  <c r="J9035" i="67"/>
  <c r="M9034" i="67"/>
  <c r="L9034" i="67"/>
  <c r="K9034" i="67"/>
  <c r="J9034" i="67"/>
  <c r="M9033" i="67"/>
  <c r="L9033" i="67"/>
  <c r="K9033" i="67"/>
  <c r="J9033" i="67"/>
  <c r="M9032" i="67"/>
  <c r="L9032" i="67"/>
  <c r="K9032" i="67"/>
  <c r="J9032" i="67"/>
  <c r="M9031" i="67"/>
  <c r="L9031" i="67"/>
  <c r="K9031" i="67"/>
  <c r="J9031" i="67"/>
  <c r="M9030" i="67"/>
  <c r="L9030" i="67"/>
  <c r="K9030" i="67"/>
  <c r="J9030" i="67"/>
  <c r="M9029" i="67"/>
  <c r="L9029" i="67"/>
  <c r="K9029" i="67"/>
  <c r="J9029" i="67"/>
  <c r="M9028" i="67"/>
  <c r="L9028" i="67"/>
  <c r="K9028" i="67"/>
  <c r="J9028" i="67"/>
  <c r="M9027" i="67"/>
  <c r="L9027" i="67"/>
  <c r="K9027" i="67"/>
  <c r="J9027" i="67"/>
  <c r="M9026" i="67"/>
  <c r="L9026" i="67"/>
  <c r="K9026" i="67"/>
  <c r="J9026" i="67"/>
  <c r="M9025" i="67"/>
  <c r="L9025" i="67"/>
  <c r="K9025" i="67"/>
  <c r="J9025" i="67"/>
  <c r="M9024" i="67"/>
  <c r="L9024" i="67"/>
  <c r="K9024" i="67"/>
  <c r="J9024" i="67"/>
  <c r="M9023" i="67"/>
  <c r="L9023" i="67"/>
  <c r="K9023" i="67"/>
  <c r="J9023" i="67"/>
  <c r="M9022" i="67"/>
  <c r="L9022" i="67"/>
  <c r="K9022" i="67"/>
  <c r="J9022" i="67"/>
  <c r="M9021" i="67"/>
  <c r="L9021" i="67"/>
  <c r="K9021" i="67"/>
  <c r="J9021" i="67"/>
  <c r="M9020" i="67"/>
  <c r="L9020" i="67"/>
  <c r="K9020" i="67"/>
  <c r="J9020" i="67"/>
  <c r="M9019" i="67"/>
  <c r="L9019" i="67"/>
  <c r="K9019" i="67"/>
  <c r="J9019" i="67"/>
  <c r="M9018" i="67"/>
  <c r="L9018" i="67"/>
  <c r="K9018" i="67"/>
  <c r="J9018" i="67"/>
  <c r="M9017" i="67"/>
  <c r="L9017" i="67"/>
  <c r="K9017" i="67"/>
  <c r="J9017" i="67"/>
  <c r="M9016" i="67"/>
  <c r="L9016" i="67"/>
  <c r="K9016" i="67"/>
  <c r="J9016" i="67"/>
  <c r="M9015" i="67"/>
  <c r="L9015" i="67"/>
  <c r="K9015" i="67"/>
  <c r="J9015" i="67"/>
  <c r="M9014" i="67"/>
  <c r="L9014" i="67"/>
  <c r="K9014" i="67"/>
  <c r="J9014" i="67"/>
  <c r="M9013" i="67"/>
  <c r="L9013" i="67"/>
  <c r="K9013" i="67"/>
  <c r="J9013" i="67"/>
  <c r="M9012" i="67"/>
  <c r="L9012" i="67"/>
  <c r="K9012" i="67"/>
  <c r="J9012" i="67"/>
  <c r="M9011" i="67"/>
  <c r="L9011" i="67"/>
  <c r="K9011" i="67"/>
  <c r="J9011" i="67"/>
  <c r="M9010" i="67"/>
  <c r="L9010" i="67"/>
  <c r="K9010" i="67"/>
  <c r="J9010" i="67"/>
  <c r="M9009" i="67"/>
  <c r="L9009" i="67"/>
  <c r="K9009" i="67"/>
  <c r="J9009" i="67"/>
  <c r="M9008" i="67"/>
  <c r="L9008" i="67"/>
  <c r="K9008" i="67"/>
  <c r="J9008" i="67"/>
  <c r="M9007" i="67"/>
  <c r="L9007" i="67"/>
  <c r="K9007" i="67"/>
  <c r="J9007" i="67"/>
  <c r="M9006" i="67"/>
  <c r="L9006" i="67"/>
  <c r="K9006" i="67"/>
  <c r="J9006" i="67"/>
  <c r="M9005" i="67"/>
  <c r="L9005" i="67"/>
  <c r="K9005" i="67"/>
  <c r="J9005" i="67"/>
  <c r="M9004" i="67"/>
  <c r="L9004" i="67"/>
  <c r="K9004" i="67"/>
  <c r="J9004" i="67"/>
  <c r="M9003" i="67"/>
  <c r="L9003" i="67"/>
  <c r="K9003" i="67"/>
  <c r="J9003" i="67"/>
  <c r="M9002" i="67"/>
  <c r="L9002" i="67"/>
  <c r="K9002" i="67"/>
  <c r="J9002" i="67"/>
  <c r="M9001" i="67"/>
  <c r="L9001" i="67"/>
  <c r="K9001" i="67"/>
  <c r="J9001" i="67"/>
  <c r="M9000" i="67"/>
  <c r="L9000" i="67"/>
  <c r="K9000" i="67"/>
  <c r="J9000" i="67"/>
  <c r="M8999" i="67"/>
  <c r="L8999" i="67"/>
  <c r="K8999" i="67"/>
  <c r="J8999" i="67"/>
  <c r="M8998" i="67"/>
  <c r="L8998" i="67"/>
  <c r="K8998" i="67"/>
  <c r="J8998" i="67"/>
  <c r="M8997" i="67"/>
  <c r="L8997" i="67"/>
  <c r="K8997" i="67"/>
  <c r="J8997" i="67"/>
  <c r="M8996" i="67"/>
  <c r="L8996" i="67"/>
  <c r="K8996" i="67"/>
  <c r="J8996" i="67"/>
  <c r="M8995" i="67"/>
  <c r="L8995" i="67"/>
  <c r="K8995" i="67"/>
  <c r="J8995" i="67"/>
  <c r="M8994" i="67"/>
  <c r="L8994" i="67"/>
  <c r="K8994" i="67"/>
  <c r="J8994" i="67"/>
  <c r="M8993" i="67"/>
  <c r="L8993" i="67"/>
  <c r="K8993" i="67"/>
  <c r="J8993" i="67"/>
  <c r="M8992" i="67"/>
  <c r="L8992" i="67"/>
  <c r="K8992" i="67"/>
  <c r="J8992" i="67"/>
  <c r="M8991" i="67"/>
  <c r="L8991" i="67"/>
  <c r="K8991" i="67"/>
  <c r="J8991" i="67"/>
  <c r="M8990" i="67"/>
  <c r="L8990" i="67"/>
  <c r="K8990" i="67"/>
  <c r="J8990" i="67"/>
  <c r="M8989" i="67"/>
  <c r="L8989" i="67"/>
  <c r="K8989" i="67"/>
  <c r="J8989" i="67"/>
  <c r="M8988" i="67"/>
  <c r="L8988" i="67"/>
  <c r="K8988" i="67"/>
  <c r="J8988" i="67"/>
  <c r="M8987" i="67"/>
  <c r="L8987" i="67"/>
  <c r="K8987" i="67"/>
  <c r="J8987" i="67"/>
  <c r="M8986" i="67"/>
  <c r="L8986" i="67"/>
  <c r="K8986" i="67"/>
  <c r="J8986" i="67"/>
  <c r="M8985" i="67"/>
  <c r="L8985" i="67"/>
  <c r="K8985" i="67"/>
  <c r="J8985" i="67"/>
  <c r="M8984" i="67"/>
  <c r="L8984" i="67"/>
  <c r="K8984" i="67"/>
  <c r="J8984" i="67"/>
  <c r="M8983" i="67"/>
  <c r="L8983" i="67"/>
  <c r="K8983" i="67"/>
  <c r="J8983" i="67"/>
  <c r="M8982" i="67"/>
  <c r="L8982" i="67"/>
  <c r="K8982" i="67"/>
  <c r="J8982" i="67"/>
  <c r="M8981" i="67"/>
  <c r="L8981" i="67"/>
  <c r="K8981" i="67"/>
  <c r="J8981" i="67"/>
  <c r="M8980" i="67"/>
  <c r="L8980" i="67"/>
  <c r="K8980" i="67"/>
  <c r="J8980" i="67"/>
  <c r="M8979" i="67"/>
  <c r="L8979" i="67"/>
  <c r="K8979" i="67"/>
  <c r="J8979" i="67"/>
  <c r="M8978" i="67"/>
  <c r="L8978" i="67"/>
  <c r="K8978" i="67"/>
  <c r="J8978" i="67"/>
  <c r="M8977" i="67"/>
  <c r="L8977" i="67"/>
  <c r="K8977" i="67"/>
  <c r="J8977" i="67"/>
  <c r="M8976" i="67"/>
  <c r="L8976" i="67"/>
  <c r="K8976" i="67"/>
  <c r="J8976" i="67"/>
  <c r="M8975" i="67"/>
  <c r="L8975" i="67"/>
  <c r="K8975" i="67"/>
  <c r="J8975" i="67"/>
  <c r="M8974" i="67"/>
  <c r="L8974" i="67"/>
  <c r="K8974" i="67"/>
  <c r="J8974" i="67"/>
  <c r="M8973" i="67"/>
  <c r="L8973" i="67"/>
  <c r="K8973" i="67"/>
  <c r="J8973" i="67"/>
  <c r="M8972" i="67"/>
  <c r="L8972" i="67"/>
  <c r="K8972" i="67"/>
  <c r="J8972" i="67"/>
  <c r="M8971" i="67"/>
  <c r="L8971" i="67"/>
  <c r="K8971" i="67"/>
  <c r="J8971" i="67"/>
  <c r="M8970" i="67"/>
  <c r="L8970" i="67"/>
  <c r="K8970" i="67"/>
  <c r="J8970" i="67"/>
  <c r="M8969" i="67"/>
  <c r="L8969" i="67"/>
  <c r="K8969" i="67"/>
  <c r="J8969" i="67"/>
  <c r="M8968" i="67"/>
  <c r="L8968" i="67"/>
  <c r="K8968" i="67"/>
  <c r="J8968" i="67"/>
  <c r="M8967" i="67"/>
  <c r="L8967" i="67"/>
  <c r="K8967" i="67"/>
  <c r="J8967" i="67"/>
  <c r="M8966" i="67"/>
  <c r="L8966" i="67"/>
  <c r="K8966" i="67"/>
  <c r="J8966" i="67"/>
  <c r="M8965" i="67"/>
  <c r="L8965" i="67"/>
  <c r="K8965" i="67"/>
  <c r="J8965" i="67"/>
  <c r="M8964" i="67"/>
  <c r="L8964" i="67"/>
  <c r="K8964" i="67"/>
  <c r="J8964" i="67"/>
  <c r="M8963" i="67"/>
  <c r="L8963" i="67"/>
  <c r="K8963" i="67"/>
  <c r="J8963" i="67"/>
  <c r="M8962" i="67"/>
  <c r="L8962" i="67"/>
  <c r="K8962" i="67"/>
  <c r="J8962" i="67"/>
  <c r="M8961" i="67"/>
  <c r="L8961" i="67"/>
  <c r="K8961" i="67"/>
  <c r="J8961" i="67"/>
  <c r="M8960" i="67"/>
  <c r="L8960" i="67"/>
  <c r="K8960" i="67"/>
  <c r="J8960" i="67"/>
  <c r="M8959" i="67"/>
  <c r="L8959" i="67"/>
  <c r="K8959" i="67"/>
  <c r="J8959" i="67"/>
  <c r="M8958" i="67"/>
  <c r="L8958" i="67"/>
  <c r="K8958" i="67"/>
  <c r="J8958" i="67"/>
  <c r="M8957" i="67"/>
  <c r="L8957" i="67"/>
  <c r="K8957" i="67"/>
  <c r="J8957" i="67"/>
  <c r="M8956" i="67"/>
  <c r="L8956" i="67"/>
  <c r="K8956" i="67"/>
  <c r="J8956" i="67"/>
  <c r="M8955" i="67"/>
  <c r="L8955" i="67"/>
  <c r="K8955" i="67"/>
  <c r="J8955" i="67"/>
  <c r="M8954" i="67"/>
  <c r="L8954" i="67"/>
  <c r="K8954" i="67"/>
  <c r="J8954" i="67"/>
  <c r="M8953" i="67"/>
  <c r="L8953" i="67"/>
  <c r="K8953" i="67"/>
  <c r="J8953" i="67"/>
  <c r="M8952" i="67"/>
  <c r="L8952" i="67"/>
  <c r="K8952" i="67"/>
  <c r="J8952" i="67"/>
  <c r="M8951" i="67"/>
  <c r="L8951" i="67"/>
  <c r="K8951" i="67"/>
  <c r="J8951" i="67"/>
  <c r="M8950" i="67"/>
  <c r="L8950" i="67"/>
  <c r="K8950" i="67"/>
  <c r="J8950" i="67"/>
  <c r="M8949" i="67"/>
  <c r="L8949" i="67"/>
  <c r="K8949" i="67"/>
  <c r="J8949" i="67"/>
  <c r="M8948" i="67"/>
  <c r="L8948" i="67"/>
  <c r="K8948" i="67"/>
  <c r="J8948" i="67"/>
  <c r="M8947" i="67"/>
  <c r="L8947" i="67"/>
  <c r="K8947" i="67"/>
  <c r="J8947" i="67"/>
  <c r="M8946" i="67"/>
  <c r="L8946" i="67"/>
  <c r="K8946" i="67"/>
  <c r="J8946" i="67"/>
  <c r="M8945" i="67"/>
  <c r="L8945" i="67"/>
  <c r="K8945" i="67"/>
  <c r="J8945" i="67"/>
  <c r="M8944" i="67"/>
  <c r="L8944" i="67"/>
  <c r="K8944" i="67"/>
  <c r="J8944" i="67"/>
  <c r="M8943" i="67"/>
  <c r="L8943" i="67"/>
  <c r="K8943" i="67"/>
  <c r="J8943" i="67"/>
  <c r="M8942" i="67"/>
  <c r="L8942" i="67"/>
  <c r="K8942" i="67"/>
  <c r="J8942" i="67"/>
  <c r="M8941" i="67"/>
  <c r="L8941" i="67"/>
  <c r="K8941" i="67"/>
  <c r="J8941" i="67"/>
  <c r="M8940" i="67"/>
  <c r="L8940" i="67"/>
  <c r="K8940" i="67"/>
  <c r="J8940" i="67"/>
  <c r="M8939" i="67"/>
  <c r="L8939" i="67"/>
  <c r="K8939" i="67"/>
  <c r="J8939" i="67"/>
  <c r="M8938" i="67"/>
  <c r="L8938" i="67"/>
  <c r="K8938" i="67"/>
  <c r="J8938" i="67"/>
  <c r="M8937" i="67"/>
  <c r="L8937" i="67"/>
  <c r="K8937" i="67"/>
  <c r="J8937" i="67"/>
  <c r="M8936" i="67"/>
  <c r="L8936" i="67"/>
  <c r="K8936" i="67"/>
  <c r="J8936" i="67"/>
  <c r="M8935" i="67"/>
  <c r="L8935" i="67"/>
  <c r="K8935" i="67"/>
  <c r="J8935" i="67"/>
  <c r="M8934" i="67"/>
  <c r="L8934" i="67"/>
  <c r="K8934" i="67"/>
  <c r="J8934" i="67"/>
  <c r="M8933" i="67"/>
  <c r="L8933" i="67"/>
  <c r="K8933" i="67"/>
  <c r="J8933" i="67"/>
  <c r="M8932" i="67"/>
  <c r="L8932" i="67"/>
  <c r="K8932" i="67"/>
  <c r="J8932" i="67"/>
  <c r="M8931" i="67"/>
  <c r="L8931" i="67"/>
  <c r="K8931" i="67"/>
  <c r="J8931" i="67"/>
  <c r="M8930" i="67"/>
  <c r="L8930" i="67"/>
  <c r="K8930" i="67"/>
  <c r="J8930" i="67"/>
  <c r="M8929" i="67"/>
  <c r="L8929" i="67"/>
  <c r="K8929" i="67"/>
  <c r="J8929" i="67"/>
  <c r="M8928" i="67"/>
  <c r="L8928" i="67"/>
  <c r="K8928" i="67"/>
  <c r="J8928" i="67"/>
  <c r="M8927" i="67"/>
  <c r="L8927" i="67"/>
  <c r="K8927" i="67"/>
  <c r="J8927" i="67"/>
  <c r="M8926" i="67"/>
  <c r="L8926" i="67"/>
  <c r="K8926" i="67"/>
  <c r="J8926" i="67"/>
  <c r="M8925" i="67"/>
  <c r="L8925" i="67"/>
  <c r="K8925" i="67"/>
  <c r="J8925" i="67"/>
  <c r="M8924" i="67"/>
  <c r="L8924" i="67"/>
  <c r="K8924" i="67"/>
  <c r="J8924" i="67"/>
  <c r="M8923" i="67"/>
  <c r="L8923" i="67"/>
  <c r="K8923" i="67"/>
  <c r="J8923" i="67"/>
  <c r="M8922" i="67"/>
  <c r="L8922" i="67"/>
  <c r="K8922" i="67"/>
  <c r="J8922" i="67"/>
  <c r="M8921" i="67"/>
  <c r="L8921" i="67"/>
  <c r="K8921" i="67"/>
  <c r="J8921" i="67"/>
  <c r="M8920" i="67"/>
  <c r="L8920" i="67"/>
  <c r="K8920" i="67"/>
  <c r="J8920" i="67"/>
  <c r="M8919" i="67"/>
  <c r="L8919" i="67"/>
  <c r="K8919" i="67"/>
  <c r="J8919" i="67"/>
  <c r="M8918" i="67"/>
  <c r="L8918" i="67"/>
  <c r="K8918" i="67"/>
  <c r="J8918" i="67"/>
  <c r="M8917" i="67"/>
  <c r="L8917" i="67"/>
  <c r="K8917" i="67"/>
  <c r="J8917" i="67"/>
  <c r="M8916" i="67"/>
  <c r="L8916" i="67"/>
  <c r="K8916" i="67"/>
  <c r="J8916" i="67"/>
  <c r="M8915" i="67"/>
  <c r="L8915" i="67"/>
  <c r="K8915" i="67"/>
  <c r="J8915" i="67"/>
  <c r="M8914" i="67"/>
  <c r="L8914" i="67"/>
  <c r="K8914" i="67"/>
  <c r="J8914" i="67"/>
  <c r="M8913" i="67"/>
  <c r="L8913" i="67"/>
  <c r="K8913" i="67"/>
  <c r="J8913" i="67"/>
  <c r="M8912" i="67"/>
  <c r="L8912" i="67"/>
  <c r="K8912" i="67"/>
  <c r="J8912" i="67"/>
  <c r="M8911" i="67"/>
  <c r="L8911" i="67"/>
  <c r="K8911" i="67"/>
  <c r="J8911" i="67"/>
  <c r="M8910" i="67"/>
  <c r="L8910" i="67"/>
  <c r="K8910" i="67"/>
  <c r="J8910" i="67"/>
  <c r="M8909" i="67"/>
  <c r="L8909" i="67"/>
  <c r="K8909" i="67"/>
  <c r="J8909" i="67"/>
  <c r="M8908" i="67"/>
  <c r="L8908" i="67"/>
  <c r="K8908" i="67"/>
  <c r="J8908" i="67"/>
  <c r="M8907" i="67"/>
  <c r="L8907" i="67"/>
  <c r="K8907" i="67"/>
  <c r="J8907" i="67"/>
  <c r="M8906" i="67"/>
  <c r="L8906" i="67"/>
  <c r="K8906" i="67"/>
  <c r="J8906" i="67"/>
  <c r="M8905" i="67"/>
  <c r="L8905" i="67"/>
  <c r="K8905" i="67"/>
  <c r="J8905" i="67"/>
  <c r="M8904" i="67"/>
  <c r="L8904" i="67"/>
  <c r="K8904" i="67"/>
  <c r="J8904" i="67"/>
  <c r="M8903" i="67"/>
  <c r="L8903" i="67"/>
  <c r="K8903" i="67"/>
  <c r="J8903" i="67"/>
  <c r="M8902" i="67"/>
  <c r="L8902" i="67"/>
  <c r="K8902" i="67"/>
  <c r="J8902" i="67"/>
  <c r="M8901" i="67"/>
  <c r="L8901" i="67"/>
  <c r="K8901" i="67"/>
  <c r="J8901" i="67"/>
  <c r="M8900" i="67"/>
  <c r="L8900" i="67"/>
  <c r="K8900" i="67"/>
  <c r="J8900" i="67"/>
  <c r="M8899" i="67"/>
  <c r="L8899" i="67"/>
  <c r="K8899" i="67"/>
  <c r="J8899" i="67"/>
  <c r="M8898" i="67"/>
  <c r="L8898" i="67"/>
  <c r="K8898" i="67"/>
  <c r="J8898" i="67"/>
  <c r="M8897" i="67"/>
  <c r="L8897" i="67"/>
  <c r="K8897" i="67"/>
  <c r="J8897" i="67"/>
  <c r="M8896" i="67"/>
  <c r="L8896" i="67"/>
  <c r="K8896" i="67"/>
  <c r="J8896" i="67"/>
  <c r="M8895" i="67"/>
  <c r="L8895" i="67"/>
  <c r="K8895" i="67"/>
  <c r="J8895" i="67"/>
  <c r="M8894" i="67"/>
  <c r="L8894" i="67"/>
  <c r="K8894" i="67"/>
  <c r="J8894" i="67"/>
  <c r="M8893" i="67"/>
  <c r="L8893" i="67"/>
  <c r="K8893" i="67"/>
  <c r="J8893" i="67"/>
  <c r="M8892" i="67"/>
  <c r="L8892" i="67"/>
  <c r="K8892" i="67"/>
  <c r="J8892" i="67"/>
  <c r="M8891" i="67"/>
  <c r="L8891" i="67"/>
  <c r="K8891" i="67"/>
  <c r="J8891" i="67"/>
  <c r="M8890" i="67"/>
  <c r="L8890" i="67"/>
  <c r="K8890" i="67"/>
  <c r="J8890" i="67"/>
  <c r="M8889" i="67"/>
  <c r="L8889" i="67"/>
  <c r="K8889" i="67"/>
  <c r="J8889" i="67"/>
  <c r="M8888" i="67"/>
  <c r="L8888" i="67"/>
  <c r="K8888" i="67"/>
  <c r="J8888" i="67"/>
  <c r="M8887" i="67"/>
  <c r="L8887" i="67"/>
  <c r="K8887" i="67"/>
  <c r="J8887" i="67"/>
  <c r="M8886" i="67"/>
  <c r="L8886" i="67"/>
  <c r="K8886" i="67"/>
  <c r="J8886" i="67"/>
  <c r="M8885" i="67"/>
  <c r="L8885" i="67"/>
  <c r="K8885" i="67"/>
  <c r="J8885" i="67"/>
  <c r="M8884" i="67"/>
  <c r="L8884" i="67"/>
  <c r="K8884" i="67"/>
  <c r="J8884" i="67"/>
  <c r="M8883" i="67"/>
  <c r="L8883" i="67"/>
  <c r="K8883" i="67"/>
  <c r="J8883" i="67"/>
  <c r="M8882" i="67"/>
  <c r="L8882" i="67"/>
  <c r="K8882" i="67"/>
  <c r="J8882" i="67"/>
  <c r="M8881" i="67"/>
  <c r="L8881" i="67"/>
  <c r="K8881" i="67"/>
  <c r="J8881" i="67"/>
  <c r="M8880" i="67"/>
  <c r="L8880" i="67"/>
  <c r="K8880" i="67"/>
  <c r="J8880" i="67"/>
  <c r="M8879" i="67"/>
  <c r="L8879" i="67"/>
  <c r="K8879" i="67"/>
  <c r="J8879" i="67"/>
  <c r="M8878" i="67"/>
  <c r="L8878" i="67"/>
  <c r="K8878" i="67"/>
  <c r="J8878" i="67"/>
  <c r="M8877" i="67"/>
  <c r="L8877" i="67"/>
  <c r="K8877" i="67"/>
  <c r="J8877" i="67"/>
  <c r="M8876" i="67"/>
  <c r="L8876" i="67"/>
  <c r="K8876" i="67"/>
  <c r="J8876" i="67"/>
  <c r="M8875" i="67"/>
  <c r="L8875" i="67"/>
  <c r="K8875" i="67"/>
  <c r="J8875" i="67"/>
  <c r="M8874" i="67"/>
  <c r="L8874" i="67"/>
  <c r="K8874" i="67"/>
  <c r="J8874" i="67"/>
  <c r="M8873" i="67"/>
  <c r="L8873" i="67"/>
  <c r="K8873" i="67"/>
  <c r="J8873" i="67"/>
  <c r="M8872" i="67"/>
  <c r="L8872" i="67"/>
  <c r="K8872" i="67"/>
  <c r="J8872" i="67"/>
  <c r="M8871" i="67"/>
  <c r="L8871" i="67"/>
  <c r="K8871" i="67"/>
  <c r="J8871" i="67"/>
  <c r="M8870" i="67"/>
  <c r="L8870" i="67"/>
  <c r="K8870" i="67"/>
  <c r="J8870" i="67"/>
  <c r="M8869" i="67"/>
  <c r="L8869" i="67"/>
  <c r="K8869" i="67"/>
  <c r="J8869" i="67"/>
  <c r="M8868" i="67"/>
  <c r="L8868" i="67"/>
  <c r="K8868" i="67"/>
  <c r="J8868" i="67"/>
  <c r="M8867" i="67"/>
  <c r="L8867" i="67"/>
  <c r="K8867" i="67"/>
  <c r="J8867" i="67"/>
  <c r="M8866" i="67"/>
  <c r="L8866" i="67"/>
  <c r="K8866" i="67"/>
  <c r="J8866" i="67"/>
  <c r="M8865" i="67"/>
  <c r="L8865" i="67"/>
  <c r="K8865" i="67"/>
  <c r="J8865" i="67"/>
  <c r="M8864" i="67"/>
  <c r="L8864" i="67"/>
  <c r="K8864" i="67"/>
  <c r="J8864" i="67"/>
  <c r="M8863" i="67"/>
  <c r="L8863" i="67"/>
  <c r="K8863" i="67"/>
  <c r="J8863" i="67"/>
  <c r="M8862" i="67"/>
  <c r="L8862" i="67"/>
  <c r="K8862" i="67"/>
  <c r="J8862" i="67"/>
  <c r="M8861" i="67"/>
  <c r="L8861" i="67"/>
  <c r="K8861" i="67"/>
  <c r="J8861" i="67"/>
  <c r="M8860" i="67"/>
  <c r="L8860" i="67"/>
  <c r="K8860" i="67"/>
  <c r="J8860" i="67"/>
  <c r="M8859" i="67"/>
  <c r="L8859" i="67"/>
  <c r="K8859" i="67"/>
  <c r="J8859" i="67"/>
  <c r="M8858" i="67"/>
  <c r="L8858" i="67"/>
  <c r="K8858" i="67"/>
  <c r="J8858" i="67"/>
  <c r="M8857" i="67"/>
  <c r="L8857" i="67"/>
  <c r="K8857" i="67"/>
  <c r="J8857" i="67"/>
  <c r="M8856" i="67"/>
  <c r="L8856" i="67"/>
  <c r="K8856" i="67"/>
  <c r="J8856" i="67"/>
  <c r="M8855" i="67"/>
  <c r="L8855" i="67"/>
  <c r="K8855" i="67"/>
  <c r="J8855" i="67"/>
  <c r="M8854" i="67"/>
  <c r="L8854" i="67"/>
  <c r="K8854" i="67"/>
  <c r="J8854" i="67"/>
  <c r="M8853" i="67"/>
  <c r="L8853" i="67"/>
  <c r="K8853" i="67"/>
  <c r="J8853" i="67"/>
  <c r="M8852" i="67"/>
  <c r="L8852" i="67"/>
  <c r="K8852" i="67"/>
  <c r="J8852" i="67"/>
  <c r="M8851" i="67"/>
  <c r="L8851" i="67"/>
  <c r="K8851" i="67"/>
  <c r="J8851" i="67"/>
  <c r="M8850" i="67"/>
  <c r="L8850" i="67"/>
  <c r="K8850" i="67"/>
  <c r="J8850" i="67"/>
  <c r="M8849" i="67"/>
  <c r="L8849" i="67"/>
  <c r="K8849" i="67"/>
  <c r="J8849" i="67"/>
  <c r="M8848" i="67"/>
  <c r="L8848" i="67"/>
  <c r="K8848" i="67"/>
  <c r="J8848" i="67"/>
  <c r="M8847" i="67"/>
  <c r="L8847" i="67"/>
  <c r="K8847" i="67"/>
  <c r="J8847" i="67"/>
  <c r="M8846" i="67"/>
  <c r="L8846" i="67"/>
  <c r="K8846" i="67"/>
  <c r="J8846" i="67"/>
  <c r="M8845" i="67"/>
  <c r="L8845" i="67"/>
  <c r="K8845" i="67"/>
  <c r="J8845" i="67"/>
  <c r="M8844" i="67"/>
  <c r="L8844" i="67"/>
  <c r="K8844" i="67"/>
  <c r="J8844" i="67"/>
  <c r="M8843" i="67"/>
  <c r="L8843" i="67"/>
  <c r="K8843" i="67"/>
  <c r="J8843" i="67"/>
  <c r="M8842" i="67"/>
  <c r="L8842" i="67"/>
  <c r="K8842" i="67"/>
  <c r="J8842" i="67"/>
  <c r="M8841" i="67"/>
  <c r="L8841" i="67"/>
  <c r="K8841" i="67"/>
  <c r="J8841" i="67"/>
  <c r="M8840" i="67"/>
  <c r="L8840" i="67"/>
  <c r="K8840" i="67"/>
  <c r="J8840" i="67"/>
  <c r="M8839" i="67"/>
  <c r="L8839" i="67"/>
  <c r="K8839" i="67"/>
  <c r="J8839" i="67"/>
  <c r="M8838" i="67"/>
  <c r="L8838" i="67"/>
  <c r="K8838" i="67"/>
  <c r="J8838" i="67"/>
  <c r="M8837" i="67"/>
  <c r="L8837" i="67"/>
  <c r="K8837" i="67"/>
  <c r="J8837" i="67"/>
  <c r="M8836" i="67"/>
  <c r="L8836" i="67"/>
  <c r="K8836" i="67"/>
  <c r="J8836" i="67"/>
  <c r="M8835" i="67"/>
  <c r="L8835" i="67"/>
  <c r="K8835" i="67"/>
  <c r="J8835" i="67"/>
  <c r="M8834" i="67"/>
  <c r="L8834" i="67"/>
  <c r="K8834" i="67"/>
  <c r="J8834" i="67"/>
  <c r="M8833" i="67"/>
  <c r="L8833" i="67"/>
  <c r="K8833" i="67"/>
  <c r="J8833" i="67"/>
  <c r="M8832" i="67"/>
  <c r="L8832" i="67"/>
  <c r="K8832" i="67"/>
  <c r="J8832" i="67"/>
  <c r="M8831" i="67"/>
  <c r="L8831" i="67"/>
  <c r="K8831" i="67"/>
  <c r="J8831" i="67"/>
  <c r="M8830" i="67"/>
  <c r="L8830" i="67"/>
  <c r="K8830" i="67"/>
  <c r="J8830" i="67"/>
  <c r="M8829" i="67"/>
  <c r="L8829" i="67"/>
  <c r="K8829" i="67"/>
  <c r="J8829" i="67"/>
  <c r="M8828" i="67"/>
  <c r="L8828" i="67"/>
  <c r="K8828" i="67"/>
  <c r="J8828" i="67"/>
  <c r="M8827" i="67"/>
  <c r="L8827" i="67"/>
  <c r="K8827" i="67"/>
  <c r="J8827" i="67"/>
  <c r="M8826" i="67"/>
  <c r="L8826" i="67"/>
  <c r="K8826" i="67"/>
  <c r="J8826" i="67"/>
  <c r="M8825" i="67"/>
  <c r="L8825" i="67"/>
  <c r="K8825" i="67"/>
  <c r="J8825" i="67"/>
  <c r="M8824" i="67"/>
  <c r="L8824" i="67"/>
  <c r="K8824" i="67"/>
  <c r="J8824" i="67"/>
  <c r="M8823" i="67"/>
  <c r="L8823" i="67"/>
  <c r="K8823" i="67"/>
  <c r="J8823" i="67"/>
  <c r="M8822" i="67"/>
  <c r="L8822" i="67"/>
  <c r="K8822" i="67"/>
  <c r="J8822" i="67"/>
  <c r="M8821" i="67"/>
  <c r="L8821" i="67"/>
  <c r="K8821" i="67"/>
  <c r="J8821" i="67"/>
  <c r="M8820" i="67"/>
  <c r="L8820" i="67"/>
  <c r="K8820" i="67"/>
  <c r="J8820" i="67"/>
  <c r="M8819" i="67"/>
  <c r="L8819" i="67"/>
  <c r="K8819" i="67"/>
  <c r="J8819" i="67"/>
  <c r="M8818" i="67"/>
  <c r="L8818" i="67"/>
  <c r="K8818" i="67"/>
  <c r="J8818" i="67"/>
  <c r="M8817" i="67"/>
  <c r="L8817" i="67"/>
  <c r="K8817" i="67"/>
  <c r="J8817" i="67"/>
  <c r="M8816" i="67"/>
  <c r="L8816" i="67"/>
  <c r="K8816" i="67"/>
  <c r="J8816" i="67"/>
  <c r="M8815" i="67"/>
  <c r="L8815" i="67"/>
  <c r="K8815" i="67"/>
  <c r="J8815" i="67"/>
  <c r="M8814" i="67"/>
  <c r="L8814" i="67"/>
  <c r="K8814" i="67"/>
  <c r="J8814" i="67"/>
  <c r="M8813" i="67"/>
  <c r="L8813" i="67"/>
  <c r="K8813" i="67"/>
  <c r="J8813" i="67"/>
  <c r="M8812" i="67"/>
  <c r="L8812" i="67"/>
  <c r="K8812" i="67"/>
  <c r="J8812" i="67"/>
  <c r="M8811" i="67"/>
  <c r="L8811" i="67"/>
  <c r="K8811" i="67"/>
  <c r="J8811" i="67"/>
  <c r="M8810" i="67"/>
  <c r="L8810" i="67"/>
  <c r="K8810" i="67"/>
  <c r="J8810" i="67"/>
  <c r="M8809" i="67"/>
  <c r="L8809" i="67"/>
  <c r="K8809" i="67"/>
  <c r="J8809" i="67"/>
  <c r="M8808" i="67"/>
  <c r="L8808" i="67"/>
  <c r="K8808" i="67"/>
  <c r="J8808" i="67"/>
  <c r="M8807" i="67"/>
  <c r="L8807" i="67"/>
  <c r="K8807" i="67"/>
  <c r="J8807" i="67"/>
  <c r="M8806" i="67"/>
  <c r="L8806" i="67"/>
  <c r="K8806" i="67"/>
  <c r="J8806" i="67"/>
  <c r="M8805" i="67"/>
  <c r="L8805" i="67"/>
  <c r="K8805" i="67"/>
  <c r="J8805" i="67"/>
  <c r="M8804" i="67"/>
  <c r="L8804" i="67"/>
  <c r="K8804" i="67"/>
  <c r="J8804" i="67"/>
  <c r="M8803" i="67"/>
  <c r="L8803" i="67"/>
  <c r="K8803" i="67"/>
  <c r="J8803" i="67"/>
  <c r="M8802" i="67"/>
  <c r="L8802" i="67"/>
  <c r="K8802" i="67"/>
  <c r="J8802" i="67"/>
  <c r="M8801" i="67"/>
  <c r="L8801" i="67"/>
  <c r="K8801" i="67"/>
  <c r="J8801" i="67"/>
  <c r="M8800" i="67"/>
  <c r="L8800" i="67"/>
  <c r="K8800" i="67"/>
  <c r="J8800" i="67"/>
  <c r="M8799" i="67"/>
  <c r="L8799" i="67"/>
  <c r="K8799" i="67"/>
  <c r="J8799" i="67"/>
  <c r="M8798" i="67"/>
  <c r="L8798" i="67"/>
  <c r="K8798" i="67"/>
  <c r="J8798" i="67"/>
  <c r="M8797" i="67"/>
  <c r="L8797" i="67"/>
  <c r="K8797" i="67"/>
  <c r="J8797" i="67"/>
  <c r="M8796" i="67"/>
  <c r="L8796" i="67"/>
  <c r="K8796" i="67"/>
  <c r="J8796" i="67"/>
  <c r="M8795" i="67"/>
  <c r="L8795" i="67"/>
  <c r="K8795" i="67"/>
  <c r="J8795" i="67"/>
  <c r="M8794" i="67"/>
  <c r="L8794" i="67"/>
  <c r="K8794" i="67"/>
  <c r="J8794" i="67"/>
  <c r="M8793" i="67"/>
  <c r="L8793" i="67"/>
  <c r="K8793" i="67"/>
  <c r="J8793" i="67"/>
  <c r="M8792" i="67"/>
  <c r="L8792" i="67"/>
  <c r="K8792" i="67"/>
  <c r="J8792" i="67"/>
  <c r="M8791" i="67"/>
  <c r="L8791" i="67"/>
  <c r="K8791" i="67"/>
  <c r="J8791" i="67"/>
  <c r="M8790" i="67"/>
  <c r="L8790" i="67"/>
  <c r="K8790" i="67"/>
  <c r="J8790" i="67"/>
  <c r="M8789" i="67"/>
  <c r="L8789" i="67"/>
  <c r="K8789" i="67"/>
  <c r="J8789" i="67"/>
  <c r="M8788" i="67"/>
  <c r="L8788" i="67"/>
  <c r="K8788" i="67"/>
  <c r="J8788" i="67"/>
  <c r="M8787" i="67"/>
  <c r="L8787" i="67"/>
  <c r="K8787" i="67"/>
  <c r="J8787" i="67"/>
  <c r="M8786" i="67"/>
  <c r="L8786" i="67"/>
  <c r="K8786" i="67"/>
  <c r="J8786" i="67"/>
  <c r="M8785" i="67"/>
  <c r="L8785" i="67"/>
  <c r="K8785" i="67"/>
  <c r="J8785" i="67"/>
  <c r="M8784" i="67"/>
  <c r="L8784" i="67"/>
  <c r="K8784" i="67"/>
  <c r="J8784" i="67"/>
  <c r="M8783" i="67"/>
  <c r="L8783" i="67"/>
  <c r="K8783" i="67"/>
  <c r="J8783" i="67"/>
  <c r="M8782" i="67"/>
  <c r="L8782" i="67"/>
  <c r="K8782" i="67"/>
  <c r="J8782" i="67"/>
  <c r="M8781" i="67"/>
  <c r="L8781" i="67"/>
  <c r="K8781" i="67"/>
  <c r="J8781" i="67"/>
  <c r="M8780" i="67"/>
  <c r="L8780" i="67"/>
  <c r="K8780" i="67"/>
  <c r="J8780" i="67"/>
  <c r="M8779" i="67"/>
  <c r="L8779" i="67"/>
  <c r="K8779" i="67"/>
  <c r="J8779" i="67"/>
  <c r="M8778" i="67"/>
  <c r="L8778" i="67"/>
  <c r="K8778" i="67"/>
  <c r="J8778" i="67"/>
  <c r="M8777" i="67"/>
  <c r="L8777" i="67"/>
  <c r="K8777" i="67"/>
  <c r="J8777" i="67"/>
  <c r="M8776" i="67"/>
  <c r="L8776" i="67"/>
  <c r="K8776" i="67"/>
  <c r="J8776" i="67"/>
  <c r="M8775" i="67"/>
  <c r="L8775" i="67"/>
  <c r="K8775" i="67"/>
  <c r="J8775" i="67"/>
  <c r="M8774" i="67"/>
  <c r="L8774" i="67"/>
  <c r="K8774" i="67"/>
  <c r="J8774" i="67"/>
  <c r="M8773" i="67"/>
  <c r="L8773" i="67"/>
  <c r="K8773" i="67"/>
  <c r="J8773" i="67"/>
  <c r="M8772" i="67"/>
  <c r="L8772" i="67"/>
  <c r="K8772" i="67"/>
  <c r="J8772" i="67"/>
  <c r="M8771" i="67"/>
  <c r="L8771" i="67"/>
  <c r="K8771" i="67"/>
  <c r="J8771" i="67"/>
  <c r="M8770" i="67"/>
  <c r="L8770" i="67"/>
  <c r="K8770" i="67"/>
  <c r="J8770" i="67"/>
  <c r="M8769" i="67"/>
  <c r="L8769" i="67"/>
  <c r="K8769" i="67"/>
  <c r="J8769" i="67"/>
  <c r="M8768" i="67"/>
  <c r="L8768" i="67"/>
  <c r="K8768" i="67"/>
  <c r="J8768" i="67"/>
  <c r="M8767" i="67"/>
  <c r="L8767" i="67"/>
  <c r="K8767" i="67"/>
  <c r="J8767" i="67"/>
  <c r="M8766" i="67"/>
  <c r="L8766" i="67"/>
  <c r="K8766" i="67"/>
  <c r="J8766" i="67"/>
  <c r="M8765" i="67"/>
  <c r="L8765" i="67"/>
  <c r="K8765" i="67"/>
  <c r="J8765" i="67"/>
  <c r="M8764" i="67"/>
  <c r="L8764" i="67"/>
  <c r="K8764" i="67"/>
  <c r="J8764" i="67"/>
  <c r="M8763" i="67"/>
  <c r="L8763" i="67"/>
  <c r="K8763" i="67"/>
  <c r="J8763" i="67"/>
  <c r="M8762" i="67"/>
  <c r="L8762" i="67"/>
  <c r="K8762" i="67"/>
  <c r="J8762" i="67"/>
  <c r="M8761" i="67"/>
  <c r="L8761" i="67"/>
  <c r="K8761" i="67"/>
  <c r="J8761" i="67"/>
  <c r="M8760" i="67"/>
  <c r="L8760" i="67"/>
  <c r="K8760" i="67"/>
  <c r="J8760" i="67"/>
  <c r="M8759" i="67"/>
  <c r="L8759" i="67"/>
  <c r="K8759" i="67"/>
  <c r="J8759" i="67"/>
  <c r="M8758" i="67"/>
  <c r="L8758" i="67"/>
  <c r="K8758" i="67"/>
  <c r="J8758" i="67"/>
  <c r="M8757" i="67"/>
  <c r="L8757" i="67"/>
  <c r="K8757" i="67"/>
  <c r="J8757" i="67"/>
  <c r="M8756" i="67"/>
  <c r="L8756" i="67"/>
  <c r="K8756" i="67"/>
  <c r="J8756" i="67"/>
  <c r="M8755" i="67"/>
  <c r="L8755" i="67"/>
  <c r="K8755" i="67"/>
  <c r="J8755" i="67"/>
  <c r="M8754" i="67"/>
  <c r="L8754" i="67"/>
  <c r="K8754" i="67"/>
  <c r="J8754" i="67"/>
  <c r="M8753" i="67"/>
  <c r="L8753" i="67"/>
  <c r="K8753" i="67"/>
  <c r="J8753" i="67"/>
  <c r="M8752" i="67"/>
  <c r="L8752" i="67"/>
  <c r="K8752" i="67"/>
  <c r="J8752" i="67"/>
  <c r="M8751" i="67"/>
  <c r="L8751" i="67"/>
  <c r="K8751" i="67"/>
  <c r="J8751" i="67"/>
  <c r="M8750" i="67"/>
  <c r="L8750" i="67"/>
  <c r="K8750" i="67"/>
  <c r="J8750" i="67"/>
  <c r="M8749" i="67"/>
  <c r="L8749" i="67"/>
  <c r="K8749" i="67"/>
  <c r="J8749" i="67"/>
  <c r="M8748" i="67"/>
  <c r="L8748" i="67"/>
  <c r="K8748" i="67"/>
  <c r="J8748" i="67"/>
  <c r="M8747" i="67"/>
  <c r="L8747" i="67"/>
  <c r="K8747" i="67"/>
  <c r="J8747" i="67"/>
  <c r="M8746" i="67"/>
  <c r="L8746" i="67"/>
  <c r="K8746" i="67"/>
  <c r="J8746" i="67"/>
  <c r="M8745" i="67"/>
  <c r="L8745" i="67"/>
  <c r="K8745" i="67"/>
  <c r="J8745" i="67"/>
  <c r="M8744" i="67"/>
  <c r="L8744" i="67"/>
  <c r="K8744" i="67"/>
  <c r="J8744" i="67"/>
  <c r="M8743" i="67"/>
  <c r="L8743" i="67"/>
  <c r="K8743" i="67"/>
  <c r="J8743" i="67"/>
  <c r="M8742" i="67"/>
  <c r="L8742" i="67"/>
  <c r="K8742" i="67"/>
  <c r="J8742" i="67"/>
  <c r="M8741" i="67"/>
  <c r="L8741" i="67"/>
  <c r="K8741" i="67"/>
  <c r="J8741" i="67"/>
  <c r="M8740" i="67"/>
  <c r="L8740" i="67"/>
  <c r="K8740" i="67"/>
  <c r="J8740" i="67"/>
  <c r="M8739" i="67"/>
  <c r="L8739" i="67"/>
  <c r="K8739" i="67"/>
  <c r="J8739" i="67"/>
  <c r="M8738" i="67"/>
  <c r="L8738" i="67"/>
  <c r="K8738" i="67"/>
  <c r="J8738" i="67"/>
  <c r="M8737" i="67"/>
  <c r="L8737" i="67"/>
  <c r="K8737" i="67"/>
  <c r="J8737" i="67"/>
  <c r="M8736" i="67"/>
  <c r="L8736" i="67"/>
  <c r="K8736" i="67"/>
  <c r="J8736" i="67"/>
  <c r="M8735" i="67"/>
  <c r="L8735" i="67"/>
  <c r="K8735" i="67"/>
  <c r="J8735" i="67"/>
  <c r="M8734" i="67"/>
  <c r="L8734" i="67"/>
  <c r="K8734" i="67"/>
  <c r="J8734" i="67"/>
  <c r="M8733" i="67"/>
  <c r="L8733" i="67"/>
  <c r="K8733" i="67"/>
  <c r="J8733" i="67"/>
  <c r="M8732" i="67"/>
  <c r="L8732" i="67"/>
  <c r="K8732" i="67"/>
  <c r="J8732" i="67"/>
  <c r="M8731" i="67"/>
  <c r="L8731" i="67"/>
  <c r="K8731" i="67"/>
  <c r="J8731" i="67"/>
  <c r="M8730" i="67"/>
  <c r="L8730" i="67"/>
  <c r="K8730" i="67"/>
  <c r="J8730" i="67"/>
  <c r="M8729" i="67"/>
  <c r="L8729" i="67"/>
  <c r="K8729" i="67"/>
  <c r="J8729" i="67"/>
  <c r="M8728" i="67"/>
  <c r="L8728" i="67"/>
  <c r="K8728" i="67"/>
  <c r="J8728" i="67"/>
  <c r="M8727" i="67"/>
  <c r="L8727" i="67"/>
  <c r="K8727" i="67"/>
  <c r="J8727" i="67"/>
  <c r="M8726" i="67"/>
  <c r="L8726" i="67"/>
  <c r="K8726" i="67"/>
  <c r="J8726" i="67"/>
  <c r="M8725" i="67"/>
  <c r="L8725" i="67"/>
  <c r="K8725" i="67"/>
  <c r="J8725" i="67"/>
  <c r="M8724" i="67"/>
  <c r="L8724" i="67"/>
  <c r="K8724" i="67"/>
  <c r="J8724" i="67"/>
  <c r="M8723" i="67"/>
  <c r="L8723" i="67"/>
  <c r="K8723" i="67"/>
  <c r="J8723" i="67"/>
  <c r="M8722" i="67"/>
  <c r="L8722" i="67"/>
  <c r="K8722" i="67"/>
  <c r="J8722" i="67"/>
  <c r="M8721" i="67"/>
  <c r="L8721" i="67"/>
  <c r="K8721" i="67"/>
  <c r="J8721" i="67"/>
  <c r="M8720" i="67"/>
  <c r="L8720" i="67"/>
  <c r="K8720" i="67"/>
  <c r="J8720" i="67"/>
  <c r="M8719" i="67"/>
  <c r="L8719" i="67"/>
  <c r="K8719" i="67"/>
  <c r="J8719" i="67"/>
  <c r="M8718" i="67"/>
  <c r="L8718" i="67"/>
  <c r="K8718" i="67"/>
  <c r="J8718" i="67"/>
  <c r="M8717" i="67"/>
  <c r="L8717" i="67"/>
  <c r="K8717" i="67"/>
  <c r="J8717" i="67"/>
  <c r="M8716" i="67"/>
  <c r="L8716" i="67"/>
  <c r="K8716" i="67"/>
  <c r="J8716" i="67"/>
  <c r="M8715" i="67"/>
  <c r="L8715" i="67"/>
  <c r="K8715" i="67"/>
  <c r="J8715" i="67"/>
  <c r="M8714" i="67"/>
  <c r="L8714" i="67"/>
  <c r="K8714" i="67"/>
  <c r="J8714" i="67"/>
  <c r="M8713" i="67"/>
  <c r="L8713" i="67"/>
  <c r="K8713" i="67"/>
  <c r="J8713" i="67"/>
  <c r="M8712" i="67"/>
  <c r="L8712" i="67"/>
  <c r="K8712" i="67"/>
  <c r="J8712" i="67"/>
  <c r="M8711" i="67"/>
  <c r="L8711" i="67"/>
  <c r="K8711" i="67"/>
  <c r="J8711" i="67"/>
  <c r="M8710" i="67"/>
  <c r="L8710" i="67"/>
  <c r="K8710" i="67"/>
  <c r="J8710" i="67"/>
  <c r="M8709" i="67"/>
  <c r="L8709" i="67"/>
  <c r="K8709" i="67"/>
  <c r="J8709" i="67"/>
  <c r="M8708" i="67"/>
  <c r="L8708" i="67"/>
  <c r="K8708" i="67"/>
  <c r="J8708" i="67"/>
  <c r="M8707" i="67"/>
  <c r="L8707" i="67"/>
  <c r="K8707" i="67"/>
  <c r="J8707" i="67"/>
  <c r="M8706" i="67"/>
  <c r="L8706" i="67"/>
  <c r="K8706" i="67"/>
  <c r="J8706" i="67"/>
  <c r="M8705" i="67"/>
  <c r="L8705" i="67"/>
  <c r="K8705" i="67"/>
  <c r="J8705" i="67"/>
  <c r="M8704" i="67"/>
  <c r="L8704" i="67"/>
  <c r="K8704" i="67"/>
  <c r="J8704" i="67"/>
  <c r="M8703" i="67"/>
  <c r="L8703" i="67"/>
  <c r="K8703" i="67"/>
  <c r="J8703" i="67"/>
  <c r="M8702" i="67"/>
  <c r="L8702" i="67"/>
  <c r="K8702" i="67"/>
  <c r="J8702" i="67"/>
  <c r="M8701" i="67"/>
  <c r="L8701" i="67"/>
  <c r="K8701" i="67"/>
  <c r="J8701" i="67"/>
  <c r="M8700" i="67"/>
  <c r="L8700" i="67"/>
  <c r="K8700" i="67"/>
  <c r="J8700" i="67"/>
  <c r="M8699" i="67"/>
  <c r="L8699" i="67"/>
  <c r="K8699" i="67"/>
  <c r="J8699" i="67"/>
  <c r="M8698" i="67"/>
  <c r="L8698" i="67"/>
  <c r="K8698" i="67"/>
  <c r="J8698" i="67"/>
  <c r="M8697" i="67"/>
  <c r="L8697" i="67"/>
  <c r="K8697" i="67"/>
  <c r="J8697" i="67"/>
  <c r="M8696" i="67"/>
  <c r="L8696" i="67"/>
  <c r="K8696" i="67"/>
  <c r="J8696" i="67"/>
  <c r="M8695" i="67"/>
  <c r="L8695" i="67"/>
  <c r="K8695" i="67"/>
  <c r="J8695" i="67"/>
  <c r="M8694" i="67"/>
  <c r="L8694" i="67"/>
  <c r="K8694" i="67"/>
  <c r="J8694" i="67"/>
  <c r="M8693" i="67"/>
  <c r="L8693" i="67"/>
  <c r="K8693" i="67"/>
  <c r="J8693" i="67"/>
  <c r="M8692" i="67"/>
  <c r="L8692" i="67"/>
  <c r="K8692" i="67"/>
  <c r="J8692" i="67"/>
  <c r="M8691" i="67"/>
  <c r="L8691" i="67"/>
  <c r="K8691" i="67"/>
  <c r="J8691" i="67"/>
  <c r="M8690" i="67"/>
  <c r="L8690" i="67"/>
  <c r="K8690" i="67"/>
  <c r="J8690" i="67"/>
  <c r="M8689" i="67"/>
  <c r="L8689" i="67"/>
  <c r="K8689" i="67"/>
  <c r="J8689" i="67"/>
  <c r="M8688" i="67"/>
  <c r="L8688" i="67"/>
  <c r="K8688" i="67"/>
  <c r="J8688" i="67"/>
  <c r="M8687" i="67"/>
  <c r="L8687" i="67"/>
  <c r="K8687" i="67"/>
  <c r="J8687" i="67"/>
  <c r="M8686" i="67"/>
  <c r="L8686" i="67"/>
  <c r="K8686" i="67"/>
  <c r="J8686" i="67"/>
  <c r="M8685" i="67"/>
  <c r="L8685" i="67"/>
  <c r="K8685" i="67"/>
  <c r="J8685" i="67"/>
  <c r="M8684" i="67"/>
  <c r="L8684" i="67"/>
  <c r="K8684" i="67"/>
  <c r="J8684" i="67"/>
  <c r="M8683" i="67"/>
  <c r="L8683" i="67"/>
  <c r="K8683" i="67"/>
  <c r="J8683" i="67"/>
  <c r="M8682" i="67"/>
  <c r="L8682" i="67"/>
  <c r="K8682" i="67"/>
  <c r="J8682" i="67"/>
  <c r="M8681" i="67"/>
  <c r="L8681" i="67"/>
  <c r="K8681" i="67"/>
  <c r="J8681" i="67"/>
  <c r="M8680" i="67"/>
  <c r="L8680" i="67"/>
  <c r="K8680" i="67"/>
  <c r="J8680" i="67"/>
  <c r="M8679" i="67"/>
  <c r="L8679" i="67"/>
  <c r="K8679" i="67"/>
  <c r="J8679" i="67"/>
  <c r="M8678" i="67"/>
  <c r="L8678" i="67"/>
  <c r="K8678" i="67"/>
  <c r="J8678" i="67"/>
  <c r="M8677" i="67"/>
  <c r="L8677" i="67"/>
  <c r="K8677" i="67"/>
  <c r="J8677" i="67"/>
  <c r="M8676" i="67"/>
  <c r="L8676" i="67"/>
  <c r="K8676" i="67"/>
  <c r="J8676" i="67"/>
  <c r="M8675" i="67"/>
  <c r="L8675" i="67"/>
  <c r="K8675" i="67"/>
  <c r="J8675" i="67"/>
  <c r="M8674" i="67"/>
  <c r="L8674" i="67"/>
  <c r="K8674" i="67"/>
  <c r="J8674" i="67"/>
  <c r="M8673" i="67"/>
  <c r="L8673" i="67"/>
  <c r="K8673" i="67"/>
  <c r="J8673" i="67"/>
  <c r="M8672" i="67"/>
  <c r="L8672" i="67"/>
  <c r="K8672" i="67"/>
  <c r="J8672" i="67"/>
  <c r="M8671" i="67"/>
  <c r="L8671" i="67"/>
  <c r="K8671" i="67"/>
  <c r="J8671" i="67"/>
  <c r="M8670" i="67"/>
  <c r="L8670" i="67"/>
  <c r="K8670" i="67"/>
  <c r="J8670" i="67"/>
  <c r="M8669" i="67"/>
  <c r="L8669" i="67"/>
  <c r="K8669" i="67"/>
  <c r="J8669" i="67"/>
  <c r="M8668" i="67"/>
  <c r="L8668" i="67"/>
  <c r="K8668" i="67"/>
  <c r="J8668" i="67"/>
  <c r="M8667" i="67"/>
  <c r="L8667" i="67"/>
  <c r="K8667" i="67"/>
  <c r="J8667" i="67"/>
  <c r="M8666" i="67"/>
  <c r="L8666" i="67"/>
  <c r="K8666" i="67"/>
  <c r="J8666" i="67"/>
  <c r="M8665" i="67"/>
  <c r="L8665" i="67"/>
  <c r="K8665" i="67"/>
  <c r="J8665" i="67"/>
  <c r="M8664" i="67"/>
  <c r="L8664" i="67"/>
  <c r="K8664" i="67"/>
  <c r="J8664" i="67"/>
  <c r="M8663" i="67"/>
  <c r="L8663" i="67"/>
  <c r="K8663" i="67"/>
  <c r="J8663" i="67"/>
  <c r="M8662" i="67"/>
  <c r="L8662" i="67"/>
  <c r="K8662" i="67"/>
  <c r="J8662" i="67"/>
  <c r="M8661" i="67"/>
  <c r="L8661" i="67"/>
  <c r="K8661" i="67"/>
  <c r="J8661" i="67"/>
  <c r="M8660" i="67"/>
  <c r="L8660" i="67"/>
  <c r="K8660" i="67"/>
  <c r="J8660" i="67"/>
  <c r="M8659" i="67"/>
  <c r="L8659" i="67"/>
  <c r="K8659" i="67"/>
  <c r="J8659" i="67"/>
  <c r="M8658" i="67"/>
  <c r="L8658" i="67"/>
  <c r="K8658" i="67"/>
  <c r="J8658" i="67"/>
  <c r="M8657" i="67"/>
  <c r="L8657" i="67"/>
  <c r="K8657" i="67"/>
  <c r="J8657" i="67"/>
  <c r="M8656" i="67"/>
  <c r="L8656" i="67"/>
  <c r="K8656" i="67"/>
  <c r="J8656" i="67"/>
  <c r="M8655" i="67"/>
  <c r="L8655" i="67"/>
  <c r="K8655" i="67"/>
  <c r="J8655" i="67"/>
  <c r="M8654" i="67"/>
  <c r="L8654" i="67"/>
  <c r="K8654" i="67"/>
  <c r="J8654" i="67"/>
  <c r="M8653" i="67"/>
  <c r="L8653" i="67"/>
  <c r="K8653" i="67"/>
  <c r="J8653" i="67"/>
  <c r="M8652" i="67"/>
  <c r="L8652" i="67"/>
  <c r="K8652" i="67"/>
  <c r="J8652" i="67"/>
  <c r="M8651" i="67"/>
  <c r="L8651" i="67"/>
  <c r="K8651" i="67"/>
  <c r="J8651" i="67"/>
  <c r="M8650" i="67"/>
  <c r="L8650" i="67"/>
  <c r="K8650" i="67"/>
  <c r="J8650" i="67"/>
  <c r="M8649" i="67"/>
  <c r="L8649" i="67"/>
  <c r="K8649" i="67"/>
  <c r="J8649" i="67"/>
  <c r="M8648" i="67"/>
  <c r="L8648" i="67"/>
  <c r="K8648" i="67"/>
  <c r="J8648" i="67"/>
  <c r="M8647" i="67"/>
  <c r="L8647" i="67"/>
  <c r="K8647" i="67"/>
  <c r="J8647" i="67"/>
  <c r="M8646" i="67"/>
  <c r="L8646" i="67"/>
  <c r="K8646" i="67"/>
  <c r="J8646" i="67"/>
  <c r="M8645" i="67"/>
  <c r="L8645" i="67"/>
  <c r="K8645" i="67"/>
  <c r="J8645" i="67"/>
  <c r="M8644" i="67"/>
  <c r="L8644" i="67"/>
  <c r="K8644" i="67"/>
  <c r="J8644" i="67"/>
  <c r="M8643" i="67"/>
  <c r="L8643" i="67"/>
  <c r="K8643" i="67"/>
  <c r="J8643" i="67"/>
  <c r="M8642" i="67"/>
  <c r="L8642" i="67"/>
  <c r="K8642" i="67"/>
  <c r="J8642" i="67"/>
  <c r="M8641" i="67"/>
  <c r="L8641" i="67"/>
  <c r="K8641" i="67"/>
  <c r="J8641" i="67"/>
  <c r="M8640" i="67"/>
  <c r="L8640" i="67"/>
  <c r="K8640" i="67"/>
  <c r="J8640" i="67"/>
  <c r="M8639" i="67"/>
  <c r="L8639" i="67"/>
  <c r="K8639" i="67"/>
  <c r="J8639" i="67"/>
  <c r="M8638" i="67"/>
  <c r="L8638" i="67"/>
  <c r="K8638" i="67"/>
  <c r="J8638" i="67"/>
  <c r="M8637" i="67"/>
  <c r="L8637" i="67"/>
  <c r="K8637" i="67"/>
  <c r="J8637" i="67"/>
  <c r="M8636" i="67"/>
  <c r="L8636" i="67"/>
  <c r="K8636" i="67"/>
  <c r="J8636" i="67"/>
  <c r="M8635" i="67"/>
  <c r="L8635" i="67"/>
  <c r="K8635" i="67"/>
  <c r="J8635" i="67"/>
  <c r="M8634" i="67"/>
  <c r="L8634" i="67"/>
  <c r="K8634" i="67"/>
  <c r="J8634" i="67"/>
  <c r="M8633" i="67"/>
  <c r="L8633" i="67"/>
  <c r="K8633" i="67"/>
  <c r="J8633" i="67"/>
  <c r="M8632" i="67"/>
  <c r="L8632" i="67"/>
  <c r="K8632" i="67"/>
  <c r="J8632" i="67"/>
  <c r="M8631" i="67"/>
  <c r="L8631" i="67"/>
  <c r="K8631" i="67"/>
  <c r="J8631" i="67"/>
  <c r="M8630" i="67"/>
  <c r="L8630" i="67"/>
  <c r="K8630" i="67"/>
  <c r="J8630" i="67"/>
  <c r="M8629" i="67"/>
  <c r="L8629" i="67"/>
  <c r="K8629" i="67"/>
  <c r="J8629" i="67"/>
  <c r="M8628" i="67"/>
  <c r="L8628" i="67"/>
  <c r="K8628" i="67"/>
  <c r="J8628" i="67"/>
  <c r="M8627" i="67"/>
  <c r="L8627" i="67"/>
  <c r="K8627" i="67"/>
  <c r="J8627" i="67"/>
  <c r="M8626" i="67"/>
  <c r="L8626" i="67"/>
  <c r="K8626" i="67"/>
  <c r="J8626" i="67"/>
  <c r="M8625" i="67"/>
  <c r="L8625" i="67"/>
  <c r="K8625" i="67"/>
  <c r="J8625" i="67"/>
  <c r="M8624" i="67"/>
  <c r="L8624" i="67"/>
  <c r="K8624" i="67"/>
  <c r="J8624" i="67"/>
  <c r="M8623" i="67"/>
  <c r="L8623" i="67"/>
  <c r="K8623" i="67"/>
  <c r="J8623" i="67"/>
  <c r="M8622" i="67"/>
  <c r="L8622" i="67"/>
  <c r="K8622" i="67"/>
  <c r="J8622" i="67"/>
  <c r="M8621" i="67"/>
  <c r="L8621" i="67"/>
  <c r="K8621" i="67"/>
  <c r="J8621" i="67"/>
  <c r="M8620" i="67"/>
  <c r="L8620" i="67"/>
  <c r="K8620" i="67"/>
  <c r="J8620" i="67"/>
  <c r="M8619" i="67"/>
  <c r="L8619" i="67"/>
  <c r="K8619" i="67"/>
  <c r="J8619" i="67"/>
  <c r="M8618" i="67"/>
  <c r="L8618" i="67"/>
  <c r="K8618" i="67"/>
  <c r="J8618" i="67"/>
  <c r="M8617" i="67"/>
  <c r="L8617" i="67"/>
  <c r="K8617" i="67"/>
  <c r="J8617" i="67"/>
  <c r="M8616" i="67"/>
  <c r="L8616" i="67"/>
  <c r="K8616" i="67"/>
  <c r="J8616" i="67"/>
  <c r="M8615" i="67"/>
  <c r="L8615" i="67"/>
  <c r="K8615" i="67"/>
  <c r="J8615" i="67"/>
  <c r="M8614" i="67"/>
  <c r="L8614" i="67"/>
  <c r="K8614" i="67"/>
  <c r="J8614" i="67"/>
  <c r="M8613" i="67"/>
  <c r="L8613" i="67"/>
  <c r="K8613" i="67"/>
  <c r="J8613" i="67"/>
  <c r="M8612" i="67"/>
  <c r="L8612" i="67"/>
  <c r="K8612" i="67"/>
  <c r="J8612" i="67"/>
  <c r="M8611" i="67"/>
  <c r="L8611" i="67"/>
  <c r="K8611" i="67"/>
  <c r="J8611" i="67"/>
  <c r="M8610" i="67"/>
  <c r="L8610" i="67"/>
  <c r="K8610" i="67"/>
  <c r="J8610" i="67"/>
  <c r="M8609" i="67"/>
  <c r="L8609" i="67"/>
  <c r="K8609" i="67"/>
  <c r="J8609" i="67"/>
  <c r="M8608" i="67"/>
  <c r="L8608" i="67"/>
  <c r="K8608" i="67"/>
  <c r="J8608" i="67"/>
  <c r="M8607" i="67"/>
  <c r="L8607" i="67"/>
  <c r="K8607" i="67"/>
  <c r="J8607" i="67"/>
  <c r="M8606" i="67"/>
  <c r="L8606" i="67"/>
  <c r="K8606" i="67"/>
  <c r="J8606" i="67"/>
  <c r="M8605" i="67"/>
  <c r="L8605" i="67"/>
  <c r="K8605" i="67"/>
  <c r="J8605" i="67"/>
  <c r="M8604" i="67"/>
  <c r="L8604" i="67"/>
  <c r="K8604" i="67"/>
  <c r="J8604" i="67"/>
  <c r="M8603" i="67"/>
  <c r="L8603" i="67"/>
  <c r="K8603" i="67"/>
  <c r="J8603" i="67"/>
  <c r="M8602" i="67"/>
  <c r="L8602" i="67"/>
  <c r="K8602" i="67"/>
  <c r="J8602" i="67"/>
  <c r="M8601" i="67"/>
  <c r="L8601" i="67"/>
  <c r="K8601" i="67"/>
  <c r="J8601" i="67"/>
  <c r="M8600" i="67"/>
  <c r="L8600" i="67"/>
  <c r="K8600" i="67"/>
  <c r="J8600" i="67"/>
  <c r="M8599" i="67"/>
  <c r="L8599" i="67"/>
  <c r="K8599" i="67"/>
  <c r="J8599" i="67"/>
  <c r="M8598" i="67"/>
  <c r="L8598" i="67"/>
  <c r="K8598" i="67"/>
  <c r="J8598" i="67"/>
  <c r="M8597" i="67"/>
  <c r="L8597" i="67"/>
  <c r="K8597" i="67"/>
  <c r="J8597" i="67"/>
  <c r="M8596" i="67"/>
  <c r="L8596" i="67"/>
  <c r="K8596" i="67"/>
  <c r="J8596" i="67"/>
  <c r="M8595" i="67"/>
  <c r="L8595" i="67"/>
  <c r="K8595" i="67"/>
  <c r="J8595" i="67"/>
  <c r="M8594" i="67"/>
  <c r="L8594" i="67"/>
  <c r="K8594" i="67"/>
  <c r="J8594" i="67"/>
  <c r="M8593" i="67"/>
  <c r="L8593" i="67"/>
  <c r="K8593" i="67"/>
  <c r="J8593" i="67"/>
  <c r="M8592" i="67"/>
  <c r="L8592" i="67"/>
  <c r="K8592" i="67"/>
  <c r="J8592" i="67"/>
  <c r="M8591" i="67"/>
  <c r="L8591" i="67"/>
  <c r="K8591" i="67"/>
  <c r="J8591" i="67"/>
  <c r="M8590" i="67"/>
  <c r="L8590" i="67"/>
  <c r="K8590" i="67"/>
  <c r="J8590" i="67"/>
  <c r="M8589" i="67"/>
  <c r="L8589" i="67"/>
  <c r="K8589" i="67"/>
  <c r="J8589" i="67"/>
  <c r="M8588" i="67"/>
  <c r="L8588" i="67"/>
  <c r="K8588" i="67"/>
  <c r="J8588" i="67"/>
  <c r="M8587" i="67"/>
  <c r="L8587" i="67"/>
  <c r="K8587" i="67"/>
  <c r="J8587" i="67"/>
  <c r="M8586" i="67"/>
  <c r="L8586" i="67"/>
  <c r="K8586" i="67"/>
  <c r="J8586" i="67"/>
  <c r="M8585" i="67"/>
  <c r="L8585" i="67"/>
  <c r="K8585" i="67"/>
  <c r="J8585" i="67"/>
  <c r="M8584" i="67"/>
  <c r="L8584" i="67"/>
  <c r="K8584" i="67"/>
  <c r="J8584" i="67"/>
  <c r="M8583" i="67"/>
  <c r="L8583" i="67"/>
  <c r="K8583" i="67"/>
  <c r="J8583" i="67"/>
  <c r="M8582" i="67"/>
  <c r="L8582" i="67"/>
  <c r="K8582" i="67"/>
  <c r="J8582" i="67"/>
  <c r="M8581" i="67"/>
  <c r="L8581" i="67"/>
  <c r="K8581" i="67"/>
  <c r="J8581" i="67"/>
  <c r="M8580" i="67"/>
  <c r="L8580" i="67"/>
  <c r="K8580" i="67"/>
  <c r="J8580" i="67"/>
  <c r="M8579" i="67"/>
  <c r="L8579" i="67"/>
  <c r="K8579" i="67"/>
  <c r="J8579" i="67"/>
  <c r="M8578" i="67"/>
  <c r="L8578" i="67"/>
  <c r="K8578" i="67"/>
  <c r="J8578" i="67"/>
  <c r="M8577" i="67"/>
  <c r="L8577" i="67"/>
  <c r="K8577" i="67"/>
  <c r="J8577" i="67"/>
  <c r="M8576" i="67"/>
  <c r="L8576" i="67"/>
  <c r="K8576" i="67"/>
  <c r="J8576" i="67"/>
  <c r="M8575" i="67"/>
  <c r="L8575" i="67"/>
  <c r="K8575" i="67"/>
  <c r="J8575" i="67"/>
  <c r="M8574" i="67"/>
  <c r="L8574" i="67"/>
  <c r="K8574" i="67"/>
  <c r="J8574" i="67"/>
  <c r="M8573" i="67"/>
  <c r="L8573" i="67"/>
  <c r="K8573" i="67"/>
  <c r="J8573" i="67"/>
  <c r="M8572" i="67"/>
  <c r="L8572" i="67"/>
  <c r="K8572" i="67"/>
  <c r="J8572" i="67"/>
  <c r="M8571" i="67"/>
  <c r="L8571" i="67"/>
  <c r="K8571" i="67"/>
  <c r="J8571" i="67"/>
  <c r="M8570" i="67"/>
  <c r="L8570" i="67"/>
  <c r="K8570" i="67"/>
  <c r="J8570" i="67"/>
  <c r="M8569" i="67"/>
  <c r="L8569" i="67"/>
  <c r="K8569" i="67"/>
  <c r="J8569" i="67"/>
  <c r="M8568" i="67"/>
  <c r="L8568" i="67"/>
  <c r="K8568" i="67"/>
  <c r="J8568" i="67"/>
  <c r="M8567" i="67"/>
  <c r="L8567" i="67"/>
  <c r="K8567" i="67"/>
  <c r="J8567" i="67"/>
  <c r="M8566" i="67"/>
  <c r="L8566" i="67"/>
  <c r="K8566" i="67"/>
  <c r="J8566" i="67"/>
  <c r="M8565" i="67"/>
  <c r="L8565" i="67"/>
  <c r="K8565" i="67"/>
  <c r="J8565" i="67"/>
  <c r="M8564" i="67"/>
  <c r="L8564" i="67"/>
  <c r="K8564" i="67"/>
  <c r="J8564" i="67"/>
  <c r="M8563" i="67"/>
  <c r="L8563" i="67"/>
  <c r="K8563" i="67"/>
  <c r="J8563" i="67"/>
  <c r="M8562" i="67"/>
  <c r="L8562" i="67"/>
  <c r="K8562" i="67"/>
  <c r="J8562" i="67"/>
  <c r="M8561" i="67"/>
  <c r="L8561" i="67"/>
  <c r="K8561" i="67"/>
  <c r="J8561" i="67"/>
  <c r="M8560" i="67"/>
  <c r="L8560" i="67"/>
  <c r="K8560" i="67"/>
  <c r="J8560" i="67"/>
  <c r="M8559" i="67"/>
  <c r="L8559" i="67"/>
  <c r="K8559" i="67"/>
  <c r="J8559" i="67"/>
  <c r="M8558" i="67"/>
  <c r="L8558" i="67"/>
  <c r="K8558" i="67"/>
  <c r="J8558" i="67"/>
  <c r="M8557" i="67"/>
  <c r="L8557" i="67"/>
  <c r="K8557" i="67"/>
  <c r="J8557" i="67"/>
  <c r="M8556" i="67"/>
  <c r="L8556" i="67"/>
  <c r="K8556" i="67"/>
  <c r="J8556" i="67"/>
  <c r="M8555" i="67"/>
  <c r="L8555" i="67"/>
  <c r="K8555" i="67"/>
  <c r="J8555" i="67"/>
  <c r="M8554" i="67"/>
  <c r="L8554" i="67"/>
  <c r="K8554" i="67"/>
  <c r="J8554" i="67"/>
  <c r="M8553" i="67"/>
  <c r="L8553" i="67"/>
  <c r="K8553" i="67"/>
  <c r="J8553" i="67"/>
  <c r="M8552" i="67"/>
  <c r="L8552" i="67"/>
  <c r="K8552" i="67"/>
  <c r="J8552" i="67"/>
  <c r="M8551" i="67"/>
  <c r="L8551" i="67"/>
  <c r="K8551" i="67"/>
  <c r="J8551" i="67"/>
  <c r="M8550" i="67"/>
  <c r="L8550" i="67"/>
  <c r="K8550" i="67"/>
  <c r="J8550" i="67"/>
  <c r="M8549" i="67"/>
  <c r="L8549" i="67"/>
  <c r="K8549" i="67"/>
  <c r="J8549" i="67"/>
  <c r="M8548" i="67"/>
  <c r="L8548" i="67"/>
  <c r="K8548" i="67"/>
  <c r="J8548" i="67"/>
  <c r="M8547" i="67"/>
  <c r="L8547" i="67"/>
  <c r="K8547" i="67"/>
  <c r="J8547" i="67"/>
  <c r="M8546" i="67"/>
  <c r="L8546" i="67"/>
  <c r="K8546" i="67"/>
  <c r="J8546" i="67"/>
  <c r="M8545" i="67"/>
  <c r="L8545" i="67"/>
  <c r="K8545" i="67"/>
  <c r="J8545" i="67"/>
  <c r="M8544" i="67"/>
  <c r="L8544" i="67"/>
  <c r="K8544" i="67"/>
  <c r="J8544" i="67"/>
  <c r="M8543" i="67"/>
  <c r="L8543" i="67"/>
  <c r="K8543" i="67"/>
  <c r="J8543" i="67"/>
  <c r="M8542" i="67"/>
  <c r="L8542" i="67"/>
  <c r="K8542" i="67"/>
  <c r="J8542" i="67"/>
  <c r="M8541" i="67"/>
  <c r="L8541" i="67"/>
  <c r="K8541" i="67"/>
  <c r="J8541" i="67"/>
  <c r="M8540" i="67"/>
  <c r="L8540" i="67"/>
  <c r="K8540" i="67"/>
  <c r="J8540" i="67"/>
  <c r="M8539" i="67"/>
  <c r="L8539" i="67"/>
  <c r="K8539" i="67"/>
  <c r="J8539" i="67"/>
  <c r="M8538" i="67"/>
  <c r="L8538" i="67"/>
  <c r="K8538" i="67"/>
  <c r="J8538" i="67"/>
  <c r="M8537" i="67"/>
  <c r="L8537" i="67"/>
  <c r="K8537" i="67"/>
  <c r="J8537" i="67"/>
  <c r="M8536" i="67"/>
  <c r="L8536" i="67"/>
  <c r="K8536" i="67"/>
  <c r="J8536" i="67"/>
  <c r="M8535" i="67"/>
  <c r="L8535" i="67"/>
  <c r="K8535" i="67"/>
  <c r="J8535" i="67"/>
  <c r="M8534" i="67"/>
  <c r="L8534" i="67"/>
  <c r="K8534" i="67"/>
  <c r="J8534" i="67"/>
  <c r="M8533" i="67"/>
  <c r="L8533" i="67"/>
  <c r="K8533" i="67"/>
  <c r="J8533" i="67"/>
  <c r="M8532" i="67"/>
  <c r="L8532" i="67"/>
  <c r="K8532" i="67"/>
  <c r="J8532" i="67"/>
  <c r="M8531" i="67"/>
  <c r="L8531" i="67"/>
  <c r="K8531" i="67"/>
  <c r="J8531" i="67"/>
  <c r="M8530" i="67"/>
  <c r="L8530" i="67"/>
  <c r="K8530" i="67"/>
  <c r="J8530" i="67"/>
  <c r="M8529" i="67"/>
  <c r="L8529" i="67"/>
  <c r="K8529" i="67"/>
  <c r="J8529" i="67"/>
  <c r="M8528" i="67"/>
  <c r="L8528" i="67"/>
  <c r="K8528" i="67"/>
  <c r="J8528" i="67"/>
  <c r="M8527" i="67"/>
  <c r="L8527" i="67"/>
  <c r="K8527" i="67"/>
  <c r="J8527" i="67"/>
  <c r="M8526" i="67"/>
  <c r="L8526" i="67"/>
  <c r="K8526" i="67"/>
  <c r="J8526" i="67"/>
  <c r="M8525" i="67"/>
  <c r="L8525" i="67"/>
  <c r="K8525" i="67"/>
  <c r="J8525" i="67"/>
  <c r="M8524" i="67"/>
  <c r="L8524" i="67"/>
  <c r="K8524" i="67"/>
  <c r="J8524" i="67"/>
  <c r="M8523" i="67"/>
  <c r="L8523" i="67"/>
  <c r="K8523" i="67"/>
  <c r="J8523" i="67"/>
  <c r="M8522" i="67"/>
  <c r="L8522" i="67"/>
  <c r="K8522" i="67"/>
  <c r="J8522" i="67"/>
  <c r="M8521" i="67"/>
  <c r="L8521" i="67"/>
  <c r="K8521" i="67"/>
  <c r="J8521" i="67"/>
  <c r="M8520" i="67"/>
  <c r="L8520" i="67"/>
  <c r="K8520" i="67"/>
  <c r="J8520" i="67"/>
  <c r="M8519" i="67"/>
  <c r="L8519" i="67"/>
  <c r="K8519" i="67"/>
  <c r="J8519" i="67"/>
  <c r="M8518" i="67"/>
  <c r="L8518" i="67"/>
  <c r="K8518" i="67"/>
  <c r="J8518" i="67"/>
  <c r="M8517" i="67"/>
  <c r="L8517" i="67"/>
  <c r="K8517" i="67"/>
  <c r="J8517" i="67"/>
  <c r="M8516" i="67"/>
  <c r="L8516" i="67"/>
  <c r="K8516" i="67"/>
  <c r="J8516" i="67"/>
  <c r="M8515" i="67"/>
  <c r="L8515" i="67"/>
  <c r="K8515" i="67"/>
  <c r="J8515" i="67"/>
  <c r="M8514" i="67"/>
  <c r="L8514" i="67"/>
  <c r="K8514" i="67"/>
  <c r="J8514" i="67"/>
  <c r="M8513" i="67"/>
  <c r="L8513" i="67"/>
  <c r="K8513" i="67"/>
  <c r="J8513" i="67"/>
  <c r="M8512" i="67"/>
  <c r="L8512" i="67"/>
  <c r="K8512" i="67"/>
  <c r="J8512" i="67"/>
  <c r="M8511" i="67"/>
  <c r="L8511" i="67"/>
  <c r="K8511" i="67"/>
  <c r="J8511" i="67"/>
  <c r="M8510" i="67"/>
  <c r="L8510" i="67"/>
  <c r="K8510" i="67"/>
  <c r="J8510" i="67"/>
  <c r="M8509" i="67"/>
  <c r="L8509" i="67"/>
  <c r="K8509" i="67"/>
  <c r="J8509" i="67"/>
  <c r="M8508" i="67"/>
  <c r="L8508" i="67"/>
  <c r="K8508" i="67"/>
  <c r="J8508" i="67"/>
  <c r="M8507" i="67"/>
  <c r="L8507" i="67"/>
  <c r="K8507" i="67"/>
  <c r="J8507" i="67"/>
  <c r="M8506" i="67"/>
  <c r="L8506" i="67"/>
  <c r="K8506" i="67"/>
  <c r="J8506" i="67"/>
  <c r="M8505" i="67"/>
  <c r="L8505" i="67"/>
  <c r="K8505" i="67"/>
  <c r="J8505" i="67"/>
  <c r="M8504" i="67"/>
  <c r="L8504" i="67"/>
  <c r="K8504" i="67"/>
  <c r="J8504" i="67"/>
  <c r="M8503" i="67"/>
  <c r="L8503" i="67"/>
  <c r="K8503" i="67"/>
  <c r="J8503" i="67"/>
  <c r="M8502" i="67"/>
  <c r="L8502" i="67"/>
  <c r="K8502" i="67"/>
  <c r="J8502" i="67"/>
  <c r="M8501" i="67"/>
  <c r="L8501" i="67"/>
  <c r="K8501" i="67"/>
  <c r="J8501" i="67"/>
  <c r="M8500" i="67"/>
  <c r="L8500" i="67"/>
  <c r="K8500" i="67"/>
  <c r="J8500" i="67"/>
  <c r="M8499" i="67"/>
  <c r="L8499" i="67"/>
  <c r="K8499" i="67"/>
  <c r="J8499" i="67"/>
  <c r="M8498" i="67"/>
  <c r="L8498" i="67"/>
  <c r="K8498" i="67"/>
  <c r="J8498" i="67"/>
  <c r="M8497" i="67"/>
  <c r="L8497" i="67"/>
  <c r="K8497" i="67"/>
  <c r="J8497" i="67"/>
  <c r="M8496" i="67"/>
  <c r="L8496" i="67"/>
  <c r="K8496" i="67"/>
  <c r="J8496" i="67"/>
  <c r="M8495" i="67"/>
  <c r="L8495" i="67"/>
  <c r="K8495" i="67"/>
  <c r="J8495" i="67"/>
  <c r="M8494" i="67"/>
  <c r="L8494" i="67"/>
  <c r="K8494" i="67"/>
  <c r="J8494" i="67"/>
  <c r="M8493" i="67"/>
  <c r="L8493" i="67"/>
  <c r="K8493" i="67"/>
  <c r="J8493" i="67"/>
  <c r="M8492" i="67"/>
  <c r="L8492" i="67"/>
  <c r="K8492" i="67"/>
  <c r="J8492" i="67"/>
  <c r="M8491" i="67"/>
  <c r="L8491" i="67"/>
  <c r="K8491" i="67"/>
  <c r="J8491" i="67"/>
  <c r="M8490" i="67"/>
  <c r="L8490" i="67"/>
  <c r="K8490" i="67"/>
  <c r="J8490" i="67"/>
  <c r="M8489" i="67"/>
  <c r="L8489" i="67"/>
  <c r="K8489" i="67"/>
  <c r="J8489" i="67"/>
  <c r="M8488" i="67"/>
  <c r="L8488" i="67"/>
  <c r="K8488" i="67"/>
  <c r="J8488" i="67"/>
  <c r="M8487" i="67"/>
  <c r="L8487" i="67"/>
  <c r="K8487" i="67"/>
  <c r="J8487" i="67"/>
  <c r="M8486" i="67"/>
  <c r="L8486" i="67"/>
  <c r="K8486" i="67"/>
  <c r="J8486" i="67"/>
  <c r="M8485" i="67"/>
  <c r="L8485" i="67"/>
  <c r="K8485" i="67"/>
  <c r="J8485" i="67"/>
  <c r="M8484" i="67"/>
  <c r="L8484" i="67"/>
  <c r="K8484" i="67"/>
  <c r="J8484" i="67"/>
  <c r="M8483" i="67"/>
  <c r="L8483" i="67"/>
  <c r="K8483" i="67"/>
  <c r="J8483" i="67"/>
  <c r="M8482" i="67"/>
  <c r="L8482" i="67"/>
  <c r="K8482" i="67"/>
  <c r="J8482" i="67"/>
  <c r="M8481" i="67"/>
  <c r="L8481" i="67"/>
  <c r="K8481" i="67"/>
  <c r="J8481" i="67"/>
  <c r="M8480" i="67"/>
  <c r="L8480" i="67"/>
  <c r="K8480" i="67"/>
  <c r="J8480" i="67"/>
  <c r="M8479" i="67"/>
  <c r="L8479" i="67"/>
  <c r="K8479" i="67"/>
  <c r="J8479" i="67"/>
  <c r="M8478" i="67"/>
  <c r="L8478" i="67"/>
  <c r="K8478" i="67"/>
  <c r="J8478" i="67"/>
  <c r="M8477" i="67"/>
  <c r="L8477" i="67"/>
  <c r="K8477" i="67"/>
  <c r="J8477" i="67"/>
  <c r="M8476" i="67"/>
  <c r="L8476" i="67"/>
  <c r="K8476" i="67"/>
  <c r="J8476" i="67"/>
  <c r="M8475" i="67"/>
  <c r="L8475" i="67"/>
  <c r="K8475" i="67"/>
  <c r="J8475" i="67"/>
  <c r="M8474" i="67"/>
  <c r="L8474" i="67"/>
  <c r="K8474" i="67"/>
  <c r="J8474" i="67"/>
  <c r="M8473" i="67"/>
  <c r="L8473" i="67"/>
  <c r="K8473" i="67"/>
  <c r="J8473" i="67"/>
  <c r="M8472" i="67"/>
  <c r="L8472" i="67"/>
  <c r="K8472" i="67"/>
  <c r="J8472" i="67"/>
  <c r="M8471" i="67"/>
  <c r="L8471" i="67"/>
  <c r="K8471" i="67"/>
  <c r="J8471" i="67"/>
  <c r="M8470" i="67"/>
  <c r="L8470" i="67"/>
  <c r="K8470" i="67"/>
  <c r="J8470" i="67"/>
  <c r="M8469" i="67"/>
  <c r="L8469" i="67"/>
  <c r="K8469" i="67"/>
  <c r="J8469" i="67"/>
  <c r="M8468" i="67"/>
  <c r="L8468" i="67"/>
  <c r="K8468" i="67"/>
  <c r="J8468" i="67"/>
  <c r="M8467" i="67"/>
  <c r="L8467" i="67"/>
  <c r="K8467" i="67"/>
  <c r="J8467" i="67"/>
  <c r="M8466" i="67"/>
  <c r="L8466" i="67"/>
  <c r="K8466" i="67"/>
  <c r="J8466" i="67"/>
  <c r="M8465" i="67"/>
  <c r="L8465" i="67"/>
  <c r="K8465" i="67"/>
  <c r="J8465" i="67"/>
  <c r="M8464" i="67"/>
  <c r="L8464" i="67"/>
  <c r="K8464" i="67"/>
  <c r="J8464" i="67"/>
  <c r="M8463" i="67"/>
  <c r="L8463" i="67"/>
  <c r="K8463" i="67"/>
  <c r="J8463" i="67"/>
  <c r="M8462" i="67"/>
  <c r="L8462" i="67"/>
  <c r="K8462" i="67"/>
  <c r="J8462" i="67"/>
  <c r="M8461" i="67"/>
  <c r="L8461" i="67"/>
  <c r="K8461" i="67"/>
  <c r="J8461" i="67"/>
  <c r="M8460" i="67"/>
  <c r="L8460" i="67"/>
  <c r="K8460" i="67"/>
  <c r="J8460" i="67"/>
  <c r="M8459" i="67"/>
  <c r="L8459" i="67"/>
  <c r="K8459" i="67"/>
  <c r="J8459" i="67"/>
  <c r="M8458" i="67"/>
  <c r="L8458" i="67"/>
  <c r="K8458" i="67"/>
  <c r="J8458" i="67"/>
  <c r="M8457" i="67"/>
  <c r="L8457" i="67"/>
  <c r="K8457" i="67"/>
  <c r="J8457" i="67"/>
  <c r="M8456" i="67"/>
  <c r="L8456" i="67"/>
  <c r="K8456" i="67"/>
  <c r="J8456" i="67"/>
  <c r="M8455" i="67"/>
  <c r="L8455" i="67"/>
  <c r="K8455" i="67"/>
  <c r="J8455" i="67"/>
  <c r="M8454" i="67"/>
  <c r="L8454" i="67"/>
  <c r="K8454" i="67"/>
  <c r="J8454" i="67"/>
  <c r="M8453" i="67"/>
  <c r="L8453" i="67"/>
  <c r="K8453" i="67"/>
  <c r="J8453" i="67"/>
  <c r="M8452" i="67"/>
  <c r="L8452" i="67"/>
  <c r="K8452" i="67"/>
  <c r="J8452" i="67"/>
  <c r="M8451" i="67"/>
  <c r="L8451" i="67"/>
  <c r="K8451" i="67"/>
  <c r="J8451" i="67"/>
  <c r="M8450" i="67"/>
  <c r="L8450" i="67"/>
  <c r="K8450" i="67"/>
  <c r="J8450" i="67"/>
  <c r="M8449" i="67"/>
  <c r="L8449" i="67"/>
  <c r="K8449" i="67"/>
  <c r="J8449" i="67"/>
  <c r="M8448" i="67"/>
  <c r="L8448" i="67"/>
  <c r="K8448" i="67"/>
  <c r="J8448" i="67"/>
  <c r="M8447" i="67"/>
  <c r="L8447" i="67"/>
  <c r="K8447" i="67"/>
  <c r="J8447" i="67"/>
  <c r="M8446" i="67"/>
  <c r="L8446" i="67"/>
  <c r="K8446" i="67"/>
  <c r="J8446" i="67"/>
  <c r="M8445" i="67"/>
  <c r="L8445" i="67"/>
  <c r="K8445" i="67"/>
  <c r="J8445" i="67"/>
  <c r="M8444" i="67"/>
  <c r="L8444" i="67"/>
  <c r="K8444" i="67"/>
  <c r="J8444" i="67"/>
  <c r="M8443" i="67"/>
  <c r="L8443" i="67"/>
  <c r="K8443" i="67"/>
  <c r="J8443" i="67"/>
  <c r="M8442" i="67"/>
  <c r="L8442" i="67"/>
  <c r="K8442" i="67"/>
  <c r="J8442" i="67"/>
  <c r="M8441" i="67"/>
  <c r="L8441" i="67"/>
  <c r="K8441" i="67"/>
  <c r="J8441" i="67"/>
  <c r="M8440" i="67"/>
  <c r="L8440" i="67"/>
  <c r="K8440" i="67"/>
  <c r="J8440" i="67"/>
  <c r="M8439" i="67"/>
  <c r="L8439" i="67"/>
  <c r="K8439" i="67"/>
  <c r="J8439" i="67"/>
  <c r="M8438" i="67"/>
  <c r="L8438" i="67"/>
  <c r="K8438" i="67"/>
  <c r="J8438" i="67"/>
  <c r="M8437" i="67"/>
  <c r="L8437" i="67"/>
  <c r="K8437" i="67"/>
  <c r="J8437" i="67"/>
  <c r="M8436" i="67"/>
  <c r="L8436" i="67"/>
  <c r="K8436" i="67"/>
  <c r="J8436" i="67"/>
  <c r="M8435" i="67"/>
  <c r="L8435" i="67"/>
  <c r="K8435" i="67"/>
  <c r="J8435" i="67"/>
  <c r="M8434" i="67"/>
  <c r="L8434" i="67"/>
  <c r="K8434" i="67"/>
  <c r="J8434" i="67"/>
  <c r="M8433" i="67"/>
  <c r="L8433" i="67"/>
  <c r="K8433" i="67"/>
  <c r="J8433" i="67"/>
  <c r="M8432" i="67"/>
  <c r="L8432" i="67"/>
  <c r="K8432" i="67"/>
  <c r="J8432" i="67"/>
  <c r="M8431" i="67"/>
  <c r="L8431" i="67"/>
  <c r="K8431" i="67"/>
  <c r="J8431" i="67"/>
  <c r="M8430" i="67"/>
  <c r="L8430" i="67"/>
  <c r="K8430" i="67"/>
  <c r="J8430" i="67"/>
  <c r="M8429" i="67"/>
  <c r="L8429" i="67"/>
  <c r="K8429" i="67"/>
  <c r="J8429" i="67"/>
  <c r="M8428" i="67"/>
  <c r="L8428" i="67"/>
  <c r="K8428" i="67"/>
  <c r="J8428" i="67"/>
  <c r="M8427" i="67"/>
  <c r="L8427" i="67"/>
  <c r="K8427" i="67"/>
  <c r="J8427" i="67"/>
  <c r="M8426" i="67"/>
  <c r="L8426" i="67"/>
  <c r="K8426" i="67"/>
  <c r="J8426" i="67"/>
  <c r="M8425" i="67"/>
  <c r="L8425" i="67"/>
  <c r="K8425" i="67"/>
  <c r="J8425" i="67"/>
  <c r="M8424" i="67"/>
  <c r="L8424" i="67"/>
  <c r="K8424" i="67"/>
  <c r="J8424" i="67"/>
  <c r="M8423" i="67"/>
  <c r="L8423" i="67"/>
  <c r="K8423" i="67"/>
  <c r="J8423" i="67"/>
  <c r="M8422" i="67"/>
  <c r="L8422" i="67"/>
  <c r="K8422" i="67"/>
  <c r="J8422" i="67"/>
  <c r="M8421" i="67"/>
  <c r="L8421" i="67"/>
  <c r="K8421" i="67"/>
  <c r="J8421" i="67"/>
  <c r="M8420" i="67"/>
  <c r="L8420" i="67"/>
  <c r="K8420" i="67"/>
  <c r="J8420" i="67"/>
  <c r="M8419" i="67"/>
  <c r="L8419" i="67"/>
  <c r="K8419" i="67"/>
  <c r="J8419" i="67"/>
  <c r="M8418" i="67"/>
  <c r="L8418" i="67"/>
  <c r="K8418" i="67"/>
  <c r="J8418" i="67"/>
  <c r="M8417" i="67"/>
  <c r="L8417" i="67"/>
  <c r="K8417" i="67"/>
  <c r="J8417" i="67"/>
  <c r="M8416" i="67"/>
  <c r="L8416" i="67"/>
  <c r="K8416" i="67"/>
  <c r="J8416" i="67"/>
  <c r="M8415" i="67"/>
  <c r="L8415" i="67"/>
  <c r="K8415" i="67"/>
  <c r="J8415" i="67"/>
  <c r="M8414" i="67"/>
  <c r="L8414" i="67"/>
  <c r="K8414" i="67"/>
  <c r="J8414" i="67"/>
  <c r="M8413" i="67"/>
  <c r="L8413" i="67"/>
  <c r="K8413" i="67"/>
  <c r="J8413" i="67"/>
  <c r="M8412" i="67"/>
  <c r="L8412" i="67"/>
  <c r="K8412" i="67"/>
  <c r="J8412" i="67"/>
  <c r="M8411" i="67"/>
  <c r="L8411" i="67"/>
  <c r="K8411" i="67"/>
  <c r="J8411" i="67"/>
  <c r="M8410" i="67"/>
  <c r="L8410" i="67"/>
  <c r="K8410" i="67"/>
  <c r="J8410" i="67"/>
  <c r="M8409" i="67"/>
  <c r="L8409" i="67"/>
  <c r="K8409" i="67"/>
  <c r="J8409" i="67"/>
  <c r="M8408" i="67"/>
  <c r="L8408" i="67"/>
  <c r="K8408" i="67"/>
  <c r="J8408" i="67"/>
  <c r="M8407" i="67"/>
  <c r="L8407" i="67"/>
  <c r="K8407" i="67"/>
  <c r="J8407" i="67"/>
  <c r="M8406" i="67"/>
  <c r="L8406" i="67"/>
  <c r="K8406" i="67"/>
  <c r="J8406" i="67"/>
  <c r="M8405" i="67"/>
  <c r="L8405" i="67"/>
  <c r="K8405" i="67"/>
  <c r="J8405" i="67"/>
  <c r="M8404" i="67"/>
  <c r="L8404" i="67"/>
  <c r="K8404" i="67"/>
  <c r="J8404" i="67"/>
  <c r="M8403" i="67"/>
  <c r="L8403" i="67"/>
  <c r="K8403" i="67"/>
  <c r="J8403" i="67"/>
  <c r="M8402" i="67"/>
  <c r="L8402" i="67"/>
  <c r="K8402" i="67"/>
  <c r="J8402" i="67"/>
  <c r="M8401" i="67"/>
  <c r="L8401" i="67"/>
  <c r="K8401" i="67"/>
  <c r="J8401" i="67"/>
  <c r="M8400" i="67"/>
  <c r="L8400" i="67"/>
  <c r="K8400" i="67"/>
  <c r="J8400" i="67"/>
  <c r="M8399" i="67"/>
  <c r="L8399" i="67"/>
  <c r="K8399" i="67"/>
  <c r="J8399" i="67"/>
  <c r="M8398" i="67"/>
  <c r="L8398" i="67"/>
  <c r="K8398" i="67"/>
  <c r="J8398" i="67"/>
  <c r="M8397" i="67"/>
  <c r="L8397" i="67"/>
  <c r="K8397" i="67"/>
  <c r="J8397" i="67"/>
  <c r="M8396" i="67"/>
  <c r="L8396" i="67"/>
  <c r="K8396" i="67"/>
  <c r="J8396" i="67"/>
  <c r="M8395" i="67"/>
  <c r="L8395" i="67"/>
  <c r="K8395" i="67"/>
  <c r="J8395" i="67"/>
  <c r="M8394" i="67"/>
  <c r="L8394" i="67"/>
  <c r="K8394" i="67"/>
  <c r="J8394" i="67"/>
  <c r="M8393" i="67"/>
  <c r="L8393" i="67"/>
  <c r="K8393" i="67"/>
  <c r="J8393" i="67"/>
  <c r="M8392" i="67"/>
  <c r="L8392" i="67"/>
  <c r="K8392" i="67"/>
  <c r="J8392" i="67"/>
  <c r="M8391" i="67"/>
  <c r="L8391" i="67"/>
  <c r="K8391" i="67"/>
  <c r="J8391" i="67"/>
  <c r="M8390" i="67"/>
  <c r="L8390" i="67"/>
  <c r="K8390" i="67"/>
  <c r="J8390" i="67"/>
  <c r="M8389" i="67"/>
  <c r="L8389" i="67"/>
  <c r="K8389" i="67"/>
  <c r="J8389" i="67"/>
  <c r="M8388" i="67"/>
  <c r="L8388" i="67"/>
  <c r="K8388" i="67"/>
  <c r="J8388" i="67"/>
  <c r="M8387" i="67"/>
  <c r="L8387" i="67"/>
  <c r="K8387" i="67"/>
  <c r="J8387" i="67"/>
  <c r="M8386" i="67"/>
  <c r="L8386" i="67"/>
  <c r="K8386" i="67"/>
  <c r="J8386" i="67"/>
  <c r="M8385" i="67"/>
  <c r="L8385" i="67"/>
  <c r="K8385" i="67"/>
  <c r="J8385" i="67"/>
  <c r="M8384" i="67"/>
  <c r="L8384" i="67"/>
  <c r="K8384" i="67"/>
  <c r="J8384" i="67"/>
  <c r="M8383" i="67"/>
  <c r="L8383" i="67"/>
  <c r="K8383" i="67"/>
  <c r="J8383" i="67"/>
  <c r="M8382" i="67"/>
  <c r="L8382" i="67"/>
  <c r="K8382" i="67"/>
  <c r="J8382" i="67"/>
  <c r="M8381" i="67"/>
  <c r="L8381" i="67"/>
  <c r="K8381" i="67"/>
  <c r="J8381" i="67"/>
  <c r="M8380" i="67"/>
  <c r="L8380" i="67"/>
  <c r="K8380" i="67"/>
  <c r="J8380" i="67"/>
  <c r="M8379" i="67"/>
  <c r="L8379" i="67"/>
  <c r="K8379" i="67"/>
  <c r="J8379" i="67"/>
  <c r="M8378" i="67"/>
  <c r="L8378" i="67"/>
  <c r="K8378" i="67"/>
  <c r="J8378" i="67"/>
  <c r="M8377" i="67"/>
  <c r="L8377" i="67"/>
  <c r="K8377" i="67"/>
  <c r="J8377" i="67"/>
  <c r="M8376" i="67"/>
  <c r="L8376" i="67"/>
  <c r="K8376" i="67"/>
  <c r="J8376" i="67"/>
  <c r="M8375" i="67"/>
  <c r="L8375" i="67"/>
  <c r="K8375" i="67"/>
  <c r="J8375" i="67"/>
  <c r="M8374" i="67"/>
  <c r="L8374" i="67"/>
  <c r="K8374" i="67"/>
  <c r="J8374" i="67"/>
  <c r="M8373" i="67"/>
  <c r="L8373" i="67"/>
  <c r="K8373" i="67"/>
  <c r="J8373" i="67"/>
  <c r="M8372" i="67"/>
  <c r="L8372" i="67"/>
  <c r="K8372" i="67"/>
  <c r="J8372" i="67"/>
  <c r="M8371" i="67"/>
  <c r="L8371" i="67"/>
  <c r="K8371" i="67"/>
  <c r="J8371" i="67"/>
  <c r="M8370" i="67"/>
  <c r="L8370" i="67"/>
  <c r="K8370" i="67"/>
  <c r="J8370" i="67"/>
  <c r="M8369" i="67"/>
  <c r="L8369" i="67"/>
  <c r="K8369" i="67"/>
  <c r="J8369" i="67"/>
  <c r="M8368" i="67"/>
  <c r="L8368" i="67"/>
  <c r="K8368" i="67"/>
  <c r="J8368" i="67"/>
  <c r="M8367" i="67"/>
  <c r="L8367" i="67"/>
  <c r="K8367" i="67"/>
  <c r="J8367" i="67"/>
  <c r="M8366" i="67"/>
  <c r="L8366" i="67"/>
  <c r="K8366" i="67"/>
  <c r="J8366" i="67"/>
  <c r="M8365" i="67"/>
  <c r="L8365" i="67"/>
  <c r="K8365" i="67"/>
  <c r="J8365" i="67"/>
  <c r="M8364" i="67"/>
  <c r="L8364" i="67"/>
  <c r="K8364" i="67"/>
  <c r="J8364" i="67"/>
  <c r="M8363" i="67"/>
  <c r="L8363" i="67"/>
  <c r="K8363" i="67"/>
  <c r="J8363" i="67"/>
  <c r="M8362" i="67"/>
  <c r="L8362" i="67"/>
  <c r="K8362" i="67"/>
  <c r="J8362" i="67"/>
  <c r="M8361" i="67"/>
  <c r="L8361" i="67"/>
  <c r="K8361" i="67"/>
  <c r="J8361" i="67"/>
  <c r="M8360" i="67"/>
  <c r="L8360" i="67"/>
  <c r="K8360" i="67"/>
  <c r="J8360" i="67"/>
  <c r="M8359" i="67"/>
  <c r="L8359" i="67"/>
  <c r="K8359" i="67"/>
  <c r="J8359" i="67"/>
  <c r="M8358" i="67"/>
  <c r="L8358" i="67"/>
  <c r="K8358" i="67"/>
  <c r="J8358" i="67"/>
  <c r="M8357" i="67"/>
  <c r="L8357" i="67"/>
  <c r="K8357" i="67"/>
  <c r="J8357" i="67"/>
  <c r="M8356" i="67"/>
  <c r="L8356" i="67"/>
  <c r="K8356" i="67"/>
  <c r="J8356" i="67"/>
  <c r="M8355" i="67"/>
  <c r="L8355" i="67"/>
  <c r="K8355" i="67"/>
  <c r="J8355" i="67"/>
  <c r="M8354" i="67"/>
  <c r="L8354" i="67"/>
  <c r="K8354" i="67"/>
  <c r="J8354" i="67"/>
  <c r="M8353" i="67"/>
  <c r="L8353" i="67"/>
  <c r="K8353" i="67"/>
  <c r="J8353" i="67"/>
  <c r="M8352" i="67"/>
  <c r="L8352" i="67"/>
  <c r="K8352" i="67"/>
  <c r="J8352" i="67"/>
  <c r="M8351" i="67"/>
  <c r="L8351" i="67"/>
  <c r="K8351" i="67"/>
  <c r="J8351" i="67"/>
  <c r="M8350" i="67"/>
  <c r="L8350" i="67"/>
  <c r="K8350" i="67"/>
  <c r="J8350" i="67"/>
  <c r="M8349" i="67"/>
  <c r="L8349" i="67"/>
  <c r="K8349" i="67"/>
  <c r="J8349" i="67"/>
  <c r="M8348" i="67"/>
  <c r="L8348" i="67"/>
  <c r="K8348" i="67"/>
  <c r="J8348" i="67"/>
  <c r="M8347" i="67"/>
  <c r="L8347" i="67"/>
  <c r="K8347" i="67"/>
  <c r="J8347" i="67"/>
  <c r="M8346" i="67"/>
  <c r="L8346" i="67"/>
  <c r="K8346" i="67"/>
  <c r="J8346" i="67"/>
  <c r="M8345" i="67"/>
  <c r="L8345" i="67"/>
  <c r="K8345" i="67"/>
  <c r="J8345" i="67"/>
  <c r="M8344" i="67"/>
  <c r="L8344" i="67"/>
  <c r="K8344" i="67"/>
  <c r="J8344" i="67"/>
  <c r="M8343" i="67"/>
  <c r="L8343" i="67"/>
  <c r="K8343" i="67"/>
  <c r="J8343" i="67"/>
  <c r="M8342" i="67"/>
  <c r="L8342" i="67"/>
  <c r="K8342" i="67"/>
  <c r="J8342" i="67"/>
  <c r="M8341" i="67"/>
  <c r="L8341" i="67"/>
  <c r="K8341" i="67"/>
  <c r="J8341" i="67"/>
  <c r="M8340" i="67"/>
  <c r="L8340" i="67"/>
  <c r="K8340" i="67"/>
  <c r="J8340" i="67"/>
  <c r="M8339" i="67"/>
  <c r="L8339" i="67"/>
  <c r="K8339" i="67"/>
  <c r="J8339" i="67"/>
  <c r="M8338" i="67"/>
  <c r="L8338" i="67"/>
  <c r="K8338" i="67"/>
  <c r="J8338" i="67"/>
  <c r="M8337" i="67"/>
  <c r="L8337" i="67"/>
  <c r="K8337" i="67"/>
  <c r="J8337" i="67"/>
  <c r="M8336" i="67"/>
  <c r="L8336" i="67"/>
  <c r="K8336" i="67"/>
  <c r="J8336" i="67"/>
  <c r="M8335" i="67"/>
  <c r="L8335" i="67"/>
  <c r="K8335" i="67"/>
  <c r="J8335" i="67"/>
  <c r="M8334" i="67"/>
  <c r="L8334" i="67"/>
  <c r="K8334" i="67"/>
  <c r="J8334" i="67"/>
  <c r="M8333" i="67"/>
  <c r="L8333" i="67"/>
  <c r="K8333" i="67"/>
  <c r="J8333" i="67"/>
  <c r="M8332" i="67"/>
  <c r="L8332" i="67"/>
  <c r="K8332" i="67"/>
  <c r="J8332" i="67"/>
  <c r="M8331" i="67"/>
  <c r="L8331" i="67"/>
  <c r="K8331" i="67"/>
  <c r="J8331" i="67"/>
  <c r="M8330" i="67"/>
  <c r="L8330" i="67"/>
  <c r="K8330" i="67"/>
  <c r="J8330" i="67"/>
  <c r="M8329" i="67"/>
  <c r="L8329" i="67"/>
  <c r="K8329" i="67"/>
  <c r="J8329" i="67"/>
  <c r="M8328" i="67"/>
  <c r="L8328" i="67"/>
  <c r="K8328" i="67"/>
  <c r="J8328" i="67"/>
  <c r="M8327" i="67"/>
  <c r="L8327" i="67"/>
  <c r="K8327" i="67"/>
  <c r="J8327" i="67"/>
  <c r="M8326" i="67"/>
  <c r="L8326" i="67"/>
  <c r="K8326" i="67"/>
  <c r="J8326" i="67"/>
  <c r="M8325" i="67"/>
  <c r="L8325" i="67"/>
  <c r="K8325" i="67"/>
  <c r="J8325" i="67"/>
  <c r="M8324" i="67"/>
  <c r="L8324" i="67"/>
  <c r="K8324" i="67"/>
  <c r="J8324" i="67"/>
  <c r="M8323" i="67"/>
  <c r="L8323" i="67"/>
  <c r="K8323" i="67"/>
  <c r="J8323" i="67"/>
  <c r="M8322" i="67"/>
  <c r="L8322" i="67"/>
  <c r="K8322" i="67"/>
  <c r="J8322" i="67"/>
  <c r="M8321" i="67"/>
  <c r="L8321" i="67"/>
  <c r="K8321" i="67"/>
  <c r="J8321" i="67"/>
  <c r="M8320" i="67"/>
  <c r="L8320" i="67"/>
  <c r="K8320" i="67"/>
  <c r="J8320" i="67"/>
  <c r="M8319" i="67"/>
  <c r="L8319" i="67"/>
  <c r="K8319" i="67"/>
  <c r="J8319" i="67"/>
  <c r="M8318" i="67"/>
  <c r="L8318" i="67"/>
  <c r="K8318" i="67"/>
  <c r="J8318" i="67"/>
  <c r="M8317" i="67"/>
  <c r="L8317" i="67"/>
  <c r="K8317" i="67"/>
  <c r="J8317" i="67"/>
  <c r="M8316" i="67"/>
  <c r="L8316" i="67"/>
  <c r="K8316" i="67"/>
  <c r="J8316" i="67"/>
  <c r="M8315" i="67"/>
  <c r="L8315" i="67"/>
  <c r="K8315" i="67"/>
  <c r="J8315" i="67"/>
  <c r="M8314" i="67"/>
  <c r="L8314" i="67"/>
  <c r="K8314" i="67"/>
  <c r="J8314" i="67"/>
  <c r="M8313" i="67"/>
  <c r="L8313" i="67"/>
  <c r="K8313" i="67"/>
  <c r="J8313" i="67"/>
  <c r="M8312" i="67"/>
  <c r="L8312" i="67"/>
  <c r="K8312" i="67"/>
  <c r="J8312" i="67"/>
  <c r="M8311" i="67"/>
  <c r="L8311" i="67"/>
  <c r="K8311" i="67"/>
  <c r="J8311" i="67"/>
  <c r="M8310" i="67"/>
  <c r="L8310" i="67"/>
  <c r="K8310" i="67"/>
  <c r="J8310" i="67"/>
  <c r="M8309" i="67"/>
  <c r="L8309" i="67"/>
  <c r="K8309" i="67"/>
  <c r="J8309" i="67"/>
  <c r="M8308" i="67"/>
  <c r="L8308" i="67"/>
  <c r="K8308" i="67"/>
  <c r="J8308" i="67"/>
  <c r="M8307" i="67"/>
  <c r="L8307" i="67"/>
  <c r="K8307" i="67"/>
  <c r="J8307" i="67"/>
  <c r="M8306" i="67"/>
  <c r="L8306" i="67"/>
  <c r="K8306" i="67"/>
  <c r="J8306" i="67"/>
  <c r="M8305" i="67"/>
  <c r="L8305" i="67"/>
  <c r="K8305" i="67"/>
  <c r="J8305" i="67"/>
  <c r="M8304" i="67"/>
  <c r="L8304" i="67"/>
  <c r="K8304" i="67"/>
  <c r="J8304" i="67"/>
  <c r="M8303" i="67"/>
  <c r="L8303" i="67"/>
  <c r="K8303" i="67"/>
  <c r="J8303" i="67"/>
  <c r="M8302" i="67"/>
  <c r="L8302" i="67"/>
  <c r="K8302" i="67"/>
  <c r="J8302" i="67"/>
  <c r="M8301" i="67"/>
  <c r="L8301" i="67"/>
  <c r="K8301" i="67"/>
  <c r="J8301" i="67"/>
  <c r="M8300" i="67"/>
  <c r="L8300" i="67"/>
  <c r="K8300" i="67"/>
  <c r="J8300" i="67"/>
  <c r="M8299" i="67"/>
  <c r="L8299" i="67"/>
  <c r="K8299" i="67"/>
  <c r="J8299" i="67"/>
  <c r="M8298" i="67"/>
  <c r="L8298" i="67"/>
  <c r="K8298" i="67"/>
  <c r="J8298" i="67"/>
  <c r="M8297" i="67"/>
  <c r="L8297" i="67"/>
  <c r="K8297" i="67"/>
  <c r="J8297" i="67"/>
  <c r="M8296" i="67"/>
  <c r="L8296" i="67"/>
  <c r="K8296" i="67"/>
  <c r="J8296" i="67"/>
  <c r="M8295" i="67"/>
  <c r="L8295" i="67"/>
  <c r="K8295" i="67"/>
  <c r="J8295" i="67"/>
  <c r="M8294" i="67"/>
  <c r="L8294" i="67"/>
  <c r="K8294" i="67"/>
  <c r="J8294" i="67"/>
  <c r="M8293" i="67"/>
  <c r="L8293" i="67"/>
  <c r="K8293" i="67"/>
  <c r="J8293" i="67"/>
  <c r="M8292" i="67"/>
  <c r="L8292" i="67"/>
  <c r="K8292" i="67"/>
  <c r="J8292" i="67"/>
  <c r="M8291" i="67"/>
  <c r="L8291" i="67"/>
  <c r="K8291" i="67"/>
  <c r="J8291" i="67"/>
  <c r="M8290" i="67"/>
  <c r="L8290" i="67"/>
  <c r="K8290" i="67"/>
  <c r="J8290" i="67"/>
  <c r="M8289" i="67"/>
  <c r="L8289" i="67"/>
  <c r="K8289" i="67"/>
  <c r="J8289" i="67"/>
  <c r="M8288" i="67"/>
  <c r="L8288" i="67"/>
  <c r="K8288" i="67"/>
  <c r="J8288" i="67"/>
  <c r="M8287" i="67"/>
  <c r="L8287" i="67"/>
  <c r="K8287" i="67"/>
  <c r="J8287" i="67"/>
  <c r="M8286" i="67"/>
  <c r="L8286" i="67"/>
  <c r="K8286" i="67"/>
  <c r="J8286" i="67"/>
  <c r="M8285" i="67"/>
  <c r="L8285" i="67"/>
  <c r="K8285" i="67"/>
  <c r="J8285" i="67"/>
  <c r="M8284" i="67"/>
  <c r="L8284" i="67"/>
  <c r="K8284" i="67"/>
  <c r="J8284" i="67"/>
  <c r="M8283" i="67"/>
  <c r="L8283" i="67"/>
  <c r="K8283" i="67"/>
  <c r="J8283" i="67"/>
  <c r="M8282" i="67"/>
  <c r="L8282" i="67"/>
  <c r="K8282" i="67"/>
  <c r="J8282" i="67"/>
  <c r="M8281" i="67"/>
  <c r="L8281" i="67"/>
  <c r="K8281" i="67"/>
  <c r="J8281" i="67"/>
  <c r="M8280" i="67"/>
  <c r="L8280" i="67"/>
  <c r="K8280" i="67"/>
  <c r="J8280" i="67"/>
  <c r="M8279" i="67"/>
  <c r="L8279" i="67"/>
  <c r="K8279" i="67"/>
  <c r="J8279" i="67"/>
  <c r="M8278" i="67"/>
  <c r="L8278" i="67"/>
  <c r="K8278" i="67"/>
  <c r="J8278" i="67"/>
  <c r="M8277" i="67"/>
  <c r="L8277" i="67"/>
  <c r="K8277" i="67"/>
  <c r="J8277" i="67"/>
  <c r="M8276" i="67"/>
  <c r="L8276" i="67"/>
  <c r="K8276" i="67"/>
  <c r="J8276" i="67"/>
  <c r="M8275" i="67"/>
  <c r="L8275" i="67"/>
  <c r="K8275" i="67"/>
  <c r="J8275" i="67"/>
  <c r="M8274" i="67"/>
  <c r="L8274" i="67"/>
  <c r="K8274" i="67"/>
  <c r="J8274" i="67"/>
  <c r="M8273" i="67"/>
  <c r="L8273" i="67"/>
  <c r="K8273" i="67"/>
  <c r="J8273" i="67"/>
  <c r="M8272" i="67"/>
  <c r="L8272" i="67"/>
  <c r="K8272" i="67"/>
  <c r="J8272" i="67"/>
  <c r="M8271" i="67"/>
  <c r="L8271" i="67"/>
  <c r="K8271" i="67"/>
  <c r="J8271" i="67"/>
  <c r="M8270" i="67"/>
  <c r="L8270" i="67"/>
  <c r="K8270" i="67"/>
  <c r="J8270" i="67"/>
  <c r="M8269" i="67"/>
  <c r="L8269" i="67"/>
  <c r="K8269" i="67"/>
  <c r="J8269" i="67"/>
  <c r="M8268" i="67"/>
  <c r="L8268" i="67"/>
  <c r="K8268" i="67"/>
  <c r="J8268" i="67"/>
  <c r="M8267" i="67"/>
  <c r="L8267" i="67"/>
  <c r="K8267" i="67"/>
  <c r="J8267" i="67"/>
  <c r="M8266" i="67"/>
  <c r="L8266" i="67"/>
  <c r="K8266" i="67"/>
  <c r="J8266" i="67"/>
  <c r="M8265" i="67"/>
  <c r="L8265" i="67"/>
  <c r="K8265" i="67"/>
  <c r="J8265" i="67"/>
  <c r="M8264" i="67"/>
  <c r="L8264" i="67"/>
  <c r="K8264" i="67"/>
  <c r="J8264" i="67"/>
  <c r="M8263" i="67"/>
  <c r="L8263" i="67"/>
  <c r="K8263" i="67"/>
  <c r="J8263" i="67"/>
  <c r="M8262" i="67"/>
  <c r="L8262" i="67"/>
  <c r="K8262" i="67"/>
  <c r="J8262" i="67"/>
  <c r="M8261" i="67"/>
  <c r="L8261" i="67"/>
  <c r="K8261" i="67"/>
  <c r="J8261" i="67"/>
  <c r="M8260" i="67"/>
  <c r="L8260" i="67"/>
  <c r="K8260" i="67"/>
  <c r="J8260" i="67"/>
  <c r="M8259" i="67"/>
  <c r="L8259" i="67"/>
  <c r="K8259" i="67"/>
  <c r="J8259" i="67"/>
  <c r="M8258" i="67"/>
  <c r="L8258" i="67"/>
  <c r="K8258" i="67"/>
  <c r="J8258" i="67"/>
  <c r="M8257" i="67"/>
  <c r="L8257" i="67"/>
  <c r="K8257" i="67"/>
  <c r="J8257" i="67"/>
  <c r="M8256" i="67"/>
  <c r="L8256" i="67"/>
  <c r="K8256" i="67"/>
  <c r="J8256" i="67"/>
  <c r="M8255" i="67"/>
  <c r="L8255" i="67"/>
  <c r="K8255" i="67"/>
  <c r="J8255" i="67"/>
  <c r="M8254" i="67"/>
  <c r="L8254" i="67"/>
  <c r="K8254" i="67"/>
  <c r="J8254" i="67"/>
  <c r="M8253" i="67"/>
  <c r="L8253" i="67"/>
  <c r="K8253" i="67"/>
  <c r="J8253" i="67"/>
  <c r="M8252" i="67"/>
  <c r="L8252" i="67"/>
  <c r="K8252" i="67"/>
  <c r="J8252" i="67"/>
  <c r="M8251" i="67"/>
  <c r="L8251" i="67"/>
  <c r="K8251" i="67"/>
  <c r="J8251" i="67"/>
  <c r="M8250" i="67"/>
  <c r="L8250" i="67"/>
  <c r="K8250" i="67"/>
  <c r="J8250" i="67"/>
  <c r="M8249" i="67"/>
  <c r="L8249" i="67"/>
  <c r="K8249" i="67"/>
  <c r="J8249" i="67"/>
  <c r="M8248" i="67"/>
  <c r="L8248" i="67"/>
  <c r="K8248" i="67"/>
  <c r="J8248" i="67"/>
  <c r="M8247" i="67"/>
  <c r="L8247" i="67"/>
  <c r="K8247" i="67"/>
  <c r="J8247" i="67"/>
  <c r="M8246" i="67"/>
  <c r="L8246" i="67"/>
  <c r="K8246" i="67"/>
  <c r="J8246" i="67"/>
  <c r="M8245" i="67"/>
  <c r="L8245" i="67"/>
  <c r="K8245" i="67"/>
  <c r="J8245" i="67"/>
  <c r="M8244" i="67"/>
  <c r="L8244" i="67"/>
  <c r="K8244" i="67"/>
  <c r="J8244" i="67"/>
  <c r="M8243" i="67"/>
  <c r="L8243" i="67"/>
  <c r="K8243" i="67"/>
  <c r="J8243" i="67"/>
  <c r="M8242" i="67"/>
  <c r="L8242" i="67"/>
  <c r="K8242" i="67"/>
  <c r="J8242" i="67"/>
  <c r="M8241" i="67"/>
  <c r="L8241" i="67"/>
  <c r="K8241" i="67"/>
  <c r="J8241" i="67"/>
  <c r="M8240" i="67"/>
  <c r="L8240" i="67"/>
  <c r="K8240" i="67"/>
  <c r="J8240" i="67"/>
  <c r="M8239" i="67"/>
  <c r="L8239" i="67"/>
  <c r="K8239" i="67"/>
  <c r="J8239" i="67"/>
  <c r="M8238" i="67"/>
  <c r="L8238" i="67"/>
  <c r="K8238" i="67"/>
  <c r="J8238" i="67"/>
  <c r="M8237" i="67"/>
  <c r="L8237" i="67"/>
  <c r="K8237" i="67"/>
  <c r="J8237" i="67"/>
  <c r="M8236" i="67"/>
  <c r="L8236" i="67"/>
  <c r="K8236" i="67"/>
  <c r="J8236" i="67"/>
  <c r="M8235" i="67"/>
  <c r="L8235" i="67"/>
  <c r="K8235" i="67"/>
  <c r="J8235" i="67"/>
  <c r="M8234" i="67"/>
  <c r="L8234" i="67"/>
  <c r="K8234" i="67"/>
  <c r="J8234" i="67"/>
  <c r="M8233" i="67"/>
  <c r="L8233" i="67"/>
  <c r="K8233" i="67"/>
  <c r="J8233" i="67"/>
  <c r="M8232" i="67"/>
  <c r="L8232" i="67"/>
  <c r="K8232" i="67"/>
  <c r="J8232" i="67"/>
  <c r="M8231" i="67"/>
  <c r="L8231" i="67"/>
  <c r="K8231" i="67"/>
  <c r="J8231" i="67"/>
  <c r="M8230" i="67"/>
  <c r="L8230" i="67"/>
  <c r="K8230" i="67"/>
  <c r="J8230" i="67"/>
  <c r="M8229" i="67"/>
  <c r="L8229" i="67"/>
  <c r="K8229" i="67"/>
  <c r="J8229" i="67"/>
  <c r="M8228" i="67"/>
  <c r="L8228" i="67"/>
  <c r="K8228" i="67"/>
  <c r="J8228" i="67"/>
  <c r="M8227" i="67"/>
  <c r="L8227" i="67"/>
  <c r="K8227" i="67"/>
  <c r="J8227" i="67"/>
  <c r="M8226" i="67"/>
  <c r="L8226" i="67"/>
  <c r="K8226" i="67"/>
  <c r="J8226" i="67"/>
  <c r="M8225" i="67"/>
  <c r="L8225" i="67"/>
  <c r="K8225" i="67"/>
  <c r="J8225" i="67"/>
  <c r="M8224" i="67"/>
  <c r="L8224" i="67"/>
  <c r="K8224" i="67"/>
  <c r="J8224" i="67"/>
  <c r="M8223" i="67"/>
  <c r="L8223" i="67"/>
  <c r="K8223" i="67"/>
  <c r="J8223" i="67"/>
  <c r="M8222" i="67"/>
  <c r="L8222" i="67"/>
  <c r="K8222" i="67"/>
  <c r="J8222" i="67"/>
  <c r="M8221" i="67"/>
  <c r="L8221" i="67"/>
  <c r="K8221" i="67"/>
  <c r="J8221" i="67"/>
  <c r="M8220" i="67"/>
  <c r="L8220" i="67"/>
  <c r="K8220" i="67"/>
  <c r="J8220" i="67"/>
  <c r="M8219" i="67"/>
  <c r="L8219" i="67"/>
  <c r="K8219" i="67"/>
  <c r="J8219" i="67"/>
  <c r="M8218" i="67"/>
  <c r="L8218" i="67"/>
  <c r="K8218" i="67"/>
  <c r="J8218" i="67"/>
  <c r="M8217" i="67"/>
  <c r="L8217" i="67"/>
  <c r="K8217" i="67"/>
  <c r="J8217" i="67"/>
  <c r="M8216" i="67"/>
  <c r="L8216" i="67"/>
  <c r="K8216" i="67"/>
  <c r="J8216" i="67"/>
  <c r="M8215" i="67"/>
  <c r="L8215" i="67"/>
  <c r="K8215" i="67"/>
  <c r="J8215" i="67"/>
  <c r="M8214" i="67"/>
  <c r="L8214" i="67"/>
  <c r="K8214" i="67"/>
  <c r="J8214" i="67"/>
  <c r="M8213" i="67"/>
  <c r="L8213" i="67"/>
  <c r="K8213" i="67"/>
  <c r="J8213" i="67"/>
  <c r="M8212" i="67"/>
  <c r="L8212" i="67"/>
  <c r="K8212" i="67"/>
  <c r="J8212" i="67"/>
  <c r="M8211" i="67"/>
  <c r="L8211" i="67"/>
  <c r="K8211" i="67"/>
  <c r="J8211" i="67"/>
  <c r="M8210" i="67"/>
  <c r="L8210" i="67"/>
  <c r="K8210" i="67"/>
  <c r="J8210" i="67"/>
  <c r="M8209" i="67"/>
  <c r="L8209" i="67"/>
  <c r="K8209" i="67"/>
  <c r="J8209" i="67"/>
  <c r="M8208" i="67"/>
  <c r="L8208" i="67"/>
  <c r="K8208" i="67"/>
  <c r="J8208" i="67"/>
  <c r="M8207" i="67"/>
  <c r="L8207" i="67"/>
  <c r="K8207" i="67"/>
  <c r="J8207" i="67"/>
  <c r="M8206" i="67"/>
  <c r="L8206" i="67"/>
  <c r="K8206" i="67"/>
  <c r="J8206" i="67"/>
  <c r="M8205" i="67"/>
  <c r="L8205" i="67"/>
  <c r="K8205" i="67"/>
  <c r="J8205" i="67"/>
  <c r="M8204" i="67"/>
  <c r="L8204" i="67"/>
  <c r="K8204" i="67"/>
  <c r="J8204" i="67"/>
  <c r="M8203" i="67"/>
  <c r="L8203" i="67"/>
  <c r="K8203" i="67"/>
  <c r="J8203" i="67"/>
  <c r="M8202" i="67"/>
  <c r="L8202" i="67"/>
  <c r="K8202" i="67"/>
  <c r="J8202" i="67"/>
  <c r="M8201" i="67"/>
  <c r="L8201" i="67"/>
  <c r="K8201" i="67"/>
  <c r="J8201" i="67"/>
  <c r="M8200" i="67"/>
  <c r="L8200" i="67"/>
  <c r="K8200" i="67"/>
  <c r="J8200" i="67"/>
  <c r="M8199" i="67"/>
  <c r="L8199" i="67"/>
  <c r="K8199" i="67"/>
  <c r="J8199" i="67"/>
  <c r="M8198" i="67"/>
  <c r="L8198" i="67"/>
  <c r="K8198" i="67"/>
  <c r="J8198" i="67"/>
  <c r="M8197" i="67"/>
  <c r="L8197" i="67"/>
  <c r="K8197" i="67"/>
  <c r="J8197" i="67"/>
  <c r="M8196" i="67"/>
  <c r="L8196" i="67"/>
  <c r="K8196" i="67"/>
  <c r="J8196" i="67"/>
  <c r="M8195" i="67"/>
  <c r="L8195" i="67"/>
  <c r="K8195" i="67"/>
  <c r="J8195" i="67"/>
  <c r="M8194" i="67"/>
  <c r="L8194" i="67"/>
  <c r="K8194" i="67"/>
  <c r="J8194" i="67"/>
  <c r="M8193" i="67"/>
  <c r="L8193" i="67"/>
  <c r="K8193" i="67"/>
  <c r="J8193" i="67"/>
  <c r="M8192" i="67"/>
  <c r="L8192" i="67"/>
  <c r="K8192" i="67"/>
  <c r="J8192" i="67"/>
  <c r="M8191" i="67"/>
  <c r="L8191" i="67"/>
  <c r="K8191" i="67"/>
  <c r="J8191" i="67"/>
  <c r="M8190" i="67"/>
  <c r="L8190" i="67"/>
  <c r="K8190" i="67"/>
  <c r="J8190" i="67"/>
  <c r="M8189" i="67"/>
  <c r="L8189" i="67"/>
  <c r="K8189" i="67"/>
  <c r="J8189" i="67"/>
  <c r="M8188" i="67"/>
  <c r="L8188" i="67"/>
  <c r="K8188" i="67"/>
  <c r="J8188" i="67"/>
  <c r="M8187" i="67"/>
  <c r="L8187" i="67"/>
  <c r="K8187" i="67"/>
  <c r="J8187" i="67"/>
  <c r="M8186" i="67"/>
  <c r="L8186" i="67"/>
  <c r="K8186" i="67"/>
  <c r="J8186" i="67"/>
  <c r="M8185" i="67"/>
  <c r="L8185" i="67"/>
  <c r="K8185" i="67"/>
  <c r="J8185" i="67"/>
  <c r="M8184" i="67"/>
  <c r="L8184" i="67"/>
  <c r="K8184" i="67"/>
  <c r="J8184" i="67"/>
  <c r="M8183" i="67"/>
  <c r="L8183" i="67"/>
  <c r="K8183" i="67"/>
  <c r="J8183" i="67"/>
  <c r="M8182" i="67"/>
  <c r="L8182" i="67"/>
  <c r="K8182" i="67"/>
  <c r="J8182" i="67"/>
  <c r="M8181" i="67"/>
  <c r="L8181" i="67"/>
  <c r="K8181" i="67"/>
  <c r="J8181" i="67"/>
  <c r="M8180" i="67"/>
  <c r="L8180" i="67"/>
  <c r="K8180" i="67"/>
  <c r="J8180" i="67"/>
  <c r="M8179" i="67"/>
  <c r="L8179" i="67"/>
  <c r="K8179" i="67"/>
  <c r="J8179" i="67"/>
  <c r="M8178" i="67"/>
  <c r="L8178" i="67"/>
  <c r="K8178" i="67"/>
  <c r="J8178" i="67"/>
  <c r="M8177" i="67"/>
  <c r="L8177" i="67"/>
  <c r="K8177" i="67"/>
  <c r="J8177" i="67"/>
  <c r="M8176" i="67"/>
  <c r="L8176" i="67"/>
  <c r="K8176" i="67"/>
  <c r="J8176" i="67"/>
  <c r="M8175" i="67"/>
  <c r="L8175" i="67"/>
  <c r="K8175" i="67"/>
  <c r="J8175" i="67"/>
  <c r="M8174" i="67"/>
  <c r="L8174" i="67"/>
  <c r="K8174" i="67"/>
  <c r="J8174" i="67"/>
  <c r="M8173" i="67"/>
  <c r="L8173" i="67"/>
  <c r="K8173" i="67"/>
  <c r="J8173" i="67"/>
  <c r="M8172" i="67"/>
  <c r="L8172" i="67"/>
  <c r="K8172" i="67"/>
  <c r="J8172" i="67"/>
  <c r="M8171" i="67"/>
  <c r="L8171" i="67"/>
  <c r="K8171" i="67"/>
  <c r="J8171" i="67"/>
  <c r="M8170" i="67"/>
  <c r="L8170" i="67"/>
  <c r="K8170" i="67"/>
  <c r="J8170" i="67"/>
  <c r="M8169" i="67"/>
  <c r="L8169" i="67"/>
  <c r="K8169" i="67"/>
  <c r="J8169" i="67"/>
  <c r="M8168" i="67"/>
  <c r="L8168" i="67"/>
  <c r="K8168" i="67"/>
  <c r="J8168" i="67"/>
  <c r="M8167" i="67"/>
  <c r="L8167" i="67"/>
  <c r="K8167" i="67"/>
  <c r="J8167" i="67"/>
  <c r="M8166" i="67"/>
  <c r="L8166" i="67"/>
  <c r="K8166" i="67"/>
  <c r="J8166" i="67"/>
  <c r="M8165" i="67"/>
  <c r="L8165" i="67"/>
  <c r="K8165" i="67"/>
  <c r="J8165" i="67"/>
  <c r="M8164" i="67"/>
  <c r="L8164" i="67"/>
  <c r="K8164" i="67"/>
  <c r="J8164" i="67"/>
  <c r="M8163" i="67"/>
  <c r="L8163" i="67"/>
  <c r="K8163" i="67"/>
  <c r="J8163" i="67"/>
  <c r="M8162" i="67"/>
  <c r="L8162" i="67"/>
  <c r="K8162" i="67"/>
  <c r="J8162" i="67"/>
  <c r="M8161" i="67"/>
  <c r="L8161" i="67"/>
  <c r="K8161" i="67"/>
  <c r="J8161" i="67"/>
  <c r="M8160" i="67"/>
  <c r="L8160" i="67"/>
  <c r="K8160" i="67"/>
  <c r="J8160" i="67"/>
  <c r="M8159" i="67"/>
  <c r="L8159" i="67"/>
  <c r="K8159" i="67"/>
  <c r="J8159" i="67"/>
  <c r="M8158" i="67"/>
  <c r="L8158" i="67"/>
  <c r="K8158" i="67"/>
  <c r="J8158" i="67"/>
  <c r="M8157" i="67"/>
  <c r="L8157" i="67"/>
  <c r="K8157" i="67"/>
  <c r="J8157" i="67"/>
  <c r="M8156" i="67"/>
  <c r="L8156" i="67"/>
  <c r="K8156" i="67"/>
  <c r="J8156" i="67"/>
  <c r="M8155" i="67"/>
  <c r="L8155" i="67"/>
  <c r="K8155" i="67"/>
  <c r="J8155" i="67"/>
  <c r="M8154" i="67"/>
  <c r="L8154" i="67"/>
  <c r="K8154" i="67"/>
  <c r="J8154" i="67"/>
  <c r="M8153" i="67"/>
  <c r="L8153" i="67"/>
  <c r="K8153" i="67"/>
  <c r="J8153" i="67"/>
  <c r="M8152" i="67"/>
  <c r="L8152" i="67"/>
  <c r="K8152" i="67"/>
  <c r="J8152" i="67"/>
  <c r="M8151" i="67"/>
  <c r="L8151" i="67"/>
  <c r="K8151" i="67"/>
  <c r="J8151" i="67"/>
  <c r="M8150" i="67"/>
  <c r="L8150" i="67"/>
  <c r="K8150" i="67"/>
  <c r="J8150" i="67"/>
  <c r="M8149" i="67"/>
  <c r="L8149" i="67"/>
  <c r="K8149" i="67"/>
  <c r="J8149" i="67"/>
  <c r="M8148" i="67"/>
  <c r="L8148" i="67"/>
  <c r="K8148" i="67"/>
  <c r="J8148" i="67"/>
  <c r="M8147" i="67"/>
  <c r="L8147" i="67"/>
  <c r="K8147" i="67"/>
  <c r="J8147" i="67"/>
  <c r="M8146" i="67"/>
  <c r="L8146" i="67"/>
  <c r="K8146" i="67"/>
  <c r="J8146" i="67"/>
  <c r="M8145" i="67"/>
  <c r="L8145" i="67"/>
  <c r="K8145" i="67"/>
  <c r="J8145" i="67"/>
  <c r="M8144" i="67"/>
  <c r="L8144" i="67"/>
  <c r="K8144" i="67"/>
  <c r="J8144" i="67"/>
  <c r="M8143" i="67"/>
  <c r="L8143" i="67"/>
  <c r="K8143" i="67"/>
  <c r="J8143" i="67"/>
  <c r="M8142" i="67"/>
  <c r="L8142" i="67"/>
  <c r="K8142" i="67"/>
  <c r="J8142" i="67"/>
  <c r="M8141" i="67"/>
  <c r="L8141" i="67"/>
  <c r="K8141" i="67"/>
  <c r="J8141" i="67"/>
  <c r="M8140" i="67"/>
  <c r="L8140" i="67"/>
  <c r="K8140" i="67"/>
  <c r="J8140" i="67"/>
  <c r="M8139" i="67"/>
  <c r="L8139" i="67"/>
  <c r="K8139" i="67"/>
  <c r="J8139" i="67"/>
  <c r="M8138" i="67"/>
  <c r="L8138" i="67"/>
  <c r="K8138" i="67"/>
  <c r="J8138" i="67"/>
  <c r="M8137" i="67"/>
  <c r="L8137" i="67"/>
  <c r="K8137" i="67"/>
  <c r="J8137" i="67"/>
  <c r="M8136" i="67"/>
  <c r="L8136" i="67"/>
  <c r="K8136" i="67"/>
  <c r="J8136" i="67"/>
  <c r="M8135" i="67"/>
  <c r="L8135" i="67"/>
  <c r="K8135" i="67"/>
  <c r="J8135" i="67"/>
  <c r="M8134" i="67"/>
  <c r="L8134" i="67"/>
  <c r="K8134" i="67"/>
  <c r="J8134" i="67"/>
  <c r="M8133" i="67"/>
  <c r="L8133" i="67"/>
  <c r="K8133" i="67"/>
  <c r="J8133" i="67"/>
  <c r="M8132" i="67"/>
  <c r="L8132" i="67"/>
  <c r="K8132" i="67"/>
  <c r="J8132" i="67"/>
  <c r="M8131" i="67"/>
  <c r="L8131" i="67"/>
  <c r="K8131" i="67"/>
  <c r="J8131" i="67"/>
  <c r="M8130" i="67"/>
  <c r="L8130" i="67"/>
  <c r="K8130" i="67"/>
  <c r="J8130" i="67"/>
  <c r="M8129" i="67"/>
  <c r="L8129" i="67"/>
  <c r="K8129" i="67"/>
  <c r="J8129" i="67"/>
  <c r="M8128" i="67"/>
  <c r="L8128" i="67"/>
  <c r="K8128" i="67"/>
  <c r="J8128" i="67"/>
  <c r="M8127" i="67"/>
  <c r="L8127" i="67"/>
  <c r="K8127" i="67"/>
  <c r="J8127" i="67"/>
  <c r="M8126" i="67"/>
  <c r="L8126" i="67"/>
  <c r="K8126" i="67"/>
  <c r="J8126" i="67"/>
  <c r="M8125" i="67"/>
  <c r="L8125" i="67"/>
  <c r="K8125" i="67"/>
  <c r="J8125" i="67"/>
  <c r="M8124" i="67"/>
  <c r="L8124" i="67"/>
  <c r="K8124" i="67"/>
  <c r="J8124" i="67"/>
  <c r="M8123" i="67"/>
  <c r="L8123" i="67"/>
  <c r="K8123" i="67"/>
  <c r="J8123" i="67"/>
  <c r="M8122" i="67"/>
  <c r="L8122" i="67"/>
  <c r="K8122" i="67"/>
  <c r="J8122" i="67"/>
  <c r="M8121" i="67"/>
  <c r="L8121" i="67"/>
  <c r="K8121" i="67"/>
  <c r="J8121" i="67"/>
  <c r="M8120" i="67"/>
  <c r="L8120" i="67"/>
  <c r="K8120" i="67"/>
  <c r="J8120" i="67"/>
  <c r="M8119" i="67"/>
  <c r="L8119" i="67"/>
  <c r="K8119" i="67"/>
  <c r="J8119" i="67"/>
  <c r="M8118" i="67"/>
  <c r="L8118" i="67"/>
  <c r="K8118" i="67"/>
  <c r="J8118" i="67"/>
  <c r="M8117" i="67"/>
  <c r="L8117" i="67"/>
  <c r="K8117" i="67"/>
  <c r="J8117" i="67"/>
  <c r="M8116" i="67"/>
  <c r="L8116" i="67"/>
  <c r="K8116" i="67"/>
  <c r="J8116" i="67"/>
  <c r="M8115" i="67"/>
  <c r="L8115" i="67"/>
  <c r="K8115" i="67"/>
  <c r="J8115" i="67"/>
  <c r="M8114" i="67"/>
  <c r="L8114" i="67"/>
  <c r="K8114" i="67"/>
  <c r="J8114" i="67"/>
  <c r="M8113" i="67"/>
  <c r="L8113" i="67"/>
  <c r="K8113" i="67"/>
  <c r="J8113" i="67"/>
  <c r="M8112" i="67"/>
  <c r="L8112" i="67"/>
  <c r="K8112" i="67"/>
  <c r="J8112" i="67"/>
  <c r="M8111" i="67"/>
  <c r="L8111" i="67"/>
  <c r="K8111" i="67"/>
  <c r="J8111" i="67"/>
  <c r="M8110" i="67"/>
  <c r="L8110" i="67"/>
  <c r="K8110" i="67"/>
  <c r="J8110" i="67"/>
  <c r="M8109" i="67"/>
  <c r="L8109" i="67"/>
  <c r="K8109" i="67"/>
  <c r="J8109" i="67"/>
  <c r="M8108" i="67"/>
  <c r="L8108" i="67"/>
  <c r="K8108" i="67"/>
  <c r="J8108" i="67"/>
  <c r="M8107" i="67"/>
  <c r="L8107" i="67"/>
  <c r="K8107" i="67"/>
  <c r="J8107" i="67"/>
  <c r="M8106" i="67"/>
  <c r="L8106" i="67"/>
  <c r="K8106" i="67"/>
  <c r="J8106" i="67"/>
  <c r="M8105" i="67"/>
  <c r="L8105" i="67"/>
  <c r="K8105" i="67"/>
  <c r="J8105" i="67"/>
  <c r="M8104" i="67"/>
  <c r="L8104" i="67"/>
  <c r="K8104" i="67"/>
  <c r="J8104" i="67"/>
  <c r="M8103" i="67"/>
  <c r="L8103" i="67"/>
  <c r="K8103" i="67"/>
  <c r="J8103" i="67"/>
  <c r="M8102" i="67"/>
  <c r="L8102" i="67"/>
  <c r="K8102" i="67"/>
  <c r="J8102" i="67"/>
  <c r="M8101" i="67"/>
  <c r="L8101" i="67"/>
  <c r="K8101" i="67"/>
  <c r="J8101" i="67"/>
  <c r="M8100" i="67"/>
  <c r="L8100" i="67"/>
  <c r="K8100" i="67"/>
  <c r="J8100" i="67"/>
  <c r="M8099" i="67"/>
  <c r="L8099" i="67"/>
  <c r="K8099" i="67"/>
  <c r="J8099" i="67"/>
  <c r="M8098" i="67"/>
  <c r="L8098" i="67"/>
  <c r="K8098" i="67"/>
  <c r="J8098" i="67"/>
  <c r="M8097" i="67"/>
  <c r="L8097" i="67"/>
  <c r="K8097" i="67"/>
  <c r="J8097" i="67"/>
  <c r="M8096" i="67"/>
  <c r="L8096" i="67"/>
  <c r="K8096" i="67"/>
  <c r="J8096" i="67"/>
  <c r="M8095" i="67"/>
  <c r="L8095" i="67"/>
  <c r="K8095" i="67"/>
  <c r="J8095" i="67"/>
  <c r="M8094" i="67"/>
  <c r="L8094" i="67"/>
  <c r="K8094" i="67"/>
  <c r="J8094" i="67"/>
  <c r="M8093" i="67"/>
  <c r="L8093" i="67"/>
  <c r="K8093" i="67"/>
  <c r="J8093" i="67"/>
  <c r="M8092" i="67"/>
  <c r="L8092" i="67"/>
  <c r="K8092" i="67"/>
  <c r="J8092" i="67"/>
  <c r="M8091" i="67"/>
  <c r="L8091" i="67"/>
  <c r="K8091" i="67"/>
  <c r="J8091" i="67"/>
  <c r="M8090" i="67"/>
  <c r="L8090" i="67"/>
  <c r="K8090" i="67"/>
  <c r="J8090" i="67"/>
  <c r="M8089" i="67"/>
  <c r="L8089" i="67"/>
  <c r="K8089" i="67"/>
  <c r="J8089" i="67"/>
  <c r="M8088" i="67"/>
  <c r="L8088" i="67"/>
  <c r="K8088" i="67"/>
  <c r="J8088" i="67"/>
  <c r="M8087" i="67"/>
  <c r="L8087" i="67"/>
  <c r="K8087" i="67"/>
  <c r="J8087" i="67"/>
  <c r="M8086" i="67"/>
  <c r="L8086" i="67"/>
  <c r="K8086" i="67"/>
  <c r="J8086" i="67"/>
  <c r="M8085" i="67"/>
  <c r="L8085" i="67"/>
  <c r="K8085" i="67"/>
  <c r="J8085" i="67"/>
  <c r="M8084" i="67"/>
  <c r="L8084" i="67"/>
  <c r="K8084" i="67"/>
  <c r="J8084" i="67"/>
  <c r="M8083" i="67"/>
  <c r="L8083" i="67"/>
  <c r="K8083" i="67"/>
  <c r="J8083" i="67"/>
  <c r="M8082" i="67"/>
  <c r="L8082" i="67"/>
  <c r="K8082" i="67"/>
  <c r="J8082" i="67"/>
  <c r="M8081" i="67"/>
  <c r="L8081" i="67"/>
  <c r="K8081" i="67"/>
  <c r="J8081" i="67"/>
  <c r="M8080" i="67"/>
  <c r="L8080" i="67"/>
  <c r="K8080" i="67"/>
  <c r="J8080" i="67"/>
  <c r="M8079" i="67"/>
  <c r="L8079" i="67"/>
  <c r="K8079" i="67"/>
  <c r="J8079" i="67"/>
  <c r="M8078" i="67"/>
  <c r="L8078" i="67"/>
  <c r="K8078" i="67"/>
  <c r="J8078" i="67"/>
  <c r="M8077" i="67"/>
  <c r="L8077" i="67"/>
  <c r="K8077" i="67"/>
  <c r="J8077" i="67"/>
  <c r="M8076" i="67"/>
  <c r="L8076" i="67"/>
  <c r="K8076" i="67"/>
  <c r="J8076" i="67"/>
  <c r="M8075" i="67"/>
  <c r="L8075" i="67"/>
  <c r="K8075" i="67"/>
  <c r="J8075" i="67"/>
  <c r="M8074" i="67"/>
  <c r="L8074" i="67"/>
  <c r="K8074" i="67"/>
  <c r="J8074" i="67"/>
  <c r="M8073" i="67"/>
  <c r="L8073" i="67"/>
  <c r="K8073" i="67"/>
  <c r="J8073" i="67"/>
  <c r="M8072" i="67"/>
  <c r="L8072" i="67"/>
  <c r="K8072" i="67"/>
  <c r="J8072" i="67"/>
  <c r="M8071" i="67"/>
  <c r="L8071" i="67"/>
  <c r="K8071" i="67"/>
  <c r="J8071" i="67"/>
  <c r="M8070" i="67"/>
  <c r="L8070" i="67"/>
  <c r="K8070" i="67"/>
  <c r="J8070" i="67"/>
  <c r="M8069" i="67"/>
  <c r="L8069" i="67"/>
  <c r="K8069" i="67"/>
  <c r="J8069" i="67"/>
  <c r="M8068" i="67"/>
  <c r="L8068" i="67"/>
  <c r="K8068" i="67"/>
  <c r="J8068" i="67"/>
  <c r="M8067" i="67"/>
  <c r="L8067" i="67"/>
  <c r="K8067" i="67"/>
  <c r="J8067" i="67"/>
  <c r="M8066" i="67"/>
  <c r="L8066" i="67"/>
  <c r="K8066" i="67"/>
  <c r="J8066" i="67"/>
  <c r="M8065" i="67"/>
  <c r="L8065" i="67"/>
  <c r="K8065" i="67"/>
  <c r="J8065" i="67"/>
  <c r="M8064" i="67"/>
  <c r="L8064" i="67"/>
  <c r="K8064" i="67"/>
  <c r="J8064" i="67"/>
  <c r="M8063" i="67"/>
  <c r="L8063" i="67"/>
  <c r="K8063" i="67"/>
  <c r="J8063" i="67"/>
  <c r="M8062" i="67"/>
  <c r="L8062" i="67"/>
  <c r="K8062" i="67"/>
  <c r="J8062" i="67"/>
  <c r="M8061" i="67"/>
  <c r="L8061" i="67"/>
  <c r="K8061" i="67"/>
  <c r="J8061" i="67"/>
  <c r="M8060" i="67"/>
  <c r="L8060" i="67"/>
  <c r="K8060" i="67"/>
  <c r="J8060" i="67"/>
  <c r="M8059" i="67"/>
  <c r="L8059" i="67"/>
  <c r="K8059" i="67"/>
  <c r="J8059" i="67"/>
  <c r="M8058" i="67"/>
  <c r="L8058" i="67"/>
  <c r="K8058" i="67"/>
  <c r="J8058" i="67"/>
  <c r="M8057" i="67"/>
  <c r="L8057" i="67"/>
  <c r="K8057" i="67"/>
  <c r="J8057" i="67"/>
  <c r="M8056" i="67"/>
  <c r="L8056" i="67"/>
  <c r="K8056" i="67"/>
  <c r="J8056" i="67"/>
  <c r="M8055" i="67"/>
  <c r="L8055" i="67"/>
  <c r="K8055" i="67"/>
  <c r="J8055" i="67"/>
  <c r="M8054" i="67"/>
  <c r="L8054" i="67"/>
  <c r="K8054" i="67"/>
  <c r="J8054" i="67"/>
  <c r="M8053" i="67"/>
  <c r="L8053" i="67"/>
  <c r="K8053" i="67"/>
  <c r="J8053" i="67"/>
  <c r="M8052" i="67"/>
  <c r="L8052" i="67"/>
  <c r="K8052" i="67"/>
  <c r="J8052" i="67"/>
  <c r="M8051" i="67"/>
  <c r="L8051" i="67"/>
  <c r="K8051" i="67"/>
  <c r="J8051" i="67"/>
  <c r="I8053" i="67"/>
  <c r="I8052" i="67"/>
  <c r="M8045" i="67"/>
  <c r="L8045" i="67"/>
  <c r="K8045" i="67"/>
  <c r="J8045" i="67"/>
  <c r="M8044" i="67"/>
  <c r="L8044" i="67"/>
  <c r="K8044" i="67"/>
  <c r="J8044" i="67"/>
  <c r="M8043" i="67"/>
  <c r="L8043" i="67"/>
  <c r="K8043" i="67"/>
  <c r="J8043" i="67"/>
  <c r="M8042" i="67"/>
  <c r="L8042" i="67"/>
  <c r="K8042" i="67"/>
  <c r="J8042" i="67"/>
  <c r="M8041" i="67"/>
  <c r="L8041" i="67"/>
  <c r="K8041" i="67"/>
  <c r="J8041" i="67"/>
  <c r="M8040" i="67"/>
  <c r="L8040" i="67"/>
  <c r="K8040" i="67"/>
  <c r="J8040" i="67"/>
  <c r="M8039" i="67"/>
  <c r="L8039" i="67"/>
  <c r="K8039" i="67"/>
  <c r="J8039" i="67"/>
  <c r="M8038" i="67"/>
  <c r="L8038" i="67"/>
  <c r="K8038" i="67"/>
  <c r="J8038" i="67"/>
  <c r="M8037" i="67"/>
  <c r="L8037" i="67"/>
  <c r="K8037" i="67"/>
  <c r="J8037" i="67"/>
  <c r="M8036" i="67"/>
  <c r="L8036" i="67"/>
  <c r="K8036" i="67"/>
  <c r="J8036" i="67"/>
  <c r="M8035" i="67"/>
  <c r="L8035" i="67"/>
  <c r="K8035" i="67"/>
  <c r="J8035" i="67"/>
  <c r="M8034" i="67"/>
  <c r="L8034" i="67"/>
  <c r="K8034" i="67"/>
  <c r="J8034" i="67"/>
  <c r="M8033" i="67"/>
  <c r="L8033" i="67"/>
  <c r="K8033" i="67"/>
  <c r="J8033" i="67"/>
  <c r="M8032" i="67"/>
  <c r="L8032" i="67"/>
  <c r="K8032" i="67"/>
  <c r="J8032" i="67"/>
  <c r="M8031" i="67"/>
  <c r="L8031" i="67"/>
  <c r="K8031" i="67"/>
  <c r="J8031" i="67"/>
  <c r="M8030" i="67"/>
  <c r="L8030" i="67"/>
  <c r="K8030" i="67"/>
  <c r="J8030" i="67"/>
  <c r="M8029" i="67"/>
  <c r="L8029" i="67"/>
  <c r="K8029" i="67"/>
  <c r="J8029" i="67"/>
  <c r="M8028" i="67"/>
  <c r="L8028" i="67"/>
  <c r="K8028" i="67"/>
  <c r="J8028" i="67"/>
  <c r="M8027" i="67"/>
  <c r="L8027" i="67"/>
  <c r="K8027" i="67"/>
  <c r="J8027" i="67"/>
  <c r="M8026" i="67"/>
  <c r="L8026" i="67"/>
  <c r="K8026" i="67"/>
  <c r="J8026" i="67"/>
  <c r="M8025" i="67"/>
  <c r="L8025" i="67"/>
  <c r="K8025" i="67"/>
  <c r="J8025" i="67"/>
  <c r="M8024" i="67"/>
  <c r="L8024" i="67"/>
  <c r="K8024" i="67"/>
  <c r="J8024" i="67"/>
  <c r="M8023" i="67"/>
  <c r="L8023" i="67"/>
  <c r="K8023" i="67"/>
  <c r="J8023" i="67"/>
  <c r="M8022" i="67"/>
  <c r="L8022" i="67"/>
  <c r="K8022" i="67"/>
  <c r="J8022" i="67"/>
  <c r="M8021" i="67"/>
  <c r="L8021" i="67"/>
  <c r="K8021" i="67"/>
  <c r="J8021" i="67"/>
  <c r="M8020" i="67"/>
  <c r="L8020" i="67"/>
  <c r="K8020" i="67"/>
  <c r="J8020" i="67"/>
  <c r="M8019" i="67"/>
  <c r="L8019" i="67"/>
  <c r="K8019" i="67"/>
  <c r="J8019" i="67"/>
  <c r="M8018" i="67"/>
  <c r="L8018" i="67"/>
  <c r="K8018" i="67"/>
  <c r="J8018" i="67"/>
  <c r="M8017" i="67"/>
  <c r="L8017" i="67"/>
  <c r="K8017" i="67"/>
  <c r="J8017" i="67"/>
  <c r="M8016" i="67"/>
  <c r="L8016" i="67"/>
  <c r="K8016" i="67"/>
  <c r="J8016" i="67"/>
  <c r="M8015" i="67"/>
  <c r="L8015" i="67"/>
  <c r="K8015" i="67"/>
  <c r="J8015" i="67"/>
  <c r="M8014" i="67"/>
  <c r="L8014" i="67"/>
  <c r="K8014" i="67"/>
  <c r="J8014" i="67"/>
  <c r="M8013" i="67"/>
  <c r="L8013" i="67"/>
  <c r="K8013" i="67"/>
  <c r="J8013" i="67"/>
  <c r="M8012" i="67"/>
  <c r="L8012" i="67"/>
  <c r="K8012" i="67"/>
  <c r="J8012" i="67"/>
  <c r="M8011" i="67"/>
  <c r="L8011" i="67"/>
  <c r="K8011" i="67"/>
  <c r="J8011" i="67"/>
  <c r="M8010" i="67"/>
  <c r="L8010" i="67"/>
  <c r="K8010" i="67"/>
  <c r="J8010" i="67"/>
  <c r="M8009" i="67"/>
  <c r="L8009" i="67"/>
  <c r="K8009" i="67"/>
  <c r="J8009" i="67"/>
  <c r="M8008" i="67"/>
  <c r="L8008" i="67"/>
  <c r="K8008" i="67"/>
  <c r="J8008" i="67"/>
  <c r="M8007" i="67"/>
  <c r="L8007" i="67"/>
  <c r="K8007" i="67"/>
  <c r="J8007" i="67"/>
  <c r="M8006" i="67"/>
  <c r="L8006" i="67"/>
  <c r="K8006" i="67"/>
  <c r="J8006" i="67"/>
  <c r="M8005" i="67"/>
  <c r="L8005" i="67"/>
  <c r="K8005" i="67"/>
  <c r="J8005" i="67"/>
  <c r="M8004" i="67"/>
  <c r="L8004" i="67"/>
  <c r="K8004" i="67"/>
  <c r="J8004" i="67"/>
  <c r="M8003" i="67"/>
  <c r="L8003" i="67"/>
  <c r="K8003" i="67"/>
  <c r="J8003" i="67"/>
  <c r="M8002" i="67"/>
  <c r="L8002" i="67"/>
  <c r="K8002" i="67"/>
  <c r="J8002" i="67"/>
  <c r="M8001" i="67"/>
  <c r="L8001" i="67"/>
  <c r="K8001" i="67"/>
  <c r="J8001" i="67"/>
  <c r="M8000" i="67"/>
  <c r="L8000" i="67"/>
  <c r="K8000" i="67"/>
  <c r="J8000" i="67"/>
  <c r="M7999" i="67"/>
  <c r="L7999" i="67"/>
  <c r="K7999" i="67"/>
  <c r="J7999" i="67"/>
  <c r="M7998" i="67"/>
  <c r="L7998" i="67"/>
  <c r="K7998" i="67"/>
  <c r="J7998" i="67"/>
  <c r="M7997" i="67"/>
  <c r="L7997" i="67"/>
  <c r="K7997" i="67"/>
  <c r="J7997" i="67"/>
  <c r="M7996" i="67"/>
  <c r="L7996" i="67"/>
  <c r="K7996" i="67"/>
  <c r="J7996" i="67"/>
  <c r="M7995" i="67"/>
  <c r="L7995" i="67"/>
  <c r="K7995" i="67"/>
  <c r="J7995" i="67"/>
  <c r="M7994" i="67"/>
  <c r="L7994" i="67"/>
  <c r="K7994" i="67"/>
  <c r="J7994" i="67"/>
  <c r="M7993" i="67"/>
  <c r="L7993" i="67"/>
  <c r="K7993" i="67"/>
  <c r="J7993" i="67"/>
  <c r="M7992" i="67"/>
  <c r="L7992" i="67"/>
  <c r="K7992" i="67"/>
  <c r="J7992" i="67"/>
  <c r="M7991" i="67"/>
  <c r="L7991" i="67"/>
  <c r="K7991" i="67"/>
  <c r="J7991" i="67"/>
  <c r="M7990" i="67"/>
  <c r="L7990" i="67"/>
  <c r="K7990" i="67"/>
  <c r="J7990" i="67"/>
  <c r="M7989" i="67"/>
  <c r="L7989" i="67"/>
  <c r="K7989" i="67"/>
  <c r="J7989" i="67"/>
  <c r="M7988" i="67"/>
  <c r="L7988" i="67"/>
  <c r="K7988" i="67"/>
  <c r="J7988" i="67"/>
  <c r="M7987" i="67"/>
  <c r="L7987" i="67"/>
  <c r="K7987" i="67"/>
  <c r="J7987" i="67"/>
  <c r="M7986" i="67"/>
  <c r="L7986" i="67"/>
  <c r="K7986" i="67"/>
  <c r="J7986" i="67"/>
  <c r="M7985" i="67"/>
  <c r="L7985" i="67"/>
  <c r="K7985" i="67"/>
  <c r="J7985" i="67"/>
  <c r="M7984" i="67"/>
  <c r="L7984" i="67"/>
  <c r="K7984" i="67"/>
  <c r="J7984" i="67"/>
  <c r="M7983" i="67"/>
  <c r="L7983" i="67"/>
  <c r="K7983" i="67"/>
  <c r="J7983" i="67"/>
  <c r="M7982" i="67"/>
  <c r="L7982" i="67"/>
  <c r="K7982" i="67"/>
  <c r="J7982" i="67"/>
  <c r="M7981" i="67"/>
  <c r="L7981" i="67"/>
  <c r="K7981" i="67"/>
  <c r="J7981" i="67"/>
  <c r="M7980" i="67"/>
  <c r="L7980" i="67"/>
  <c r="K7980" i="67"/>
  <c r="J7980" i="67"/>
  <c r="M7979" i="67"/>
  <c r="L7979" i="67"/>
  <c r="K7979" i="67"/>
  <c r="J7979" i="67"/>
  <c r="M7978" i="67"/>
  <c r="L7978" i="67"/>
  <c r="K7978" i="67"/>
  <c r="J7978" i="67"/>
  <c r="M7977" i="67"/>
  <c r="L7977" i="67"/>
  <c r="K7977" i="67"/>
  <c r="J7977" i="67"/>
  <c r="M7976" i="67"/>
  <c r="L7976" i="67"/>
  <c r="K7976" i="67"/>
  <c r="J7976" i="67"/>
  <c r="M7975" i="67"/>
  <c r="L7975" i="67"/>
  <c r="K7975" i="67"/>
  <c r="J7975" i="67"/>
  <c r="M7974" i="67"/>
  <c r="L7974" i="67"/>
  <c r="K7974" i="67"/>
  <c r="J7974" i="67"/>
  <c r="M7973" i="67"/>
  <c r="L7973" i="67"/>
  <c r="K7973" i="67"/>
  <c r="J7973" i="67"/>
  <c r="M7972" i="67"/>
  <c r="L7972" i="67"/>
  <c r="K7972" i="67"/>
  <c r="J7972" i="67"/>
  <c r="M7971" i="67"/>
  <c r="L7971" i="67"/>
  <c r="K7971" i="67"/>
  <c r="J7971" i="67"/>
  <c r="M7970" i="67"/>
  <c r="L7970" i="67"/>
  <c r="K7970" i="67"/>
  <c r="J7970" i="67"/>
  <c r="M7969" i="67"/>
  <c r="L7969" i="67"/>
  <c r="K7969" i="67"/>
  <c r="J7969" i="67"/>
  <c r="M7968" i="67"/>
  <c r="L7968" i="67"/>
  <c r="K7968" i="67"/>
  <c r="J7968" i="67"/>
  <c r="M7967" i="67"/>
  <c r="L7967" i="67"/>
  <c r="K7967" i="67"/>
  <c r="J7967" i="67"/>
  <c r="M7966" i="67"/>
  <c r="L7966" i="67"/>
  <c r="K7966" i="67"/>
  <c r="J7966" i="67"/>
  <c r="M7965" i="67"/>
  <c r="L7965" i="67"/>
  <c r="K7965" i="67"/>
  <c r="J7965" i="67"/>
  <c r="M7964" i="67"/>
  <c r="L7964" i="67"/>
  <c r="K7964" i="67"/>
  <c r="J7964" i="67"/>
  <c r="M7963" i="67"/>
  <c r="L7963" i="67"/>
  <c r="K7963" i="67"/>
  <c r="J7963" i="67"/>
  <c r="M7962" i="67"/>
  <c r="L7962" i="67"/>
  <c r="K7962" i="67"/>
  <c r="J7962" i="67"/>
  <c r="M7961" i="67"/>
  <c r="L7961" i="67"/>
  <c r="K7961" i="67"/>
  <c r="J7961" i="67"/>
  <c r="M7960" i="67"/>
  <c r="L7960" i="67"/>
  <c r="K7960" i="67"/>
  <c r="J7960" i="67"/>
  <c r="M7959" i="67"/>
  <c r="L7959" i="67"/>
  <c r="K7959" i="67"/>
  <c r="J7959" i="67"/>
  <c r="M7958" i="67"/>
  <c r="L7958" i="67"/>
  <c r="K7958" i="67"/>
  <c r="J7958" i="67"/>
  <c r="M7957" i="67"/>
  <c r="L7957" i="67"/>
  <c r="K7957" i="67"/>
  <c r="J7957" i="67"/>
  <c r="M7956" i="67"/>
  <c r="L7956" i="67"/>
  <c r="K7956" i="67"/>
  <c r="J7956" i="67"/>
  <c r="M7955" i="67"/>
  <c r="L7955" i="67"/>
  <c r="K7955" i="67"/>
  <c r="J7955" i="67"/>
  <c r="M7954" i="67"/>
  <c r="L7954" i="67"/>
  <c r="K7954" i="67"/>
  <c r="J7954" i="67"/>
  <c r="M7953" i="67"/>
  <c r="L7953" i="67"/>
  <c r="K7953" i="67"/>
  <c r="J7953" i="67"/>
  <c r="M7952" i="67"/>
  <c r="L7952" i="67"/>
  <c r="K7952" i="67"/>
  <c r="J7952" i="67"/>
  <c r="M7951" i="67"/>
  <c r="L7951" i="67"/>
  <c r="K7951" i="67"/>
  <c r="J7951" i="67"/>
  <c r="M7950" i="67"/>
  <c r="L7950" i="67"/>
  <c r="K7950" i="67"/>
  <c r="J7950" i="67"/>
  <c r="M7949" i="67"/>
  <c r="L7949" i="67"/>
  <c r="K7949" i="67"/>
  <c r="J7949" i="67"/>
  <c r="M7948" i="67"/>
  <c r="L7948" i="67"/>
  <c r="K7948" i="67"/>
  <c r="J7948" i="67"/>
  <c r="M7947" i="67"/>
  <c r="L7947" i="67"/>
  <c r="K7947" i="67"/>
  <c r="J7947" i="67"/>
  <c r="M7946" i="67"/>
  <c r="L7946" i="67"/>
  <c r="K7946" i="67"/>
  <c r="J7946" i="67"/>
  <c r="M7945" i="67"/>
  <c r="L7945" i="67"/>
  <c r="K7945" i="67"/>
  <c r="J7945" i="67"/>
  <c r="M7944" i="67"/>
  <c r="L7944" i="67"/>
  <c r="K7944" i="67"/>
  <c r="J7944" i="67"/>
  <c r="M7943" i="67"/>
  <c r="L7943" i="67"/>
  <c r="K7943" i="67"/>
  <c r="J7943" i="67"/>
  <c r="M7942" i="67"/>
  <c r="L7942" i="67"/>
  <c r="K7942" i="67"/>
  <c r="J7942" i="67"/>
  <c r="M7941" i="67"/>
  <c r="L7941" i="67"/>
  <c r="K7941" i="67"/>
  <c r="J7941" i="67"/>
  <c r="M7940" i="67"/>
  <c r="L7940" i="67"/>
  <c r="K7940" i="67"/>
  <c r="J7940" i="67"/>
  <c r="M7939" i="67"/>
  <c r="L7939" i="67"/>
  <c r="K7939" i="67"/>
  <c r="J7939" i="67"/>
  <c r="M7938" i="67"/>
  <c r="L7938" i="67"/>
  <c r="K7938" i="67"/>
  <c r="J7938" i="67"/>
  <c r="M7937" i="67"/>
  <c r="L7937" i="67"/>
  <c r="K7937" i="67"/>
  <c r="J7937" i="67"/>
  <c r="M7936" i="67"/>
  <c r="L7936" i="67"/>
  <c r="K7936" i="67"/>
  <c r="J7936" i="67"/>
  <c r="M7935" i="67"/>
  <c r="L7935" i="67"/>
  <c r="K7935" i="67"/>
  <c r="J7935" i="67"/>
  <c r="M7934" i="67"/>
  <c r="L7934" i="67"/>
  <c r="K7934" i="67"/>
  <c r="J7934" i="67"/>
  <c r="M7933" i="67"/>
  <c r="L7933" i="67"/>
  <c r="K7933" i="67"/>
  <c r="J7933" i="67"/>
  <c r="M7932" i="67"/>
  <c r="L7932" i="67"/>
  <c r="K7932" i="67"/>
  <c r="J7932" i="67"/>
  <c r="M7931" i="67"/>
  <c r="L7931" i="67"/>
  <c r="K7931" i="67"/>
  <c r="J7931" i="67"/>
  <c r="M7930" i="67"/>
  <c r="L7930" i="67"/>
  <c r="K7930" i="67"/>
  <c r="J7930" i="67"/>
  <c r="M7929" i="67"/>
  <c r="L7929" i="67"/>
  <c r="K7929" i="67"/>
  <c r="J7929" i="67"/>
  <c r="M7928" i="67"/>
  <c r="L7928" i="67"/>
  <c r="K7928" i="67"/>
  <c r="J7928" i="67"/>
  <c r="M7927" i="67"/>
  <c r="L7927" i="67"/>
  <c r="K7927" i="67"/>
  <c r="J7927" i="67"/>
  <c r="M7926" i="67"/>
  <c r="L7926" i="67"/>
  <c r="K7926" i="67"/>
  <c r="J7926" i="67"/>
  <c r="M7925" i="67"/>
  <c r="L7925" i="67"/>
  <c r="K7925" i="67"/>
  <c r="J7925" i="67"/>
  <c r="M7924" i="67"/>
  <c r="L7924" i="67"/>
  <c r="K7924" i="67"/>
  <c r="J7924" i="67"/>
  <c r="M7923" i="67"/>
  <c r="L7923" i="67"/>
  <c r="K7923" i="67"/>
  <c r="J7923" i="67"/>
  <c r="M7922" i="67"/>
  <c r="L7922" i="67"/>
  <c r="K7922" i="67"/>
  <c r="J7922" i="67"/>
  <c r="M7921" i="67"/>
  <c r="L7921" i="67"/>
  <c r="K7921" i="67"/>
  <c r="J7921" i="67"/>
  <c r="M7920" i="67"/>
  <c r="L7920" i="67"/>
  <c r="K7920" i="67"/>
  <c r="J7920" i="67"/>
  <c r="M7919" i="67"/>
  <c r="L7919" i="67"/>
  <c r="K7919" i="67"/>
  <c r="J7919" i="67"/>
  <c r="M7918" i="67"/>
  <c r="L7918" i="67"/>
  <c r="K7918" i="67"/>
  <c r="J7918" i="67"/>
  <c r="M7917" i="67"/>
  <c r="L7917" i="67"/>
  <c r="K7917" i="67"/>
  <c r="J7917" i="67"/>
  <c r="M7916" i="67"/>
  <c r="L7916" i="67"/>
  <c r="K7916" i="67"/>
  <c r="J7916" i="67"/>
  <c r="M7915" i="67"/>
  <c r="L7915" i="67"/>
  <c r="K7915" i="67"/>
  <c r="J7915" i="67"/>
  <c r="M7914" i="67"/>
  <c r="L7914" i="67"/>
  <c r="K7914" i="67"/>
  <c r="J7914" i="67"/>
  <c r="M7913" i="67"/>
  <c r="L7913" i="67"/>
  <c r="K7913" i="67"/>
  <c r="J7913" i="67"/>
  <c r="M7912" i="67"/>
  <c r="L7912" i="67"/>
  <c r="K7912" i="67"/>
  <c r="J7912" i="67"/>
  <c r="M7911" i="67"/>
  <c r="L7911" i="67"/>
  <c r="K7911" i="67"/>
  <c r="J7911" i="67"/>
  <c r="M7910" i="67"/>
  <c r="L7910" i="67"/>
  <c r="K7910" i="67"/>
  <c r="J7910" i="67"/>
  <c r="M7909" i="67"/>
  <c r="L7909" i="67"/>
  <c r="K7909" i="67"/>
  <c r="J7909" i="67"/>
  <c r="M7908" i="67"/>
  <c r="L7908" i="67"/>
  <c r="K7908" i="67"/>
  <c r="J7908" i="67"/>
  <c r="M7907" i="67"/>
  <c r="L7907" i="67"/>
  <c r="K7907" i="67"/>
  <c r="J7907" i="67"/>
  <c r="M7906" i="67"/>
  <c r="L7906" i="67"/>
  <c r="K7906" i="67"/>
  <c r="J7906" i="67"/>
  <c r="M7905" i="67"/>
  <c r="L7905" i="67"/>
  <c r="K7905" i="67"/>
  <c r="J7905" i="67"/>
  <c r="M7904" i="67"/>
  <c r="L7904" i="67"/>
  <c r="K7904" i="67"/>
  <c r="J7904" i="67"/>
  <c r="M7903" i="67"/>
  <c r="L7903" i="67"/>
  <c r="K7903" i="67"/>
  <c r="J7903" i="67"/>
  <c r="M7902" i="67"/>
  <c r="L7902" i="67"/>
  <c r="K7902" i="67"/>
  <c r="J7902" i="67"/>
  <c r="M7901" i="67"/>
  <c r="L7901" i="67"/>
  <c r="K7901" i="67"/>
  <c r="J7901" i="67"/>
  <c r="M7900" i="67"/>
  <c r="L7900" i="67"/>
  <c r="K7900" i="67"/>
  <c r="J7900" i="67"/>
  <c r="M7899" i="67"/>
  <c r="L7899" i="67"/>
  <c r="K7899" i="67"/>
  <c r="J7899" i="67"/>
  <c r="M7898" i="67"/>
  <c r="L7898" i="67"/>
  <c r="K7898" i="67"/>
  <c r="J7898" i="67"/>
  <c r="M7897" i="67"/>
  <c r="L7897" i="67"/>
  <c r="K7897" i="67"/>
  <c r="J7897" i="67"/>
  <c r="M7896" i="67"/>
  <c r="L7896" i="67"/>
  <c r="K7896" i="67"/>
  <c r="J7896" i="67"/>
  <c r="M7895" i="67"/>
  <c r="L7895" i="67"/>
  <c r="K7895" i="67"/>
  <c r="J7895" i="67"/>
  <c r="M7894" i="67"/>
  <c r="L7894" i="67"/>
  <c r="K7894" i="67"/>
  <c r="J7894" i="67"/>
  <c r="M7893" i="67"/>
  <c r="L7893" i="67"/>
  <c r="K7893" i="67"/>
  <c r="J7893" i="67"/>
  <c r="M7892" i="67"/>
  <c r="L7892" i="67"/>
  <c r="K7892" i="67"/>
  <c r="J7892" i="67"/>
  <c r="M7891" i="67"/>
  <c r="L7891" i="67"/>
  <c r="K7891" i="67"/>
  <c r="J7891" i="67"/>
  <c r="M7890" i="67"/>
  <c r="L7890" i="67"/>
  <c r="K7890" i="67"/>
  <c r="J7890" i="67"/>
  <c r="M7889" i="67"/>
  <c r="L7889" i="67"/>
  <c r="K7889" i="67"/>
  <c r="J7889" i="67"/>
  <c r="M7888" i="67"/>
  <c r="L7888" i="67"/>
  <c r="K7888" i="67"/>
  <c r="J7888" i="67"/>
  <c r="M7887" i="67"/>
  <c r="L7887" i="67"/>
  <c r="K7887" i="67"/>
  <c r="J7887" i="67"/>
  <c r="M7886" i="67"/>
  <c r="L7886" i="67"/>
  <c r="K7886" i="67"/>
  <c r="J7886" i="67"/>
  <c r="M7885" i="67"/>
  <c r="L7885" i="67"/>
  <c r="K7885" i="67"/>
  <c r="J7885" i="67"/>
  <c r="M7884" i="67"/>
  <c r="L7884" i="67"/>
  <c r="K7884" i="67"/>
  <c r="J7884" i="67"/>
  <c r="M7883" i="67"/>
  <c r="L7883" i="67"/>
  <c r="K7883" i="67"/>
  <c r="J7883" i="67"/>
  <c r="M7882" i="67"/>
  <c r="L7882" i="67"/>
  <c r="K7882" i="67"/>
  <c r="J7882" i="67"/>
  <c r="M7881" i="67"/>
  <c r="L7881" i="67"/>
  <c r="K7881" i="67"/>
  <c r="J7881" i="67"/>
  <c r="M7880" i="67"/>
  <c r="L7880" i="67"/>
  <c r="K7880" i="67"/>
  <c r="J7880" i="67"/>
  <c r="M7879" i="67"/>
  <c r="L7879" i="67"/>
  <c r="K7879" i="67"/>
  <c r="J7879" i="67"/>
  <c r="M7878" i="67"/>
  <c r="L7878" i="67"/>
  <c r="K7878" i="67"/>
  <c r="J7878" i="67"/>
  <c r="M7877" i="67"/>
  <c r="L7877" i="67"/>
  <c r="K7877" i="67"/>
  <c r="J7877" i="67"/>
  <c r="M7876" i="67"/>
  <c r="L7876" i="67"/>
  <c r="K7876" i="67"/>
  <c r="J7876" i="67"/>
  <c r="M7875" i="67"/>
  <c r="L7875" i="67"/>
  <c r="K7875" i="67"/>
  <c r="J7875" i="67"/>
  <c r="M7874" i="67"/>
  <c r="L7874" i="67"/>
  <c r="K7874" i="67"/>
  <c r="J7874" i="67"/>
  <c r="M7873" i="67"/>
  <c r="L7873" i="67"/>
  <c r="K7873" i="67"/>
  <c r="J7873" i="67"/>
  <c r="M7872" i="67"/>
  <c r="L7872" i="67"/>
  <c r="K7872" i="67"/>
  <c r="J7872" i="67"/>
  <c r="M7871" i="67"/>
  <c r="L7871" i="67"/>
  <c r="K7871" i="67"/>
  <c r="J7871" i="67"/>
  <c r="M7870" i="67"/>
  <c r="L7870" i="67"/>
  <c r="K7870" i="67"/>
  <c r="J7870" i="67"/>
  <c r="M7869" i="67"/>
  <c r="L7869" i="67"/>
  <c r="K7869" i="67"/>
  <c r="J7869" i="67"/>
  <c r="M7868" i="67"/>
  <c r="L7868" i="67"/>
  <c r="K7868" i="67"/>
  <c r="J7868" i="67"/>
  <c r="M7867" i="67"/>
  <c r="L7867" i="67"/>
  <c r="K7867" i="67"/>
  <c r="J7867" i="67"/>
  <c r="M7866" i="67"/>
  <c r="L7866" i="67"/>
  <c r="K7866" i="67"/>
  <c r="J7866" i="67"/>
  <c r="M7865" i="67"/>
  <c r="L7865" i="67"/>
  <c r="K7865" i="67"/>
  <c r="J7865" i="67"/>
  <c r="M7864" i="67"/>
  <c r="L7864" i="67"/>
  <c r="K7864" i="67"/>
  <c r="J7864" i="67"/>
  <c r="M7863" i="67"/>
  <c r="L7863" i="67"/>
  <c r="K7863" i="67"/>
  <c r="J7863" i="67"/>
  <c r="M7862" i="67"/>
  <c r="L7862" i="67"/>
  <c r="K7862" i="67"/>
  <c r="J7862" i="67"/>
  <c r="M7861" i="67"/>
  <c r="L7861" i="67"/>
  <c r="K7861" i="67"/>
  <c r="J7861" i="67"/>
  <c r="M7860" i="67"/>
  <c r="L7860" i="67"/>
  <c r="K7860" i="67"/>
  <c r="J7860" i="67"/>
  <c r="M7859" i="67"/>
  <c r="L7859" i="67"/>
  <c r="K7859" i="67"/>
  <c r="J7859" i="67"/>
  <c r="M7858" i="67"/>
  <c r="L7858" i="67"/>
  <c r="K7858" i="67"/>
  <c r="J7858" i="67"/>
  <c r="M7857" i="67"/>
  <c r="L7857" i="67"/>
  <c r="K7857" i="67"/>
  <c r="J7857" i="67"/>
  <c r="M7856" i="67"/>
  <c r="L7856" i="67"/>
  <c r="K7856" i="67"/>
  <c r="J7856" i="67"/>
  <c r="M7855" i="67"/>
  <c r="L7855" i="67"/>
  <c r="K7855" i="67"/>
  <c r="J7855" i="67"/>
  <c r="M7854" i="67"/>
  <c r="L7854" i="67"/>
  <c r="K7854" i="67"/>
  <c r="J7854" i="67"/>
  <c r="M7853" i="67"/>
  <c r="L7853" i="67"/>
  <c r="K7853" i="67"/>
  <c r="J7853" i="67"/>
  <c r="M7852" i="67"/>
  <c r="L7852" i="67"/>
  <c r="K7852" i="67"/>
  <c r="J7852" i="67"/>
  <c r="M7851" i="67"/>
  <c r="L7851" i="67"/>
  <c r="K7851" i="67"/>
  <c r="J7851" i="67"/>
  <c r="M7850" i="67"/>
  <c r="L7850" i="67"/>
  <c r="K7850" i="67"/>
  <c r="J7850" i="67"/>
  <c r="M7849" i="67"/>
  <c r="L7849" i="67"/>
  <c r="K7849" i="67"/>
  <c r="J7849" i="67"/>
  <c r="M7848" i="67"/>
  <c r="L7848" i="67"/>
  <c r="K7848" i="67"/>
  <c r="J7848" i="67"/>
  <c r="M7847" i="67"/>
  <c r="L7847" i="67"/>
  <c r="K7847" i="67"/>
  <c r="J7847" i="67"/>
  <c r="M7846" i="67"/>
  <c r="L7846" i="67"/>
  <c r="K7846" i="67"/>
  <c r="J7846" i="67"/>
  <c r="M7845" i="67"/>
  <c r="L7845" i="67"/>
  <c r="K7845" i="67"/>
  <c r="J7845" i="67"/>
  <c r="M7844" i="67"/>
  <c r="L7844" i="67"/>
  <c r="K7844" i="67"/>
  <c r="J7844" i="67"/>
  <c r="M7843" i="67"/>
  <c r="L7843" i="67"/>
  <c r="K7843" i="67"/>
  <c r="J7843" i="67"/>
  <c r="M7842" i="67"/>
  <c r="L7842" i="67"/>
  <c r="K7842" i="67"/>
  <c r="J7842" i="67"/>
  <c r="M7841" i="67"/>
  <c r="L7841" i="67"/>
  <c r="K7841" i="67"/>
  <c r="J7841" i="67"/>
  <c r="M7840" i="67"/>
  <c r="L7840" i="67"/>
  <c r="K7840" i="67"/>
  <c r="J7840" i="67"/>
  <c r="M7839" i="67"/>
  <c r="L7839" i="67"/>
  <c r="K7839" i="67"/>
  <c r="J7839" i="67"/>
  <c r="M7838" i="67"/>
  <c r="L7838" i="67"/>
  <c r="K7838" i="67"/>
  <c r="J7838" i="67"/>
  <c r="M7837" i="67"/>
  <c r="L7837" i="67"/>
  <c r="K7837" i="67"/>
  <c r="J7837" i="67"/>
  <c r="M7836" i="67"/>
  <c r="L7836" i="67"/>
  <c r="K7836" i="67"/>
  <c r="J7836" i="67"/>
  <c r="M7835" i="67"/>
  <c r="L7835" i="67"/>
  <c r="K7835" i="67"/>
  <c r="J7835" i="67"/>
  <c r="M7834" i="67"/>
  <c r="L7834" i="67"/>
  <c r="K7834" i="67"/>
  <c r="J7834" i="67"/>
  <c r="M7833" i="67"/>
  <c r="L7833" i="67"/>
  <c r="K7833" i="67"/>
  <c r="J7833" i="67"/>
  <c r="M7832" i="67"/>
  <c r="L7832" i="67"/>
  <c r="K7832" i="67"/>
  <c r="J7832" i="67"/>
  <c r="M7831" i="67"/>
  <c r="L7831" i="67"/>
  <c r="K7831" i="67"/>
  <c r="J7831" i="67"/>
  <c r="M7830" i="67"/>
  <c r="L7830" i="67"/>
  <c r="K7830" i="67"/>
  <c r="J7830" i="67"/>
  <c r="M7829" i="67"/>
  <c r="L7829" i="67"/>
  <c r="K7829" i="67"/>
  <c r="J7829" i="67"/>
  <c r="M7828" i="67"/>
  <c r="L7828" i="67"/>
  <c r="K7828" i="67"/>
  <c r="J7828" i="67"/>
  <c r="M7827" i="67"/>
  <c r="L7827" i="67"/>
  <c r="K7827" i="67"/>
  <c r="J7827" i="67"/>
  <c r="M7826" i="67"/>
  <c r="L7826" i="67"/>
  <c r="K7826" i="67"/>
  <c r="J7826" i="67"/>
  <c r="M7825" i="67"/>
  <c r="L7825" i="67"/>
  <c r="K7825" i="67"/>
  <c r="J7825" i="67"/>
  <c r="M7824" i="67"/>
  <c r="L7824" i="67"/>
  <c r="K7824" i="67"/>
  <c r="J7824" i="67"/>
  <c r="M7823" i="67"/>
  <c r="L7823" i="67"/>
  <c r="K7823" i="67"/>
  <c r="J7823" i="67"/>
  <c r="M7822" i="67"/>
  <c r="L7822" i="67"/>
  <c r="K7822" i="67"/>
  <c r="J7822" i="67"/>
  <c r="M7821" i="67"/>
  <c r="L7821" i="67"/>
  <c r="K7821" i="67"/>
  <c r="J7821" i="67"/>
  <c r="M7820" i="67"/>
  <c r="L7820" i="67"/>
  <c r="K7820" i="67"/>
  <c r="J7820" i="67"/>
  <c r="M7819" i="67"/>
  <c r="L7819" i="67"/>
  <c r="K7819" i="67"/>
  <c r="J7819" i="67"/>
  <c r="M7818" i="67"/>
  <c r="L7818" i="67"/>
  <c r="K7818" i="67"/>
  <c r="J7818" i="67"/>
  <c r="M7817" i="67"/>
  <c r="L7817" i="67"/>
  <c r="K7817" i="67"/>
  <c r="J7817" i="67"/>
  <c r="M7816" i="67"/>
  <c r="L7816" i="67"/>
  <c r="K7816" i="67"/>
  <c r="J7816" i="67"/>
  <c r="M7815" i="67"/>
  <c r="L7815" i="67"/>
  <c r="K7815" i="67"/>
  <c r="J7815" i="67"/>
  <c r="M7814" i="67"/>
  <c r="L7814" i="67"/>
  <c r="K7814" i="67"/>
  <c r="J7814" i="67"/>
  <c r="M7813" i="67"/>
  <c r="L7813" i="67"/>
  <c r="K7813" i="67"/>
  <c r="J7813" i="67"/>
  <c r="M7812" i="67"/>
  <c r="L7812" i="67"/>
  <c r="K7812" i="67"/>
  <c r="J7812" i="67"/>
  <c r="M7811" i="67"/>
  <c r="L7811" i="67"/>
  <c r="K7811" i="67"/>
  <c r="J7811" i="67"/>
  <c r="M7810" i="67"/>
  <c r="L7810" i="67"/>
  <c r="K7810" i="67"/>
  <c r="J7810" i="67"/>
  <c r="M7809" i="67"/>
  <c r="L7809" i="67"/>
  <c r="K7809" i="67"/>
  <c r="J7809" i="67"/>
  <c r="M7808" i="67"/>
  <c r="L7808" i="67"/>
  <c r="K7808" i="67"/>
  <c r="J7808" i="67"/>
  <c r="M7807" i="67"/>
  <c r="L7807" i="67"/>
  <c r="K7807" i="67"/>
  <c r="J7807" i="67"/>
  <c r="M7806" i="67"/>
  <c r="L7806" i="67"/>
  <c r="K7806" i="67"/>
  <c r="J7806" i="67"/>
  <c r="M7805" i="67"/>
  <c r="L7805" i="67"/>
  <c r="K7805" i="67"/>
  <c r="J7805" i="67"/>
  <c r="M7804" i="67"/>
  <c r="L7804" i="67"/>
  <c r="K7804" i="67"/>
  <c r="J7804" i="67"/>
  <c r="M7803" i="67"/>
  <c r="L7803" i="67"/>
  <c r="K7803" i="67"/>
  <c r="J7803" i="67"/>
  <c r="M7802" i="67"/>
  <c r="L7802" i="67"/>
  <c r="K7802" i="67"/>
  <c r="J7802" i="67"/>
  <c r="M7801" i="67"/>
  <c r="L7801" i="67"/>
  <c r="K7801" i="67"/>
  <c r="J7801" i="67"/>
  <c r="M7800" i="67"/>
  <c r="L7800" i="67"/>
  <c r="K7800" i="67"/>
  <c r="J7800" i="67"/>
  <c r="M7799" i="67"/>
  <c r="L7799" i="67"/>
  <c r="K7799" i="67"/>
  <c r="J7799" i="67"/>
  <c r="M7798" i="67"/>
  <c r="L7798" i="67"/>
  <c r="K7798" i="67"/>
  <c r="J7798" i="67"/>
  <c r="M7797" i="67"/>
  <c r="L7797" i="67"/>
  <c r="K7797" i="67"/>
  <c r="J7797" i="67"/>
  <c r="M7796" i="67"/>
  <c r="L7796" i="67"/>
  <c r="K7796" i="67"/>
  <c r="J7796" i="67"/>
  <c r="M7795" i="67"/>
  <c r="L7795" i="67"/>
  <c r="K7795" i="67"/>
  <c r="J7795" i="67"/>
  <c r="M7794" i="67"/>
  <c r="L7794" i="67"/>
  <c r="K7794" i="67"/>
  <c r="J7794" i="67"/>
  <c r="M7793" i="67"/>
  <c r="L7793" i="67"/>
  <c r="K7793" i="67"/>
  <c r="J7793" i="67"/>
  <c r="M7792" i="67"/>
  <c r="L7792" i="67"/>
  <c r="K7792" i="67"/>
  <c r="J7792" i="67"/>
  <c r="M7791" i="67"/>
  <c r="L7791" i="67"/>
  <c r="K7791" i="67"/>
  <c r="J7791" i="67"/>
  <c r="M7790" i="67"/>
  <c r="L7790" i="67"/>
  <c r="K7790" i="67"/>
  <c r="J7790" i="67"/>
  <c r="M7789" i="67"/>
  <c r="L7789" i="67"/>
  <c r="K7789" i="67"/>
  <c r="J7789" i="67"/>
  <c r="M7788" i="67"/>
  <c r="L7788" i="67"/>
  <c r="K7788" i="67"/>
  <c r="J7788" i="67"/>
  <c r="M7787" i="67"/>
  <c r="L7787" i="67"/>
  <c r="K7787" i="67"/>
  <c r="J7787" i="67"/>
  <c r="M7786" i="67"/>
  <c r="L7786" i="67"/>
  <c r="K7786" i="67"/>
  <c r="J7786" i="67"/>
  <c r="M7785" i="67"/>
  <c r="L7785" i="67"/>
  <c r="K7785" i="67"/>
  <c r="J7785" i="67"/>
  <c r="M7784" i="67"/>
  <c r="L7784" i="67"/>
  <c r="K7784" i="67"/>
  <c r="J7784" i="67"/>
  <c r="M7783" i="67"/>
  <c r="L7783" i="67"/>
  <c r="K7783" i="67"/>
  <c r="J7783" i="67"/>
  <c r="M7782" i="67"/>
  <c r="L7782" i="67"/>
  <c r="K7782" i="67"/>
  <c r="J7782" i="67"/>
  <c r="M7781" i="67"/>
  <c r="L7781" i="67"/>
  <c r="K7781" i="67"/>
  <c r="J7781" i="67"/>
  <c r="M7780" i="67"/>
  <c r="L7780" i="67"/>
  <c r="K7780" i="67"/>
  <c r="J7780" i="67"/>
  <c r="M7779" i="67"/>
  <c r="L7779" i="67"/>
  <c r="K7779" i="67"/>
  <c r="J7779" i="67"/>
  <c r="M7778" i="67"/>
  <c r="L7778" i="67"/>
  <c r="K7778" i="67"/>
  <c r="J7778" i="67"/>
  <c r="M7777" i="67"/>
  <c r="L7777" i="67"/>
  <c r="K7777" i="67"/>
  <c r="J7777" i="67"/>
  <c r="M7776" i="67"/>
  <c r="L7776" i="67"/>
  <c r="K7776" i="67"/>
  <c r="J7776" i="67"/>
  <c r="M7775" i="67"/>
  <c r="L7775" i="67"/>
  <c r="K7775" i="67"/>
  <c r="J7775" i="67"/>
  <c r="M7774" i="67"/>
  <c r="L7774" i="67"/>
  <c r="K7774" i="67"/>
  <c r="J7774" i="67"/>
  <c r="M7773" i="67"/>
  <c r="L7773" i="67"/>
  <c r="K7773" i="67"/>
  <c r="J7773" i="67"/>
  <c r="M7772" i="67"/>
  <c r="L7772" i="67"/>
  <c r="K7772" i="67"/>
  <c r="J7772" i="67"/>
  <c r="M7771" i="67"/>
  <c r="L7771" i="67"/>
  <c r="K7771" i="67"/>
  <c r="J7771" i="67"/>
  <c r="M7770" i="67"/>
  <c r="L7770" i="67"/>
  <c r="K7770" i="67"/>
  <c r="J7770" i="67"/>
  <c r="M7769" i="67"/>
  <c r="L7769" i="67"/>
  <c r="K7769" i="67"/>
  <c r="J7769" i="67"/>
  <c r="M7768" i="67"/>
  <c r="L7768" i="67"/>
  <c r="K7768" i="67"/>
  <c r="J7768" i="67"/>
  <c r="M7767" i="67"/>
  <c r="L7767" i="67"/>
  <c r="K7767" i="67"/>
  <c r="J7767" i="67"/>
  <c r="M7766" i="67"/>
  <c r="L7766" i="67"/>
  <c r="K7766" i="67"/>
  <c r="J7766" i="67"/>
  <c r="M7765" i="67"/>
  <c r="L7765" i="67"/>
  <c r="K7765" i="67"/>
  <c r="J7765" i="67"/>
  <c r="M7764" i="67"/>
  <c r="L7764" i="67"/>
  <c r="K7764" i="67"/>
  <c r="J7764" i="67"/>
  <c r="M7763" i="67"/>
  <c r="L7763" i="67"/>
  <c r="K7763" i="67"/>
  <c r="J7763" i="67"/>
  <c r="M7762" i="67"/>
  <c r="L7762" i="67"/>
  <c r="K7762" i="67"/>
  <c r="J7762" i="67"/>
  <c r="M7761" i="67"/>
  <c r="L7761" i="67"/>
  <c r="K7761" i="67"/>
  <c r="J7761" i="67"/>
  <c r="M7760" i="67"/>
  <c r="L7760" i="67"/>
  <c r="K7760" i="67"/>
  <c r="J7760" i="67"/>
  <c r="M7759" i="67"/>
  <c r="L7759" i="67"/>
  <c r="K7759" i="67"/>
  <c r="J7759" i="67"/>
  <c r="M7758" i="67"/>
  <c r="L7758" i="67"/>
  <c r="K7758" i="67"/>
  <c r="J7758" i="67"/>
  <c r="M7757" i="67"/>
  <c r="L7757" i="67"/>
  <c r="K7757" i="67"/>
  <c r="J7757" i="67"/>
  <c r="M7756" i="67"/>
  <c r="L7756" i="67"/>
  <c r="K7756" i="67"/>
  <c r="J7756" i="67"/>
  <c r="M7755" i="67"/>
  <c r="L7755" i="67"/>
  <c r="K7755" i="67"/>
  <c r="J7755" i="67"/>
  <c r="M7754" i="67"/>
  <c r="L7754" i="67"/>
  <c r="K7754" i="67"/>
  <c r="J7754" i="67"/>
  <c r="M7753" i="67"/>
  <c r="L7753" i="67"/>
  <c r="K7753" i="67"/>
  <c r="J7753" i="67"/>
  <c r="M7752" i="67"/>
  <c r="L7752" i="67"/>
  <c r="K7752" i="67"/>
  <c r="J7752" i="67"/>
  <c r="M7751" i="67"/>
  <c r="L7751" i="67"/>
  <c r="K7751" i="67"/>
  <c r="J7751" i="67"/>
  <c r="M7750" i="67"/>
  <c r="L7750" i="67"/>
  <c r="K7750" i="67"/>
  <c r="J7750" i="67"/>
  <c r="M7749" i="67"/>
  <c r="L7749" i="67"/>
  <c r="K7749" i="67"/>
  <c r="J7749" i="67"/>
  <c r="M7748" i="67"/>
  <c r="L7748" i="67"/>
  <c r="K7748" i="67"/>
  <c r="J7748" i="67"/>
  <c r="M7747" i="67"/>
  <c r="L7747" i="67"/>
  <c r="K7747" i="67"/>
  <c r="J7747" i="67"/>
  <c r="M7746" i="67"/>
  <c r="L7746" i="67"/>
  <c r="K7746" i="67"/>
  <c r="J7746" i="67"/>
  <c r="M7745" i="67"/>
  <c r="L7745" i="67"/>
  <c r="K7745" i="67"/>
  <c r="J7745" i="67"/>
  <c r="M7744" i="67"/>
  <c r="L7744" i="67"/>
  <c r="K7744" i="67"/>
  <c r="J7744" i="67"/>
  <c r="M7743" i="67"/>
  <c r="L7743" i="67"/>
  <c r="K7743" i="67"/>
  <c r="J7743" i="67"/>
  <c r="M7742" i="67"/>
  <c r="L7742" i="67"/>
  <c r="K7742" i="67"/>
  <c r="J7742" i="67"/>
  <c r="M7741" i="67"/>
  <c r="L7741" i="67"/>
  <c r="K7741" i="67"/>
  <c r="J7741" i="67"/>
  <c r="M7740" i="67"/>
  <c r="L7740" i="67"/>
  <c r="K7740" i="67"/>
  <c r="J7740" i="67"/>
  <c r="M7739" i="67"/>
  <c r="L7739" i="67"/>
  <c r="K7739" i="67"/>
  <c r="J7739" i="67"/>
  <c r="M7738" i="67"/>
  <c r="L7738" i="67"/>
  <c r="K7738" i="67"/>
  <c r="J7738" i="67"/>
  <c r="M7737" i="67"/>
  <c r="L7737" i="67"/>
  <c r="K7737" i="67"/>
  <c r="J7737" i="67"/>
  <c r="M7736" i="67"/>
  <c r="L7736" i="67"/>
  <c r="K7736" i="67"/>
  <c r="J7736" i="67"/>
  <c r="M7735" i="67"/>
  <c r="L7735" i="67"/>
  <c r="K7735" i="67"/>
  <c r="J7735" i="67"/>
  <c r="M7734" i="67"/>
  <c r="L7734" i="67"/>
  <c r="K7734" i="67"/>
  <c r="J7734" i="67"/>
  <c r="M7733" i="67"/>
  <c r="L7733" i="67"/>
  <c r="K7733" i="67"/>
  <c r="J7733" i="67"/>
  <c r="M7732" i="67"/>
  <c r="L7732" i="67"/>
  <c r="K7732" i="67"/>
  <c r="J7732" i="67"/>
  <c r="M7731" i="67"/>
  <c r="L7731" i="67"/>
  <c r="K7731" i="67"/>
  <c r="J7731" i="67"/>
  <c r="M7730" i="67"/>
  <c r="L7730" i="67"/>
  <c r="K7730" i="67"/>
  <c r="J7730" i="67"/>
  <c r="M7729" i="67"/>
  <c r="L7729" i="67"/>
  <c r="K7729" i="67"/>
  <c r="J7729" i="67"/>
  <c r="M7728" i="67"/>
  <c r="L7728" i="67"/>
  <c r="K7728" i="67"/>
  <c r="J7728" i="67"/>
  <c r="M7727" i="67"/>
  <c r="L7727" i="67"/>
  <c r="K7727" i="67"/>
  <c r="J7727" i="67"/>
  <c r="M7726" i="67"/>
  <c r="L7726" i="67"/>
  <c r="K7726" i="67"/>
  <c r="J7726" i="67"/>
  <c r="M7725" i="67"/>
  <c r="L7725" i="67"/>
  <c r="K7725" i="67"/>
  <c r="J7725" i="67"/>
  <c r="M7724" i="67"/>
  <c r="L7724" i="67"/>
  <c r="K7724" i="67"/>
  <c r="J7724" i="67"/>
  <c r="M7723" i="67"/>
  <c r="L7723" i="67"/>
  <c r="K7723" i="67"/>
  <c r="J7723" i="67"/>
  <c r="M7722" i="67"/>
  <c r="L7722" i="67"/>
  <c r="K7722" i="67"/>
  <c r="J7722" i="67"/>
  <c r="M7721" i="67"/>
  <c r="L7721" i="67"/>
  <c r="K7721" i="67"/>
  <c r="J7721" i="67"/>
  <c r="M7720" i="67"/>
  <c r="L7720" i="67"/>
  <c r="K7720" i="67"/>
  <c r="J7720" i="67"/>
  <c r="M7719" i="67"/>
  <c r="L7719" i="67"/>
  <c r="K7719" i="67"/>
  <c r="J7719" i="67"/>
  <c r="M7718" i="67"/>
  <c r="L7718" i="67"/>
  <c r="K7718" i="67"/>
  <c r="J7718" i="67"/>
  <c r="M7717" i="67"/>
  <c r="L7717" i="67"/>
  <c r="K7717" i="67"/>
  <c r="J7717" i="67"/>
  <c r="M7716" i="67"/>
  <c r="L7716" i="67"/>
  <c r="K7716" i="67"/>
  <c r="J7716" i="67"/>
  <c r="M7715" i="67"/>
  <c r="L7715" i="67"/>
  <c r="K7715" i="67"/>
  <c r="J7715" i="67"/>
  <c r="M7714" i="67"/>
  <c r="L7714" i="67"/>
  <c r="K7714" i="67"/>
  <c r="J7714" i="67"/>
  <c r="M7713" i="67"/>
  <c r="L7713" i="67"/>
  <c r="K7713" i="67"/>
  <c r="J7713" i="67"/>
  <c r="M7712" i="67"/>
  <c r="L7712" i="67"/>
  <c r="K7712" i="67"/>
  <c r="J7712" i="67"/>
  <c r="M7711" i="67"/>
  <c r="L7711" i="67"/>
  <c r="K7711" i="67"/>
  <c r="J7711" i="67"/>
  <c r="M7710" i="67"/>
  <c r="L7710" i="67"/>
  <c r="K7710" i="67"/>
  <c r="J7710" i="67"/>
  <c r="M7709" i="67"/>
  <c r="L7709" i="67"/>
  <c r="K7709" i="67"/>
  <c r="J7709" i="67"/>
  <c r="M7708" i="67"/>
  <c r="L7708" i="67"/>
  <c r="K7708" i="67"/>
  <c r="J7708" i="67"/>
  <c r="M7707" i="67"/>
  <c r="L7707" i="67"/>
  <c r="K7707" i="67"/>
  <c r="J7707" i="67"/>
  <c r="M7706" i="67"/>
  <c r="L7706" i="67"/>
  <c r="K7706" i="67"/>
  <c r="J7706" i="67"/>
  <c r="M7705" i="67"/>
  <c r="L7705" i="67"/>
  <c r="K7705" i="67"/>
  <c r="J7705" i="67"/>
  <c r="M7704" i="67"/>
  <c r="L7704" i="67"/>
  <c r="K7704" i="67"/>
  <c r="J7704" i="67"/>
  <c r="M7703" i="67"/>
  <c r="L7703" i="67"/>
  <c r="K7703" i="67"/>
  <c r="J7703" i="67"/>
  <c r="M7702" i="67"/>
  <c r="L7702" i="67"/>
  <c r="K7702" i="67"/>
  <c r="J7702" i="67"/>
  <c r="M7701" i="67"/>
  <c r="L7701" i="67"/>
  <c r="K7701" i="67"/>
  <c r="J7701" i="67"/>
  <c r="M7700" i="67"/>
  <c r="L7700" i="67"/>
  <c r="K7700" i="67"/>
  <c r="J7700" i="67"/>
  <c r="M7699" i="67"/>
  <c r="L7699" i="67"/>
  <c r="K7699" i="67"/>
  <c r="J7699" i="67"/>
  <c r="M7698" i="67"/>
  <c r="L7698" i="67"/>
  <c r="K7698" i="67"/>
  <c r="J7698" i="67"/>
  <c r="M7697" i="67"/>
  <c r="L7697" i="67"/>
  <c r="K7697" i="67"/>
  <c r="J7697" i="67"/>
  <c r="M7696" i="67"/>
  <c r="L7696" i="67"/>
  <c r="K7696" i="67"/>
  <c r="J7696" i="67"/>
  <c r="M7695" i="67"/>
  <c r="L7695" i="67"/>
  <c r="K7695" i="67"/>
  <c r="J7695" i="67"/>
  <c r="M7694" i="67"/>
  <c r="L7694" i="67"/>
  <c r="K7694" i="67"/>
  <c r="J7694" i="67"/>
  <c r="M7693" i="67"/>
  <c r="L7693" i="67"/>
  <c r="K7693" i="67"/>
  <c r="J7693" i="67"/>
  <c r="M7692" i="67"/>
  <c r="L7692" i="67"/>
  <c r="K7692" i="67"/>
  <c r="J7692" i="67"/>
  <c r="M7691" i="67"/>
  <c r="L7691" i="67"/>
  <c r="K7691" i="67"/>
  <c r="J7691" i="67"/>
  <c r="M7690" i="67"/>
  <c r="L7690" i="67"/>
  <c r="K7690" i="67"/>
  <c r="J7690" i="67"/>
  <c r="M7689" i="67"/>
  <c r="L7689" i="67"/>
  <c r="K7689" i="67"/>
  <c r="J7689" i="67"/>
  <c r="M7688" i="67"/>
  <c r="L7688" i="67"/>
  <c r="K7688" i="67"/>
  <c r="J7688" i="67"/>
  <c r="M7687" i="67"/>
  <c r="L7687" i="67"/>
  <c r="K7687" i="67"/>
  <c r="J7687" i="67"/>
  <c r="M7686" i="67"/>
  <c r="L7686" i="67"/>
  <c r="K7686" i="67"/>
  <c r="J7686" i="67"/>
  <c r="M7685" i="67"/>
  <c r="L7685" i="67"/>
  <c r="K7685" i="67"/>
  <c r="J7685" i="67"/>
  <c r="M7684" i="67"/>
  <c r="L7684" i="67"/>
  <c r="K7684" i="67"/>
  <c r="J7684" i="67"/>
  <c r="M7683" i="67"/>
  <c r="L7683" i="67"/>
  <c r="K7683" i="67"/>
  <c r="J7683" i="67"/>
  <c r="M7682" i="67"/>
  <c r="L7682" i="67"/>
  <c r="K7682" i="67"/>
  <c r="J7682" i="67"/>
  <c r="M7681" i="67"/>
  <c r="L7681" i="67"/>
  <c r="K7681" i="67"/>
  <c r="J7681" i="67"/>
  <c r="M7680" i="67"/>
  <c r="L7680" i="67"/>
  <c r="K7680" i="67"/>
  <c r="J7680" i="67"/>
  <c r="M7679" i="67"/>
  <c r="L7679" i="67"/>
  <c r="K7679" i="67"/>
  <c r="J7679" i="67"/>
  <c r="M7678" i="67"/>
  <c r="L7678" i="67"/>
  <c r="K7678" i="67"/>
  <c r="J7678" i="67"/>
  <c r="M7677" i="67"/>
  <c r="L7677" i="67"/>
  <c r="K7677" i="67"/>
  <c r="J7677" i="67"/>
  <c r="M7676" i="67"/>
  <c r="L7676" i="67"/>
  <c r="K7676" i="67"/>
  <c r="J7676" i="67"/>
  <c r="M7675" i="67"/>
  <c r="L7675" i="67"/>
  <c r="K7675" i="67"/>
  <c r="J7675" i="67"/>
  <c r="M7674" i="67"/>
  <c r="L7674" i="67"/>
  <c r="K7674" i="67"/>
  <c r="J7674" i="67"/>
  <c r="M7673" i="67"/>
  <c r="L7673" i="67"/>
  <c r="K7673" i="67"/>
  <c r="J7673" i="67"/>
  <c r="M7672" i="67"/>
  <c r="L7672" i="67"/>
  <c r="K7672" i="67"/>
  <c r="J7672" i="67"/>
  <c r="M7671" i="67"/>
  <c r="L7671" i="67"/>
  <c r="K7671" i="67"/>
  <c r="J7671" i="67"/>
  <c r="M7670" i="67"/>
  <c r="L7670" i="67"/>
  <c r="K7670" i="67"/>
  <c r="J7670" i="67"/>
  <c r="M7669" i="67"/>
  <c r="L7669" i="67"/>
  <c r="K7669" i="67"/>
  <c r="J7669" i="67"/>
  <c r="M7668" i="67"/>
  <c r="L7668" i="67"/>
  <c r="K7668" i="67"/>
  <c r="J7668" i="67"/>
  <c r="M7667" i="67"/>
  <c r="L7667" i="67"/>
  <c r="K7667" i="67"/>
  <c r="J7667" i="67"/>
  <c r="M7666" i="67"/>
  <c r="L7666" i="67"/>
  <c r="K7666" i="67"/>
  <c r="J7666" i="67"/>
  <c r="M7665" i="67"/>
  <c r="L7665" i="67"/>
  <c r="K7665" i="67"/>
  <c r="J7665" i="67"/>
  <c r="M7664" i="67"/>
  <c r="L7664" i="67"/>
  <c r="K7664" i="67"/>
  <c r="J7664" i="67"/>
  <c r="M7663" i="67"/>
  <c r="L7663" i="67"/>
  <c r="K7663" i="67"/>
  <c r="J7663" i="67"/>
  <c r="M7662" i="67"/>
  <c r="L7662" i="67"/>
  <c r="K7662" i="67"/>
  <c r="J7662" i="67"/>
  <c r="M7661" i="67"/>
  <c r="L7661" i="67"/>
  <c r="K7661" i="67"/>
  <c r="J7661" i="67"/>
  <c r="M7660" i="67"/>
  <c r="L7660" i="67"/>
  <c r="K7660" i="67"/>
  <c r="J7660" i="67"/>
  <c r="M7659" i="67"/>
  <c r="L7659" i="67"/>
  <c r="K7659" i="67"/>
  <c r="J7659" i="67"/>
  <c r="M7658" i="67"/>
  <c r="L7658" i="67"/>
  <c r="K7658" i="67"/>
  <c r="J7658" i="67"/>
  <c r="M7657" i="67"/>
  <c r="L7657" i="67"/>
  <c r="K7657" i="67"/>
  <c r="J7657" i="67"/>
  <c r="M7656" i="67"/>
  <c r="L7656" i="67"/>
  <c r="K7656" i="67"/>
  <c r="J7656" i="67"/>
  <c r="M7655" i="67"/>
  <c r="L7655" i="67"/>
  <c r="K7655" i="67"/>
  <c r="J7655" i="67"/>
  <c r="M7654" i="67"/>
  <c r="L7654" i="67"/>
  <c r="K7654" i="67"/>
  <c r="J7654" i="67"/>
  <c r="M7653" i="67"/>
  <c r="L7653" i="67"/>
  <c r="K7653" i="67"/>
  <c r="J7653" i="67"/>
  <c r="M7652" i="67"/>
  <c r="L7652" i="67"/>
  <c r="K7652" i="67"/>
  <c r="J7652" i="67"/>
  <c r="M7651" i="67"/>
  <c r="L7651" i="67"/>
  <c r="K7651" i="67"/>
  <c r="J7651" i="67"/>
  <c r="M7650" i="67"/>
  <c r="L7650" i="67"/>
  <c r="K7650" i="67"/>
  <c r="J7650" i="67"/>
  <c r="M7649" i="67"/>
  <c r="L7649" i="67"/>
  <c r="K7649" i="67"/>
  <c r="J7649" i="67"/>
  <c r="M7648" i="67"/>
  <c r="L7648" i="67"/>
  <c r="K7648" i="67"/>
  <c r="J7648" i="67"/>
  <c r="M7647" i="67"/>
  <c r="L7647" i="67"/>
  <c r="K7647" i="67"/>
  <c r="J7647" i="67"/>
  <c r="M7646" i="67"/>
  <c r="L7646" i="67"/>
  <c r="K7646" i="67"/>
  <c r="J7646" i="67"/>
  <c r="M7645" i="67"/>
  <c r="L7645" i="67"/>
  <c r="K7645" i="67"/>
  <c r="J7645" i="67"/>
  <c r="M7644" i="67"/>
  <c r="L7644" i="67"/>
  <c r="K7644" i="67"/>
  <c r="J7644" i="67"/>
  <c r="M7643" i="67"/>
  <c r="L7643" i="67"/>
  <c r="K7643" i="67"/>
  <c r="J7643" i="67"/>
  <c r="M7642" i="67"/>
  <c r="L7642" i="67"/>
  <c r="K7642" i="67"/>
  <c r="J7642" i="67"/>
  <c r="M7641" i="67"/>
  <c r="L7641" i="67"/>
  <c r="K7641" i="67"/>
  <c r="J7641" i="67"/>
  <c r="M7640" i="67"/>
  <c r="L7640" i="67"/>
  <c r="K7640" i="67"/>
  <c r="J7640" i="67"/>
  <c r="M7639" i="67"/>
  <c r="L7639" i="67"/>
  <c r="K7639" i="67"/>
  <c r="J7639" i="67"/>
  <c r="M7638" i="67"/>
  <c r="L7638" i="67"/>
  <c r="K7638" i="67"/>
  <c r="J7638" i="67"/>
  <c r="M7637" i="67"/>
  <c r="L7637" i="67"/>
  <c r="K7637" i="67"/>
  <c r="J7637" i="67"/>
  <c r="M7636" i="67"/>
  <c r="L7636" i="67"/>
  <c r="K7636" i="67"/>
  <c r="J7636" i="67"/>
  <c r="M7635" i="67"/>
  <c r="L7635" i="67"/>
  <c r="K7635" i="67"/>
  <c r="J7635" i="67"/>
  <c r="M7634" i="67"/>
  <c r="L7634" i="67"/>
  <c r="K7634" i="67"/>
  <c r="J7634" i="67"/>
  <c r="M7633" i="67"/>
  <c r="L7633" i="67"/>
  <c r="K7633" i="67"/>
  <c r="J7633" i="67"/>
  <c r="M7632" i="67"/>
  <c r="L7632" i="67"/>
  <c r="K7632" i="67"/>
  <c r="J7632" i="67"/>
  <c r="M7631" i="67"/>
  <c r="L7631" i="67"/>
  <c r="K7631" i="67"/>
  <c r="J7631" i="67"/>
  <c r="M7630" i="67"/>
  <c r="L7630" i="67"/>
  <c r="K7630" i="67"/>
  <c r="J7630" i="67"/>
  <c r="M7629" i="67"/>
  <c r="L7629" i="67"/>
  <c r="K7629" i="67"/>
  <c r="J7629" i="67"/>
  <c r="M7628" i="67"/>
  <c r="L7628" i="67"/>
  <c r="K7628" i="67"/>
  <c r="J7628" i="67"/>
  <c r="M7627" i="67"/>
  <c r="L7627" i="67"/>
  <c r="K7627" i="67"/>
  <c r="J7627" i="67"/>
  <c r="M7626" i="67"/>
  <c r="L7626" i="67"/>
  <c r="K7626" i="67"/>
  <c r="J7626" i="67"/>
  <c r="M7625" i="67"/>
  <c r="L7625" i="67"/>
  <c r="K7625" i="67"/>
  <c r="J7625" i="67"/>
  <c r="M7624" i="67"/>
  <c r="L7624" i="67"/>
  <c r="K7624" i="67"/>
  <c r="J7624" i="67"/>
  <c r="M7623" i="67"/>
  <c r="L7623" i="67"/>
  <c r="K7623" i="67"/>
  <c r="J7623" i="67"/>
  <c r="M7622" i="67"/>
  <c r="L7622" i="67"/>
  <c r="K7622" i="67"/>
  <c r="J7622" i="67"/>
  <c r="M7621" i="67"/>
  <c r="L7621" i="67"/>
  <c r="K7621" i="67"/>
  <c r="J7621" i="67"/>
  <c r="M7620" i="67"/>
  <c r="L7620" i="67"/>
  <c r="K7620" i="67"/>
  <c r="J7620" i="67"/>
  <c r="M7619" i="67"/>
  <c r="L7619" i="67"/>
  <c r="K7619" i="67"/>
  <c r="J7619" i="67"/>
  <c r="M7618" i="67"/>
  <c r="L7618" i="67"/>
  <c r="K7618" i="67"/>
  <c r="J7618" i="67"/>
  <c r="M7617" i="67"/>
  <c r="L7617" i="67"/>
  <c r="K7617" i="67"/>
  <c r="J7617" i="67"/>
  <c r="M7616" i="67"/>
  <c r="L7616" i="67"/>
  <c r="K7616" i="67"/>
  <c r="J7616" i="67"/>
  <c r="M7615" i="67"/>
  <c r="L7615" i="67"/>
  <c r="K7615" i="67"/>
  <c r="J7615" i="67"/>
  <c r="M7614" i="67"/>
  <c r="L7614" i="67"/>
  <c r="K7614" i="67"/>
  <c r="J7614" i="67"/>
  <c r="M7613" i="67"/>
  <c r="L7613" i="67"/>
  <c r="K7613" i="67"/>
  <c r="J7613" i="67"/>
  <c r="M7612" i="67"/>
  <c r="L7612" i="67"/>
  <c r="K7612" i="67"/>
  <c r="J7612" i="67"/>
  <c r="M7611" i="67"/>
  <c r="L7611" i="67"/>
  <c r="K7611" i="67"/>
  <c r="J7611" i="67"/>
  <c r="M7610" i="67"/>
  <c r="L7610" i="67"/>
  <c r="K7610" i="67"/>
  <c r="J7610" i="67"/>
  <c r="M7609" i="67"/>
  <c r="L7609" i="67"/>
  <c r="K7609" i="67"/>
  <c r="J7609" i="67"/>
  <c r="M7608" i="67"/>
  <c r="L7608" i="67"/>
  <c r="K7608" i="67"/>
  <c r="J7608" i="67"/>
  <c r="M7607" i="67"/>
  <c r="L7607" i="67"/>
  <c r="K7607" i="67"/>
  <c r="J7607" i="67"/>
  <c r="M7606" i="67"/>
  <c r="L7606" i="67"/>
  <c r="K7606" i="67"/>
  <c r="J7606" i="67"/>
  <c r="M7605" i="67"/>
  <c r="L7605" i="67"/>
  <c r="K7605" i="67"/>
  <c r="J7605" i="67"/>
  <c r="M7604" i="67"/>
  <c r="L7604" i="67"/>
  <c r="K7604" i="67"/>
  <c r="J7604" i="67"/>
  <c r="M7603" i="67"/>
  <c r="L7603" i="67"/>
  <c r="K7603" i="67"/>
  <c r="J7603" i="67"/>
  <c r="M7602" i="67"/>
  <c r="L7602" i="67"/>
  <c r="K7602" i="67"/>
  <c r="J7602" i="67"/>
  <c r="M7601" i="67"/>
  <c r="L7601" i="67"/>
  <c r="K7601" i="67"/>
  <c r="J7601" i="67"/>
  <c r="M7600" i="67"/>
  <c r="L7600" i="67"/>
  <c r="K7600" i="67"/>
  <c r="J7600" i="67"/>
  <c r="M7599" i="67"/>
  <c r="L7599" i="67"/>
  <c r="K7599" i="67"/>
  <c r="J7599" i="67"/>
  <c r="M7598" i="67"/>
  <c r="L7598" i="67"/>
  <c r="K7598" i="67"/>
  <c r="J7598" i="67"/>
  <c r="M7597" i="67"/>
  <c r="L7597" i="67"/>
  <c r="K7597" i="67"/>
  <c r="J7597" i="67"/>
  <c r="M7596" i="67"/>
  <c r="L7596" i="67"/>
  <c r="K7596" i="67"/>
  <c r="J7596" i="67"/>
  <c r="M7595" i="67"/>
  <c r="L7595" i="67"/>
  <c r="K7595" i="67"/>
  <c r="J7595" i="67"/>
  <c r="M7594" i="67"/>
  <c r="L7594" i="67"/>
  <c r="K7594" i="67"/>
  <c r="J7594" i="67"/>
  <c r="M7593" i="67"/>
  <c r="L7593" i="67"/>
  <c r="K7593" i="67"/>
  <c r="J7593" i="67"/>
  <c r="M7592" i="67"/>
  <c r="L7592" i="67"/>
  <c r="K7592" i="67"/>
  <c r="J7592" i="67"/>
  <c r="M7591" i="67"/>
  <c r="L7591" i="67"/>
  <c r="K7591" i="67"/>
  <c r="J7591" i="67"/>
  <c r="M7590" i="67"/>
  <c r="L7590" i="67"/>
  <c r="K7590" i="67"/>
  <c r="J7590" i="67"/>
  <c r="M7589" i="67"/>
  <c r="L7589" i="67"/>
  <c r="K7589" i="67"/>
  <c r="J7589" i="67"/>
  <c r="M7588" i="67"/>
  <c r="L7588" i="67"/>
  <c r="K7588" i="67"/>
  <c r="J7588" i="67"/>
  <c r="M7587" i="67"/>
  <c r="L7587" i="67"/>
  <c r="K7587" i="67"/>
  <c r="J7587" i="67"/>
  <c r="M7586" i="67"/>
  <c r="L7586" i="67"/>
  <c r="K7586" i="67"/>
  <c r="J7586" i="67"/>
  <c r="M7585" i="67"/>
  <c r="L7585" i="67"/>
  <c r="K7585" i="67"/>
  <c r="J7585" i="67"/>
  <c r="M7584" i="67"/>
  <c r="L7584" i="67"/>
  <c r="K7584" i="67"/>
  <c r="J7584" i="67"/>
  <c r="M7583" i="67"/>
  <c r="L7583" i="67"/>
  <c r="K7583" i="67"/>
  <c r="J7583" i="67"/>
  <c r="M7582" i="67"/>
  <c r="L7582" i="67"/>
  <c r="K7582" i="67"/>
  <c r="J7582" i="67"/>
  <c r="M7581" i="67"/>
  <c r="L7581" i="67"/>
  <c r="K7581" i="67"/>
  <c r="J7581" i="67"/>
  <c r="M7580" i="67"/>
  <c r="L7580" i="67"/>
  <c r="K7580" i="67"/>
  <c r="J7580" i="67"/>
  <c r="M7579" i="67"/>
  <c r="L7579" i="67"/>
  <c r="K7579" i="67"/>
  <c r="J7579" i="67"/>
  <c r="M7578" i="67"/>
  <c r="L7578" i="67"/>
  <c r="K7578" i="67"/>
  <c r="J7578" i="67"/>
  <c r="M7577" i="67"/>
  <c r="L7577" i="67"/>
  <c r="K7577" i="67"/>
  <c r="J7577" i="67"/>
  <c r="M7576" i="67"/>
  <c r="L7576" i="67"/>
  <c r="K7576" i="67"/>
  <c r="J7576" i="67"/>
  <c r="M7575" i="67"/>
  <c r="L7575" i="67"/>
  <c r="K7575" i="67"/>
  <c r="J7575" i="67"/>
  <c r="M7574" i="67"/>
  <c r="L7574" i="67"/>
  <c r="K7574" i="67"/>
  <c r="J7574" i="67"/>
  <c r="M7573" i="67"/>
  <c r="L7573" i="67"/>
  <c r="K7573" i="67"/>
  <c r="J7573" i="67"/>
  <c r="M7572" i="67"/>
  <c r="L7572" i="67"/>
  <c r="K7572" i="67"/>
  <c r="J7572" i="67"/>
  <c r="M7571" i="67"/>
  <c r="L7571" i="67"/>
  <c r="K7571" i="67"/>
  <c r="J7571" i="67"/>
  <c r="M7570" i="67"/>
  <c r="L7570" i="67"/>
  <c r="K7570" i="67"/>
  <c r="J7570" i="67"/>
  <c r="M7569" i="67"/>
  <c r="L7569" i="67"/>
  <c r="K7569" i="67"/>
  <c r="J7569" i="67"/>
  <c r="M7568" i="67"/>
  <c r="L7568" i="67"/>
  <c r="K7568" i="67"/>
  <c r="J7568" i="67"/>
  <c r="M7567" i="67"/>
  <c r="L7567" i="67"/>
  <c r="K7567" i="67"/>
  <c r="J7567" i="67"/>
  <c r="M7566" i="67"/>
  <c r="L7566" i="67"/>
  <c r="K7566" i="67"/>
  <c r="J7566" i="67"/>
  <c r="M7565" i="67"/>
  <c r="L7565" i="67"/>
  <c r="K7565" i="67"/>
  <c r="J7565" i="67"/>
  <c r="M7564" i="67"/>
  <c r="L7564" i="67"/>
  <c r="K7564" i="67"/>
  <c r="J7564" i="67"/>
  <c r="M7563" i="67"/>
  <c r="L7563" i="67"/>
  <c r="K7563" i="67"/>
  <c r="J7563" i="67"/>
  <c r="M7562" i="67"/>
  <c r="L7562" i="67"/>
  <c r="K7562" i="67"/>
  <c r="J7562" i="67"/>
  <c r="M7561" i="67"/>
  <c r="L7561" i="67"/>
  <c r="K7561" i="67"/>
  <c r="J7561" i="67"/>
  <c r="M7560" i="67"/>
  <c r="L7560" i="67"/>
  <c r="K7560" i="67"/>
  <c r="J7560" i="67"/>
  <c r="M7559" i="67"/>
  <c r="L7559" i="67"/>
  <c r="K7559" i="67"/>
  <c r="J7559" i="67"/>
  <c r="M7558" i="67"/>
  <c r="L7558" i="67"/>
  <c r="K7558" i="67"/>
  <c r="J7558" i="67"/>
  <c r="M7557" i="67"/>
  <c r="L7557" i="67"/>
  <c r="K7557" i="67"/>
  <c r="J7557" i="67"/>
  <c r="M7556" i="67"/>
  <c r="L7556" i="67"/>
  <c r="K7556" i="67"/>
  <c r="J7556" i="67"/>
  <c r="M7555" i="67"/>
  <c r="L7555" i="67"/>
  <c r="K7555" i="67"/>
  <c r="J7555" i="67"/>
  <c r="M7554" i="67"/>
  <c r="L7554" i="67"/>
  <c r="K7554" i="67"/>
  <c r="J7554" i="67"/>
  <c r="M7553" i="67"/>
  <c r="L7553" i="67"/>
  <c r="K7553" i="67"/>
  <c r="J7553" i="67"/>
  <c r="M7552" i="67"/>
  <c r="L7552" i="67"/>
  <c r="K7552" i="67"/>
  <c r="J7552" i="67"/>
  <c r="M7551" i="67"/>
  <c r="L7551" i="67"/>
  <c r="K7551" i="67"/>
  <c r="J7551" i="67"/>
  <c r="M7550" i="67"/>
  <c r="L7550" i="67"/>
  <c r="K7550" i="67"/>
  <c r="J7550" i="67"/>
  <c r="M7549" i="67"/>
  <c r="L7549" i="67"/>
  <c r="K7549" i="67"/>
  <c r="J7549" i="67"/>
  <c r="M7548" i="67"/>
  <c r="L7548" i="67"/>
  <c r="K7548" i="67"/>
  <c r="J7548" i="67"/>
  <c r="M7547" i="67"/>
  <c r="L7547" i="67"/>
  <c r="K7547" i="67"/>
  <c r="J7547" i="67"/>
  <c r="M7546" i="67"/>
  <c r="L7546" i="67"/>
  <c r="K7546" i="67"/>
  <c r="J7546" i="67"/>
  <c r="M7545" i="67"/>
  <c r="L7545" i="67"/>
  <c r="K7545" i="67"/>
  <c r="J7545" i="67"/>
  <c r="M7544" i="67"/>
  <c r="L7544" i="67"/>
  <c r="K7544" i="67"/>
  <c r="J7544" i="67"/>
  <c r="M7543" i="67"/>
  <c r="L7543" i="67"/>
  <c r="K7543" i="67"/>
  <c r="J7543" i="67"/>
  <c r="M7542" i="67"/>
  <c r="L7542" i="67"/>
  <c r="K7542" i="67"/>
  <c r="J7542" i="67"/>
  <c r="M7541" i="67"/>
  <c r="L7541" i="67"/>
  <c r="K7541" i="67"/>
  <c r="J7541" i="67"/>
  <c r="M7540" i="67"/>
  <c r="L7540" i="67"/>
  <c r="K7540" i="67"/>
  <c r="J7540" i="67"/>
  <c r="M7539" i="67"/>
  <c r="L7539" i="67"/>
  <c r="K7539" i="67"/>
  <c r="J7539" i="67"/>
  <c r="M7538" i="67"/>
  <c r="L7538" i="67"/>
  <c r="K7538" i="67"/>
  <c r="J7538" i="67"/>
  <c r="M7537" i="67"/>
  <c r="L7537" i="67"/>
  <c r="K7537" i="67"/>
  <c r="J7537" i="67"/>
  <c r="M7536" i="67"/>
  <c r="L7536" i="67"/>
  <c r="K7536" i="67"/>
  <c r="J7536" i="67"/>
  <c r="M7535" i="67"/>
  <c r="L7535" i="67"/>
  <c r="K7535" i="67"/>
  <c r="J7535" i="67"/>
  <c r="M7534" i="67"/>
  <c r="L7534" i="67"/>
  <c r="K7534" i="67"/>
  <c r="J7534" i="67"/>
  <c r="M7533" i="67"/>
  <c r="L7533" i="67"/>
  <c r="K7533" i="67"/>
  <c r="J7533" i="67"/>
  <c r="M7532" i="67"/>
  <c r="L7532" i="67"/>
  <c r="K7532" i="67"/>
  <c r="J7532" i="67"/>
  <c r="M7531" i="67"/>
  <c r="L7531" i="67"/>
  <c r="K7531" i="67"/>
  <c r="J7531" i="67"/>
  <c r="M7530" i="67"/>
  <c r="L7530" i="67"/>
  <c r="K7530" i="67"/>
  <c r="J7530" i="67"/>
  <c r="M7529" i="67"/>
  <c r="L7529" i="67"/>
  <c r="K7529" i="67"/>
  <c r="J7529" i="67"/>
  <c r="M7528" i="67"/>
  <c r="L7528" i="67"/>
  <c r="K7528" i="67"/>
  <c r="J7528" i="67"/>
  <c r="M7527" i="67"/>
  <c r="L7527" i="67"/>
  <c r="K7527" i="67"/>
  <c r="J7527" i="67"/>
  <c r="M7526" i="67"/>
  <c r="L7526" i="67"/>
  <c r="K7526" i="67"/>
  <c r="J7526" i="67"/>
  <c r="M7525" i="67"/>
  <c r="L7525" i="67"/>
  <c r="K7525" i="67"/>
  <c r="J7525" i="67"/>
  <c r="M7524" i="67"/>
  <c r="L7524" i="67"/>
  <c r="K7524" i="67"/>
  <c r="J7524" i="67"/>
  <c r="M7523" i="67"/>
  <c r="L7523" i="67"/>
  <c r="K7523" i="67"/>
  <c r="J7523" i="67"/>
  <c r="M7522" i="67"/>
  <c r="L7522" i="67"/>
  <c r="K7522" i="67"/>
  <c r="J7522" i="67"/>
  <c r="M7521" i="67"/>
  <c r="L7521" i="67"/>
  <c r="K7521" i="67"/>
  <c r="J7521" i="67"/>
  <c r="M7520" i="67"/>
  <c r="L7520" i="67"/>
  <c r="K7520" i="67"/>
  <c r="J7520" i="67"/>
  <c r="M7519" i="67"/>
  <c r="L7519" i="67"/>
  <c r="K7519" i="67"/>
  <c r="J7519" i="67"/>
  <c r="M7518" i="67"/>
  <c r="L7518" i="67"/>
  <c r="K7518" i="67"/>
  <c r="J7518" i="67"/>
  <c r="M7517" i="67"/>
  <c r="L7517" i="67"/>
  <c r="K7517" i="67"/>
  <c r="J7517" i="67"/>
  <c r="M7516" i="67"/>
  <c r="L7516" i="67"/>
  <c r="K7516" i="67"/>
  <c r="J7516" i="67"/>
  <c r="M7515" i="67"/>
  <c r="L7515" i="67"/>
  <c r="K7515" i="67"/>
  <c r="J7515" i="67"/>
  <c r="M7514" i="67"/>
  <c r="L7514" i="67"/>
  <c r="K7514" i="67"/>
  <c r="J7514" i="67"/>
  <c r="M7513" i="67"/>
  <c r="L7513" i="67"/>
  <c r="K7513" i="67"/>
  <c r="J7513" i="67"/>
  <c r="M7512" i="67"/>
  <c r="L7512" i="67"/>
  <c r="K7512" i="67"/>
  <c r="J7512" i="67"/>
  <c r="M7511" i="67"/>
  <c r="L7511" i="67"/>
  <c r="K7511" i="67"/>
  <c r="J7511" i="67"/>
  <c r="M7510" i="67"/>
  <c r="L7510" i="67"/>
  <c r="K7510" i="67"/>
  <c r="J7510" i="67"/>
  <c r="M7509" i="67"/>
  <c r="L7509" i="67"/>
  <c r="K7509" i="67"/>
  <c r="J7509" i="67"/>
  <c r="M7508" i="67"/>
  <c r="L7508" i="67"/>
  <c r="K7508" i="67"/>
  <c r="J7508" i="67"/>
  <c r="M7507" i="67"/>
  <c r="L7507" i="67"/>
  <c r="K7507" i="67"/>
  <c r="J7507" i="67"/>
  <c r="M7506" i="67"/>
  <c r="L7506" i="67"/>
  <c r="K7506" i="67"/>
  <c r="J7506" i="67"/>
  <c r="M7505" i="67"/>
  <c r="L7505" i="67"/>
  <c r="K7505" i="67"/>
  <c r="J7505" i="67"/>
  <c r="M7504" i="67"/>
  <c r="L7504" i="67"/>
  <c r="K7504" i="67"/>
  <c r="J7504" i="67"/>
  <c r="M7503" i="67"/>
  <c r="L7503" i="67"/>
  <c r="K7503" i="67"/>
  <c r="J7503" i="67"/>
  <c r="M7502" i="67"/>
  <c r="L7502" i="67"/>
  <c r="K7502" i="67"/>
  <c r="J7502" i="67"/>
  <c r="M7501" i="67"/>
  <c r="L7501" i="67"/>
  <c r="K7501" i="67"/>
  <c r="J7501" i="67"/>
  <c r="M7500" i="67"/>
  <c r="L7500" i="67"/>
  <c r="K7500" i="67"/>
  <c r="J7500" i="67"/>
  <c r="M7499" i="67"/>
  <c r="L7499" i="67"/>
  <c r="K7499" i="67"/>
  <c r="J7499" i="67"/>
  <c r="M7498" i="67"/>
  <c r="L7498" i="67"/>
  <c r="K7498" i="67"/>
  <c r="J7498" i="67"/>
  <c r="M7497" i="67"/>
  <c r="L7497" i="67"/>
  <c r="K7497" i="67"/>
  <c r="J7497" i="67"/>
  <c r="M7496" i="67"/>
  <c r="L7496" i="67"/>
  <c r="K7496" i="67"/>
  <c r="J7496" i="67"/>
  <c r="M7495" i="67"/>
  <c r="L7495" i="67"/>
  <c r="K7495" i="67"/>
  <c r="J7495" i="67"/>
  <c r="M7494" i="67"/>
  <c r="L7494" i="67"/>
  <c r="K7494" i="67"/>
  <c r="J7494" i="67"/>
  <c r="M7493" i="67"/>
  <c r="L7493" i="67"/>
  <c r="K7493" i="67"/>
  <c r="J7493" i="67"/>
  <c r="M7492" i="67"/>
  <c r="L7492" i="67"/>
  <c r="K7492" i="67"/>
  <c r="J7492" i="67"/>
  <c r="M7491" i="67"/>
  <c r="L7491" i="67"/>
  <c r="K7491" i="67"/>
  <c r="J7491" i="67"/>
  <c r="M7490" i="67"/>
  <c r="L7490" i="67"/>
  <c r="K7490" i="67"/>
  <c r="J7490" i="67"/>
  <c r="M7489" i="67"/>
  <c r="L7489" i="67"/>
  <c r="K7489" i="67"/>
  <c r="J7489" i="67"/>
  <c r="M7488" i="67"/>
  <c r="L7488" i="67"/>
  <c r="K7488" i="67"/>
  <c r="J7488" i="67"/>
  <c r="M7487" i="67"/>
  <c r="L7487" i="67"/>
  <c r="K7487" i="67"/>
  <c r="J7487" i="67"/>
  <c r="M7486" i="67"/>
  <c r="L7486" i="67"/>
  <c r="K7486" i="67"/>
  <c r="J7486" i="67"/>
  <c r="M7485" i="67"/>
  <c r="L7485" i="67"/>
  <c r="K7485" i="67"/>
  <c r="J7485" i="67"/>
  <c r="M7484" i="67"/>
  <c r="L7484" i="67"/>
  <c r="K7484" i="67"/>
  <c r="J7484" i="67"/>
  <c r="M7483" i="67"/>
  <c r="L7483" i="67"/>
  <c r="K7483" i="67"/>
  <c r="J7483" i="67"/>
  <c r="M7482" i="67"/>
  <c r="L7482" i="67"/>
  <c r="K7482" i="67"/>
  <c r="J7482" i="67"/>
  <c r="M7481" i="67"/>
  <c r="L7481" i="67"/>
  <c r="K7481" i="67"/>
  <c r="J7481" i="67"/>
  <c r="M7480" i="67"/>
  <c r="L7480" i="67"/>
  <c r="K7480" i="67"/>
  <c r="J7480" i="67"/>
  <c r="M7479" i="67"/>
  <c r="L7479" i="67"/>
  <c r="K7479" i="67"/>
  <c r="J7479" i="67"/>
  <c r="M7478" i="67"/>
  <c r="L7478" i="67"/>
  <c r="K7478" i="67"/>
  <c r="J7478" i="67"/>
  <c r="M7477" i="67"/>
  <c r="L7477" i="67"/>
  <c r="K7477" i="67"/>
  <c r="J7477" i="67"/>
  <c r="M7476" i="67"/>
  <c r="L7476" i="67"/>
  <c r="K7476" i="67"/>
  <c r="J7476" i="67"/>
  <c r="M7475" i="67"/>
  <c r="L7475" i="67"/>
  <c r="K7475" i="67"/>
  <c r="J7475" i="67"/>
  <c r="M7474" i="67"/>
  <c r="L7474" i="67"/>
  <c r="K7474" i="67"/>
  <c r="J7474" i="67"/>
  <c r="M7473" i="67"/>
  <c r="L7473" i="67"/>
  <c r="K7473" i="67"/>
  <c r="J7473" i="67"/>
  <c r="M7472" i="67"/>
  <c r="L7472" i="67"/>
  <c r="K7472" i="67"/>
  <c r="J7472" i="67"/>
  <c r="M7471" i="67"/>
  <c r="L7471" i="67"/>
  <c r="K7471" i="67"/>
  <c r="J7471" i="67"/>
  <c r="M7470" i="67"/>
  <c r="L7470" i="67"/>
  <c r="K7470" i="67"/>
  <c r="J7470" i="67"/>
  <c r="M7469" i="67"/>
  <c r="L7469" i="67"/>
  <c r="K7469" i="67"/>
  <c r="J7469" i="67"/>
  <c r="M7468" i="67"/>
  <c r="L7468" i="67"/>
  <c r="K7468" i="67"/>
  <c r="J7468" i="67"/>
  <c r="M7467" i="67"/>
  <c r="L7467" i="67"/>
  <c r="K7467" i="67"/>
  <c r="J7467" i="67"/>
  <c r="M7466" i="67"/>
  <c r="L7466" i="67"/>
  <c r="K7466" i="67"/>
  <c r="J7466" i="67"/>
  <c r="M7465" i="67"/>
  <c r="L7465" i="67"/>
  <c r="K7465" i="67"/>
  <c r="J7465" i="67"/>
  <c r="M7464" i="67"/>
  <c r="L7464" i="67"/>
  <c r="K7464" i="67"/>
  <c r="J7464" i="67"/>
  <c r="M7463" i="67"/>
  <c r="L7463" i="67"/>
  <c r="K7463" i="67"/>
  <c r="J7463" i="67"/>
  <c r="M7462" i="67"/>
  <c r="L7462" i="67"/>
  <c r="K7462" i="67"/>
  <c r="J7462" i="67"/>
  <c r="M7461" i="67"/>
  <c r="L7461" i="67"/>
  <c r="K7461" i="67"/>
  <c r="J7461" i="67"/>
  <c r="M7460" i="67"/>
  <c r="L7460" i="67"/>
  <c r="K7460" i="67"/>
  <c r="J7460" i="67"/>
  <c r="M7459" i="67"/>
  <c r="L7459" i="67"/>
  <c r="K7459" i="67"/>
  <c r="J7459" i="67"/>
  <c r="M7458" i="67"/>
  <c r="L7458" i="67"/>
  <c r="K7458" i="67"/>
  <c r="J7458" i="67"/>
  <c r="M7457" i="67"/>
  <c r="L7457" i="67"/>
  <c r="K7457" i="67"/>
  <c r="J7457" i="67"/>
  <c r="M7456" i="67"/>
  <c r="L7456" i="67"/>
  <c r="K7456" i="67"/>
  <c r="J7456" i="67"/>
  <c r="M7455" i="67"/>
  <c r="L7455" i="67"/>
  <c r="K7455" i="67"/>
  <c r="J7455" i="67"/>
  <c r="M7454" i="67"/>
  <c r="L7454" i="67"/>
  <c r="K7454" i="67"/>
  <c r="J7454" i="67"/>
  <c r="M7453" i="67"/>
  <c r="L7453" i="67"/>
  <c r="K7453" i="67"/>
  <c r="J7453" i="67"/>
  <c r="M7452" i="67"/>
  <c r="L7452" i="67"/>
  <c r="K7452" i="67"/>
  <c r="J7452" i="67"/>
  <c r="M7451" i="67"/>
  <c r="L7451" i="67"/>
  <c r="K7451" i="67"/>
  <c r="J7451" i="67"/>
  <c r="M7450" i="67"/>
  <c r="L7450" i="67"/>
  <c r="K7450" i="67"/>
  <c r="J7450" i="67"/>
  <c r="M7449" i="67"/>
  <c r="L7449" i="67"/>
  <c r="K7449" i="67"/>
  <c r="J7449" i="67"/>
  <c r="M7448" i="67"/>
  <c r="L7448" i="67"/>
  <c r="K7448" i="67"/>
  <c r="J7448" i="67"/>
  <c r="M7447" i="67"/>
  <c r="L7447" i="67"/>
  <c r="K7447" i="67"/>
  <c r="J7447" i="67"/>
  <c r="M7446" i="67"/>
  <c r="L7446" i="67"/>
  <c r="K7446" i="67"/>
  <c r="J7446" i="67"/>
  <c r="M7445" i="67"/>
  <c r="L7445" i="67"/>
  <c r="K7445" i="67"/>
  <c r="J7445" i="67"/>
  <c r="M7444" i="67"/>
  <c r="L7444" i="67"/>
  <c r="K7444" i="67"/>
  <c r="J7444" i="67"/>
  <c r="M7443" i="67"/>
  <c r="L7443" i="67"/>
  <c r="K7443" i="67"/>
  <c r="J7443" i="67"/>
  <c r="M7442" i="67"/>
  <c r="L7442" i="67"/>
  <c r="K7442" i="67"/>
  <c r="J7442" i="67"/>
  <c r="M7441" i="67"/>
  <c r="L7441" i="67"/>
  <c r="K7441" i="67"/>
  <c r="J7441" i="67"/>
  <c r="M7440" i="67"/>
  <c r="L7440" i="67"/>
  <c r="K7440" i="67"/>
  <c r="J7440" i="67"/>
  <c r="M7439" i="67"/>
  <c r="L7439" i="67"/>
  <c r="K7439" i="67"/>
  <c r="J7439" i="67"/>
  <c r="M7438" i="67"/>
  <c r="L7438" i="67"/>
  <c r="K7438" i="67"/>
  <c r="J7438" i="67"/>
  <c r="M7437" i="67"/>
  <c r="L7437" i="67"/>
  <c r="K7437" i="67"/>
  <c r="J7437" i="67"/>
  <c r="M7436" i="67"/>
  <c r="L7436" i="67"/>
  <c r="K7436" i="67"/>
  <c r="J7436" i="67"/>
  <c r="M7435" i="67"/>
  <c r="L7435" i="67"/>
  <c r="K7435" i="67"/>
  <c r="J7435" i="67"/>
  <c r="M7434" i="67"/>
  <c r="L7434" i="67"/>
  <c r="K7434" i="67"/>
  <c r="J7434" i="67"/>
  <c r="M7433" i="67"/>
  <c r="L7433" i="67"/>
  <c r="K7433" i="67"/>
  <c r="J7433" i="67"/>
  <c r="M7432" i="67"/>
  <c r="L7432" i="67"/>
  <c r="K7432" i="67"/>
  <c r="J7432" i="67"/>
  <c r="M7431" i="67"/>
  <c r="L7431" i="67"/>
  <c r="K7431" i="67"/>
  <c r="J7431" i="67"/>
  <c r="M7430" i="67"/>
  <c r="L7430" i="67"/>
  <c r="K7430" i="67"/>
  <c r="J7430" i="67"/>
  <c r="M7429" i="67"/>
  <c r="L7429" i="67"/>
  <c r="K7429" i="67"/>
  <c r="J7429" i="67"/>
  <c r="M7428" i="67"/>
  <c r="L7428" i="67"/>
  <c r="K7428" i="67"/>
  <c r="J7428" i="67"/>
  <c r="M7427" i="67"/>
  <c r="L7427" i="67"/>
  <c r="K7427" i="67"/>
  <c r="J7427" i="67"/>
  <c r="M7426" i="67"/>
  <c r="L7426" i="67"/>
  <c r="K7426" i="67"/>
  <c r="J7426" i="67"/>
  <c r="M7425" i="67"/>
  <c r="L7425" i="67"/>
  <c r="K7425" i="67"/>
  <c r="J7425" i="67"/>
  <c r="M7424" i="67"/>
  <c r="L7424" i="67"/>
  <c r="K7424" i="67"/>
  <c r="J7424" i="67"/>
  <c r="M7423" i="67"/>
  <c r="L7423" i="67"/>
  <c r="K7423" i="67"/>
  <c r="J7423" i="67"/>
  <c r="M7422" i="67"/>
  <c r="L7422" i="67"/>
  <c r="K7422" i="67"/>
  <c r="J7422" i="67"/>
  <c r="M7421" i="67"/>
  <c r="L7421" i="67"/>
  <c r="K7421" i="67"/>
  <c r="J7421" i="67"/>
  <c r="M7420" i="67"/>
  <c r="L7420" i="67"/>
  <c r="K7420" i="67"/>
  <c r="J7420" i="67"/>
  <c r="M7419" i="67"/>
  <c r="L7419" i="67"/>
  <c r="K7419" i="67"/>
  <c r="J7419" i="67"/>
  <c r="M7418" i="67"/>
  <c r="L7418" i="67"/>
  <c r="K7418" i="67"/>
  <c r="J7418" i="67"/>
  <c r="M7417" i="67"/>
  <c r="L7417" i="67"/>
  <c r="K7417" i="67"/>
  <c r="J7417" i="67"/>
  <c r="M7416" i="67"/>
  <c r="L7416" i="67"/>
  <c r="K7416" i="67"/>
  <c r="J7416" i="67"/>
  <c r="M7415" i="67"/>
  <c r="L7415" i="67"/>
  <c r="K7415" i="67"/>
  <c r="J7415" i="67"/>
  <c r="M7414" i="67"/>
  <c r="L7414" i="67"/>
  <c r="K7414" i="67"/>
  <c r="J7414" i="67"/>
  <c r="M7413" i="67"/>
  <c r="L7413" i="67"/>
  <c r="K7413" i="67"/>
  <c r="J7413" i="67"/>
  <c r="M7412" i="67"/>
  <c r="L7412" i="67"/>
  <c r="K7412" i="67"/>
  <c r="J7412" i="67"/>
  <c r="M7411" i="67"/>
  <c r="L7411" i="67"/>
  <c r="K7411" i="67"/>
  <c r="J7411" i="67"/>
  <c r="M7410" i="67"/>
  <c r="L7410" i="67"/>
  <c r="K7410" i="67"/>
  <c r="J7410" i="67"/>
  <c r="M7409" i="67"/>
  <c r="L7409" i="67"/>
  <c r="K7409" i="67"/>
  <c r="J7409" i="67"/>
  <c r="M7408" i="67"/>
  <c r="L7408" i="67"/>
  <c r="K7408" i="67"/>
  <c r="J7408" i="67"/>
  <c r="M7407" i="67"/>
  <c r="L7407" i="67"/>
  <c r="K7407" i="67"/>
  <c r="J7407" i="67"/>
  <c r="M7406" i="67"/>
  <c r="L7406" i="67"/>
  <c r="K7406" i="67"/>
  <c r="J7406" i="67"/>
  <c r="M7405" i="67"/>
  <c r="L7405" i="67"/>
  <c r="K7405" i="67"/>
  <c r="J7405" i="67"/>
  <c r="M7404" i="67"/>
  <c r="L7404" i="67"/>
  <c r="K7404" i="67"/>
  <c r="J7404" i="67"/>
  <c r="M7403" i="67"/>
  <c r="L7403" i="67"/>
  <c r="K7403" i="67"/>
  <c r="J7403" i="67"/>
  <c r="M7402" i="67"/>
  <c r="L7402" i="67"/>
  <c r="K7402" i="67"/>
  <c r="J7402" i="67"/>
  <c r="M7401" i="67"/>
  <c r="L7401" i="67"/>
  <c r="K7401" i="67"/>
  <c r="J7401" i="67"/>
  <c r="M7400" i="67"/>
  <c r="L7400" i="67"/>
  <c r="K7400" i="67"/>
  <c r="J7400" i="67"/>
  <c r="M7399" i="67"/>
  <c r="L7399" i="67"/>
  <c r="K7399" i="67"/>
  <c r="J7399" i="67"/>
  <c r="M7398" i="67"/>
  <c r="L7398" i="67"/>
  <c r="K7398" i="67"/>
  <c r="J7398" i="67"/>
  <c r="M7397" i="67"/>
  <c r="L7397" i="67"/>
  <c r="K7397" i="67"/>
  <c r="J7397" i="67"/>
  <c r="M7396" i="67"/>
  <c r="L7396" i="67"/>
  <c r="K7396" i="67"/>
  <c r="J7396" i="67"/>
  <c r="M7395" i="67"/>
  <c r="L7395" i="67"/>
  <c r="K7395" i="67"/>
  <c r="J7395" i="67"/>
  <c r="M7394" i="67"/>
  <c r="L7394" i="67"/>
  <c r="K7394" i="67"/>
  <c r="J7394" i="67"/>
  <c r="M7393" i="67"/>
  <c r="L7393" i="67"/>
  <c r="K7393" i="67"/>
  <c r="J7393" i="67"/>
  <c r="M7392" i="67"/>
  <c r="L7392" i="67"/>
  <c r="K7392" i="67"/>
  <c r="J7392" i="67"/>
  <c r="M7391" i="67"/>
  <c r="L7391" i="67"/>
  <c r="K7391" i="67"/>
  <c r="J7391" i="67"/>
  <c r="M7390" i="67"/>
  <c r="L7390" i="67"/>
  <c r="K7390" i="67"/>
  <c r="J7390" i="67"/>
  <c r="M7389" i="67"/>
  <c r="L7389" i="67"/>
  <c r="K7389" i="67"/>
  <c r="J7389" i="67"/>
  <c r="M7388" i="67"/>
  <c r="L7388" i="67"/>
  <c r="K7388" i="67"/>
  <c r="J7388" i="67"/>
  <c r="M7387" i="67"/>
  <c r="L7387" i="67"/>
  <c r="K7387" i="67"/>
  <c r="J7387" i="67"/>
  <c r="M7386" i="67"/>
  <c r="L7386" i="67"/>
  <c r="K7386" i="67"/>
  <c r="J7386" i="67"/>
  <c r="M7385" i="67"/>
  <c r="L7385" i="67"/>
  <c r="K7385" i="67"/>
  <c r="J7385" i="67"/>
  <c r="M7384" i="67"/>
  <c r="L7384" i="67"/>
  <c r="K7384" i="67"/>
  <c r="J7384" i="67"/>
  <c r="M7383" i="67"/>
  <c r="L7383" i="67"/>
  <c r="K7383" i="67"/>
  <c r="J7383" i="67"/>
  <c r="M7382" i="67"/>
  <c r="L7382" i="67"/>
  <c r="K7382" i="67"/>
  <c r="J7382" i="67"/>
  <c r="M7381" i="67"/>
  <c r="L7381" i="67"/>
  <c r="K7381" i="67"/>
  <c r="J7381" i="67"/>
  <c r="M7380" i="67"/>
  <c r="L7380" i="67"/>
  <c r="K7380" i="67"/>
  <c r="J7380" i="67"/>
  <c r="M7379" i="67"/>
  <c r="L7379" i="67"/>
  <c r="K7379" i="67"/>
  <c r="J7379" i="67"/>
  <c r="M7378" i="67"/>
  <c r="L7378" i="67"/>
  <c r="K7378" i="67"/>
  <c r="J7378" i="67"/>
  <c r="M7377" i="67"/>
  <c r="L7377" i="67"/>
  <c r="K7377" i="67"/>
  <c r="J7377" i="67"/>
  <c r="M7376" i="67"/>
  <c r="L7376" i="67"/>
  <c r="K7376" i="67"/>
  <c r="J7376" i="67"/>
  <c r="M7375" i="67"/>
  <c r="L7375" i="67"/>
  <c r="K7375" i="67"/>
  <c r="J7375" i="67"/>
  <c r="M7374" i="67"/>
  <c r="L7374" i="67"/>
  <c r="K7374" i="67"/>
  <c r="J7374" i="67"/>
  <c r="M7373" i="67"/>
  <c r="L7373" i="67"/>
  <c r="K7373" i="67"/>
  <c r="J7373" i="67"/>
  <c r="M7372" i="67"/>
  <c r="L7372" i="67"/>
  <c r="K7372" i="67"/>
  <c r="J7372" i="67"/>
  <c r="M7371" i="67"/>
  <c r="L7371" i="67"/>
  <c r="K7371" i="67"/>
  <c r="J7371" i="67"/>
  <c r="M7370" i="67"/>
  <c r="L7370" i="67"/>
  <c r="K7370" i="67"/>
  <c r="J7370" i="67"/>
  <c r="M7369" i="67"/>
  <c r="L7369" i="67"/>
  <c r="K7369" i="67"/>
  <c r="J7369" i="67"/>
  <c r="M7368" i="67"/>
  <c r="L7368" i="67"/>
  <c r="K7368" i="67"/>
  <c r="J7368" i="67"/>
  <c r="M7367" i="67"/>
  <c r="L7367" i="67"/>
  <c r="K7367" i="67"/>
  <c r="J7367" i="67"/>
  <c r="M7366" i="67"/>
  <c r="L7366" i="67"/>
  <c r="K7366" i="67"/>
  <c r="J7366" i="67"/>
  <c r="M7365" i="67"/>
  <c r="L7365" i="67"/>
  <c r="K7365" i="67"/>
  <c r="J7365" i="67"/>
  <c r="M7364" i="67"/>
  <c r="L7364" i="67"/>
  <c r="K7364" i="67"/>
  <c r="J7364" i="67"/>
  <c r="M7363" i="67"/>
  <c r="L7363" i="67"/>
  <c r="K7363" i="67"/>
  <c r="J7363" i="67"/>
  <c r="M7362" i="67"/>
  <c r="L7362" i="67"/>
  <c r="K7362" i="67"/>
  <c r="J7362" i="67"/>
  <c r="M7361" i="67"/>
  <c r="L7361" i="67"/>
  <c r="K7361" i="67"/>
  <c r="J7361" i="67"/>
  <c r="M7360" i="67"/>
  <c r="L7360" i="67"/>
  <c r="K7360" i="67"/>
  <c r="J7360" i="67"/>
  <c r="M7359" i="67"/>
  <c r="L7359" i="67"/>
  <c r="K7359" i="67"/>
  <c r="J7359" i="67"/>
  <c r="M7358" i="67"/>
  <c r="L7358" i="67"/>
  <c r="K7358" i="67"/>
  <c r="J7358" i="67"/>
  <c r="M7357" i="67"/>
  <c r="L7357" i="67"/>
  <c r="K7357" i="67"/>
  <c r="J7357" i="67"/>
  <c r="M7356" i="67"/>
  <c r="L7356" i="67"/>
  <c r="K7356" i="67"/>
  <c r="J7356" i="67"/>
  <c r="M7355" i="67"/>
  <c r="L7355" i="67"/>
  <c r="K7355" i="67"/>
  <c r="J7355" i="67"/>
  <c r="M7354" i="67"/>
  <c r="L7354" i="67"/>
  <c r="K7354" i="67"/>
  <c r="J7354" i="67"/>
  <c r="M7353" i="67"/>
  <c r="L7353" i="67"/>
  <c r="K7353" i="67"/>
  <c r="J7353" i="67"/>
  <c r="M7352" i="67"/>
  <c r="L7352" i="67"/>
  <c r="K7352" i="67"/>
  <c r="J7352" i="67"/>
  <c r="M7351" i="67"/>
  <c r="L7351" i="67"/>
  <c r="K7351" i="67"/>
  <c r="J7351" i="67"/>
  <c r="M7350" i="67"/>
  <c r="L7350" i="67"/>
  <c r="K7350" i="67"/>
  <c r="J7350" i="67"/>
  <c r="M7349" i="67"/>
  <c r="L7349" i="67"/>
  <c r="K7349" i="67"/>
  <c r="J7349" i="67"/>
  <c r="M7348" i="67"/>
  <c r="L7348" i="67"/>
  <c r="K7348" i="67"/>
  <c r="J7348" i="67"/>
  <c r="M7347" i="67"/>
  <c r="L7347" i="67"/>
  <c r="K7347" i="67"/>
  <c r="J7347" i="67"/>
  <c r="M7346" i="67"/>
  <c r="L7346" i="67"/>
  <c r="K7346" i="67"/>
  <c r="J7346" i="67"/>
  <c r="M7345" i="67"/>
  <c r="L7345" i="67"/>
  <c r="K7345" i="67"/>
  <c r="J7345" i="67"/>
  <c r="M7344" i="67"/>
  <c r="L7344" i="67"/>
  <c r="K7344" i="67"/>
  <c r="J7344" i="67"/>
  <c r="M7343" i="67"/>
  <c r="L7343" i="67"/>
  <c r="K7343" i="67"/>
  <c r="J7343" i="67"/>
  <c r="M7342" i="67"/>
  <c r="L7342" i="67"/>
  <c r="K7342" i="67"/>
  <c r="J7342" i="67"/>
  <c r="M7341" i="67"/>
  <c r="L7341" i="67"/>
  <c r="K7341" i="67"/>
  <c r="J7341" i="67"/>
  <c r="M7340" i="67"/>
  <c r="L7340" i="67"/>
  <c r="K7340" i="67"/>
  <c r="J7340" i="67"/>
  <c r="M7339" i="67"/>
  <c r="L7339" i="67"/>
  <c r="K7339" i="67"/>
  <c r="J7339" i="67"/>
  <c r="M7338" i="67"/>
  <c r="L7338" i="67"/>
  <c r="K7338" i="67"/>
  <c r="J7338" i="67"/>
  <c r="M7337" i="67"/>
  <c r="L7337" i="67"/>
  <c r="K7337" i="67"/>
  <c r="J7337" i="67"/>
  <c r="M7336" i="67"/>
  <c r="L7336" i="67"/>
  <c r="K7336" i="67"/>
  <c r="J7336" i="67"/>
  <c r="M7335" i="67"/>
  <c r="L7335" i="67"/>
  <c r="K7335" i="67"/>
  <c r="J7335" i="67"/>
  <c r="M7334" i="67"/>
  <c r="L7334" i="67"/>
  <c r="K7334" i="67"/>
  <c r="J7334" i="67"/>
  <c r="M7333" i="67"/>
  <c r="L7333" i="67"/>
  <c r="K7333" i="67"/>
  <c r="J7333" i="67"/>
  <c r="M7332" i="67"/>
  <c r="L7332" i="67"/>
  <c r="K7332" i="67"/>
  <c r="J7332" i="67"/>
  <c r="M7331" i="67"/>
  <c r="L7331" i="67"/>
  <c r="K7331" i="67"/>
  <c r="J7331" i="67"/>
  <c r="M7330" i="67"/>
  <c r="L7330" i="67"/>
  <c r="K7330" i="67"/>
  <c r="J7330" i="67"/>
  <c r="M7329" i="67"/>
  <c r="L7329" i="67"/>
  <c r="K7329" i="67"/>
  <c r="J7329" i="67"/>
  <c r="M7328" i="67"/>
  <c r="L7328" i="67"/>
  <c r="K7328" i="67"/>
  <c r="J7328" i="67"/>
  <c r="M7327" i="67"/>
  <c r="L7327" i="67"/>
  <c r="K7327" i="67"/>
  <c r="J7327" i="67"/>
  <c r="M7326" i="67"/>
  <c r="L7326" i="67"/>
  <c r="K7326" i="67"/>
  <c r="J7326" i="67"/>
  <c r="M7325" i="67"/>
  <c r="L7325" i="67"/>
  <c r="K7325" i="67"/>
  <c r="J7325" i="67"/>
  <c r="M7324" i="67"/>
  <c r="L7324" i="67"/>
  <c r="K7324" i="67"/>
  <c r="J7324" i="67"/>
  <c r="M7323" i="67"/>
  <c r="L7323" i="67"/>
  <c r="K7323" i="67"/>
  <c r="J7323" i="67"/>
  <c r="M7322" i="67"/>
  <c r="L7322" i="67"/>
  <c r="K7322" i="67"/>
  <c r="J7322" i="67"/>
  <c r="M7321" i="67"/>
  <c r="L7321" i="67"/>
  <c r="K7321" i="67"/>
  <c r="J7321" i="67"/>
  <c r="M7320" i="67"/>
  <c r="L7320" i="67"/>
  <c r="K7320" i="67"/>
  <c r="J7320" i="67"/>
  <c r="M7319" i="67"/>
  <c r="L7319" i="67"/>
  <c r="K7319" i="67"/>
  <c r="J7319" i="67"/>
  <c r="M7318" i="67"/>
  <c r="L7318" i="67"/>
  <c r="K7318" i="67"/>
  <c r="J7318" i="67"/>
  <c r="M7317" i="67"/>
  <c r="L7317" i="67"/>
  <c r="K7317" i="67"/>
  <c r="J7317" i="67"/>
  <c r="M7316" i="67"/>
  <c r="L7316" i="67"/>
  <c r="K7316" i="67"/>
  <c r="J7316" i="67"/>
  <c r="M7315" i="67"/>
  <c r="L7315" i="67"/>
  <c r="K7315" i="67"/>
  <c r="J7315" i="67"/>
  <c r="M7314" i="67"/>
  <c r="L7314" i="67"/>
  <c r="K7314" i="67"/>
  <c r="J7314" i="67"/>
  <c r="M7313" i="67"/>
  <c r="L7313" i="67"/>
  <c r="K7313" i="67"/>
  <c r="J7313" i="67"/>
  <c r="M7312" i="67"/>
  <c r="L7312" i="67"/>
  <c r="K7312" i="67"/>
  <c r="J7312" i="67"/>
  <c r="M7311" i="67"/>
  <c r="L7311" i="67"/>
  <c r="K7311" i="67"/>
  <c r="J7311" i="67"/>
  <c r="M7310" i="67"/>
  <c r="L7310" i="67"/>
  <c r="K7310" i="67"/>
  <c r="J7310" i="67"/>
  <c r="M7309" i="67"/>
  <c r="L7309" i="67"/>
  <c r="K7309" i="67"/>
  <c r="J7309" i="67"/>
  <c r="M7308" i="67"/>
  <c r="L7308" i="67"/>
  <c r="K7308" i="67"/>
  <c r="J7308" i="67"/>
  <c r="M7307" i="67"/>
  <c r="L7307" i="67"/>
  <c r="K7307" i="67"/>
  <c r="J7307" i="67"/>
  <c r="M7306" i="67"/>
  <c r="L7306" i="67"/>
  <c r="K7306" i="67"/>
  <c r="J7306" i="67"/>
  <c r="M7305" i="67"/>
  <c r="L7305" i="67"/>
  <c r="K7305" i="67"/>
  <c r="J7305" i="67"/>
  <c r="M7304" i="67"/>
  <c r="L7304" i="67"/>
  <c r="K7304" i="67"/>
  <c r="J7304" i="67"/>
  <c r="M7303" i="67"/>
  <c r="L7303" i="67"/>
  <c r="K7303" i="67"/>
  <c r="J7303" i="67"/>
  <c r="M7302" i="67"/>
  <c r="L7302" i="67"/>
  <c r="K7302" i="67"/>
  <c r="J7302" i="67"/>
  <c r="M7301" i="67"/>
  <c r="L7301" i="67"/>
  <c r="K7301" i="67"/>
  <c r="J7301" i="67"/>
  <c r="M7300" i="67"/>
  <c r="L7300" i="67"/>
  <c r="K7300" i="67"/>
  <c r="J7300" i="67"/>
  <c r="M7299" i="67"/>
  <c r="L7299" i="67"/>
  <c r="K7299" i="67"/>
  <c r="J7299" i="67"/>
  <c r="M7298" i="67"/>
  <c r="L7298" i="67"/>
  <c r="K7298" i="67"/>
  <c r="J7298" i="67"/>
  <c r="M7297" i="67"/>
  <c r="L7297" i="67"/>
  <c r="K7297" i="67"/>
  <c r="J7297" i="67"/>
  <c r="M7296" i="67"/>
  <c r="L7296" i="67"/>
  <c r="K7296" i="67"/>
  <c r="J7296" i="67"/>
  <c r="M7295" i="67"/>
  <c r="L7295" i="67"/>
  <c r="K7295" i="67"/>
  <c r="J7295" i="67"/>
  <c r="M7294" i="67"/>
  <c r="L7294" i="67"/>
  <c r="K7294" i="67"/>
  <c r="J7294" i="67"/>
  <c r="M7293" i="67"/>
  <c r="L7293" i="67"/>
  <c r="K7293" i="67"/>
  <c r="J7293" i="67"/>
  <c r="M7292" i="67"/>
  <c r="L7292" i="67"/>
  <c r="K7292" i="67"/>
  <c r="J7292" i="67"/>
  <c r="M7291" i="67"/>
  <c r="L7291" i="67"/>
  <c r="K7291" i="67"/>
  <c r="J7291" i="67"/>
  <c r="M7290" i="67"/>
  <c r="L7290" i="67"/>
  <c r="K7290" i="67"/>
  <c r="J7290" i="67"/>
  <c r="M7289" i="67"/>
  <c r="L7289" i="67"/>
  <c r="K7289" i="67"/>
  <c r="J7289" i="67"/>
  <c r="M7288" i="67"/>
  <c r="L7288" i="67"/>
  <c r="K7288" i="67"/>
  <c r="J7288" i="67"/>
  <c r="M7287" i="67"/>
  <c r="L7287" i="67"/>
  <c r="K7287" i="67"/>
  <c r="J7287" i="67"/>
  <c r="M7286" i="67"/>
  <c r="L7286" i="67"/>
  <c r="K7286" i="67"/>
  <c r="J7286" i="67"/>
  <c r="M7285" i="67"/>
  <c r="L7285" i="67"/>
  <c r="K7285" i="67"/>
  <c r="J7285" i="67"/>
  <c r="M7284" i="67"/>
  <c r="L7284" i="67"/>
  <c r="K7284" i="67"/>
  <c r="J7284" i="67"/>
  <c r="M7283" i="67"/>
  <c r="L7283" i="67"/>
  <c r="K7283" i="67"/>
  <c r="J7283" i="67"/>
  <c r="M7282" i="67"/>
  <c r="L7282" i="67"/>
  <c r="K7282" i="67"/>
  <c r="J7282" i="67"/>
  <c r="M7281" i="67"/>
  <c r="L7281" i="67"/>
  <c r="K7281" i="67"/>
  <c r="J7281" i="67"/>
  <c r="M7280" i="67"/>
  <c r="L7280" i="67"/>
  <c r="K7280" i="67"/>
  <c r="J7280" i="67"/>
  <c r="M7279" i="67"/>
  <c r="L7279" i="67"/>
  <c r="K7279" i="67"/>
  <c r="J7279" i="67"/>
  <c r="M7278" i="67"/>
  <c r="L7278" i="67"/>
  <c r="K7278" i="67"/>
  <c r="J7278" i="67"/>
  <c r="M7277" i="67"/>
  <c r="L7277" i="67"/>
  <c r="K7277" i="67"/>
  <c r="J7277" i="67"/>
  <c r="M7276" i="67"/>
  <c r="L7276" i="67"/>
  <c r="K7276" i="67"/>
  <c r="J7276" i="67"/>
  <c r="M7275" i="67"/>
  <c r="L7275" i="67"/>
  <c r="K7275" i="67"/>
  <c r="J7275" i="67"/>
  <c r="M7274" i="67"/>
  <c r="L7274" i="67"/>
  <c r="K7274" i="67"/>
  <c r="J7274" i="67"/>
  <c r="M7273" i="67"/>
  <c r="L7273" i="67"/>
  <c r="K7273" i="67"/>
  <c r="J7273" i="67"/>
  <c r="M7272" i="67"/>
  <c r="L7272" i="67"/>
  <c r="K7272" i="67"/>
  <c r="J7272" i="67"/>
  <c r="M7271" i="67"/>
  <c r="L7271" i="67"/>
  <c r="K7271" i="67"/>
  <c r="J7271" i="67"/>
  <c r="M7270" i="67"/>
  <c r="L7270" i="67"/>
  <c r="K7270" i="67"/>
  <c r="J7270" i="67"/>
  <c r="M7269" i="67"/>
  <c r="L7269" i="67"/>
  <c r="K7269" i="67"/>
  <c r="J7269" i="67"/>
  <c r="M7268" i="67"/>
  <c r="L7268" i="67"/>
  <c r="K7268" i="67"/>
  <c r="J7268" i="67"/>
  <c r="M7267" i="67"/>
  <c r="L7267" i="67"/>
  <c r="K7267" i="67"/>
  <c r="J7267" i="67"/>
  <c r="M7266" i="67"/>
  <c r="L7266" i="67"/>
  <c r="K7266" i="67"/>
  <c r="J7266" i="67"/>
  <c r="M7265" i="67"/>
  <c r="L7265" i="67"/>
  <c r="K7265" i="67"/>
  <c r="J7265" i="67"/>
  <c r="M7264" i="67"/>
  <c r="L7264" i="67"/>
  <c r="K7264" i="67"/>
  <c r="J7264" i="67"/>
  <c r="M7263" i="67"/>
  <c r="L7263" i="67"/>
  <c r="K7263" i="67"/>
  <c r="J7263" i="67"/>
  <c r="M7262" i="67"/>
  <c r="L7262" i="67"/>
  <c r="K7262" i="67"/>
  <c r="J7262" i="67"/>
  <c r="M7261" i="67"/>
  <c r="L7261" i="67"/>
  <c r="K7261" i="67"/>
  <c r="J7261" i="67"/>
  <c r="M7260" i="67"/>
  <c r="L7260" i="67"/>
  <c r="K7260" i="67"/>
  <c r="J7260" i="67"/>
  <c r="M7259" i="67"/>
  <c r="L7259" i="67"/>
  <c r="K7259" i="67"/>
  <c r="J7259" i="67"/>
  <c r="M7258" i="67"/>
  <c r="L7258" i="67"/>
  <c r="K7258" i="67"/>
  <c r="J7258" i="67"/>
  <c r="M7257" i="67"/>
  <c r="L7257" i="67"/>
  <c r="K7257" i="67"/>
  <c r="J7257" i="67"/>
  <c r="M7256" i="67"/>
  <c r="L7256" i="67"/>
  <c r="K7256" i="67"/>
  <c r="J7256" i="67"/>
  <c r="M7255" i="67"/>
  <c r="L7255" i="67"/>
  <c r="K7255" i="67"/>
  <c r="J7255" i="67"/>
  <c r="M7254" i="67"/>
  <c r="L7254" i="67"/>
  <c r="K7254" i="67"/>
  <c r="J7254" i="67"/>
  <c r="M7253" i="67"/>
  <c r="L7253" i="67"/>
  <c r="K7253" i="67"/>
  <c r="J7253" i="67"/>
  <c r="M7252" i="67"/>
  <c r="L7252" i="67"/>
  <c r="K7252" i="67"/>
  <c r="J7252" i="67"/>
  <c r="M7251" i="67"/>
  <c r="L7251" i="67"/>
  <c r="K7251" i="67"/>
  <c r="J7251" i="67"/>
  <c r="M7250" i="67"/>
  <c r="L7250" i="67"/>
  <c r="K7250" i="67"/>
  <c r="J7250" i="67"/>
  <c r="M7249" i="67"/>
  <c r="L7249" i="67"/>
  <c r="K7249" i="67"/>
  <c r="J7249" i="67"/>
  <c r="M7248" i="67"/>
  <c r="L7248" i="67"/>
  <c r="K7248" i="67"/>
  <c r="J7248" i="67"/>
  <c r="M7247" i="67"/>
  <c r="L7247" i="67"/>
  <c r="K7247" i="67"/>
  <c r="J7247" i="67"/>
  <c r="M7246" i="67"/>
  <c r="L7246" i="67"/>
  <c r="K7246" i="67"/>
  <c r="J7246" i="67"/>
  <c r="M7245" i="67"/>
  <c r="L7245" i="67"/>
  <c r="K7245" i="67"/>
  <c r="J7245" i="67"/>
  <c r="M7244" i="67"/>
  <c r="L7244" i="67"/>
  <c r="K7244" i="67"/>
  <c r="J7244" i="67"/>
  <c r="M7243" i="67"/>
  <c r="L7243" i="67"/>
  <c r="K7243" i="67"/>
  <c r="J7243" i="67"/>
  <c r="M7242" i="67"/>
  <c r="L7242" i="67"/>
  <c r="K7242" i="67"/>
  <c r="J7242" i="67"/>
  <c r="M7241" i="67"/>
  <c r="L7241" i="67"/>
  <c r="K7241" i="67"/>
  <c r="J7241" i="67"/>
  <c r="M7240" i="67"/>
  <c r="L7240" i="67"/>
  <c r="K7240" i="67"/>
  <c r="J7240" i="67"/>
  <c r="M7239" i="67"/>
  <c r="L7239" i="67"/>
  <c r="K7239" i="67"/>
  <c r="J7239" i="67"/>
  <c r="M7238" i="67"/>
  <c r="L7238" i="67"/>
  <c r="K7238" i="67"/>
  <c r="J7238" i="67"/>
  <c r="M7237" i="67"/>
  <c r="L7237" i="67"/>
  <c r="K7237" i="67"/>
  <c r="J7237" i="67"/>
  <c r="M7236" i="67"/>
  <c r="L7236" i="67"/>
  <c r="K7236" i="67"/>
  <c r="J7236" i="67"/>
  <c r="M7235" i="67"/>
  <c r="L7235" i="67"/>
  <c r="K7235" i="67"/>
  <c r="J7235" i="67"/>
  <c r="M7234" i="67"/>
  <c r="L7234" i="67"/>
  <c r="K7234" i="67"/>
  <c r="J7234" i="67"/>
  <c r="M7233" i="67"/>
  <c r="L7233" i="67"/>
  <c r="K7233" i="67"/>
  <c r="J7233" i="67"/>
  <c r="M7232" i="67"/>
  <c r="L7232" i="67"/>
  <c r="K7232" i="67"/>
  <c r="J7232" i="67"/>
  <c r="M7231" i="67"/>
  <c r="L7231" i="67"/>
  <c r="K7231" i="67"/>
  <c r="J7231" i="67"/>
  <c r="M7230" i="67"/>
  <c r="L7230" i="67"/>
  <c r="K7230" i="67"/>
  <c r="J7230" i="67"/>
  <c r="M7229" i="67"/>
  <c r="L7229" i="67"/>
  <c r="K7229" i="67"/>
  <c r="J7229" i="67"/>
  <c r="M7228" i="67"/>
  <c r="L7228" i="67"/>
  <c r="K7228" i="67"/>
  <c r="J7228" i="67"/>
  <c r="M7227" i="67"/>
  <c r="L7227" i="67"/>
  <c r="K7227" i="67"/>
  <c r="J7227" i="67"/>
  <c r="M7226" i="67"/>
  <c r="L7226" i="67"/>
  <c r="K7226" i="67"/>
  <c r="J7226" i="67"/>
  <c r="M7225" i="67"/>
  <c r="L7225" i="67"/>
  <c r="K7225" i="67"/>
  <c r="J7225" i="67"/>
  <c r="M7224" i="67"/>
  <c r="L7224" i="67"/>
  <c r="K7224" i="67"/>
  <c r="J7224" i="67"/>
  <c r="M7223" i="67"/>
  <c r="L7223" i="67"/>
  <c r="K7223" i="67"/>
  <c r="J7223" i="67"/>
  <c r="M7222" i="67"/>
  <c r="L7222" i="67"/>
  <c r="K7222" i="67"/>
  <c r="J7222" i="67"/>
  <c r="M7221" i="67"/>
  <c r="L7221" i="67"/>
  <c r="K7221" i="67"/>
  <c r="J7221" i="67"/>
  <c r="M7220" i="67"/>
  <c r="L7220" i="67"/>
  <c r="K7220" i="67"/>
  <c r="J7220" i="67"/>
  <c r="M7219" i="67"/>
  <c r="L7219" i="67"/>
  <c r="K7219" i="67"/>
  <c r="J7219" i="67"/>
  <c r="M7218" i="67"/>
  <c r="L7218" i="67"/>
  <c r="K7218" i="67"/>
  <c r="J7218" i="67"/>
  <c r="M7217" i="67"/>
  <c r="L7217" i="67"/>
  <c r="K7217" i="67"/>
  <c r="J7217" i="67"/>
  <c r="M7216" i="67"/>
  <c r="L7216" i="67"/>
  <c r="K7216" i="67"/>
  <c r="J7216" i="67"/>
  <c r="M7215" i="67"/>
  <c r="L7215" i="67"/>
  <c r="K7215" i="67"/>
  <c r="J7215" i="67"/>
  <c r="M7214" i="67"/>
  <c r="L7214" i="67"/>
  <c r="K7214" i="67"/>
  <c r="J7214" i="67"/>
  <c r="M7213" i="67"/>
  <c r="L7213" i="67"/>
  <c r="K7213" i="67"/>
  <c r="J7213" i="67"/>
  <c r="M7212" i="67"/>
  <c r="L7212" i="67"/>
  <c r="K7212" i="67"/>
  <c r="J7212" i="67"/>
  <c r="M7211" i="67"/>
  <c r="L7211" i="67"/>
  <c r="K7211" i="67"/>
  <c r="J7211" i="67"/>
  <c r="M7210" i="67"/>
  <c r="L7210" i="67"/>
  <c r="K7210" i="67"/>
  <c r="J7210" i="67"/>
  <c r="M7209" i="67"/>
  <c r="L7209" i="67"/>
  <c r="K7209" i="67"/>
  <c r="J7209" i="67"/>
  <c r="M7208" i="67"/>
  <c r="L7208" i="67"/>
  <c r="K7208" i="67"/>
  <c r="J7208" i="67"/>
  <c r="M7207" i="67"/>
  <c r="L7207" i="67"/>
  <c r="K7207" i="67"/>
  <c r="J7207" i="67"/>
  <c r="M7206" i="67"/>
  <c r="L7206" i="67"/>
  <c r="K7206" i="67"/>
  <c r="J7206" i="67"/>
  <c r="M7205" i="67"/>
  <c r="L7205" i="67"/>
  <c r="K7205" i="67"/>
  <c r="J7205" i="67"/>
  <c r="M7204" i="67"/>
  <c r="L7204" i="67"/>
  <c r="K7204" i="67"/>
  <c r="J7204" i="67"/>
  <c r="M7203" i="67"/>
  <c r="L7203" i="67"/>
  <c r="K7203" i="67"/>
  <c r="J7203" i="67"/>
  <c r="M7202" i="67"/>
  <c r="L7202" i="67"/>
  <c r="K7202" i="67"/>
  <c r="J7202" i="67"/>
  <c r="M7201" i="67"/>
  <c r="L7201" i="67"/>
  <c r="K7201" i="67"/>
  <c r="J7201" i="67"/>
  <c r="M7200" i="67"/>
  <c r="L7200" i="67"/>
  <c r="K7200" i="67"/>
  <c r="J7200" i="67"/>
  <c r="M7199" i="67"/>
  <c r="L7199" i="67"/>
  <c r="K7199" i="67"/>
  <c r="J7199" i="67"/>
  <c r="M7198" i="67"/>
  <c r="L7198" i="67"/>
  <c r="K7198" i="67"/>
  <c r="J7198" i="67"/>
  <c r="M7197" i="67"/>
  <c r="L7197" i="67"/>
  <c r="K7197" i="67"/>
  <c r="J7197" i="67"/>
  <c r="M7196" i="67"/>
  <c r="L7196" i="67"/>
  <c r="K7196" i="67"/>
  <c r="J7196" i="67"/>
  <c r="M7195" i="67"/>
  <c r="L7195" i="67"/>
  <c r="K7195" i="67"/>
  <c r="J7195" i="67"/>
  <c r="M7194" i="67"/>
  <c r="L7194" i="67"/>
  <c r="K7194" i="67"/>
  <c r="J7194" i="67"/>
  <c r="M7193" i="67"/>
  <c r="L7193" i="67"/>
  <c r="K7193" i="67"/>
  <c r="J7193" i="67"/>
  <c r="M7192" i="67"/>
  <c r="L7192" i="67"/>
  <c r="K7192" i="67"/>
  <c r="J7192" i="67"/>
  <c r="M7191" i="67"/>
  <c r="L7191" i="67"/>
  <c r="K7191" i="67"/>
  <c r="J7191" i="67"/>
  <c r="M7190" i="67"/>
  <c r="L7190" i="67"/>
  <c r="K7190" i="67"/>
  <c r="J7190" i="67"/>
  <c r="M7189" i="67"/>
  <c r="L7189" i="67"/>
  <c r="K7189" i="67"/>
  <c r="J7189" i="67"/>
  <c r="M7188" i="67"/>
  <c r="L7188" i="67"/>
  <c r="K7188" i="67"/>
  <c r="J7188" i="67"/>
  <c r="M7187" i="67"/>
  <c r="L7187" i="67"/>
  <c r="K7187" i="67"/>
  <c r="J7187" i="67"/>
  <c r="M7186" i="67"/>
  <c r="L7186" i="67"/>
  <c r="K7186" i="67"/>
  <c r="J7186" i="67"/>
  <c r="M7185" i="67"/>
  <c r="L7185" i="67"/>
  <c r="K7185" i="67"/>
  <c r="J7185" i="67"/>
  <c r="M7184" i="67"/>
  <c r="L7184" i="67"/>
  <c r="K7184" i="67"/>
  <c r="J7184" i="67"/>
  <c r="M7183" i="67"/>
  <c r="L7183" i="67"/>
  <c r="K7183" i="67"/>
  <c r="J7183" i="67"/>
  <c r="M7182" i="67"/>
  <c r="L7182" i="67"/>
  <c r="K7182" i="67"/>
  <c r="J7182" i="67"/>
  <c r="M7181" i="67"/>
  <c r="L7181" i="67"/>
  <c r="K7181" i="67"/>
  <c r="J7181" i="67"/>
  <c r="M7180" i="67"/>
  <c r="L7180" i="67"/>
  <c r="K7180" i="67"/>
  <c r="J7180" i="67"/>
  <c r="M7179" i="67"/>
  <c r="L7179" i="67"/>
  <c r="K7179" i="67"/>
  <c r="J7179" i="67"/>
  <c r="M7178" i="67"/>
  <c r="L7178" i="67"/>
  <c r="K7178" i="67"/>
  <c r="J7178" i="67"/>
  <c r="M7177" i="67"/>
  <c r="L7177" i="67"/>
  <c r="K7177" i="67"/>
  <c r="J7177" i="67"/>
  <c r="M7176" i="67"/>
  <c r="L7176" i="67"/>
  <c r="K7176" i="67"/>
  <c r="J7176" i="67"/>
  <c r="M7175" i="67"/>
  <c r="L7175" i="67"/>
  <c r="K7175" i="67"/>
  <c r="J7175" i="67"/>
  <c r="M7174" i="67"/>
  <c r="L7174" i="67"/>
  <c r="K7174" i="67"/>
  <c r="J7174" i="67"/>
  <c r="M7173" i="67"/>
  <c r="L7173" i="67"/>
  <c r="K7173" i="67"/>
  <c r="J7173" i="67"/>
  <c r="M7172" i="67"/>
  <c r="L7172" i="67"/>
  <c r="K7172" i="67"/>
  <c r="J7172" i="67"/>
  <c r="M7171" i="67"/>
  <c r="L7171" i="67"/>
  <c r="K7171" i="67"/>
  <c r="J7171" i="67"/>
  <c r="M7170" i="67"/>
  <c r="L7170" i="67"/>
  <c r="K7170" i="67"/>
  <c r="J7170" i="67"/>
  <c r="M7169" i="67"/>
  <c r="L7169" i="67"/>
  <c r="K7169" i="67"/>
  <c r="J7169" i="67"/>
  <c r="M7168" i="67"/>
  <c r="L7168" i="67"/>
  <c r="K7168" i="67"/>
  <c r="J7168" i="67"/>
  <c r="M7167" i="67"/>
  <c r="L7167" i="67"/>
  <c r="K7167" i="67"/>
  <c r="J7167" i="67"/>
  <c r="M7166" i="67"/>
  <c r="L7166" i="67"/>
  <c r="K7166" i="67"/>
  <c r="J7166" i="67"/>
  <c r="M7165" i="67"/>
  <c r="L7165" i="67"/>
  <c r="K7165" i="67"/>
  <c r="J7165" i="67"/>
  <c r="M7164" i="67"/>
  <c r="L7164" i="67"/>
  <c r="K7164" i="67"/>
  <c r="J7164" i="67"/>
  <c r="M7163" i="67"/>
  <c r="L7163" i="67"/>
  <c r="K7163" i="67"/>
  <c r="J7163" i="67"/>
  <c r="M7162" i="67"/>
  <c r="L7162" i="67"/>
  <c r="K7162" i="67"/>
  <c r="J7162" i="67"/>
  <c r="M7161" i="67"/>
  <c r="L7161" i="67"/>
  <c r="K7161" i="67"/>
  <c r="J7161" i="67"/>
  <c r="M7160" i="67"/>
  <c r="L7160" i="67"/>
  <c r="K7160" i="67"/>
  <c r="J7160" i="67"/>
  <c r="M7159" i="67"/>
  <c r="L7159" i="67"/>
  <c r="K7159" i="67"/>
  <c r="J7159" i="67"/>
  <c r="M7158" i="67"/>
  <c r="L7158" i="67"/>
  <c r="K7158" i="67"/>
  <c r="J7158" i="67"/>
  <c r="M7157" i="67"/>
  <c r="L7157" i="67"/>
  <c r="K7157" i="67"/>
  <c r="J7157" i="67"/>
  <c r="M7156" i="67"/>
  <c r="L7156" i="67"/>
  <c r="K7156" i="67"/>
  <c r="J7156" i="67"/>
  <c r="M7155" i="67"/>
  <c r="L7155" i="67"/>
  <c r="K7155" i="67"/>
  <c r="J7155" i="67"/>
  <c r="M7154" i="67"/>
  <c r="L7154" i="67"/>
  <c r="K7154" i="67"/>
  <c r="J7154" i="67"/>
  <c r="M7153" i="67"/>
  <c r="L7153" i="67"/>
  <c r="K7153" i="67"/>
  <c r="J7153" i="67"/>
  <c r="M7152" i="67"/>
  <c r="L7152" i="67"/>
  <c r="K7152" i="67"/>
  <c r="J7152" i="67"/>
  <c r="M7151" i="67"/>
  <c r="L7151" i="67"/>
  <c r="K7151" i="67"/>
  <c r="J7151" i="67"/>
  <c r="M7150" i="67"/>
  <c r="L7150" i="67"/>
  <c r="K7150" i="67"/>
  <c r="J7150" i="67"/>
  <c r="M7149" i="67"/>
  <c r="L7149" i="67"/>
  <c r="K7149" i="67"/>
  <c r="J7149" i="67"/>
  <c r="M7148" i="67"/>
  <c r="L7148" i="67"/>
  <c r="K7148" i="67"/>
  <c r="J7148" i="67"/>
  <c r="M7147" i="67"/>
  <c r="L7147" i="67"/>
  <c r="K7147" i="67"/>
  <c r="J7147" i="67"/>
  <c r="M7146" i="67"/>
  <c r="L7146" i="67"/>
  <c r="K7146" i="67"/>
  <c r="J7146" i="67"/>
  <c r="M7145" i="67"/>
  <c r="L7145" i="67"/>
  <c r="K7145" i="67"/>
  <c r="J7145" i="67"/>
  <c r="M7144" i="67"/>
  <c r="L7144" i="67"/>
  <c r="K7144" i="67"/>
  <c r="J7144" i="67"/>
  <c r="M7143" i="67"/>
  <c r="L7143" i="67"/>
  <c r="K7143" i="67"/>
  <c r="J7143" i="67"/>
  <c r="M7142" i="67"/>
  <c r="L7142" i="67"/>
  <c r="K7142" i="67"/>
  <c r="J7142" i="67"/>
  <c r="M7141" i="67"/>
  <c r="L7141" i="67"/>
  <c r="K7141" i="67"/>
  <c r="J7141" i="67"/>
  <c r="M7140" i="67"/>
  <c r="L7140" i="67"/>
  <c r="K7140" i="67"/>
  <c r="J7140" i="67"/>
  <c r="M7139" i="67"/>
  <c r="L7139" i="67"/>
  <c r="K7139" i="67"/>
  <c r="J7139" i="67"/>
  <c r="M7138" i="67"/>
  <c r="L7138" i="67"/>
  <c r="K7138" i="67"/>
  <c r="J7138" i="67"/>
  <c r="M7137" i="67"/>
  <c r="L7137" i="67"/>
  <c r="K7137" i="67"/>
  <c r="J7137" i="67"/>
  <c r="M7136" i="67"/>
  <c r="L7136" i="67"/>
  <c r="K7136" i="67"/>
  <c r="J7136" i="67"/>
  <c r="M7135" i="67"/>
  <c r="L7135" i="67"/>
  <c r="K7135" i="67"/>
  <c r="J7135" i="67"/>
  <c r="M7134" i="67"/>
  <c r="L7134" i="67"/>
  <c r="K7134" i="67"/>
  <c r="J7134" i="67"/>
  <c r="M7133" i="67"/>
  <c r="L7133" i="67"/>
  <c r="K7133" i="67"/>
  <c r="J7133" i="67"/>
  <c r="M7132" i="67"/>
  <c r="L7132" i="67"/>
  <c r="K7132" i="67"/>
  <c r="J7132" i="67"/>
  <c r="M7131" i="67"/>
  <c r="L7131" i="67"/>
  <c r="K7131" i="67"/>
  <c r="J7131" i="67"/>
  <c r="M7130" i="67"/>
  <c r="L7130" i="67"/>
  <c r="K7130" i="67"/>
  <c r="J7130" i="67"/>
  <c r="M7129" i="67"/>
  <c r="L7129" i="67"/>
  <c r="K7129" i="67"/>
  <c r="J7129" i="67"/>
  <c r="M7128" i="67"/>
  <c r="L7128" i="67"/>
  <c r="K7128" i="67"/>
  <c r="J7128" i="67"/>
  <c r="M7127" i="67"/>
  <c r="L7127" i="67"/>
  <c r="K7127" i="67"/>
  <c r="J7127" i="67"/>
  <c r="M7126" i="67"/>
  <c r="L7126" i="67"/>
  <c r="K7126" i="67"/>
  <c r="J7126" i="67"/>
  <c r="M7125" i="67"/>
  <c r="L7125" i="67"/>
  <c r="K7125" i="67"/>
  <c r="J7125" i="67"/>
  <c r="M7124" i="67"/>
  <c r="L7124" i="67"/>
  <c r="K7124" i="67"/>
  <c r="J7124" i="67"/>
  <c r="M7123" i="67"/>
  <c r="L7123" i="67"/>
  <c r="K7123" i="67"/>
  <c r="J7123" i="67"/>
  <c r="M7122" i="67"/>
  <c r="L7122" i="67"/>
  <c r="K7122" i="67"/>
  <c r="J7122" i="67"/>
  <c r="M7121" i="67"/>
  <c r="L7121" i="67"/>
  <c r="K7121" i="67"/>
  <c r="J7121" i="67"/>
  <c r="M7120" i="67"/>
  <c r="L7120" i="67"/>
  <c r="K7120" i="67"/>
  <c r="J7120" i="67"/>
  <c r="M7119" i="67"/>
  <c r="L7119" i="67"/>
  <c r="K7119" i="67"/>
  <c r="J7119" i="67"/>
  <c r="M7118" i="67"/>
  <c r="L7118" i="67"/>
  <c r="K7118" i="67"/>
  <c r="J7118" i="67"/>
  <c r="M7117" i="67"/>
  <c r="L7117" i="67"/>
  <c r="K7117" i="67"/>
  <c r="J7117" i="67"/>
  <c r="M7116" i="67"/>
  <c r="L7116" i="67"/>
  <c r="K7116" i="67"/>
  <c r="J7116" i="67"/>
  <c r="M7115" i="67"/>
  <c r="L7115" i="67"/>
  <c r="K7115" i="67"/>
  <c r="J7115" i="67"/>
  <c r="M7114" i="67"/>
  <c r="L7114" i="67"/>
  <c r="K7114" i="67"/>
  <c r="J7114" i="67"/>
  <c r="M7113" i="67"/>
  <c r="L7113" i="67"/>
  <c r="K7113" i="67"/>
  <c r="J7113" i="67"/>
  <c r="M7112" i="67"/>
  <c r="L7112" i="67"/>
  <c r="K7112" i="67"/>
  <c r="J7112" i="67"/>
  <c r="M7111" i="67"/>
  <c r="L7111" i="67"/>
  <c r="K7111" i="67"/>
  <c r="J7111" i="67"/>
  <c r="M7110" i="67"/>
  <c r="L7110" i="67"/>
  <c r="K7110" i="67"/>
  <c r="J7110" i="67"/>
  <c r="M7109" i="67"/>
  <c r="L7109" i="67"/>
  <c r="K7109" i="67"/>
  <c r="J7109" i="67"/>
  <c r="M7108" i="67"/>
  <c r="L7108" i="67"/>
  <c r="K7108" i="67"/>
  <c r="J7108" i="67"/>
  <c r="M7107" i="67"/>
  <c r="L7107" i="67"/>
  <c r="K7107" i="67"/>
  <c r="J7107" i="67"/>
  <c r="M7106" i="67"/>
  <c r="L7106" i="67"/>
  <c r="K7106" i="67"/>
  <c r="J7106" i="67"/>
  <c r="M7105" i="67"/>
  <c r="L7105" i="67"/>
  <c r="K7105" i="67"/>
  <c r="J7105" i="67"/>
  <c r="M7104" i="67"/>
  <c r="L7104" i="67"/>
  <c r="K7104" i="67"/>
  <c r="J7104" i="67"/>
  <c r="M7103" i="67"/>
  <c r="L7103" i="67"/>
  <c r="K7103" i="67"/>
  <c r="J7103" i="67"/>
  <c r="M7102" i="67"/>
  <c r="L7102" i="67"/>
  <c r="K7102" i="67"/>
  <c r="J7102" i="67"/>
  <c r="M7101" i="67"/>
  <c r="L7101" i="67"/>
  <c r="K7101" i="67"/>
  <c r="J7101" i="67"/>
  <c r="M7100" i="67"/>
  <c r="L7100" i="67"/>
  <c r="K7100" i="67"/>
  <c r="J7100" i="67"/>
  <c r="M7099" i="67"/>
  <c r="L7099" i="67"/>
  <c r="K7099" i="67"/>
  <c r="J7099" i="67"/>
  <c r="M7098" i="67"/>
  <c r="L7098" i="67"/>
  <c r="K7098" i="67"/>
  <c r="J7098" i="67"/>
  <c r="M7097" i="67"/>
  <c r="L7097" i="67"/>
  <c r="K7097" i="67"/>
  <c r="J7097" i="67"/>
  <c r="M7096" i="67"/>
  <c r="L7096" i="67"/>
  <c r="K7096" i="67"/>
  <c r="J7096" i="67"/>
  <c r="M7095" i="67"/>
  <c r="L7095" i="67"/>
  <c r="K7095" i="67"/>
  <c r="J7095" i="67"/>
  <c r="M7094" i="67"/>
  <c r="L7094" i="67"/>
  <c r="K7094" i="67"/>
  <c r="J7094" i="67"/>
  <c r="M7093" i="67"/>
  <c r="L7093" i="67"/>
  <c r="K7093" i="67"/>
  <c r="J7093" i="67"/>
  <c r="M7092" i="67"/>
  <c r="L7092" i="67"/>
  <c r="K7092" i="67"/>
  <c r="J7092" i="67"/>
  <c r="M7091" i="67"/>
  <c r="L7091" i="67"/>
  <c r="K7091" i="67"/>
  <c r="J7091" i="67"/>
  <c r="M7090" i="67"/>
  <c r="L7090" i="67"/>
  <c r="K7090" i="67"/>
  <c r="J7090" i="67"/>
  <c r="M7089" i="67"/>
  <c r="L7089" i="67"/>
  <c r="K7089" i="67"/>
  <c r="J7089" i="67"/>
  <c r="M7088" i="67"/>
  <c r="L7088" i="67"/>
  <c r="K7088" i="67"/>
  <c r="J7088" i="67"/>
  <c r="M7087" i="67"/>
  <c r="L7087" i="67"/>
  <c r="K7087" i="67"/>
  <c r="J7087" i="67"/>
  <c r="M7086" i="67"/>
  <c r="L7086" i="67"/>
  <c r="K7086" i="67"/>
  <c r="J7086" i="67"/>
  <c r="M7085" i="67"/>
  <c r="L7085" i="67"/>
  <c r="K7085" i="67"/>
  <c r="J7085" i="67"/>
  <c r="M7084" i="67"/>
  <c r="L7084" i="67"/>
  <c r="K7084" i="67"/>
  <c r="J7084" i="67"/>
  <c r="M7083" i="67"/>
  <c r="L7083" i="67"/>
  <c r="K7083" i="67"/>
  <c r="J7083" i="67"/>
  <c r="M7082" i="67"/>
  <c r="L7082" i="67"/>
  <c r="K7082" i="67"/>
  <c r="J7082" i="67"/>
  <c r="M7081" i="67"/>
  <c r="L7081" i="67"/>
  <c r="K7081" i="67"/>
  <c r="J7081" i="67"/>
  <c r="M7080" i="67"/>
  <c r="L7080" i="67"/>
  <c r="K7080" i="67"/>
  <c r="J7080" i="67"/>
  <c r="M7079" i="67"/>
  <c r="L7079" i="67"/>
  <c r="K7079" i="67"/>
  <c r="J7079" i="67"/>
  <c r="M7078" i="67"/>
  <c r="L7078" i="67"/>
  <c r="K7078" i="67"/>
  <c r="J7078" i="67"/>
  <c r="M7077" i="67"/>
  <c r="L7077" i="67"/>
  <c r="K7077" i="67"/>
  <c r="J7077" i="67"/>
  <c r="M7076" i="67"/>
  <c r="L7076" i="67"/>
  <c r="K7076" i="67"/>
  <c r="J7076" i="67"/>
  <c r="M7075" i="67"/>
  <c r="L7075" i="67"/>
  <c r="K7075" i="67"/>
  <c r="J7075" i="67"/>
  <c r="M7074" i="67"/>
  <c r="L7074" i="67"/>
  <c r="K7074" i="67"/>
  <c r="J7074" i="67"/>
  <c r="M7073" i="67"/>
  <c r="L7073" i="67"/>
  <c r="K7073" i="67"/>
  <c r="J7073" i="67"/>
  <c r="M7072" i="67"/>
  <c r="L7072" i="67"/>
  <c r="K7072" i="67"/>
  <c r="J7072" i="67"/>
  <c r="M7071" i="67"/>
  <c r="L7071" i="67"/>
  <c r="K7071" i="67"/>
  <c r="J7071" i="67"/>
  <c r="M7070" i="67"/>
  <c r="L7070" i="67"/>
  <c r="K7070" i="67"/>
  <c r="J7070" i="67"/>
  <c r="M7069" i="67"/>
  <c r="L7069" i="67"/>
  <c r="K7069" i="67"/>
  <c r="J7069" i="67"/>
  <c r="M7068" i="67"/>
  <c r="L7068" i="67"/>
  <c r="K7068" i="67"/>
  <c r="J7068" i="67"/>
  <c r="M7067" i="67"/>
  <c r="L7067" i="67"/>
  <c r="K7067" i="67"/>
  <c r="J7067" i="67"/>
  <c r="M7066" i="67"/>
  <c r="L7066" i="67"/>
  <c r="K7066" i="67"/>
  <c r="J7066" i="67"/>
  <c r="M7065" i="67"/>
  <c r="L7065" i="67"/>
  <c r="K7065" i="67"/>
  <c r="J7065" i="67"/>
  <c r="M7064" i="67"/>
  <c r="L7064" i="67"/>
  <c r="K7064" i="67"/>
  <c r="J7064" i="67"/>
  <c r="M7063" i="67"/>
  <c r="L7063" i="67"/>
  <c r="K7063" i="67"/>
  <c r="J7063" i="67"/>
  <c r="M7062" i="67"/>
  <c r="L7062" i="67"/>
  <c r="K7062" i="67"/>
  <c r="J7062" i="67"/>
  <c r="M7061" i="67"/>
  <c r="L7061" i="67"/>
  <c r="K7061" i="67"/>
  <c r="J7061" i="67"/>
  <c r="M7060" i="67"/>
  <c r="L7060" i="67"/>
  <c r="K7060" i="67"/>
  <c r="J7060" i="67"/>
  <c r="M7059" i="67"/>
  <c r="L7059" i="67"/>
  <c r="K7059" i="67"/>
  <c r="J7059" i="67"/>
  <c r="M7058" i="67"/>
  <c r="L7058" i="67"/>
  <c r="K7058" i="67"/>
  <c r="J7058" i="67"/>
  <c r="M7057" i="67"/>
  <c r="L7057" i="67"/>
  <c r="K7057" i="67"/>
  <c r="J7057" i="67"/>
  <c r="M7056" i="67"/>
  <c r="L7056" i="67"/>
  <c r="K7056" i="67"/>
  <c r="J7056" i="67"/>
  <c r="M7055" i="67"/>
  <c r="L7055" i="67"/>
  <c r="K7055" i="67"/>
  <c r="J7055" i="67"/>
  <c r="M7054" i="67"/>
  <c r="L7054" i="67"/>
  <c r="K7054" i="67"/>
  <c r="J7054" i="67"/>
  <c r="M7053" i="67"/>
  <c r="L7053" i="67"/>
  <c r="K7053" i="67"/>
  <c r="J7053" i="67"/>
  <c r="M7052" i="67"/>
  <c r="L7052" i="67"/>
  <c r="K7052" i="67"/>
  <c r="J7052" i="67"/>
  <c r="M7051" i="67"/>
  <c r="L7051" i="67"/>
  <c r="K7051" i="67"/>
  <c r="J7051" i="67"/>
  <c r="M7050" i="67"/>
  <c r="L7050" i="67"/>
  <c r="K7050" i="67"/>
  <c r="J7050" i="67"/>
  <c r="M7049" i="67"/>
  <c r="L7049" i="67"/>
  <c r="K7049" i="67"/>
  <c r="J7049" i="67"/>
  <c r="M7048" i="67"/>
  <c r="L7048" i="67"/>
  <c r="K7048" i="67"/>
  <c r="J7048" i="67"/>
  <c r="M7047" i="67"/>
  <c r="L7047" i="67"/>
  <c r="K7047" i="67"/>
  <c r="J7047" i="67"/>
  <c r="M7046" i="67"/>
  <c r="L7046" i="67"/>
  <c r="K7046" i="67"/>
  <c r="J7046" i="67"/>
  <c r="M7045" i="67"/>
  <c r="L7045" i="67"/>
  <c r="K7045" i="67"/>
  <c r="J7045" i="67"/>
  <c r="I7046" i="67"/>
  <c r="CF99" i="67"/>
  <c r="AV99" i="67"/>
  <c r="T99" i="67"/>
  <c r="P99" i="67"/>
  <c r="CL98" i="67"/>
  <c r="CL95" i="67" s="1"/>
  <c r="CI98" i="67"/>
  <c r="CI95" i="67" s="1"/>
  <c r="CF98" i="67"/>
  <c r="CC98" i="67"/>
  <c r="CC95" i="67" s="1"/>
  <c r="CB98" i="67"/>
  <c r="BZ98" i="67"/>
  <c r="BX98" i="67"/>
  <c r="BX95" i="67" s="1"/>
  <c r="BU98" i="67"/>
  <c r="BT98" i="67"/>
  <c r="BR98" i="67"/>
  <c r="BP98" i="67"/>
  <c r="BM98" i="67"/>
  <c r="BM95" i="67" s="1"/>
  <c r="BJ98" i="67"/>
  <c r="BG98" i="67"/>
  <c r="BF98" i="67"/>
  <c r="BE98" i="67"/>
  <c r="BB98" i="67"/>
  <c r="AY98" i="67"/>
  <c r="AY95" i="67" s="1"/>
  <c r="AS98" i="67"/>
  <c r="AR98" i="67"/>
  <c r="AR95" i="67" s="1"/>
  <c r="AP98" i="67"/>
  <c r="AN98" i="67"/>
  <c r="AL98" i="67"/>
  <c r="AK98" i="67"/>
  <c r="AI98" i="67"/>
  <c r="AG98" i="67"/>
  <c r="AD98" i="67"/>
  <c r="AC98" i="67"/>
  <c r="AC95" i="67" s="1"/>
  <c r="AA98" i="67"/>
  <c r="Y98" i="67"/>
  <c r="V98" i="67"/>
  <c r="U98" i="67"/>
  <c r="T98" i="67"/>
  <c r="S98" i="67"/>
  <c r="Q98" i="67"/>
  <c r="P98" i="67"/>
  <c r="P95" i="67" s="1"/>
  <c r="CL97" i="67"/>
  <c r="CI97" i="67"/>
  <c r="CF97" i="67"/>
  <c r="CC97" i="67"/>
  <c r="CB97" i="67"/>
  <c r="CB95" i="67"/>
  <c r="BZ97" i="67"/>
  <c r="BZ95" i="67" s="1"/>
  <c r="BY95" i="67"/>
  <c r="BX97" i="67"/>
  <c r="BU97" i="67"/>
  <c r="BU95" i="67" s="1"/>
  <c r="BT97" i="67"/>
  <c r="BR97" i="67"/>
  <c r="BR95" i="67" s="1"/>
  <c r="BQ95" i="67"/>
  <c r="BP97" i="67"/>
  <c r="BP95" i="67" s="1"/>
  <c r="BM97" i="67"/>
  <c r="BJ97" i="67"/>
  <c r="BJ95" i="67"/>
  <c r="BG97" i="67"/>
  <c r="BG95" i="67"/>
  <c r="BF97" i="67"/>
  <c r="BF95" i="67" s="1"/>
  <c r="BE97" i="67"/>
  <c r="BE95" i="67" s="1"/>
  <c r="BB97" i="67"/>
  <c r="BB95" i="67"/>
  <c r="AY97" i="67"/>
  <c r="AV97" i="67"/>
  <c r="AV95" i="67" s="1"/>
  <c r="AS97" i="67"/>
  <c r="AS95" i="67"/>
  <c r="AR97" i="67"/>
  <c r="AP97" i="67"/>
  <c r="AP95" i="67" s="1"/>
  <c r="AO95" i="67"/>
  <c r="AN97" i="67"/>
  <c r="AN95" i="67" s="1"/>
  <c r="AL97" i="67"/>
  <c r="AK97" i="67"/>
  <c r="AI97" i="67"/>
  <c r="AI95" i="67" s="1"/>
  <c r="AH95" i="67"/>
  <c r="AG97" i="67"/>
  <c r="AG95" i="67" s="1"/>
  <c r="AD97" i="67"/>
  <c r="AC97" i="67"/>
  <c r="AA97" i="67"/>
  <c r="AA95" i="67" s="1"/>
  <c r="Z95" i="67"/>
  <c r="Y97" i="67"/>
  <c r="Y95" i="67" s="1"/>
  <c r="V97" i="67"/>
  <c r="U97" i="67"/>
  <c r="T97" i="67"/>
  <c r="T95" i="67" s="1"/>
  <c r="S97" i="67"/>
  <c r="R95" i="67"/>
  <c r="Q97" i="67"/>
  <c r="P97" i="67"/>
  <c r="F98" i="67"/>
  <c r="E98" i="67"/>
  <c r="E95" i="67"/>
  <c r="D98" i="67"/>
  <c r="C98" i="67"/>
  <c r="F97" i="67"/>
  <c r="F95" i="67" s="1"/>
  <c r="E97" i="67"/>
  <c r="D97" i="67"/>
  <c r="D95" i="67" s="1"/>
  <c r="C97" i="67"/>
  <c r="C95" i="67" s="1"/>
  <c r="CF87" i="67"/>
  <c r="AV87" i="67"/>
  <c r="T87" i="67"/>
  <c r="P87" i="67"/>
  <c r="CL86" i="67"/>
  <c r="CI86" i="67"/>
  <c r="CF86" i="67"/>
  <c r="CC86" i="67"/>
  <c r="CB86" i="67"/>
  <c r="BZ86" i="67"/>
  <c r="BX86" i="67"/>
  <c r="BU86" i="67"/>
  <c r="BT86" i="67"/>
  <c r="BT83" i="67" s="1"/>
  <c r="BR86" i="67"/>
  <c r="BP86" i="67"/>
  <c r="BM86" i="67"/>
  <c r="BJ86" i="67"/>
  <c r="BG86" i="67"/>
  <c r="BF86" i="67"/>
  <c r="BE86" i="67"/>
  <c r="BB86" i="67"/>
  <c r="AY86" i="67"/>
  <c r="AS86" i="67"/>
  <c r="AR86" i="67"/>
  <c r="AP86" i="67"/>
  <c r="AN86" i="67"/>
  <c r="AL86" i="67"/>
  <c r="AL83" i="67" s="1"/>
  <c r="AK86" i="67"/>
  <c r="AI86" i="67"/>
  <c r="AG86" i="67"/>
  <c r="AD86" i="67"/>
  <c r="AC86" i="67"/>
  <c r="AA86" i="67"/>
  <c r="Y86" i="67"/>
  <c r="V86" i="67"/>
  <c r="V83" i="67" s="1"/>
  <c r="U86" i="67"/>
  <c r="T86" i="67"/>
  <c r="T83" i="67" s="1"/>
  <c r="S86" i="67"/>
  <c r="Q86" i="67"/>
  <c r="P86" i="67"/>
  <c r="P83" i="67" s="1"/>
  <c r="CL85" i="67"/>
  <c r="CL83" i="67"/>
  <c r="CI85" i="67"/>
  <c r="CI83" i="67" s="1"/>
  <c r="CF85" i="67"/>
  <c r="CC85" i="67"/>
  <c r="CC83" i="67" s="1"/>
  <c r="CB85" i="67"/>
  <c r="BZ85" i="67"/>
  <c r="BZ83" i="67"/>
  <c r="BY83" i="67"/>
  <c r="BX85" i="67"/>
  <c r="BU85" i="67"/>
  <c r="BU83" i="67" s="1"/>
  <c r="BT85" i="67"/>
  <c r="BR85" i="67"/>
  <c r="BP85" i="67"/>
  <c r="BP83" i="67" s="1"/>
  <c r="BM85" i="67"/>
  <c r="BJ85" i="67"/>
  <c r="BJ83" i="67"/>
  <c r="BG85" i="67"/>
  <c r="BG83" i="67" s="1"/>
  <c r="BF85" i="67"/>
  <c r="BF83" i="67" s="1"/>
  <c r="BE85" i="67"/>
  <c r="BB85" i="67"/>
  <c r="BB83" i="67" s="1"/>
  <c r="AY85" i="67"/>
  <c r="AV85" i="67"/>
  <c r="AV83" i="67"/>
  <c r="AS85" i="67"/>
  <c r="AS83" i="67"/>
  <c r="AR85" i="67"/>
  <c r="AR83" i="67" s="1"/>
  <c r="AP85" i="67"/>
  <c r="AP83" i="67" s="1"/>
  <c r="AO83" i="67"/>
  <c r="AN85" i="67"/>
  <c r="AN83" i="67"/>
  <c r="AL85" i="67"/>
  <c r="AK85" i="67"/>
  <c r="AK83" i="67" s="1"/>
  <c r="AI85" i="67"/>
  <c r="AH83" i="67"/>
  <c r="AG85" i="67"/>
  <c r="AD85" i="67"/>
  <c r="AD83" i="67" s="1"/>
  <c r="AC85" i="67"/>
  <c r="AC83" i="67"/>
  <c r="AA85" i="67"/>
  <c r="AA83" i="67" s="1"/>
  <c r="Z83" i="67"/>
  <c r="Y85" i="67"/>
  <c r="V85" i="67"/>
  <c r="U85" i="67"/>
  <c r="U83" i="67" s="1"/>
  <c r="T85" i="67"/>
  <c r="S85" i="67"/>
  <c r="S83" i="67" s="1"/>
  <c r="R83" i="67"/>
  <c r="Q85" i="67"/>
  <c r="Q83" i="67"/>
  <c r="P85" i="67"/>
  <c r="F86" i="67"/>
  <c r="F83" i="67"/>
  <c r="E86" i="67"/>
  <c r="D86" i="67"/>
  <c r="C86" i="67"/>
  <c r="F85" i="67"/>
  <c r="E85" i="67"/>
  <c r="E83" i="67" s="1"/>
  <c r="D85" i="67"/>
  <c r="D83" i="67" s="1"/>
  <c r="C85" i="67"/>
  <c r="C83" i="67" s="1"/>
  <c r="AD95" i="67"/>
  <c r="CF95" i="67"/>
  <c r="CB83" i="67"/>
  <c r="BR83" i="67"/>
  <c r="BT95" i="67"/>
  <c r="BQ83" i="67"/>
  <c r="BE83" i="67"/>
  <c r="AY83" i="67"/>
  <c r="AK95" i="67"/>
  <c r="AG83" i="67"/>
  <c r="Y83" i="67"/>
  <c r="U95" i="67"/>
  <c r="Q95" i="67"/>
  <c r="I8054" i="67"/>
  <c r="I7047" i="67"/>
  <c r="I8055" i="67"/>
  <c r="I7048" i="67"/>
  <c r="I8056" i="67"/>
  <c r="I7049" i="67"/>
  <c r="I8057" i="67"/>
  <c r="I7050" i="67"/>
  <c r="I8058" i="67"/>
  <c r="I7051" i="67"/>
  <c r="I8059" i="67"/>
  <c r="I7052" i="67"/>
  <c r="I8060" i="67"/>
  <c r="I7053" i="67"/>
  <c r="I8061" i="67"/>
  <c r="I7054" i="67"/>
  <c r="I8062" i="67"/>
  <c r="I7055" i="67"/>
  <c r="I8063" i="67"/>
  <c r="I7056" i="67"/>
  <c r="I8064" i="67"/>
  <c r="I7057" i="67"/>
  <c r="I8065" i="67"/>
  <c r="I7058" i="67"/>
  <c r="I8066" i="67"/>
  <c r="I7059" i="67"/>
  <c r="I8067" i="67"/>
  <c r="I7060" i="67"/>
  <c r="I8068" i="67"/>
  <c r="I7061" i="67"/>
  <c r="I8069" i="67"/>
  <c r="I7062" i="67"/>
  <c r="I8070" i="67"/>
  <c r="I7063" i="67"/>
  <c r="I8071" i="67"/>
  <c r="I7064" i="67"/>
  <c r="I8072" i="67"/>
  <c r="I7065" i="67"/>
  <c r="I8073" i="67"/>
  <c r="I7066" i="67"/>
  <c r="I8074" i="67"/>
  <c r="I7067" i="67"/>
  <c r="I8075" i="67"/>
  <c r="I7068" i="67"/>
  <c r="I8076" i="67"/>
  <c r="I7069" i="67"/>
  <c r="O95" i="68"/>
  <c r="O94" i="68"/>
  <c r="O93" i="68"/>
  <c r="O92" i="68"/>
  <c r="O91" i="68"/>
  <c r="O90" i="68"/>
  <c r="O89" i="68"/>
  <c r="O88" i="68"/>
  <c r="O87" i="68"/>
  <c r="O86" i="68"/>
  <c r="O85" i="68"/>
  <c r="O84" i="68"/>
  <c r="O83" i="68"/>
  <c r="O82" i="68"/>
  <c r="O81" i="68"/>
  <c r="O80" i="68"/>
  <c r="O79" i="68"/>
  <c r="O78" i="68"/>
  <c r="O77" i="68"/>
  <c r="O76" i="68"/>
  <c r="O73" i="68"/>
  <c r="O72" i="68"/>
  <c r="O71" i="68"/>
  <c r="O69" i="68"/>
  <c r="O68" i="68"/>
  <c r="O67" i="68"/>
  <c r="O65" i="68"/>
  <c r="O64" i="68"/>
  <c r="O63" i="68"/>
  <c r="O62" i="68"/>
  <c r="O61" i="68"/>
  <c r="O60" i="68"/>
  <c r="O59" i="68"/>
  <c r="O57" i="68"/>
  <c r="O56" i="68"/>
  <c r="O55" i="68"/>
  <c r="O54" i="68"/>
  <c r="O53" i="68"/>
  <c r="O52" i="68"/>
  <c r="O51" i="68"/>
  <c r="O49" i="68"/>
  <c r="O48" i="68"/>
  <c r="O47" i="68"/>
  <c r="O46" i="68"/>
  <c r="O45" i="68"/>
  <c r="O44" i="68"/>
  <c r="O43" i="68"/>
  <c r="O42" i="68"/>
  <c r="O41" i="68"/>
  <c r="O38" i="68"/>
  <c r="O37" i="68"/>
  <c r="O35" i="68"/>
  <c r="O34" i="68"/>
  <c r="O33" i="68"/>
  <c r="O32" i="68"/>
  <c r="O31" i="68"/>
  <c r="O29" i="68"/>
  <c r="O28" i="68"/>
  <c r="O27" i="68"/>
  <c r="O26" i="68"/>
  <c r="O24" i="68"/>
  <c r="O23" i="68"/>
  <c r="O22" i="68"/>
  <c r="O20" i="68"/>
  <c r="O19" i="68"/>
  <c r="O18" i="68"/>
  <c r="O17" i="68"/>
  <c r="O16" i="68"/>
  <c r="O15" i="68"/>
  <c r="O14" i="68"/>
  <c r="O13" i="68"/>
  <c r="O12" i="68"/>
  <c r="O11" i="68"/>
  <c r="O9" i="68"/>
  <c r="O8" i="68"/>
  <c r="O6" i="68"/>
  <c r="I8077" i="67"/>
  <c r="I7070" i="67"/>
  <c r="O221" i="5"/>
  <c r="O220" i="5"/>
  <c r="O219" i="5"/>
  <c r="O218" i="5"/>
  <c r="O217" i="5"/>
  <c r="O216" i="5"/>
  <c r="O215" i="5"/>
  <c r="O214" i="5"/>
  <c r="O213" i="5"/>
  <c r="O212" i="5"/>
  <c r="O211" i="5"/>
  <c r="O210" i="5"/>
  <c r="O207" i="5"/>
  <c r="O205" i="5"/>
  <c r="O203" i="5"/>
  <c r="O199" i="5"/>
  <c r="O197" i="5"/>
  <c r="O196" i="5"/>
  <c r="O195" i="5"/>
  <c r="O193" i="5"/>
  <c r="O191" i="5"/>
  <c r="O186" i="5"/>
  <c r="O184" i="5"/>
  <c r="O183" i="5"/>
  <c r="O182" i="5"/>
  <c r="O180" i="5"/>
  <c r="O178" i="5"/>
  <c r="O177" i="5"/>
  <c r="O174" i="5"/>
  <c r="O173" i="5"/>
  <c r="O172" i="5"/>
  <c r="O171" i="5"/>
  <c r="O170" i="5"/>
  <c r="O169" i="5"/>
  <c r="O168" i="5"/>
  <c r="O167" i="5"/>
  <c r="O166" i="5"/>
  <c r="O164" i="5"/>
  <c r="O163" i="5"/>
  <c r="O162" i="5"/>
  <c r="O161" i="5"/>
  <c r="O159" i="5"/>
  <c r="O158" i="5"/>
  <c r="O157" i="5"/>
  <c r="O156" i="5"/>
  <c r="O155" i="5"/>
  <c r="O154" i="5"/>
  <c r="O153" i="5"/>
  <c r="O152" i="5"/>
  <c r="O151" i="5"/>
  <c r="O150" i="5"/>
  <c r="O146" i="5"/>
  <c r="O144" i="5"/>
  <c r="O140" i="5"/>
  <c r="O138" i="5"/>
  <c r="O137" i="5"/>
  <c r="O136" i="5"/>
  <c r="O134" i="5"/>
  <c r="O132" i="5"/>
  <c r="O131" i="5"/>
  <c r="O127" i="5"/>
  <c r="O125" i="5"/>
  <c r="O124" i="5"/>
  <c r="O123" i="5"/>
  <c r="O121" i="5"/>
  <c r="O119" i="5"/>
  <c r="O118" i="5"/>
  <c r="O114" i="5"/>
  <c r="O112" i="5"/>
  <c r="O110" i="5"/>
  <c r="O108" i="5"/>
  <c r="O106" i="5"/>
  <c r="O101" i="5"/>
  <c r="O99" i="5"/>
  <c r="O97" i="5"/>
  <c r="O95" i="5"/>
  <c r="O93" i="5"/>
  <c r="O91" i="5"/>
  <c r="O89" i="5"/>
  <c r="O88" i="5"/>
  <c r="O86" i="5"/>
  <c r="O84" i="5"/>
  <c r="O83" i="5"/>
  <c r="O80" i="5"/>
  <c r="O79" i="5"/>
  <c r="O77" i="5"/>
  <c r="O76" i="5"/>
  <c r="O73" i="5"/>
  <c r="O72" i="5"/>
  <c r="O71" i="5"/>
  <c r="O70" i="5"/>
  <c r="O68" i="5"/>
  <c r="O67" i="5"/>
  <c r="O66" i="5"/>
  <c r="O65" i="5"/>
  <c r="O63" i="5"/>
  <c r="O62" i="5"/>
  <c r="O61" i="5"/>
  <c r="O60" i="5"/>
  <c r="O59" i="5"/>
  <c r="O57" i="5"/>
  <c r="O56" i="5"/>
  <c r="O55" i="5"/>
  <c r="O54" i="5"/>
  <c r="O52" i="5"/>
  <c r="O51" i="5"/>
  <c r="O50" i="5"/>
  <c r="O49" i="5"/>
  <c r="O46" i="5"/>
  <c r="O45" i="5"/>
  <c r="O44" i="5"/>
  <c r="O43" i="5"/>
  <c r="O42" i="5"/>
  <c r="O41" i="5"/>
  <c r="O39" i="5"/>
  <c r="O38" i="5"/>
  <c r="O37" i="5"/>
  <c r="O36" i="5"/>
  <c r="O33" i="5"/>
  <c r="O15" i="5"/>
  <c r="O14" i="5"/>
  <c r="O13" i="5"/>
  <c r="O7" i="5"/>
  <c r="O6" i="5"/>
  <c r="I8078" i="67"/>
  <c r="I7071" i="67"/>
  <c r="D2" i="68"/>
  <c r="C278" i="50"/>
  <c r="C281" i="50"/>
  <c r="C282" i="50"/>
  <c r="C283" i="50"/>
  <c r="C280" i="50"/>
  <c r="C272" i="50"/>
  <c r="C273" i="50"/>
  <c r="C274" i="50"/>
  <c r="C275" i="50"/>
  <c r="C276" i="50"/>
  <c r="C277" i="50"/>
  <c r="C271" i="50"/>
  <c r="C260" i="50"/>
  <c r="C255" i="50"/>
  <c r="C265" i="50"/>
  <c r="C266" i="50"/>
  <c r="C267" i="50"/>
  <c r="C268" i="50"/>
  <c r="C269" i="50"/>
  <c r="C270" i="50"/>
  <c r="C264" i="50"/>
  <c r="C254" i="50"/>
  <c r="C252" i="50"/>
  <c r="C251" i="50"/>
  <c r="C249" i="50"/>
  <c r="C248" i="50"/>
  <c r="C246" i="50"/>
  <c r="C238" i="50"/>
  <c r="C239" i="50"/>
  <c r="C237" i="50"/>
  <c r="C235" i="50"/>
  <c r="C236" i="50"/>
  <c r="C234" i="50"/>
  <c r="C228" i="50"/>
  <c r="C229" i="50"/>
  <c r="C230" i="50"/>
  <c r="C231" i="50"/>
  <c r="C232" i="50"/>
  <c r="C233" i="50"/>
  <c r="C227" i="50"/>
  <c r="C221" i="50"/>
  <c r="C222" i="50"/>
  <c r="C223" i="50"/>
  <c r="C224" i="50"/>
  <c r="C225" i="50"/>
  <c r="C226" i="50"/>
  <c r="C220" i="50"/>
  <c r="C183" i="50"/>
  <c r="C184" i="50"/>
  <c r="C185" i="50"/>
  <c r="C182"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250" i="50"/>
  <c r="D251" i="50"/>
  <c r="D252" i="50"/>
  <c r="D253" i="50"/>
  <c r="D254" i="50"/>
  <c r="D255" i="50"/>
  <c r="D256" i="50"/>
  <c r="D257" i="50"/>
  <c r="D258" i="50"/>
  <c r="D259" i="50"/>
  <c r="D260" i="50"/>
  <c r="D261" i="50"/>
  <c r="D262" i="50"/>
  <c r="D263" i="50"/>
  <c r="D264" i="50"/>
  <c r="D265" i="50"/>
  <c r="D266" i="50"/>
  <c r="D267" i="50"/>
  <c r="D268" i="50"/>
  <c r="D269" i="50"/>
  <c r="D270" i="50"/>
  <c r="D271" i="50"/>
  <c r="D272" i="50"/>
  <c r="D273" i="50"/>
  <c r="D274" i="50"/>
  <c r="D275" i="50"/>
  <c r="D276" i="50"/>
  <c r="D277" i="50"/>
  <c r="D278" i="50"/>
  <c r="D279" i="50"/>
  <c r="D280" i="50"/>
  <c r="D281" i="50"/>
  <c r="D282" i="50"/>
  <c r="D283" i="50"/>
  <c r="D284" i="50"/>
  <c r="D285" i="50"/>
  <c r="D286" i="50"/>
  <c r="D287" i="50"/>
  <c r="D288" i="50"/>
  <c r="D180" i="50"/>
  <c r="I8079" i="67"/>
  <c r="I7072" i="67"/>
  <c r="C181" i="50"/>
  <c r="C186" i="50"/>
  <c r="C187" i="50"/>
  <c r="C188" i="50"/>
  <c r="C189" i="50"/>
  <c r="C190" i="50"/>
  <c r="C191" i="50"/>
  <c r="C192" i="50"/>
  <c r="C193" i="50"/>
  <c r="C194" i="50"/>
  <c r="C195" i="50"/>
  <c r="C196" i="50"/>
  <c r="C197" i="50"/>
  <c r="C198" i="50"/>
  <c r="C199" i="50"/>
  <c r="C200" i="50"/>
  <c r="C201" i="50"/>
  <c r="C202" i="50"/>
  <c r="C203" i="50"/>
  <c r="C204" i="50"/>
  <c r="C205" i="50"/>
  <c r="C206" i="50"/>
  <c r="C207" i="50"/>
  <c r="C208" i="50"/>
  <c r="C209" i="50"/>
  <c r="C210" i="50"/>
  <c r="C211" i="50"/>
  <c r="C212" i="50"/>
  <c r="C213" i="50"/>
  <c r="C214" i="50"/>
  <c r="C215" i="50"/>
  <c r="C216" i="50"/>
  <c r="C217" i="50"/>
  <c r="C218" i="50"/>
  <c r="C219" i="50"/>
  <c r="C240" i="50"/>
  <c r="C241" i="50"/>
  <c r="C242" i="50"/>
  <c r="C243" i="50"/>
  <c r="C244" i="50"/>
  <c r="C245" i="50"/>
  <c r="C247" i="50"/>
  <c r="C250" i="50"/>
  <c r="C253" i="50"/>
  <c r="C256" i="50"/>
  <c r="C257" i="50"/>
  <c r="C258" i="50"/>
  <c r="C259" i="50"/>
  <c r="C261" i="50"/>
  <c r="C262" i="50"/>
  <c r="C263" i="50"/>
  <c r="C279" i="50"/>
  <c r="C284" i="50"/>
  <c r="C285" i="50"/>
  <c r="C286" i="50"/>
  <c r="C287" i="50"/>
  <c r="C288" i="50"/>
  <c r="A181" i="50"/>
  <c r="A182" i="50"/>
  <c r="A183" i="50"/>
  <c r="A184" i="50"/>
  <c r="A185" i="50"/>
  <c r="A186" i="50"/>
  <c r="A187" i="50"/>
  <c r="A188" i="50"/>
  <c r="A189" i="50"/>
  <c r="A190" i="50"/>
  <c r="A191" i="50"/>
  <c r="A192" i="50"/>
  <c r="A193" i="50"/>
  <c r="A194" i="50"/>
  <c r="A195" i="50"/>
  <c r="A196" i="50"/>
  <c r="A197" i="50"/>
  <c r="A198" i="50"/>
  <c r="A199" i="50"/>
  <c r="A200" i="50"/>
  <c r="A201" i="50"/>
  <c r="A202" i="50"/>
  <c r="A203" i="50"/>
  <c r="A204" i="50"/>
  <c r="A205" i="50"/>
  <c r="A206" i="50"/>
  <c r="A207" i="50"/>
  <c r="A208" i="50"/>
  <c r="A209" i="50"/>
  <c r="A210" i="50"/>
  <c r="A211" i="50"/>
  <c r="A212" i="50"/>
  <c r="A213" i="50"/>
  <c r="A214" i="50"/>
  <c r="A215" i="50"/>
  <c r="A216" i="50"/>
  <c r="A217" i="50"/>
  <c r="A218" i="50"/>
  <c r="A219" i="50"/>
  <c r="A220" i="50"/>
  <c r="A221" i="50"/>
  <c r="A222" i="50"/>
  <c r="A223" i="50"/>
  <c r="A224" i="50"/>
  <c r="A225" i="50"/>
  <c r="A226" i="50"/>
  <c r="A227" i="50"/>
  <c r="A228" i="50"/>
  <c r="A229" i="50"/>
  <c r="A230" i="50"/>
  <c r="A231" i="50"/>
  <c r="A232" i="50"/>
  <c r="A233" i="50"/>
  <c r="A234" i="50"/>
  <c r="A235" i="50"/>
  <c r="A236" i="50"/>
  <c r="A237" i="50"/>
  <c r="A238" i="50"/>
  <c r="A239" i="50"/>
  <c r="A240" i="50"/>
  <c r="A241" i="50"/>
  <c r="A242" i="50"/>
  <c r="A243" i="50"/>
  <c r="A244" i="50"/>
  <c r="A245" i="50"/>
  <c r="A246" i="50"/>
  <c r="A247" i="50"/>
  <c r="A248" i="50"/>
  <c r="A249" i="50"/>
  <c r="A250" i="50"/>
  <c r="A251" i="50"/>
  <c r="A252" i="50"/>
  <c r="A253" i="50"/>
  <c r="A254" i="50"/>
  <c r="A255" i="50"/>
  <c r="A256" i="50"/>
  <c r="A257" i="50"/>
  <c r="A258" i="50"/>
  <c r="A259" i="50"/>
  <c r="A260" i="50"/>
  <c r="A261" i="50"/>
  <c r="A262" i="50"/>
  <c r="A263" i="50"/>
  <c r="A264" i="50"/>
  <c r="A265" i="50"/>
  <c r="A266" i="50"/>
  <c r="A267" i="50"/>
  <c r="A268" i="50"/>
  <c r="A269" i="50"/>
  <c r="A270" i="50"/>
  <c r="A271" i="50"/>
  <c r="A272" i="50"/>
  <c r="A273" i="50"/>
  <c r="A274" i="50"/>
  <c r="A275" i="50"/>
  <c r="A276" i="50"/>
  <c r="A277" i="50"/>
  <c r="A278" i="50"/>
  <c r="A279" i="50"/>
  <c r="A280" i="50"/>
  <c r="A281" i="50"/>
  <c r="A282" i="50"/>
  <c r="A283" i="50"/>
  <c r="A284" i="50"/>
  <c r="A285" i="50"/>
  <c r="A286" i="50"/>
  <c r="A287" i="50"/>
  <c r="A288" i="50"/>
  <c r="I8080" i="67"/>
  <c r="I7073" i="67"/>
  <c r="C180" i="50"/>
  <c r="A180" i="50"/>
  <c r="CZ3" i="67"/>
  <c r="CZ4" i="67"/>
  <c r="CZ14" i="67"/>
  <c r="CZ13" i="67"/>
  <c r="CZ24" i="67"/>
  <c r="CZ23" i="67"/>
  <c r="CZ34" i="67"/>
  <c r="CZ33" i="67"/>
  <c r="CZ44" i="67"/>
  <c r="CZ43" i="67"/>
  <c r="CZ53" i="67"/>
  <c r="CZ54" i="67"/>
  <c r="CZ63" i="67"/>
  <c r="CZ64" i="67"/>
  <c r="DB63" i="67"/>
  <c r="DA63" i="67"/>
  <c r="CY63" i="67"/>
  <c r="CX63" i="67"/>
  <c r="CW63" i="67"/>
  <c r="DB53" i="67"/>
  <c r="DA53" i="67"/>
  <c r="CY53" i="67"/>
  <c r="CX53" i="67"/>
  <c r="CW53" i="67"/>
  <c r="DB43" i="67"/>
  <c r="DA43" i="67"/>
  <c r="CY43" i="67"/>
  <c r="CX43" i="67"/>
  <c r="CW43" i="67"/>
  <c r="DB33" i="67"/>
  <c r="DA33" i="67"/>
  <c r="CY33" i="67"/>
  <c r="CX33" i="67"/>
  <c r="CW33" i="67"/>
  <c r="DB23" i="67"/>
  <c r="DA23" i="67"/>
  <c r="CY23" i="67"/>
  <c r="CX23" i="67"/>
  <c r="CW23" i="67"/>
  <c r="DB13" i="67"/>
  <c r="DA13" i="67"/>
  <c r="CY13" i="67"/>
  <c r="CX13" i="67"/>
  <c r="CW13" i="67"/>
  <c r="DB3" i="67"/>
  <c r="DA3" i="67"/>
  <c r="CY3" i="67"/>
  <c r="CX3" i="67"/>
  <c r="CW3" i="67"/>
  <c r="CU63" i="67"/>
  <c r="CT63" i="67"/>
  <c r="CS63" i="67"/>
  <c r="CR63" i="67"/>
  <c r="CQ63" i="67"/>
  <c r="CP63" i="67"/>
  <c r="CO63" i="67"/>
  <c r="CU53" i="67"/>
  <c r="CT53" i="67"/>
  <c r="CS53" i="67"/>
  <c r="CR53" i="67"/>
  <c r="CQ53" i="67"/>
  <c r="CP53" i="67"/>
  <c r="CO53" i="67"/>
  <c r="CU43" i="67"/>
  <c r="CT43" i="67"/>
  <c r="CS43" i="67"/>
  <c r="CR43" i="67"/>
  <c r="CQ43" i="67"/>
  <c r="CP43" i="67"/>
  <c r="CO43" i="67"/>
  <c r="CU33" i="67"/>
  <c r="CT33" i="67"/>
  <c r="CS33" i="67"/>
  <c r="CR33" i="67"/>
  <c r="CQ33" i="67"/>
  <c r="CP33" i="67"/>
  <c r="CO33" i="67"/>
  <c r="CU23" i="67"/>
  <c r="CT23" i="67"/>
  <c r="CS23" i="67"/>
  <c r="CR23" i="67"/>
  <c r="CQ23" i="67"/>
  <c r="CP23" i="67"/>
  <c r="CO23" i="67"/>
  <c r="CU13" i="67"/>
  <c r="CT13" i="67"/>
  <c r="CS13" i="67"/>
  <c r="CR13" i="67"/>
  <c r="CQ13" i="67"/>
  <c r="CP13" i="67"/>
  <c r="CO13" i="67"/>
  <c r="CU3" i="67"/>
  <c r="CT3" i="67"/>
  <c r="CS3" i="67"/>
  <c r="CR3" i="67"/>
  <c r="CQ3" i="67"/>
  <c r="CP3" i="67"/>
  <c r="CO3" i="67"/>
  <c r="A124" i="68"/>
  <c r="B285" i="50"/>
  <c r="A125" i="68"/>
  <c r="B286" i="50"/>
  <c r="A126" i="68"/>
  <c r="B287" i="50"/>
  <c r="A127" i="68"/>
  <c r="B288" i="50"/>
  <c r="A123" i="68"/>
  <c r="B284" i="50"/>
  <c r="A122" i="68"/>
  <c r="B283" i="50"/>
  <c r="A121" i="68"/>
  <c r="B282" i="50"/>
  <c r="A120" i="68"/>
  <c r="B281" i="50"/>
  <c r="A119" i="68"/>
  <c r="B280" i="50"/>
  <c r="A117" i="68"/>
  <c r="B279" i="50"/>
  <c r="A116" i="68"/>
  <c r="B278" i="50"/>
  <c r="A115" i="68"/>
  <c r="B277" i="50"/>
  <c r="A114" i="68"/>
  <c r="B276" i="50"/>
  <c r="A113" i="68"/>
  <c r="B275" i="50"/>
  <c r="A112" i="68"/>
  <c r="B274" i="50"/>
  <c r="A111" i="68"/>
  <c r="B273" i="50"/>
  <c r="A110" i="68"/>
  <c r="B272" i="50"/>
  <c r="A109" i="68"/>
  <c r="B271" i="50"/>
  <c r="A107" i="68"/>
  <c r="B270" i="50"/>
  <c r="A106" i="68"/>
  <c r="B269" i="50"/>
  <c r="A105" i="68"/>
  <c r="B268" i="50"/>
  <c r="A104" i="68"/>
  <c r="B267" i="50"/>
  <c r="A103" i="68"/>
  <c r="B266" i="50"/>
  <c r="A102" i="68"/>
  <c r="B265" i="50"/>
  <c r="A101" i="68"/>
  <c r="B264" i="50"/>
  <c r="A99" i="68"/>
  <c r="B263" i="50"/>
  <c r="A98" i="68"/>
  <c r="B262" i="50"/>
  <c r="A96" i="68"/>
  <c r="B261" i="50"/>
  <c r="A95" i="68"/>
  <c r="B260" i="50"/>
  <c r="A94" i="68"/>
  <c r="B259" i="50"/>
  <c r="A93" i="68"/>
  <c r="B258" i="50"/>
  <c r="A92" i="68"/>
  <c r="B257" i="50"/>
  <c r="A91" i="68"/>
  <c r="B256" i="50"/>
  <c r="A90" i="68"/>
  <c r="B255" i="50"/>
  <c r="A89" i="68"/>
  <c r="B254" i="50"/>
  <c r="A88" i="68"/>
  <c r="B253" i="50"/>
  <c r="A87" i="68"/>
  <c r="B252" i="50"/>
  <c r="A86" i="68"/>
  <c r="B251" i="50"/>
  <c r="A85" i="68"/>
  <c r="B250" i="50"/>
  <c r="A84" i="68"/>
  <c r="B249" i="50"/>
  <c r="A83" i="68"/>
  <c r="B248" i="50"/>
  <c r="A82" i="68"/>
  <c r="B247" i="50"/>
  <c r="A81" i="68"/>
  <c r="B246" i="50"/>
  <c r="A80" i="68"/>
  <c r="B245" i="50"/>
  <c r="A79" i="68"/>
  <c r="B244" i="50"/>
  <c r="A78" i="68"/>
  <c r="B243" i="50"/>
  <c r="A77" i="68"/>
  <c r="B242" i="50"/>
  <c r="A76" i="68"/>
  <c r="B241" i="50"/>
  <c r="A74" i="68"/>
  <c r="B240" i="50"/>
  <c r="A73" i="68"/>
  <c r="B239" i="50"/>
  <c r="A72" i="68"/>
  <c r="B238" i="50"/>
  <c r="A71" i="68"/>
  <c r="B237" i="50"/>
  <c r="A69" i="68"/>
  <c r="B236" i="50"/>
  <c r="A68" i="68"/>
  <c r="B235" i="50"/>
  <c r="A67" i="68"/>
  <c r="B234" i="50"/>
  <c r="A65" i="68"/>
  <c r="B233" i="50"/>
  <c r="A64" i="68"/>
  <c r="B232" i="50"/>
  <c r="A63" i="68"/>
  <c r="B231" i="50"/>
  <c r="A62" i="68"/>
  <c r="B230" i="50"/>
  <c r="A61" i="68"/>
  <c r="B229" i="50"/>
  <c r="A60" i="68"/>
  <c r="B228" i="50"/>
  <c r="A59" i="68"/>
  <c r="B227" i="50"/>
  <c r="A57" i="68"/>
  <c r="B226" i="50"/>
  <c r="A56" i="68"/>
  <c r="B225" i="50"/>
  <c r="A55" i="68"/>
  <c r="B224" i="50"/>
  <c r="A54" i="68"/>
  <c r="B223" i="50"/>
  <c r="A53" i="68"/>
  <c r="B222" i="50"/>
  <c r="A52" i="68"/>
  <c r="B221" i="50"/>
  <c r="A51" i="68"/>
  <c r="B220" i="50"/>
  <c r="A49" i="68"/>
  <c r="B219" i="50"/>
  <c r="A48" i="68"/>
  <c r="B218" i="50"/>
  <c r="A47" i="68"/>
  <c r="B217" i="50"/>
  <c r="A46" i="68"/>
  <c r="B216" i="50"/>
  <c r="A45" i="68"/>
  <c r="B215" i="50"/>
  <c r="A44" i="68"/>
  <c r="B214" i="50"/>
  <c r="A43" i="68"/>
  <c r="B213" i="50"/>
  <c r="A42" i="68"/>
  <c r="B212" i="50"/>
  <c r="A41" i="68"/>
  <c r="B211" i="50"/>
  <c r="A39" i="68"/>
  <c r="B210" i="50"/>
  <c r="A38" i="68"/>
  <c r="B209" i="50"/>
  <c r="A37" i="68"/>
  <c r="B208" i="50"/>
  <c r="A36" i="68"/>
  <c r="B207" i="50"/>
  <c r="A35" i="68"/>
  <c r="B206" i="50"/>
  <c r="A34" i="68"/>
  <c r="B205" i="50"/>
  <c r="A33" i="68"/>
  <c r="B204" i="50"/>
  <c r="A32" i="68"/>
  <c r="B203" i="50"/>
  <c r="A31" i="68"/>
  <c r="B202" i="50"/>
  <c r="A30" i="68"/>
  <c r="B201" i="50"/>
  <c r="A29" i="68"/>
  <c r="B200" i="50"/>
  <c r="A28" i="68"/>
  <c r="B199" i="50"/>
  <c r="A27" i="68"/>
  <c r="B198" i="50"/>
  <c r="A26" i="68"/>
  <c r="B197" i="50"/>
  <c r="A25" i="68"/>
  <c r="B196" i="50"/>
  <c r="A24" i="68"/>
  <c r="B195" i="50"/>
  <c r="A23" i="68"/>
  <c r="B194" i="50"/>
  <c r="A22" i="68"/>
  <c r="B193" i="50"/>
  <c r="A21" i="68"/>
  <c r="B192" i="50"/>
  <c r="A20" i="68"/>
  <c r="B191" i="50"/>
  <c r="A19" i="68"/>
  <c r="B190" i="50"/>
  <c r="A18" i="68"/>
  <c r="B189" i="50"/>
  <c r="A17" i="68"/>
  <c r="B188" i="50"/>
  <c r="A16" i="68"/>
  <c r="B187" i="50"/>
  <c r="A15" i="68"/>
  <c r="B186" i="50"/>
  <c r="A14" i="68"/>
  <c r="B185" i="50"/>
  <c r="A13" i="68"/>
  <c r="B184" i="50"/>
  <c r="A12" i="68"/>
  <c r="B183" i="50"/>
  <c r="A11" i="68"/>
  <c r="B182" i="50"/>
  <c r="A9" i="68"/>
  <c r="B181" i="50"/>
  <c r="A8" i="68"/>
  <c r="B180" i="50"/>
  <c r="I8081" i="67"/>
  <c r="I7074" i="67"/>
  <c r="DB64" i="67"/>
  <c r="DA64" i="67"/>
  <c r="CY64" i="67"/>
  <c r="CX64" i="67"/>
  <c r="CW64" i="67"/>
  <c r="DB54" i="67"/>
  <c r="DA54" i="67"/>
  <c r="CY54" i="67"/>
  <c r="CX54" i="67"/>
  <c r="CW54" i="67"/>
  <c r="DA44" i="67"/>
  <c r="CY44" i="67"/>
  <c r="CX44" i="67"/>
  <c r="CW44" i="67"/>
  <c r="DB44" i="67"/>
  <c r="DB34" i="67"/>
  <c r="DA34" i="67"/>
  <c r="CY34" i="67"/>
  <c r="CX34" i="67"/>
  <c r="CW34" i="67"/>
  <c r="DB24" i="67"/>
  <c r="DA24" i="67"/>
  <c r="CY24" i="67"/>
  <c r="CX24" i="67"/>
  <c r="CW24" i="67"/>
  <c r="DB14" i="67"/>
  <c r="DA14" i="67"/>
  <c r="CY14" i="67"/>
  <c r="CX14" i="67"/>
  <c r="CW14" i="67"/>
  <c r="DB4" i="67"/>
  <c r="DA4" i="67"/>
  <c r="CY4" i="67"/>
  <c r="CX4" i="67"/>
  <c r="CW4" i="67"/>
  <c r="I8082" i="67"/>
  <c r="I7075" i="67"/>
  <c r="CU64" i="67"/>
  <c r="CT64" i="67"/>
  <c r="CS64" i="67"/>
  <c r="CS61" i="67"/>
  <c r="CR64" i="67"/>
  <c r="CR61" i="67"/>
  <c r="CQ64" i="67"/>
  <c r="CQ61" i="67"/>
  <c r="CP64" i="67"/>
  <c r="CO64" i="67"/>
  <c r="CO61" i="67"/>
  <c r="CU54" i="67"/>
  <c r="CT54" i="67"/>
  <c r="CS54" i="67"/>
  <c r="CR54" i="67"/>
  <c r="CR51" i="67"/>
  <c r="CQ54" i="67"/>
  <c r="CP54" i="67"/>
  <c r="CP51" i="67"/>
  <c r="CO54" i="67"/>
  <c r="CU44" i="67"/>
  <c r="CT44" i="67"/>
  <c r="CT41" i="67"/>
  <c r="CS44" i="67"/>
  <c r="CR44" i="67"/>
  <c r="CQ44" i="67"/>
  <c r="CP44" i="67"/>
  <c r="CP41" i="67"/>
  <c r="CO44" i="67"/>
  <c r="CO41" i="67"/>
  <c r="CS41" i="67"/>
  <c r="CU34" i="67"/>
  <c r="CT34" i="67"/>
  <c r="CS34" i="67"/>
  <c r="CR34" i="67"/>
  <c r="CR31" i="67"/>
  <c r="CQ34" i="67"/>
  <c r="CP34" i="67"/>
  <c r="CO34" i="67"/>
  <c r="CU24" i="67"/>
  <c r="CU21" i="67"/>
  <c r="CT24" i="67"/>
  <c r="CS24" i="67"/>
  <c r="CS21" i="67"/>
  <c r="CR24" i="67"/>
  <c r="CQ24" i="67"/>
  <c r="CQ21" i="67"/>
  <c r="CP24" i="67"/>
  <c r="CO24" i="67"/>
  <c r="CU14" i="67"/>
  <c r="CU11" i="67"/>
  <c r="CT14" i="67"/>
  <c r="CT11" i="67"/>
  <c r="CS14" i="67"/>
  <c r="CS11" i="67"/>
  <c r="CR14" i="67"/>
  <c r="CQ14" i="67"/>
  <c r="CP14" i="67"/>
  <c r="CP11" i="67"/>
  <c r="CO14" i="67"/>
  <c r="CU4" i="67"/>
  <c r="CT4" i="67"/>
  <c r="CT1" i="67"/>
  <c r="CS4" i="67"/>
  <c r="CS1" i="67"/>
  <c r="CR4" i="67"/>
  <c r="CQ4" i="67"/>
  <c r="CQ1" i="67"/>
  <c r="CP4" i="67"/>
  <c r="CO4" i="67"/>
  <c r="CO1" i="67"/>
  <c r="AF127" i="68"/>
  <c r="AK127" i="68"/>
  <c r="AP127" i="68"/>
  <c r="G288" i="50"/>
  <c r="V127" i="68"/>
  <c r="F288" i="50" s="1"/>
  <c r="AF126" i="68"/>
  <c r="AK126" i="68"/>
  <c r="AP126" i="68"/>
  <c r="G287" i="50"/>
  <c r="V126" i="68"/>
  <c r="F287" i="50" s="1"/>
  <c r="AF125" i="68"/>
  <c r="AK125" i="68"/>
  <c r="AP125" i="68"/>
  <c r="G286" i="50"/>
  <c r="V125" i="68"/>
  <c r="F286" i="50" s="1"/>
  <c r="AF124" i="68"/>
  <c r="AK124" i="68"/>
  <c r="AP124" i="68"/>
  <c r="G285" i="50"/>
  <c r="V124" i="68"/>
  <c r="F285" i="50" s="1"/>
  <c r="AF123" i="68"/>
  <c r="AK123" i="68"/>
  <c r="AP123" i="68"/>
  <c r="G284" i="50"/>
  <c r="V123" i="68"/>
  <c r="F284" i="50" s="1"/>
  <c r="AF122" i="68"/>
  <c r="AK122" i="68"/>
  <c r="AP122" i="68"/>
  <c r="G283" i="50"/>
  <c r="V122" i="68"/>
  <c r="F283" i="50" s="1"/>
  <c r="AF121" i="68"/>
  <c r="AK121" i="68"/>
  <c r="AP121" i="68"/>
  <c r="G282" i="50"/>
  <c r="V121" i="68"/>
  <c r="F282" i="50" s="1"/>
  <c r="AF120" i="68"/>
  <c r="AK120" i="68"/>
  <c r="AP120" i="68"/>
  <c r="G281" i="50"/>
  <c r="V120" i="68"/>
  <c r="F281" i="50" s="1"/>
  <c r="AF119" i="68"/>
  <c r="AK119" i="68"/>
  <c r="AP119" i="68"/>
  <c r="G280" i="50"/>
  <c r="V119" i="68"/>
  <c r="F280" i="50" s="1"/>
  <c r="AF117" i="68"/>
  <c r="AK117" i="68"/>
  <c r="AP117" i="68"/>
  <c r="G279" i="50"/>
  <c r="V117" i="68"/>
  <c r="F279" i="50" s="1"/>
  <c r="AF116" i="68"/>
  <c r="AK116" i="68"/>
  <c r="AP116" i="68"/>
  <c r="G278" i="50"/>
  <c r="V116" i="68"/>
  <c r="F278" i="50" s="1"/>
  <c r="AF115" i="68"/>
  <c r="AK115" i="68"/>
  <c r="AP115" i="68"/>
  <c r="G277" i="50"/>
  <c r="V115" i="68"/>
  <c r="F277" i="50" s="1"/>
  <c r="AF114" i="68"/>
  <c r="AK114" i="68"/>
  <c r="AP114" i="68"/>
  <c r="G276" i="50"/>
  <c r="V114" i="68"/>
  <c r="F276" i="50" s="1"/>
  <c r="AF113" i="68"/>
  <c r="AK113" i="68"/>
  <c r="AP113" i="68"/>
  <c r="G275" i="50"/>
  <c r="V113" i="68"/>
  <c r="F275" i="50" s="1"/>
  <c r="AF112" i="68"/>
  <c r="AK112" i="68"/>
  <c r="AP112" i="68"/>
  <c r="G274" i="50"/>
  <c r="V112" i="68"/>
  <c r="F274" i="50" s="1"/>
  <c r="AF111" i="68"/>
  <c r="AK111" i="68"/>
  <c r="AP111" i="68"/>
  <c r="G273" i="50"/>
  <c r="V111" i="68"/>
  <c r="F273" i="50" s="1"/>
  <c r="AF110" i="68"/>
  <c r="AK110" i="68"/>
  <c r="AP110" i="68"/>
  <c r="G272" i="50"/>
  <c r="V110" i="68"/>
  <c r="F272" i="50" s="1"/>
  <c r="AF109" i="68"/>
  <c r="AK109" i="68"/>
  <c r="AP109" i="68"/>
  <c r="G271" i="50"/>
  <c r="V109" i="68"/>
  <c r="F271" i="50" s="1"/>
  <c r="AF107" i="68"/>
  <c r="AK107" i="68"/>
  <c r="AP107" i="68"/>
  <c r="G270" i="50"/>
  <c r="V107" i="68"/>
  <c r="F270" i="50" s="1"/>
  <c r="AF106" i="68"/>
  <c r="AK106" i="68"/>
  <c r="AP106" i="68"/>
  <c r="G269" i="50"/>
  <c r="V106" i="68"/>
  <c r="F269" i="50" s="1"/>
  <c r="AF105" i="68"/>
  <c r="AK105" i="68"/>
  <c r="AP105" i="68"/>
  <c r="G268" i="50"/>
  <c r="V105" i="68"/>
  <c r="F268" i="50" s="1"/>
  <c r="AF104" i="68"/>
  <c r="AK104" i="68"/>
  <c r="AP104" i="68"/>
  <c r="G267" i="50"/>
  <c r="V104" i="68"/>
  <c r="F267" i="50" s="1"/>
  <c r="AF103" i="68"/>
  <c r="AK103" i="68"/>
  <c r="AP103" i="68"/>
  <c r="G266" i="50"/>
  <c r="V103" i="68"/>
  <c r="F266" i="50" s="1"/>
  <c r="AF102" i="68"/>
  <c r="AK102" i="68"/>
  <c r="AP102" i="68"/>
  <c r="G265" i="50"/>
  <c r="V102" i="68"/>
  <c r="F265" i="50" s="1"/>
  <c r="AF101" i="68"/>
  <c r="AK101" i="68"/>
  <c r="AP101" i="68"/>
  <c r="G264" i="50"/>
  <c r="V101" i="68"/>
  <c r="F264" i="50" s="1"/>
  <c r="AF99" i="68"/>
  <c r="AK99" i="68"/>
  <c r="AP99" i="68"/>
  <c r="G263" i="50"/>
  <c r="V99" i="68"/>
  <c r="F263" i="50" s="1"/>
  <c r="AF98" i="68"/>
  <c r="AK98" i="68"/>
  <c r="AP98" i="68"/>
  <c r="G262" i="50"/>
  <c r="V98" i="68"/>
  <c r="F262" i="50" s="1"/>
  <c r="AF96" i="68"/>
  <c r="AK96" i="68"/>
  <c r="AP96" i="68"/>
  <c r="G261" i="50"/>
  <c r="V96" i="68"/>
  <c r="F261" i="50" s="1"/>
  <c r="AF95" i="68"/>
  <c r="AK95" i="68"/>
  <c r="AP95" i="68"/>
  <c r="G260" i="50"/>
  <c r="AF94" i="68"/>
  <c r="AK94" i="68"/>
  <c r="AP94" i="68"/>
  <c r="G259" i="50"/>
  <c r="AF93" i="68"/>
  <c r="AK93" i="68"/>
  <c r="AP93" i="68"/>
  <c r="G258" i="50"/>
  <c r="AF92" i="68"/>
  <c r="AK92" i="68"/>
  <c r="AP92" i="68"/>
  <c r="G257" i="50"/>
  <c r="AF91" i="68"/>
  <c r="AK91" i="68"/>
  <c r="AP91" i="68"/>
  <c r="G256" i="50"/>
  <c r="AF90" i="68"/>
  <c r="AK90" i="68"/>
  <c r="AP90" i="68"/>
  <c r="G255" i="50"/>
  <c r="AF89" i="68"/>
  <c r="AK89" i="68"/>
  <c r="AP89" i="68"/>
  <c r="G254" i="50"/>
  <c r="AF88" i="68"/>
  <c r="AK88" i="68"/>
  <c r="AP88" i="68"/>
  <c r="G253" i="50"/>
  <c r="AF87" i="68"/>
  <c r="AK87" i="68"/>
  <c r="AP87" i="68"/>
  <c r="G252" i="50"/>
  <c r="AF86" i="68"/>
  <c r="AK86" i="68"/>
  <c r="AP86" i="68"/>
  <c r="G251" i="50"/>
  <c r="AF85" i="68"/>
  <c r="AK85" i="68"/>
  <c r="AP85" i="68"/>
  <c r="G250" i="50"/>
  <c r="AF84" i="68"/>
  <c r="AK84" i="68"/>
  <c r="AP84" i="68"/>
  <c r="G249" i="50"/>
  <c r="AF83" i="68"/>
  <c r="AK83" i="68"/>
  <c r="AP83" i="68"/>
  <c r="G248" i="50"/>
  <c r="AF82" i="68"/>
  <c r="AK82" i="68"/>
  <c r="AP82" i="68"/>
  <c r="G247" i="50"/>
  <c r="AF81" i="68"/>
  <c r="AK81" i="68"/>
  <c r="AP81" i="68"/>
  <c r="G246" i="50"/>
  <c r="AF80" i="68"/>
  <c r="AK80" i="68"/>
  <c r="AP80" i="68"/>
  <c r="G245" i="50"/>
  <c r="AF79" i="68"/>
  <c r="AK79" i="68"/>
  <c r="AP79" i="68"/>
  <c r="G244" i="50"/>
  <c r="AF78" i="68"/>
  <c r="AK78" i="68"/>
  <c r="AP78" i="68"/>
  <c r="G243" i="50"/>
  <c r="AF77" i="68"/>
  <c r="AK77" i="68"/>
  <c r="AP77" i="68"/>
  <c r="G242" i="50"/>
  <c r="AF76" i="68"/>
  <c r="AK76" i="68"/>
  <c r="AP76" i="68"/>
  <c r="G241" i="50"/>
  <c r="AF74" i="68"/>
  <c r="AK74" i="68"/>
  <c r="AP74" i="68"/>
  <c r="G240" i="50"/>
  <c r="V74" i="68"/>
  <c r="F240" i="50" s="1"/>
  <c r="AF73" i="68"/>
  <c r="AK73" i="68"/>
  <c r="AP73" i="68"/>
  <c r="G239" i="50"/>
  <c r="AF72" i="68"/>
  <c r="AK72" i="68"/>
  <c r="AP72" i="68"/>
  <c r="G238" i="50"/>
  <c r="AF71" i="68"/>
  <c r="AK71" i="68"/>
  <c r="AP71" i="68"/>
  <c r="G237" i="50"/>
  <c r="AF69" i="68"/>
  <c r="AK69" i="68"/>
  <c r="AP69" i="68"/>
  <c r="G236" i="50"/>
  <c r="AF68" i="68"/>
  <c r="AK68" i="68"/>
  <c r="AP68" i="68"/>
  <c r="G235" i="50"/>
  <c r="AF67" i="68"/>
  <c r="AK67" i="68"/>
  <c r="AP67" i="68"/>
  <c r="G234" i="50"/>
  <c r="AF65" i="68"/>
  <c r="AK65" i="68"/>
  <c r="AP65" i="68"/>
  <c r="G233" i="50"/>
  <c r="AF64" i="68"/>
  <c r="AK64" i="68"/>
  <c r="AP64" i="68"/>
  <c r="G232" i="50"/>
  <c r="AF63" i="68"/>
  <c r="AK63" i="68"/>
  <c r="AP63" i="68"/>
  <c r="G231" i="50"/>
  <c r="AF62" i="68"/>
  <c r="AK62" i="68"/>
  <c r="AP62" i="68"/>
  <c r="G230" i="50"/>
  <c r="AF61" i="68"/>
  <c r="AK61" i="68"/>
  <c r="AP61" i="68"/>
  <c r="G229" i="50"/>
  <c r="AF60" i="68"/>
  <c r="AK60" i="68"/>
  <c r="AP60" i="68"/>
  <c r="G228" i="50"/>
  <c r="AF59" i="68"/>
  <c r="AK59" i="68"/>
  <c r="AP59" i="68"/>
  <c r="G227" i="50"/>
  <c r="AF57" i="68"/>
  <c r="AK57" i="68"/>
  <c r="AP57" i="68"/>
  <c r="G226" i="50"/>
  <c r="AF56" i="68"/>
  <c r="AK56" i="68"/>
  <c r="AP56" i="68"/>
  <c r="G225" i="50"/>
  <c r="AF55" i="68"/>
  <c r="AK55" i="68"/>
  <c r="AP55" i="68"/>
  <c r="G224" i="50"/>
  <c r="AF54" i="68"/>
  <c r="AK54" i="68"/>
  <c r="AP54" i="68"/>
  <c r="G223" i="50"/>
  <c r="AF53" i="68"/>
  <c r="AK53" i="68"/>
  <c r="AP53" i="68"/>
  <c r="G222" i="50"/>
  <c r="AF52" i="68"/>
  <c r="AK52" i="68"/>
  <c r="AP52" i="68"/>
  <c r="G221" i="50"/>
  <c r="AF51" i="68"/>
  <c r="AK51" i="68"/>
  <c r="AP51" i="68"/>
  <c r="G220" i="50"/>
  <c r="AF49" i="68"/>
  <c r="AK49" i="68"/>
  <c r="AP49" i="68"/>
  <c r="G219" i="50"/>
  <c r="V49" i="68"/>
  <c r="F219" i="50" s="1"/>
  <c r="AF48" i="68"/>
  <c r="AK48" i="68"/>
  <c r="AP48" i="68"/>
  <c r="G218" i="50"/>
  <c r="AF47" i="68"/>
  <c r="AK47" i="68"/>
  <c r="AP47" i="68"/>
  <c r="G217" i="50"/>
  <c r="AF46" i="68"/>
  <c r="AK46" i="68"/>
  <c r="AP46" i="68"/>
  <c r="G216" i="50"/>
  <c r="AF45" i="68"/>
  <c r="AK45" i="68"/>
  <c r="AP45" i="68"/>
  <c r="G215" i="50"/>
  <c r="AF44" i="68"/>
  <c r="AK44" i="68"/>
  <c r="AP44" i="68"/>
  <c r="G214" i="50"/>
  <c r="AF43" i="68"/>
  <c r="AK43" i="68"/>
  <c r="AP43" i="68"/>
  <c r="G213" i="50"/>
  <c r="AF42" i="68"/>
  <c r="AK42" i="68"/>
  <c r="AP42" i="68"/>
  <c r="G212" i="50"/>
  <c r="AF41" i="68"/>
  <c r="AK41" i="68"/>
  <c r="AP41" i="68"/>
  <c r="G211" i="50"/>
  <c r="AF39" i="68"/>
  <c r="AK39" i="68"/>
  <c r="AP39" i="68"/>
  <c r="G210" i="50"/>
  <c r="V39" i="68"/>
  <c r="F210" i="50" s="1"/>
  <c r="AF38" i="68"/>
  <c r="AK38" i="68"/>
  <c r="AP38" i="68"/>
  <c r="G209" i="50"/>
  <c r="AF37" i="68"/>
  <c r="AK37" i="68"/>
  <c r="AP37" i="68"/>
  <c r="G208" i="50"/>
  <c r="AF36" i="68"/>
  <c r="AK36" i="68"/>
  <c r="AP36" i="68"/>
  <c r="G207" i="50"/>
  <c r="AF35" i="68"/>
  <c r="AK35" i="68"/>
  <c r="AP35" i="68"/>
  <c r="G206" i="50"/>
  <c r="AF34" i="68"/>
  <c r="AK34" i="68"/>
  <c r="AP34" i="68"/>
  <c r="G205" i="50"/>
  <c r="AF33" i="68"/>
  <c r="AK33" i="68"/>
  <c r="AP33" i="68"/>
  <c r="G204" i="50"/>
  <c r="V33" i="68"/>
  <c r="F204" i="50" s="1"/>
  <c r="AF32" i="68"/>
  <c r="AK32" i="68"/>
  <c r="AP32" i="68"/>
  <c r="G203" i="50"/>
  <c r="AF31" i="68"/>
  <c r="AK31" i="68"/>
  <c r="AP31" i="68"/>
  <c r="G202" i="50"/>
  <c r="AF30" i="68"/>
  <c r="AK30" i="68"/>
  <c r="AP30" i="68"/>
  <c r="G201" i="50"/>
  <c r="AF29" i="68"/>
  <c r="AK29" i="68"/>
  <c r="AP29" i="68"/>
  <c r="G200" i="50"/>
  <c r="AF28" i="68"/>
  <c r="AK28" i="68"/>
  <c r="AP28" i="68"/>
  <c r="G199" i="50"/>
  <c r="AF27" i="68"/>
  <c r="AK27" i="68"/>
  <c r="AP27" i="68"/>
  <c r="G198" i="50"/>
  <c r="AF26" i="68"/>
  <c r="AK26" i="68"/>
  <c r="AP26" i="68"/>
  <c r="G197" i="50"/>
  <c r="AF25" i="68"/>
  <c r="AK25" i="68"/>
  <c r="AP25" i="68"/>
  <c r="G196" i="50"/>
  <c r="AF24" i="68"/>
  <c r="AK24" i="68"/>
  <c r="AP24" i="68"/>
  <c r="G195" i="50"/>
  <c r="AF23" i="68"/>
  <c r="AK23" i="68"/>
  <c r="AP23" i="68"/>
  <c r="G194" i="50"/>
  <c r="AF22" i="68"/>
  <c r="AK22" i="68"/>
  <c r="AP22" i="68"/>
  <c r="G193" i="50"/>
  <c r="AF21" i="68"/>
  <c r="AK21" i="68"/>
  <c r="AP21" i="68"/>
  <c r="G192" i="50"/>
  <c r="AF20" i="68"/>
  <c r="AK20" i="68"/>
  <c r="AP20" i="68"/>
  <c r="G191" i="50"/>
  <c r="V20" i="68"/>
  <c r="F191" i="50" s="1"/>
  <c r="AF19" i="68"/>
  <c r="AK19" i="68"/>
  <c r="AP19" i="68"/>
  <c r="G190" i="50"/>
  <c r="AF18" i="68"/>
  <c r="AK18" i="68"/>
  <c r="AP18" i="68"/>
  <c r="G189" i="50"/>
  <c r="AF17" i="68"/>
  <c r="AK17" i="68"/>
  <c r="AP17" i="68"/>
  <c r="G188" i="50"/>
  <c r="AF16" i="68"/>
  <c r="AK16" i="68"/>
  <c r="AP16" i="68"/>
  <c r="G187" i="50"/>
  <c r="AF15" i="68"/>
  <c r="AK15" i="68"/>
  <c r="AP15" i="68"/>
  <c r="G186" i="50"/>
  <c r="AF14" i="68"/>
  <c r="AK14" i="68"/>
  <c r="AP14" i="68"/>
  <c r="G185" i="50"/>
  <c r="AF13" i="68"/>
  <c r="AK13" i="68"/>
  <c r="AP13" i="68"/>
  <c r="G184" i="50"/>
  <c r="AF12" i="68"/>
  <c r="AK12" i="68"/>
  <c r="AP12" i="68"/>
  <c r="G183" i="50"/>
  <c r="AF11" i="68"/>
  <c r="AK11" i="68"/>
  <c r="AP11" i="68"/>
  <c r="G182" i="50"/>
  <c r="AF9" i="68"/>
  <c r="AK9" i="68"/>
  <c r="AP9" i="68"/>
  <c r="G181" i="50"/>
  <c r="AF8" i="68"/>
  <c r="AK8" i="68"/>
  <c r="AP8" i="68"/>
  <c r="G180" i="50"/>
  <c r="AF6" i="68"/>
  <c r="AK6" i="68"/>
  <c r="AP6" i="68"/>
  <c r="V6" i="68"/>
  <c r="CT61" i="67"/>
  <c r="DB61" i="67"/>
  <c r="DA61" i="67"/>
  <c r="CZ61" i="67"/>
  <c r="CY61" i="67"/>
  <c r="CW61" i="67"/>
  <c r="DB51" i="67"/>
  <c r="DA51" i="67"/>
  <c r="CZ51" i="67"/>
  <c r="CW51" i="67"/>
  <c r="CR41" i="67"/>
  <c r="CZ41" i="67"/>
  <c r="CU41" i="67"/>
  <c r="CX31" i="67"/>
  <c r="CQ31" i="67"/>
  <c r="DB31" i="67"/>
  <c r="CW31" i="67"/>
  <c r="CU31" i="67"/>
  <c r="CT31" i="67"/>
  <c r="CS31" i="67"/>
  <c r="CY31" i="67"/>
  <c r="CP31" i="67"/>
  <c r="CY21" i="67"/>
  <c r="DA21" i="67"/>
  <c r="CW21" i="67"/>
  <c r="CT21" i="67"/>
  <c r="CO21" i="67"/>
  <c r="DA11" i="67"/>
  <c r="CR11" i="67"/>
  <c r="CW11" i="67"/>
  <c r="CX1" i="67"/>
  <c r="CW1" i="67"/>
  <c r="DB1" i="67"/>
  <c r="CR1" i="67"/>
  <c r="CU1" i="67"/>
  <c r="I8083" i="67"/>
  <c r="I7076" i="67"/>
  <c r="CR21" i="67"/>
  <c r="CQ11" i="67"/>
  <c r="CP1" i="67"/>
  <c r="CX61" i="67"/>
  <c r="CW41" i="67"/>
  <c r="DB21" i="67"/>
  <c r="CX51" i="67"/>
  <c r="CY41" i="67"/>
  <c r="DA41" i="67"/>
  <c r="CY11" i="67"/>
  <c r="DB41" i="67"/>
  <c r="CX21" i="67"/>
  <c r="CZ11" i="67"/>
  <c r="DA1" i="67"/>
  <c r="DB11" i="67"/>
  <c r="CY51" i="67"/>
  <c r="CZ21" i="67"/>
  <c r="CX11" i="67"/>
  <c r="CZ31" i="67"/>
  <c r="DA31" i="67"/>
  <c r="CX41" i="67"/>
  <c r="CY1" i="67"/>
  <c r="CZ1" i="67"/>
  <c r="CU61" i="67"/>
  <c r="CP61" i="67"/>
  <c r="CU51" i="67"/>
  <c r="CT51" i="67"/>
  <c r="CQ51" i="67"/>
  <c r="CO51" i="67"/>
  <c r="CS51" i="67"/>
  <c r="CQ41" i="67"/>
  <c r="CO31" i="67"/>
  <c r="CP21" i="67"/>
  <c r="CO11" i="67"/>
  <c r="I8084" i="67"/>
  <c r="I7077" i="67"/>
  <c r="I8085" i="67"/>
  <c r="I7078" i="67"/>
  <c r="CF75" i="67"/>
  <c r="CF74" i="67"/>
  <c r="CF73" i="67"/>
  <c r="CF71" i="67" s="1"/>
  <c r="CF63" i="67"/>
  <c r="CF62" i="67"/>
  <c r="CF59" i="67" s="1"/>
  <c r="CF61" i="67"/>
  <c r="CF51" i="67"/>
  <c r="CF50" i="67"/>
  <c r="CF49" i="67"/>
  <c r="CF39" i="67"/>
  <c r="CF38" i="67"/>
  <c r="CF37" i="67"/>
  <c r="CF27" i="67"/>
  <c r="CF23" i="67" s="1"/>
  <c r="CF26" i="67"/>
  <c r="CF25" i="67"/>
  <c r="CF15" i="67"/>
  <c r="CF14" i="67"/>
  <c r="CF13" i="67"/>
  <c r="CF11" i="67" s="1"/>
  <c r="CF5" i="67"/>
  <c r="CF6" i="67"/>
  <c r="CF4" i="67"/>
  <c r="CF2" i="67" s="1"/>
  <c r="I8086" i="67"/>
  <c r="I7079" i="67"/>
  <c r="AV75" i="67"/>
  <c r="AV73" i="67"/>
  <c r="AV71" i="67"/>
  <c r="AV63" i="67"/>
  <c r="AV61" i="67"/>
  <c r="AV59" i="67" s="1"/>
  <c r="AV51" i="67"/>
  <c r="AV49" i="67"/>
  <c r="AV39" i="67"/>
  <c r="AV37" i="67"/>
  <c r="AV35" i="67"/>
  <c r="AV27" i="67"/>
  <c r="AV25" i="67"/>
  <c r="AV23" i="67"/>
  <c r="AV15" i="67"/>
  <c r="AV13" i="67"/>
  <c r="AV4" i="67"/>
  <c r="AV2" i="67" s="1"/>
  <c r="AV6" i="67"/>
  <c r="AS4" i="67"/>
  <c r="I8087" i="67"/>
  <c r="I7080" i="67"/>
  <c r="CF35" i="67"/>
  <c r="AV47" i="67"/>
  <c r="AV11" i="67"/>
  <c r="CF47" i="67"/>
  <c r="I8088" i="67"/>
  <c r="I7081" i="67"/>
  <c r="AF9" i="5"/>
  <c r="AK9" i="5"/>
  <c r="AP9" i="5"/>
  <c r="G5" i="50" s="1"/>
  <c r="AF10" i="5"/>
  <c r="AK10" i="5" s="1"/>
  <c r="AP10" i="5" s="1"/>
  <c r="AF11" i="5"/>
  <c r="AK11" i="5" s="1"/>
  <c r="AP11" i="5"/>
  <c r="AF12" i="5"/>
  <c r="AK12" i="5" s="1"/>
  <c r="AP12" i="5"/>
  <c r="AF13" i="5"/>
  <c r="AK13" i="5" s="1"/>
  <c r="AP13" i="5" s="1"/>
  <c r="G6" i="50"/>
  <c r="AF14" i="5"/>
  <c r="AK14" i="5"/>
  <c r="AP14" i="5"/>
  <c r="G7" i="50" s="1"/>
  <c r="AF15" i="5"/>
  <c r="AK15" i="5" s="1"/>
  <c r="AP15" i="5" s="1"/>
  <c r="G8" i="50" s="1"/>
  <c r="AF16" i="5"/>
  <c r="AK16" i="5"/>
  <c r="AP16" i="5"/>
  <c r="G9" i="50" s="1"/>
  <c r="AF17" i="5"/>
  <c r="AK17" i="5" s="1"/>
  <c r="AP17" i="5" s="1"/>
  <c r="AF18" i="5"/>
  <c r="AK18" i="5" s="1"/>
  <c r="AP18" i="5"/>
  <c r="AF19" i="5"/>
  <c r="AK19" i="5" s="1"/>
  <c r="AP19" i="5" s="1"/>
  <c r="G10" i="50" s="1"/>
  <c r="AF20" i="5"/>
  <c r="AK20" i="5"/>
  <c r="AP20" i="5" s="1"/>
  <c r="G11" i="50"/>
  <c r="AF21" i="5"/>
  <c r="AK21" i="5" s="1"/>
  <c r="AP21" i="5" s="1"/>
  <c r="G12" i="50" s="1"/>
  <c r="AF22" i="5"/>
  <c r="AK22" i="5"/>
  <c r="AP22" i="5" s="1"/>
  <c r="G13" i="50" s="1"/>
  <c r="AF23" i="5"/>
  <c r="AK23" i="5" s="1"/>
  <c r="AP23" i="5" s="1"/>
  <c r="AF24" i="5"/>
  <c r="AK24" i="5" s="1"/>
  <c r="AP24" i="5"/>
  <c r="G14" i="50" s="1"/>
  <c r="AF25" i="5"/>
  <c r="AK25" i="5"/>
  <c r="AP25" i="5" s="1"/>
  <c r="G15" i="50"/>
  <c r="AF26" i="5"/>
  <c r="AK26" i="5" s="1"/>
  <c r="AP26" i="5"/>
  <c r="G16" i="50" s="1"/>
  <c r="AF27" i="5"/>
  <c r="AK27" i="5"/>
  <c r="AP27" i="5" s="1"/>
  <c r="G17" i="50"/>
  <c r="AF28" i="5"/>
  <c r="AK28" i="5" s="1"/>
  <c r="AP28" i="5"/>
  <c r="AF29" i="5"/>
  <c r="AK29" i="5"/>
  <c r="AP29" i="5"/>
  <c r="G18" i="50" s="1"/>
  <c r="AF30" i="5"/>
  <c r="AK30" i="5" s="1"/>
  <c r="AP30" i="5" s="1"/>
  <c r="G19" i="50"/>
  <c r="AF31" i="5"/>
  <c r="AK31" i="5"/>
  <c r="AP31" i="5"/>
  <c r="G20" i="50" s="1"/>
  <c r="AF32" i="5"/>
  <c r="AK32" i="5" s="1"/>
  <c r="AP32" i="5" s="1"/>
  <c r="G21" i="50" s="1"/>
  <c r="AF33" i="5"/>
  <c r="AK33" i="5"/>
  <c r="AP33" i="5"/>
  <c r="G22" i="50" s="1"/>
  <c r="AF34" i="5"/>
  <c r="AK34" i="5" s="1"/>
  <c r="AP34" i="5" s="1"/>
  <c r="AF35" i="5"/>
  <c r="AK35" i="5" s="1"/>
  <c r="AP35" i="5"/>
  <c r="G23" i="50"/>
  <c r="AF36" i="5"/>
  <c r="AK36" i="5" s="1"/>
  <c r="AP36" i="5" s="1"/>
  <c r="G24" i="50" s="1"/>
  <c r="AF37" i="5"/>
  <c r="AK37" i="5" s="1"/>
  <c r="AP37" i="5" s="1"/>
  <c r="G25" i="50" s="1"/>
  <c r="AF38" i="5"/>
  <c r="AK38" i="5"/>
  <c r="AP38" i="5" s="1"/>
  <c r="G26" i="50" s="1"/>
  <c r="AF39" i="5"/>
  <c r="AK39" i="5" s="1"/>
  <c r="AP39" i="5" s="1"/>
  <c r="G27" i="50"/>
  <c r="AF40" i="5"/>
  <c r="AK40" i="5"/>
  <c r="AP40" i="5" s="1"/>
  <c r="AF41" i="5"/>
  <c r="AK41" i="5"/>
  <c r="AP41" i="5" s="1"/>
  <c r="G28" i="50" s="1"/>
  <c r="AF42" i="5"/>
  <c r="AK42" i="5" s="1"/>
  <c r="AP42" i="5"/>
  <c r="G29" i="50"/>
  <c r="AF43" i="5"/>
  <c r="AK43" i="5"/>
  <c r="AP43" i="5" s="1"/>
  <c r="G30" i="50" s="1"/>
  <c r="AF44" i="5"/>
  <c r="AK44" i="5" s="1"/>
  <c r="AP44" i="5"/>
  <c r="G31" i="50"/>
  <c r="AF45" i="5"/>
  <c r="AK45" i="5"/>
  <c r="AP45" i="5" s="1"/>
  <c r="G32" i="50" s="1"/>
  <c r="AF46" i="5"/>
  <c r="AK46" i="5" s="1"/>
  <c r="AP46" i="5" s="1"/>
  <c r="G33" i="50" s="1"/>
  <c r="AF47" i="5"/>
  <c r="AK47" i="5"/>
  <c r="AP47" i="5" s="1"/>
  <c r="AF48" i="5"/>
  <c r="AK48" i="5"/>
  <c r="AP48" i="5" s="1"/>
  <c r="AF49" i="5"/>
  <c r="AK49" i="5"/>
  <c r="AP49" i="5" s="1"/>
  <c r="G34" i="50" s="1"/>
  <c r="AF50" i="5"/>
  <c r="AK50" i="5" s="1"/>
  <c r="AP50" i="5" s="1"/>
  <c r="G35" i="50" s="1"/>
  <c r="AF51" i="5"/>
  <c r="AK51" i="5"/>
  <c r="AP51" i="5" s="1"/>
  <c r="G36" i="50" s="1"/>
  <c r="AF52" i="5"/>
  <c r="AK52" i="5" s="1"/>
  <c r="AP52" i="5"/>
  <c r="G37" i="50" s="1"/>
  <c r="AF53" i="5"/>
  <c r="AK53" i="5"/>
  <c r="AP53" i="5" s="1"/>
  <c r="AF54" i="5"/>
  <c r="AK54" i="5" s="1"/>
  <c r="AP54" i="5" s="1"/>
  <c r="G38" i="50"/>
  <c r="AF55" i="5"/>
  <c r="AK55" i="5"/>
  <c r="AP55" i="5"/>
  <c r="G39" i="50" s="1"/>
  <c r="AF56" i="5"/>
  <c r="AK56" i="5" s="1"/>
  <c r="AP56" i="5" s="1"/>
  <c r="G40" i="50" s="1"/>
  <c r="AF57" i="5"/>
  <c r="AK57" i="5"/>
  <c r="AP57" i="5"/>
  <c r="G41" i="50" s="1"/>
  <c r="AF58" i="5"/>
  <c r="AK58" i="5" s="1"/>
  <c r="AP58" i="5" s="1"/>
  <c r="AF59" i="5"/>
  <c r="AK59" i="5" s="1"/>
  <c r="AP59" i="5"/>
  <c r="G42" i="50"/>
  <c r="AF60" i="5"/>
  <c r="AK60" i="5"/>
  <c r="AP60" i="5" s="1"/>
  <c r="G43" i="50" s="1"/>
  <c r="AF61" i="5"/>
  <c r="AK61" i="5" s="1"/>
  <c r="AP61" i="5"/>
  <c r="G44" i="50"/>
  <c r="AF62" i="5"/>
  <c r="AK62" i="5"/>
  <c r="AP62" i="5" s="1"/>
  <c r="G45" i="50" s="1"/>
  <c r="AF63" i="5"/>
  <c r="AK63" i="5" s="1"/>
  <c r="AP63" i="5" s="1"/>
  <c r="G46" i="50" s="1"/>
  <c r="AF64" i="5"/>
  <c r="AK64" i="5"/>
  <c r="AP64" i="5" s="1"/>
  <c r="AF65" i="5"/>
  <c r="AK65" i="5" s="1"/>
  <c r="AP65" i="5" s="1"/>
  <c r="G47" i="50" s="1"/>
  <c r="AF66" i="5"/>
  <c r="AK66" i="5" s="1"/>
  <c r="AP66" i="5" s="1"/>
  <c r="G48" i="50" s="1"/>
  <c r="AF67" i="5"/>
  <c r="AK67" i="5" s="1"/>
  <c r="AP67" i="5" s="1"/>
  <c r="G49" i="50" s="1"/>
  <c r="AF68" i="5"/>
  <c r="AK68" i="5" s="1"/>
  <c r="AP68" i="5" s="1"/>
  <c r="G50" i="50" s="1"/>
  <c r="AF69" i="5"/>
  <c r="AK69" i="5" s="1"/>
  <c r="AP69" i="5" s="1"/>
  <c r="AF70" i="5"/>
  <c r="AK70" i="5" s="1"/>
  <c r="AP70" i="5" s="1"/>
  <c r="G51" i="50" s="1"/>
  <c r="AF71" i="5"/>
  <c r="AK71" i="5"/>
  <c r="AP71" i="5" s="1"/>
  <c r="G52" i="50" s="1"/>
  <c r="AF72" i="5"/>
  <c r="AK72" i="5" s="1"/>
  <c r="AP72" i="5" s="1"/>
  <c r="G53" i="50" s="1"/>
  <c r="AF73" i="5"/>
  <c r="AK73" i="5"/>
  <c r="AP73" i="5" s="1"/>
  <c r="G54" i="50" s="1"/>
  <c r="AF74" i="5"/>
  <c r="AK74" i="5"/>
  <c r="AP74" i="5"/>
  <c r="AF75" i="5"/>
  <c r="AK75" i="5"/>
  <c r="AP75" i="5" s="1"/>
  <c r="AF76" i="5"/>
  <c r="AK76" i="5"/>
  <c r="AP76" i="5" s="1"/>
  <c r="G55" i="50"/>
  <c r="AF77" i="5"/>
  <c r="AK77" i="5" s="1"/>
  <c r="AP77" i="5" s="1"/>
  <c r="G56" i="50" s="1"/>
  <c r="AF78" i="5"/>
  <c r="AK78" i="5"/>
  <c r="AP78" i="5" s="1"/>
  <c r="AF79" i="5"/>
  <c r="AK79" i="5"/>
  <c r="AP79" i="5" s="1"/>
  <c r="G57" i="50" s="1"/>
  <c r="AF80" i="5"/>
  <c r="AK80" i="5" s="1"/>
  <c r="AP80" i="5"/>
  <c r="G58" i="50" s="1"/>
  <c r="AF81" i="5"/>
  <c r="AK81" i="5"/>
  <c r="AP81" i="5" s="1"/>
  <c r="G59" i="50" s="1"/>
  <c r="AF82" i="5"/>
  <c r="AK82" i="5" s="1"/>
  <c r="AP82" i="5"/>
  <c r="AF83" i="5"/>
  <c r="AK83" i="5"/>
  <c r="AP83" i="5"/>
  <c r="G60" i="50" s="1"/>
  <c r="AF84" i="5"/>
  <c r="AK84" i="5" s="1"/>
  <c r="AP84" i="5" s="1"/>
  <c r="G61" i="50"/>
  <c r="AF85" i="5"/>
  <c r="AK85" i="5"/>
  <c r="AP85" i="5"/>
  <c r="AF86" i="5"/>
  <c r="AK86" i="5"/>
  <c r="AP86" i="5" s="1"/>
  <c r="G62" i="50" s="1"/>
  <c r="AF87" i="5"/>
  <c r="AK87" i="5" s="1"/>
  <c r="AP87" i="5" s="1"/>
  <c r="AF88" i="5"/>
  <c r="AK88" i="5" s="1"/>
  <c r="AP88" i="5" s="1"/>
  <c r="G63" i="50" s="1"/>
  <c r="AF89" i="5"/>
  <c r="AK89" i="5"/>
  <c r="AP89" i="5" s="1"/>
  <c r="G64" i="50" s="1"/>
  <c r="AF90" i="5"/>
  <c r="AK90" i="5" s="1"/>
  <c r="AP90" i="5" s="1"/>
  <c r="G65" i="50" s="1"/>
  <c r="AF91" i="5"/>
  <c r="AK91" i="5"/>
  <c r="AP91" i="5" s="1"/>
  <c r="G66" i="50" s="1"/>
  <c r="AF92" i="5"/>
  <c r="AK92" i="5" s="1"/>
  <c r="AP92" i="5" s="1"/>
  <c r="G67" i="50" s="1"/>
  <c r="AF93" i="5"/>
  <c r="AK93" i="5"/>
  <c r="AP93" i="5"/>
  <c r="G68" i="50" s="1"/>
  <c r="AF94" i="5"/>
  <c r="AK94" i="5" s="1"/>
  <c r="AP94" i="5" s="1"/>
  <c r="G69" i="50"/>
  <c r="AF95" i="5"/>
  <c r="AK95" i="5"/>
  <c r="AP95" i="5"/>
  <c r="G70" i="50" s="1"/>
  <c r="AF96" i="5"/>
  <c r="AK96" i="5" s="1"/>
  <c r="AP96" i="5" s="1"/>
  <c r="G71" i="50"/>
  <c r="AF97" i="5"/>
  <c r="AK97" i="5"/>
  <c r="AP97" i="5"/>
  <c r="G72" i="50" s="1"/>
  <c r="AF98" i="5"/>
  <c r="AK98" i="5" s="1"/>
  <c r="AP98" i="5" s="1"/>
  <c r="G73" i="50" s="1"/>
  <c r="AF99" i="5"/>
  <c r="AK99" i="5"/>
  <c r="AP99" i="5"/>
  <c r="G74" i="50" s="1"/>
  <c r="AF100" i="5"/>
  <c r="AK100" i="5" s="1"/>
  <c r="AP100" i="5" s="1"/>
  <c r="G75" i="50" s="1"/>
  <c r="AF101" i="5"/>
  <c r="AK101" i="5"/>
  <c r="AP101" i="5" s="1"/>
  <c r="G76" i="50" s="1"/>
  <c r="AF102" i="5"/>
  <c r="AK102" i="5" s="1"/>
  <c r="AP102" i="5" s="1"/>
  <c r="AF103" i="5"/>
  <c r="AK103" i="5" s="1"/>
  <c r="AP103" i="5"/>
  <c r="G77" i="50"/>
  <c r="AF104" i="5"/>
  <c r="AK104" i="5"/>
  <c r="AP104" i="5" s="1"/>
  <c r="AF105" i="5"/>
  <c r="AK105" i="5"/>
  <c r="AP105" i="5" s="1"/>
  <c r="G78" i="50"/>
  <c r="AF106" i="5"/>
  <c r="AK106" i="5" s="1"/>
  <c r="AP106" i="5"/>
  <c r="G79" i="50" s="1"/>
  <c r="AF107" i="5"/>
  <c r="AK107" i="5"/>
  <c r="AP107" i="5" s="1"/>
  <c r="G80" i="50"/>
  <c r="AF108" i="5"/>
  <c r="AK108" i="5" s="1"/>
  <c r="AP108" i="5" s="1"/>
  <c r="G81" i="50" s="1"/>
  <c r="AF109" i="5"/>
  <c r="AK109" i="5"/>
  <c r="AP109" i="5" s="1"/>
  <c r="G82" i="50"/>
  <c r="AF110" i="5"/>
  <c r="AK110" i="5" s="1"/>
  <c r="AP110" i="5" s="1"/>
  <c r="G83" i="50" s="1"/>
  <c r="AF111" i="5"/>
  <c r="AK111" i="5"/>
  <c r="AP111" i="5" s="1"/>
  <c r="G84" i="50" s="1"/>
  <c r="AF112" i="5"/>
  <c r="AK112" i="5" s="1"/>
  <c r="AP112" i="5" s="1"/>
  <c r="G85" i="50" s="1"/>
  <c r="AF113" i="5"/>
  <c r="AK113" i="5"/>
  <c r="AP113" i="5" s="1"/>
  <c r="G86" i="50" s="1"/>
  <c r="AF114" i="5"/>
  <c r="AK114" i="5" s="1"/>
  <c r="AP114" i="5"/>
  <c r="G87" i="50" s="1"/>
  <c r="AF115" i="5"/>
  <c r="AK115" i="5"/>
  <c r="AP115" i="5" s="1"/>
  <c r="AF116" i="5"/>
  <c r="AK116" i="5"/>
  <c r="AP116" i="5" s="1"/>
  <c r="G88" i="50"/>
  <c r="AF117" i="5"/>
  <c r="AK117" i="5"/>
  <c r="AP117" i="5"/>
  <c r="AF118" i="5"/>
  <c r="AK118" i="5"/>
  <c r="AP118" i="5" s="1"/>
  <c r="G89" i="50" s="1"/>
  <c r="AF119" i="5"/>
  <c r="AK119" i="5" s="1"/>
  <c r="AP119" i="5" s="1"/>
  <c r="G90" i="50"/>
  <c r="AF120" i="5"/>
  <c r="AK120" i="5"/>
  <c r="AP120" i="5"/>
  <c r="G91" i="50" s="1"/>
  <c r="AF121" i="5"/>
  <c r="AK121" i="5" s="1"/>
  <c r="AP121" i="5" s="1"/>
  <c r="G92" i="50"/>
  <c r="AF122" i="5"/>
  <c r="AK122" i="5"/>
  <c r="AP122" i="5"/>
  <c r="G93" i="50" s="1"/>
  <c r="AF123" i="5"/>
  <c r="AK123" i="5" s="1"/>
  <c r="AP123" i="5" s="1"/>
  <c r="G94" i="50"/>
  <c r="AF124" i="5"/>
  <c r="AK124" i="5"/>
  <c r="AP124" i="5"/>
  <c r="G95" i="50" s="1"/>
  <c r="AF125" i="5"/>
  <c r="AK125" i="5" s="1"/>
  <c r="AP125" i="5" s="1"/>
  <c r="G96" i="50"/>
  <c r="AF126" i="5"/>
  <c r="AK126" i="5"/>
  <c r="AP126" i="5"/>
  <c r="G97" i="50" s="1"/>
  <c r="AF127" i="5"/>
  <c r="AK127" i="5" s="1"/>
  <c r="AP127" i="5" s="1"/>
  <c r="G98" i="50" s="1"/>
  <c r="AF128" i="5"/>
  <c r="AK128" i="5"/>
  <c r="AP128" i="5"/>
  <c r="AF129" i="5"/>
  <c r="AK129" i="5"/>
  <c r="AP129" i="5" s="1"/>
  <c r="G99" i="50" s="1"/>
  <c r="AF130" i="5"/>
  <c r="AK130" i="5" s="1"/>
  <c r="AP130" i="5"/>
  <c r="AF131" i="5"/>
  <c r="AK131" i="5" s="1"/>
  <c r="AP131" i="5"/>
  <c r="G100" i="50" s="1"/>
  <c r="AF132" i="5"/>
  <c r="AK132" i="5"/>
  <c r="AP132" i="5" s="1"/>
  <c r="G101" i="50"/>
  <c r="AF133" i="5"/>
  <c r="AK133" i="5" s="1"/>
  <c r="AP133" i="5"/>
  <c r="G102" i="50" s="1"/>
  <c r="AF134" i="5"/>
  <c r="AK134" i="5"/>
  <c r="AP134" i="5" s="1"/>
  <c r="G103" i="50"/>
  <c r="AF135" i="5"/>
  <c r="AK135" i="5" s="1"/>
  <c r="AP135" i="5"/>
  <c r="G104" i="50" s="1"/>
  <c r="AF136" i="5"/>
  <c r="AK136" i="5"/>
  <c r="AP136" i="5" s="1"/>
  <c r="G105" i="50"/>
  <c r="AF137" i="5"/>
  <c r="AK137" i="5" s="1"/>
  <c r="AP137" i="5" s="1"/>
  <c r="G106" i="50" s="1"/>
  <c r="AF138" i="5"/>
  <c r="AK138" i="5"/>
  <c r="AP138" i="5" s="1"/>
  <c r="G107" i="50"/>
  <c r="AF139" i="5"/>
  <c r="AK139" i="5" s="1"/>
  <c r="AP139" i="5" s="1"/>
  <c r="G108" i="50" s="1"/>
  <c r="AF140" i="5"/>
  <c r="AK140" i="5"/>
  <c r="AP140" i="5" s="1"/>
  <c r="G109" i="50" s="1"/>
  <c r="AF141" i="5"/>
  <c r="AK141" i="5" s="1"/>
  <c r="AP141" i="5" s="1"/>
  <c r="G110" i="50" s="1"/>
  <c r="AF142" i="5"/>
  <c r="AK142" i="5"/>
  <c r="AP142" i="5" s="1"/>
  <c r="G111" i="50" s="1"/>
  <c r="AF143" i="5"/>
  <c r="AK143" i="5" s="1"/>
  <c r="AP143" i="5"/>
  <c r="G112" i="50" s="1"/>
  <c r="AF144" i="5"/>
  <c r="AK144" i="5"/>
  <c r="AP144" i="5" s="1"/>
  <c r="G113" i="50" s="1"/>
  <c r="AF145" i="5"/>
  <c r="AK145" i="5" s="1"/>
  <c r="AP145" i="5"/>
  <c r="G114" i="50" s="1"/>
  <c r="AF146" i="5"/>
  <c r="AK146" i="5"/>
  <c r="AP146" i="5" s="1"/>
  <c r="G115" i="50"/>
  <c r="AF147" i="5"/>
  <c r="AK147" i="5" s="1"/>
  <c r="AP147" i="5"/>
  <c r="AF148" i="5"/>
  <c r="AK148" i="5"/>
  <c r="AP148" i="5"/>
  <c r="AF149" i="5"/>
  <c r="AK149" i="5"/>
  <c r="AP149" i="5"/>
  <c r="G116" i="50" s="1"/>
  <c r="AF150" i="5"/>
  <c r="AK150" i="5" s="1"/>
  <c r="AP150" i="5" s="1"/>
  <c r="G117" i="50"/>
  <c r="AF151" i="5"/>
  <c r="AK151" i="5"/>
  <c r="AP151" i="5"/>
  <c r="AF152" i="5"/>
  <c r="AK152" i="5"/>
  <c r="AP152" i="5" s="1"/>
  <c r="G118" i="50" s="1"/>
  <c r="AF153" i="5"/>
  <c r="AK153" i="5" s="1"/>
  <c r="AP153" i="5" s="1"/>
  <c r="G119" i="50" s="1"/>
  <c r="AF154" i="5"/>
  <c r="AK154" i="5"/>
  <c r="AP154" i="5" s="1"/>
  <c r="G120" i="50" s="1"/>
  <c r="AF155" i="5"/>
  <c r="AK155" i="5" s="1"/>
  <c r="AP155" i="5" s="1"/>
  <c r="AF156" i="5"/>
  <c r="AK156" i="5" s="1"/>
  <c r="AP156" i="5"/>
  <c r="G121" i="50" s="1"/>
  <c r="AF157" i="5"/>
  <c r="AK157" i="5"/>
  <c r="AP157" i="5" s="1"/>
  <c r="G122" i="50" s="1"/>
  <c r="AF158" i="5"/>
  <c r="AK158" i="5" s="1"/>
  <c r="AP158" i="5" s="1"/>
  <c r="G123" i="50" s="1"/>
  <c r="AF159" i="5"/>
  <c r="AK159" i="5" s="1"/>
  <c r="AP159" i="5" s="1"/>
  <c r="G124" i="50" s="1"/>
  <c r="AF160" i="5"/>
  <c r="AK160" i="5" s="1"/>
  <c r="AP160" i="5"/>
  <c r="G125" i="50" s="1"/>
  <c r="AF161" i="5"/>
  <c r="AK161" i="5"/>
  <c r="AP161" i="5" s="1"/>
  <c r="AF162" i="5"/>
  <c r="AK162" i="5" s="1"/>
  <c r="AP162" i="5" s="1"/>
  <c r="G126" i="50" s="1"/>
  <c r="AF163" i="5"/>
  <c r="AK163" i="5" s="1"/>
  <c r="AP163" i="5" s="1"/>
  <c r="G127" i="50" s="1"/>
  <c r="AF164" i="5"/>
  <c r="AK164" i="5" s="1"/>
  <c r="AP164" i="5" s="1"/>
  <c r="G128" i="50" s="1"/>
  <c r="AF165" i="5"/>
  <c r="AK165" i="5"/>
  <c r="AP165" i="5"/>
  <c r="G129" i="50" s="1"/>
  <c r="AF166" i="5"/>
  <c r="AK166" i="5"/>
  <c r="AP166" i="5" s="1"/>
  <c r="G130" i="50" s="1"/>
  <c r="AF167" i="5"/>
  <c r="AK167" i="5"/>
  <c r="AP167" i="5"/>
  <c r="G131" i="50" s="1"/>
  <c r="AF168" i="5"/>
  <c r="AK168" i="5"/>
  <c r="AP168" i="5" s="1"/>
  <c r="G132" i="50" s="1"/>
  <c r="AF169" i="5"/>
  <c r="AK169" i="5"/>
  <c r="AP169" i="5"/>
  <c r="G133" i="50" s="1"/>
  <c r="AF170" i="5"/>
  <c r="AK170" i="5"/>
  <c r="AP170" i="5"/>
  <c r="G134" i="50" s="1"/>
  <c r="AF171" i="5"/>
  <c r="AK171" i="5" s="1"/>
  <c r="AP171" i="5" s="1"/>
  <c r="G135" i="50" s="1"/>
  <c r="AF172" i="5"/>
  <c r="AK172" i="5"/>
  <c r="AP172" i="5"/>
  <c r="G136" i="50" s="1"/>
  <c r="AF173" i="5"/>
  <c r="AK173" i="5" s="1"/>
  <c r="AP173" i="5" s="1"/>
  <c r="G137" i="50" s="1"/>
  <c r="AF174" i="5"/>
  <c r="AK174" i="5"/>
  <c r="AP174" i="5" s="1"/>
  <c r="AF175" i="5"/>
  <c r="AK175" i="5"/>
  <c r="AP175" i="5" s="1"/>
  <c r="G138" i="50" s="1"/>
  <c r="AF176" i="5"/>
  <c r="AK176" i="5" s="1"/>
  <c r="AP176" i="5"/>
  <c r="AF177" i="5"/>
  <c r="AK177" i="5" s="1"/>
  <c r="AP177" i="5"/>
  <c r="G139" i="50" s="1"/>
  <c r="AF178" i="5"/>
  <c r="AK178" i="5"/>
  <c r="AP178" i="5" s="1"/>
  <c r="G140" i="50"/>
  <c r="AF179" i="5"/>
  <c r="AK179" i="5" s="1"/>
  <c r="AP179" i="5"/>
  <c r="G141" i="50" s="1"/>
  <c r="AF180" i="5"/>
  <c r="AK180" i="5"/>
  <c r="AP180" i="5" s="1"/>
  <c r="G142" i="50"/>
  <c r="AF181" i="5"/>
  <c r="AK181" i="5" s="1"/>
  <c r="AP181" i="5" s="1"/>
  <c r="G143" i="50" s="1"/>
  <c r="AF182" i="5"/>
  <c r="AK182" i="5"/>
  <c r="AP182" i="5" s="1"/>
  <c r="G144" i="50"/>
  <c r="AF183" i="5"/>
  <c r="AK183" i="5" s="1"/>
  <c r="AP183" i="5" s="1"/>
  <c r="G145" i="50" s="1"/>
  <c r="AF184" i="5"/>
  <c r="AK184" i="5"/>
  <c r="AP184" i="5" s="1"/>
  <c r="G146" i="50" s="1"/>
  <c r="AF185" i="5"/>
  <c r="AK185" i="5" s="1"/>
  <c r="AP185" i="5" s="1"/>
  <c r="G147" i="50" s="1"/>
  <c r="AF186" i="5"/>
  <c r="AK186" i="5"/>
  <c r="AP186" i="5" s="1"/>
  <c r="G148" i="50" s="1"/>
  <c r="AF187" i="5"/>
  <c r="AK187" i="5" s="1"/>
  <c r="AP187" i="5"/>
  <c r="AF188" i="5"/>
  <c r="AK188" i="5"/>
  <c r="AP188" i="5" s="1"/>
  <c r="G149" i="50" s="1"/>
  <c r="AF189" i="5"/>
  <c r="AK189" i="5"/>
  <c r="AP189" i="5" s="1"/>
  <c r="AF190" i="5"/>
  <c r="AK190" i="5" s="1"/>
  <c r="AP190" i="5"/>
  <c r="G150" i="50"/>
  <c r="AF191" i="5"/>
  <c r="AK191" i="5"/>
  <c r="AP191" i="5" s="1"/>
  <c r="G151" i="50" s="1"/>
  <c r="AF192" i="5"/>
  <c r="AK192" i="5" s="1"/>
  <c r="AP192" i="5"/>
  <c r="G152" i="50" s="1"/>
  <c r="AF193" i="5"/>
  <c r="AK193" i="5"/>
  <c r="AP193" i="5" s="1"/>
  <c r="G153" i="50" s="1"/>
  <c r="AF194" i="5"/>
  <c r="AK194" i="5" s="1"/>
  <c r="AP194" i="5" s="1"/>
  <c r="G154" i="50" s="1"/>
  <c r="AF195" i="5"/>
  <c r="AK195" i="5"/>
  <c r="AP195" i="5"/>
  <c r="G155" i="50" s="1"/>
  <c r="AF196" i="5"/>
  <c r="AK196" i="5" s="1"/>
  <c r="AP196" i="5" s="1"/>
  <c r="G156" i="50" s="1"/>
  <c r="AF197" i="5"/>
  <c r="AK197" i="5"/>
  <c r="AP197" i="5"/>
  <c r="G157" i="50" s="1"/>
  <c r="AF198" i="5"/>
  <c r="AK198" i="5" s="1"/>
  <c r="AP198" i="5"/>
  <c r="G158" i="50"/>
  <c r="AF199" i="5"/>
  <c r="AK199" i="5"/>
  <c r="AP199" i="5" s="1"/>
  <c r="G159" i="50" s="1"/>
  <c r="AF200" i="5"/>
  <c r="AK200" i="5" s="1"/>
  <c r="AP200" i="5"/>
  <c r="G160" i="50" s="1"/>
  <c r="AF201" i="5"/>
  <c r="AK201" i="5"/>
  <c r="AP201" i="5" s="1"/>
  <c r="G161" i="50" s="1"/>
  <c r="AF202" i="5"/>
  <c r="AK202" i="5" s="1"/>
  <c r="AP202" i="5" s="1"/>
  <c r="G162" i="50" s="1"/>
  <c r="AF203" i="5"/>
  <c r="AK203" i="5" s="1"/>
  <c r="AP203" i="5" s="1"/>
  <c r="G163" i="50" s="1"/>
  <c r="AF204" i="5"/>
  <c r="AK204" i="5" s="1"/>
  <c r="AP204" i="5" s="1"/>
  <c r="G164" i="50" s="1"/>
  <c r="AF205" i="5"/>
  <c r="AK205" i="5"/>
  <c r="AP205" i="5" s="1"/>
  <c r="G165" i="50" s="1"/>
  <c r="AF206" i="5"/>
  <c r="AK206" i="5"/>
  <c r="AP206" i="5" s="1"/>
  <c r="G166" i="50" s="1"/>
  <c r="AF207" i="5"/>
  <c r="AK207" i="5"/>
  <c r="AP207" i="5"/>
  <c r="G167" i="50" s="1"/>
  <c r="AF208" i="5"/>
  <c r="AK208" i="5"/>
  <c r="AP208" i="5"/>
  <c r="AF209" i="5"/>
  <c r="AK209" i="5"/>
  <c r="AP209" i="5" s="1"/>
  <c r="AF210" i="5"/>
  <c r="AK210" i="5" s="1"/>
  <c r="AP210" i="5"/>
  <c r="G168" i="50" s="1"/>
  <c r="AF211" i="5"/>
  <c r="AK211" i="5"/>
  <c r="AP211" i="5" s="1"/>
  <c r="G169" i="50" s="1"/>
  <c r="AF212" i="5"/>
  <c r="AK212" i="5"/>
  <c r="AP212" i="5"/>
  <c r="G170" i="50" s="1"/>
  <c r="AF213" i="5"/>
  <c r="AK213" i="5"/>
  <c r="AP213" i="5" s="1"/>
  <c r="G171" i="50" s="1"/>
  <c r="AF214" i="5"/>
  <c r="AK214" i="5"/>
  <c r="AP214" i="5"/>
  <c r="G172" i="50" s="1"/>
  <c r="AF215" i="5"/>
  <c r="AK215" i="5"/>
  <c r="AP215" i="5" s="1"/>
  <c r="G173" i="50" s="1"/>
  <c r="AF216" i="5"/>
  <c r="AK216" i="5"/>
  <c r="AP216" i="5"/>
  <c r="G174" i="50" s="1"/>
  <c r="AF217" i="5"/>
  <c r="AK217" i="5"/>
  <c r="AP217" i="5" s="1"/>
  <c r="G175" i="50" s="1"/>
  <c r="AF218" i="5"/>
  <c r="AK218" i="5"/>
  <c r="AP218" i="5"/>
  <c r="G176" i="50" s="1"/>
  <c r="AF219" i="5"/>
  <c r="AK219" i="5"/>
  <c r="AP219" i="5" s="1"/>
  <c r="G177" i="50" s="1"/>
  <c r="AF220" i="5"/>
  <c r="AK220" i="5"/>
  <c r="AP220" i="5"/>
  <c r="G178" i="50" s="1"/>
  <c r="AF221" i="5"/>
  <c r="AK221" i="5"/>
  <c r="AP221" i="5" s="1"/>
  <c r="G179" i="50" s="1"/>
  <c r="AF7" i="5"/>
  <c r="AK7" i="5"/>
  <c r="AP7" i="5" s="1"/>
  <c r="G3" i="50"/>
  <c r="I8089" i="67"/>
  <c r="I7082" i="67"/>
  <c r="A154" i="5"/>
  <c r="A113" i="5"/>
  <c r="I8090" i="67"/>
  <c r="I7083" i="67"/>
  <c r="A220" i="5"/>
  <c r="B178" i="50" s="1"/>
  <c r="I8091" i="67"/>
  <c r="I7084" i="67"/>
  <c r="D178" i="50"/>
  <c r="D179" i="50"/>
  <c r="D177" i="50"/>
  <c r="D176" i="50"/>
  <c r="D175" i="50"/>
  <c r="D174" i="50"/>
  <c r="D173" i="50"/>
  <c r="D172" i="50"/>
  <c r="D171" i="50"/>
  <c r="D170" i="50"/>
  <c r="D169" i="50"/>
  <c r="D168" i="50"/>
  <c r="D167" i="50"/>
  <c r="D166" i="50"/>
  <c r="D165" i="50"/>
  <c r="D164" i="50"/>
  <c r="D163" i="50"/>
  <c r="D162" i="50"/>
  <c r="D161" i="50"/>
  <c r="D160" i="50"/>
  <c r="D159" i="50"/>
  <c r="D158" i="50"/>
  <c r="D157" i="50"/>
  <c r="D156" i="50"/>
  <c r="D155" i="50"/>
  <c r="D154" i="50"/>
  <c r="D153" i="50"/>
  <c r="D152" i="50"/>
  <c r="D151" i="50"/>
  <c r="D150" i="50"/>
  <c r="D149" i="50"/>
  <c r="D148" i="50"/>
  <c r="D147" i="50"/>
  <c r="D146" i="50"/>
  <c r="D145" i="50"/>
  <c r="D144" i="50"/>
  <c r="D143" i="50"/>
  <c r="D142" i="50"/>
  <c r="D141" i="50"/>
  <c r="D140" i="50"/>
  <c r="D139" i="50"/>
  <c r="D138" i="50"/>
  <c r="D137" i="50"/>
  <c r="D136" i="50"/>
  <c r="D135" i="50"/>
  <c r="D134" i="50"/>
  <c r="D133" i="50"/>
  <c r="D132" i="50"/>
  <c r="D131" i="50"/>
  <c r="D130" i="50"/>
  <c r="D129" i="50"/>
  <c r="D128" i="50"/>
  <c r="D127" i="50"/>
  <c r="D126" i="50"/>
  <c r="D125" i="50"/>
  <c r="D124" i="50"/>
  <c r="D123" i="50"/>
  <c r="D122" i="50"/>
  <c r="D121" i="50"/>
  <c r="D120" i="50"/>
  <c r="D119" i="50"/>
  <c r="D118" i="50"/>
  <c r="D117" i="50"/>
  <c r="D116" i="50"/>
  <c r="D115" i="50"/>
  <c r="D114" i="50"/>
  <c r="D113" i="50"/>
  <c r="D112" i="50"/>
  <c r="D111" i="50"/>
  <c r="D110" i="50"/>
  <c r="D109" i="50"/>
  <c r="D108" i="50"/>
  <c r="D107" i="50"/>
  <c r="D106" i="50"/>
  <c r="D105" i="50"/>
  <c r="D104" i="50"/>
  <c r="D103" i="50"/>
  <c r="D102" i="50"/>
  <c r="D101" i="50"/>
  <c r="D100" i="50"/>
  <c r="D99" i="50"/>
  <c r="D98" i="50"/>
  <c r="D97" i="50"/>
  <c r="D96" i="50"/>
  <c r="D95" i="50"/>
  <c r="D94" i="50"/>
  <c r="D93" i="50"/>
  <c r="D92" i="50"/>
  <c r="D91" i="50"/>
  <c r="D90" i="50"/>
  <c r="D89" i="50"/>
  <c r="D88" i="50"/>
  <c r="D87" i="50"/>
  <c r="D86" i="50"/>
  <c r="D85" i="50"/>
  <c r="D84" i="50"/>
  <c r="D83" i="50"/>
  <c r="D82" i="50"/>
  <c r="D81" i="50"/>
  <c r="D80" i="50"/>
  <c r="D79" i="50"/>
  <c r="D78" i="50"/>
  <c r="D77" i="50"/>
  <c r="D76" i="50"/>
  <c r="D75" i="50"/>
  <c r="D74" i="50"/>
  <c r="D73" i="50"/>
  <c r="D72" i="50"/>
  <c r="D71" i="50"/>
  <c r="D70" i="50"/>
  <c r="D69" i="50"/>
  <c r="D68" i="50"/>
  <c r="D67" i="50"/>
  <c r="D66" i="50"/>
  <c r="D65" i="50"/>
  <c r="D64" i="50"/>
  <c r="D63" i="50"/>
  <c r="D62" i="50"/>
  <c r="D61" i="50"/>
  <c r="D60" i="50"/>
  <c r="D59" i="50"/>
  <c r="D58" i="50"/>
  <c r="D57" i="50"/>
  <c r="D56" i="50"/>
  <c r="D55" i="50"/>
  <c r="D54" i="50"/>
  <c r="D53" i="50"/>
  <c r="D52" i="50"/>
  <c r="D51" i="50"/>
  <c r="D50" i="50"/>
  <c r="D49" i="50"/>
  <c r="D48" i="50"/>
  <c r="D47" i="50"/>
  <c r="D46" i="50"/>
  <c r="D45" i="50"/>
  <c r="D44" i="50"/>
  <c r="D43" i="50"/>
  <c r="D42" i="50"/>
  <c r="D41" i="50"/>
  <c r="D40" i="50"/>
  <c r="D39" i="50"/>
  <c r="D38" i="50"/>
  <c r="D37" i="50"/>
  <c r="D36" i="50"/>
  <c r="D35" i="50"/>
  <c r="D34" i="50"/>
  <c r="D33" i="50"/>
  <c r="D32" i="50"/>
  <c r="D31" i="50"/>
  <c r="D30" i="50"/>
  <c r="D29" i="50"/>
  <c r="D28" i="50"/>
  <c r="D27" i="50"/>
  <c r="D26" i="50"/>
  <c r="D25" i="50"/>
  <c r="D24" i="50"/>
  <c r="D23" i="50"/>
  <c r="D22" i="50"/>
  <c r="D21" i="50"/>
  <c r="D20" i="50"/>
  <c r="D19" i="50"/>
  <c r="D18" i="50"/>
  <c r="D17" i="50"/>
  <c r="D16" i="50"/>
  <c r="D15" i="50"/>
  <c r="D14" i="50"/>
  <c r="D13" i="50"/>
  <c r="D12" i="50"/>
  <c r="D11" i="50"/>
  <c r="D10" i="50"/>
  <c r="D9" i="50"/>
  <c r="D8" i="50"/>
  <c r="D7" i="50"/>
  <c r="D6" i="50"/>
  <c r="D3" i="50"/>
  <c r="D2" i="50"/>
  <c r="I8092" i="67"/>
  <c r="I7085" i="67"/>
  <c r="D5" i="50"/>
  <c r="D4" i="50"/>
  <c r="I8093" i="67"/>
  <c r="I7086" i="67"/>
  <c r="CC74" i="67"/>
  <c r="CC73" i="67"/>
  <c r="CC62" i="67"/>
  <c r="CC61" i="67"/>
  <c r="CC50" i="67"/>
  <c r="CC49" i="67"/>
  <c r="CC47" i="67" s="1"/>
  <c r="CC38" i="67"/>
  <c r="CC37" i="67"/>
  <c r="CC26" i="67"/>
  <c r="CC25" i="67"/>
  <c r="CC14" i="67"/>
  <c r="CC13" i="67"/>
  <c r="CC11" i="67" s="1"/>
  <c r="CC5" i="67"/>
  <c r="CC4" i="67"/>
  <c r="CC2" i="67" s="1"/>
  <c r="BZ74" i="67"/>
  <c r="BZ73" i="67"/>
  <c r="BZ62" i="67"/>
  <c r="BZ61" i="67"/>
  <c r="BZ50" i="67"/>
  <c r="BZ49" i="67"/>
  <c r="BZ47" i="67" s="1"/>
  <c r="BZ38" i="67"/>
  <c r="BZ37" i="67"/>
  <c r="BZ35" i="67" s="1"/>
  <c r="BZ26" i="67"/>
  <c r="BZ25" i="67"/>
  <c r="BZ14" i="67"/>
  <c r="BZ11" i="67" s="1"/>
  <c r="BZ13" i="67"/>
  <c r="BZ5" i="67"/>
  <c r="BZ4" i="67"/>
  <c r="BZ2" i="67" s="1"/>
  <c r="BY4" i="67"/>
  <c r="BY2" i="67" s="1"/>
  <c r="CB74" i="67"/>
  <c r="CB71" i="67" s="1"/>
  <c r="BX74" i="67"/>
  <c r="CB73" i="67"/>
  <c r="BX73" i="67"/>
  <c r="CB62" i="67"/>
  <c r="BX62" i="67"/>
  <c r="BX59" i="67" s="1"/>
  <c r="CB61" i="67"/>
  <c r="CB59" i="67" s="1"/>
  <c r="BX61" i="67"/>
  <c r="CB50" i="67"/>
  <c r="CB47" i="67" s="1"/>
  <c r="BX50" i="67"/>
  <c r="CB49" i="67"/>
  <c r="BX49" i="67"/>
  <c r="CB38" i="67"/>
  <c r="BX38" i="67"/>
  <c r="CB37" i="67"/>
  <c r="CB35" i="67" s="1"/>
  <c r="BX37" i="67"/>
  <c r="CB26" i="67"/>
  <c r="CB23" i="67" s="1"/>
  <c r="BX26" i="67"/>
  <c r="CB25" i="67"/>
  <c r="BX25" i="67"/>
  <c r="CB14" i="67"/>
  <c r="BX14" i="67"/>
  <c r="BX11" i="67" s="1"/>
  <c r="CB13" i="67"/>
  <c r="CB11" i="67" s="1"/>
  <c r="BX13" i="67"/>
  <c r="CB5" i="67"/>
  <c r="CB2" i="67" s="1"/>
  <c r="BX5" i="67"/>
  <c r="CB4" i="67"/>
  <c r="BX4" i="67"/>
  <c r="BX2" i="67" s="1"/>
  <c r="AP74" i="67"/>
  <c r="AP73" i="67"/>
  <c r="AP71" i="67" s="1"/>
  <c r="AP62" i="67"/>
  <c r="AP59" i="67" s="1"/>
  <c r="AP61" i="67"/>
  <c r="AP50" i="67"/>
  <c r="AP47" i="67" s="1"/>
  <c r="AP49" i="67"/>
  <c r="AP38" i="67"/>
  <c r="AP37" i="67"/>
  <c r="AP26" i="67"/>
  <c r="AP25" i="67"/>
  <c r="AP23" i="67" s="1"/>
  <c r="AP14" i="67"/>
  <c r="AP11" i="67" s="1"/>
  <c r="AP13" i="67"/>
  <c r="AP5" i="67"/>
  <c r="AP2" i="67" s="1"/>
  <c r="AP4" i="67"/>
  <c r="AO4" i="67"/>
  <c r="BU74" i="67"/>
  <c r="BU73" i="67"/>
  <c r="BU62" i="67"/>
  <c r="BU61" i="67"/>
  <c r="BU59" i="67" s="1"/>
  <c r="BU50" i="67"/>
  <c r="BU49" i="67"/>
  <c r="BU47" i="67" s="1"/>
  <c r="BU38" i="67"/>
  <c r="BU37" i="67"/>
  <c r="BU26" i="67"/>
  <c r="BU25" i="67"/>
  <c r="BU14" i="67"/>
  <c r="BU13" i="67"/>
  <c r="BU11" i="67" s="1"/>
  <c r="BU5" i="67"/>
  <c r="BU4" i="67"/>
  <c r="BU2" i="67" s="1"/>
  <c r="BR74" i="67"/>
  <c r="BR73" i="67"/>
  <c r="BR71" i="67" s="1"/>
  <c r="BR62" i="67"/>
  <c r="BR61" i="67"/>
  <c r="BR50" i="67"/>
  <c r="BR49" i="67"/>
  <c r="BR47" i="67" s="1"/>
  <c r="BR38" i="67"/>
  <c r="BR37" i="67"/>
  <c r="BR35" i="67" s="1"/>
  <c r="BR26" i="67"/>
  <c r="BR25" i="67"/>
  <c r="BR14" i="67"/>
  <c r="BR13" i="67"/>
  <c r="BR5" i="67"/>
  <c r="BR4" i="67"/>
  <c r="BR2" i="67" s="1"/>
  <c r="BQ4" i="67"/>
  <c r="BQ2" i="67" s="1"/>
  <c r="BT74" i="67"/>
  <c r="BP74" i="67"/>
  <c r="BT73" i="67"/>
  <c r="BT71" i="67" s="1"/>
  <c r="BP73" i="67"/>
  <c r="BT62" i="67"/>
  <c r="BP62" i="67"/>
  <c r="BT61" i="67"/>
  <c r="BT59" i="67" s="1"/>
  <c r="BP61" i="67"/>
  <c r="BT50" i="67"/>
  <c r="BT47" i="67" s="1"/>
  <c r="BP50" i="67"/>
  <c r="BT49" i="67"/>
  <c r="BP49" i="67"/>
  <c r="BT38" i="67"/>
  <c r="BP38" i="67"/>
  <c r="BT37" i="67"/>
  <c r="BT35" i="67" s="1"/>
  <c r="BP37" i="67"/>
  <c r="BT26" i="67"/>
  <c r="BT23" i="67" s="1"/>
  <c r="BP26" i="67"/>
  <c r="BT25" i="67"/>
  <c r="BP25" i="67"/>
  <c r="BT14" i="67"/>
  <c r="BP14" i="67"/>
  <c r="BT13" i="67"/>
  <c r="BT11" i="67" s="1"/>
  <c r="BP13" i="67"/>
  <c r="BT5" i="67"/>
  <c r="BP5" i="67"/>
  <c r="BT4" i="67"/>
  <c r="BP4" i="67"/>
  <c r="CL5" i="67"/>
  <c r="CL4" i="67"/>
  <c r="CL2" i="67" s="1"/>
  <c r="CL74" i="67"/>
  <c r="CL71" i="67" s="1"/>
  <c r="CL73" i="67"/>
  <c r="CL62" i="67"/>
  <c r="CL59" i="67" s="1"/>
  <c r="CL61" i="67"/>
  <c r="CL50" i="67"/>
  <c r="CL49" i="67"/>
  <c r="CL38" i="67"/>
  <c r="CL37" i="67"/>
  <c r="CL35" i="67" s="1"/>
  <c r="CL26" i="67"/>
  <c r="CL25" i="67"/>
  <c r="CL14" i="67"/>
  <c r="CL13" i="67"/>
  <c r="CI74" i="67"/>
  <c r="CI73" i="67"/>
  <c r="CI71" i="67" s="1"/>
  <c r="CI62" i="67"/>
  <c r="CI61" i="67"/>
  <c r="CI50" i="67"/>
  <c r="CI47" i="67" s="1"/>
  <c r="CI49" i="67"/>
  <c r="CI38" i="67"/>
  <c r="CI35" i="67" s="1"/>
  <c r="CI37" i="67"/>
  <c r="CI26" i="67"/>
  <c r="CI25" i="67"/>
  <c r="CI14" i="67"/>
  <c r="CI13" i="67"/>
  <c r="CI11" i="67" s="1"/>
  <c r="CI5" i="67"/>
  <c r="CI2" i="67" s="1"/>
  <c r="CI4" i="67"/>
  <c r="A202" i="5"/>
  <c r="BM74" i="67"/>
  <c r="BM73" i="67"/>
  <c r="BM71" i="67" s="1"/>
  <c r="BM62" i="67"/>
  <c r="BM61" i="67"/>
  <c r="BM50" i="67"/>
  <c r="BM49" i="67"/>
  <c r="BM38" i="67"/>
  <c r="BM37" i="67"/>
  <c r="BM35" i="67" s="1"/>
  <c r="BM26" i="67"/>
  <c r="BM25" i="67"/>
  <c r="BM14" i="67"/>
  <c r="BM13" i="67"/>
  <c r="BM5" i="67"/>
  <c r="BM4" i="67"/>
  <c r="BM2" i="67" s="1"/>
  <c r="BJ74" i="67"/>
  <c r="BJ73" i="67"/>
  <c r="BJ71" i="67" s="1"/>
  <c r="BJ62" i="67"/>
  <c r="BJ61" i="67"/>
  <c r="BJ59" i="67" s="1"/>
  <c r="BJ50" i="67"/>
  <c r="BJ47" i="67" s="1"/>
  <c r="BJ49" i="67"/>
  <c r="BJ38" i="67"/>
  <c r="BJ37" i="67"/>
  <c r="BJ26" i="67"/>
  <c r="BJ25" i="67"/>
  <c r="BJ14" i="67"/>
  <c r="BJ13" i="67"/>
  <c r="BJ5" i="67"/>
  <c r="BJ4" i="67"/>
  <c r="BG5" i="67"/>
  <c r="BF5" i="67"/>
  <c r="BE5" i="67"/>
  <c r="BB5" i="67"/>
  <c r="BG74" i="67"/>
  <c r="BG73" i="67"/>
  <c r="BG62" i="67"/>
  <c r="BG61" i="67"/>
  <c r="BG50" i="67"/>
  <c r="BG49" i="67"/>
  <c r="BG47" i="67" s="1"/>
  <c r="BG38" i="67"/>
  <c r="BG37" i="67"/>
  <c r="BG35" i="67" s="1"/>
  <c r="BG26" i="67"/>
  <c r="BG25" i="67"/>
  <c r="BG14" i="67"/>
  <c r="BG11" i="67" s="1"/>
  <c r="BG13" i="67"/>
  <c r="BG4" i="67"/>
  <c r="BG2" i="67"/>
  <c r="BF74" i="67"/>
  <c r="BF73" i="67"/>
  <c r="BF71" i="67" s="1"/>
  <c r="BF62" i="67"/>
  <c r="BF61" i="67"/>
  <c r="BF50" i="67"/>
  <c r="BF49" i="67"/>
  <c r="BF38" i="67"/>
  <c r="BF37" i="67"/>
  <c r="BF35" i="67" s="1"/>
  <c r="BF26" i="67"/>
  <c r="BF25" i="67"/>
  <c r="BF23" i="67" s="1"/>
  <c r="BF14" i="67"/>
  <c r="BF13" i="67"/>
  <c r="BF11" i="67" s="1"/>
  <c r="BF4" i="67"/>
  <c r="BE74" i="67"/>
  <c r="BE73" i="67"/>
  <c r="BE62" i="67"/>
  <c r="BE61" i="67"/>
  <c r="BE50" i="67"/>
  <c r="BE47" i="67" s="1"/>
  <c r="BE49" i="67"/>
  <c r="BE38" i="67"/>
  <c r="BE37" i="67"/>
  <c r="BE35" i="67" s="1"/>
  <c r="BE26" i="67"/>
  <c r="BE23" i="67" s="1"/>
  <c r="BE25" i="67"/>
  <c r="BE14" i="67"/>
  <c r="BE13" i="67"/>
  <c r="BE4" i="67"/>
  <c r="BE2" i="67" s="1"/>
  <c r="BB74" i="67"/>
  <c r="BB73" i="67"/>
  <c r="BB62" i="67"/>
  <c r="BB61" i="67"/>
  <c r="BB50" i="67"/>
  <c r="BB49" i="67"/>
  <c r="BB47" i="67" s="1"/>
  <c r="BB38" i="67"/>
  <c r="BB37" i="67"/>
  <c r="BB35" i="67" s="1"/>
  <c r="BB26" i="67"/>
  <c r="BB25" i="67"/>
  <c r="BB23" i="67" s="1"/>
  <c r="BB14" i="67"/>
  <c r="BB11" i="67" s="1"/>
  <c r="BB13" i="67"/>
  <c r="BB4" i="67"/>
  <c r="AY4" i="67"/>
  <c r="AY5" i="67"/>
  <c r="AY74" i="67"/>
  <c r="AY71" i="67" s="1"/>
  <c r="AY73" i="67"/>
  <c r="AY62" i="67"/>
  <c r="AY61" i="67"/>
  <c r="AY50" i="67"/>
  <c r="AY49" i="67"/>
  <c r="AY38" i="67"/>
  <c r="AY35" i="67" s="1"/>
  <c r="AY37" i="67"/>
  <c r="AY26" i="67"/>
  <c r="AY23" i="67" s="1"/>
  <c r="AY25" i="67"/>
  <c r="AY14" i="67"/>
  <c r="AY13" i="67"/>
  <c r="AY11" i="67" s="1"/>
  <c r="C4" i="67"/>
  <c r="AS74" i="67"/>
  <c r="AS73" i="67"/>
  <c r="AS62" i="67"/>
  <c r="AS61" i="67"/>
  <c r="AS59" i="67" s="1"/>
  <c r="AS50" i="67"/>
  <c r="AS49" i="67"/>
  <c r="AS38" i="67"/>
  <c r="AS35" i="67" s="1"/>
  <c r="AS37" i="67"/>
  <c r="AS26" i="67"/>
  <c r="AS25" i="67"/>
  <c r="AS23" i="67" s="1"/>
  <c r="AS14" i="67"/>
  <c r="AS13" i="67"/>
  <c r="AS11" i="67" s="1"/>
  <c r="AS5" i="67"/>
  <c r="AS2" i="67"/>
  <c r="AN5" i="67"/>
  <c r="AN4" i="67"/>
  <c r="AR74" i="67"/>
  <c r="AN74" i="67"/>
  <c r="AR73" i="67"/>
  <c r="AN73" i="67"/>
  <c r="AN71" i="67" s="1"/>
  <c r="AR62" i="67"/>
  <c r="AN62" i="67"/>
  <c r="AN59" i="67" s="1"/>
  <c r="AR61" i="67"/>
  <c r="AR59" i="67" s="1"/>
  <c r="AN61" i="67"/>
  <c r="AR50" i="67"/>
  <c r="AN50" i="67"/>
  <c r="AR49" i="67"/>
  <c r="AN49" i="67"/>
  <c r="AN47" i="67" s="1"/>
  <c r="AR38" i="67"/>
  <c r="AN38" i="67"/>
  <c r="AR37" i="67"/>
  <c r="AN37" i="67"/>
  <c r="AR26" i="67"/>
  <c r="AR23" i="67" s="1"/>
  <c r="AN26" i="67"/>
  <c r="AR25" i="67"/>
  <c r="AN25" i="67"/>
  <c r="AN23" i="67" s="1"/>
  <c r="AR14" i="67"/>
  <c r="AN14" i="67"/>
  <c r="AR13" i="67"/>
  <c r="AR11" i="67" s="1"/>
  <c r="AN13" i="67"/>
  <c r="AR5" i="67"/>
  <c r="AR4" i="67"/>
  <c r="AR2" i="67" s="1"/>
  <c r="AK5" i="67"/>
  <c r="AK4" i="67"/>
  <c r="AK2" i="67" s="1"/>
  <c r="AL74" i="67"/>
  <c r="AK74" i="67"/>
  <c r="AI74" i="67"/>
  <c r="AI71" i="67" s="1"/>
  <c r="AG74" i="67"/>
  <c r="AL73" i="67"/>
  <c r="AL71" i="67" s="1"/>
  <c r="AK73" i="67"/>
  <c r="AK71" i="67" s="1"/>
  <c r="AI73" i="67"/>
  <c r="AG73" i="67"/>
  <c r="AG71" i="67" s="1"/>
  <c r="AL62" i="67"/>
  <c r="AK62" i="67"/>
  <c r="AI62" i="67"/>
  <c r="AI59" i="67" s="1"/>
  <c r="AG62" i="67"/>
  <c r="AL61" i="67"/>
  <c r="AK61" i="67"/>
  <c r="AK59" i="67" s="1"/>
  <c r="AI61" i="67"/>
  <c r="AG61" i="67"/>
  <c r="AL50" i="67"/>
  <c r="AK50" i="67"/>
  <c r="AI50" i="67"/>
  <c r="AG50" i="67"/>
  <c r="AL49" i="67"/>
  <c r="AL47" i="67" s="1"/>
  <c r="AK49" i="67"/>
  <c r="AI49" i="67"/>
  <c r="AG49" i="67"/>
  <c r="AG47" i="67" s="1"/>
  <c r="AL38" i="67"/>
  <c r="AK38" i="67"/>
  <c r="AI38" i="67"/>
  <c r="AG38" i="67"/>
  <c r="AL37" i="67"/>
  <c r="AL35" i="67" s="1"/>
  <c r="AK37" i="67"/>
  <c r="AK35" i="67" s="1"/>
  <c r="AI37" i="67"/>
  <c r="AG37" i="67"/>
  <c r="AG35" i="67" s="1"/>
  <c r="AL26" i="67"/>
  <c r="AK26" i="67"/>
  <c r="AI26" i="67"/>
  <c r="AG26" i="67"/>
  <c r="AL25" i="67"/>
  <c r="AL23" i="67" s="1"/>
  <c r="AK25" i="67"/>
  <c r="AK23" i="67" s="1"/>
  <c r="AI25" i="67"/>
  <c r="AG25" i="67"/>
  <c r="AG23" i="67" s="1"/>
  <c r="AL14" i="67"/>
  <c r="AK14" i="67"/>
  <c r="AI14" i="67"/>
  <c r="AG14" i="67"/>
  <c r="AL13" i="67"/>
  <c r="AK13" i="67"/>
  <c r="AI13" i="67"/>
  <c r="AG13" i="67"/>
  <c r="AG11" i="67" s="1"/>
  <c r="AL5" i="67"/>
  <c r="AL4" i="67"/>
  <c r="AI5" i="67"/>
  <c r="AI2" i="67" s="1"/>
  <c r="AI4" i="67"/>
  <c r="AH4" i="67"/>
  <c r="AH2" i="67" s="1"/>
  <c r="AG5" i="67"/>
  <c r="AG4" i="67"/>
  <c r="AD74" i="67"/>
  <c r="AD71" i="67" s="1"/>
  <c r="AC74" i="67"/>
  <c r="AA74" i="67"/>
  <c r="Y74" i="67"/>
  <c r="AD73" i="67"/>
  <c r="AC73" i="67"/>
  <c r="AC71" i="67" s="1"/>
  <c r="AA73" i="67"/>
  <c r="AA71" i="67" s="1"/>
  <c r="Y73" i="67"/>
  <c r="AD62" i="67"/>
  <c r="AD59" i="67" s="1"/>
  <c r="AC62" i="67"/>
  <c r="AA62" i="67"/>
  <c r="Y62" i="67"/>
  <c r="Y59" i="67" s="1"/>
  <c r="AD61" i="67"/>
  <c r="AC61" i="67"/>
  <c r="AA61" i="67"/>
  <c r="AA59" i="67" s="1"/>
  <c r="Y61" i="67"/>
  <c r="AD50" i="67"/>
  <c r="AD47" i="67" s="1"/>
  <c r="AC50" i="67"/>
  <c r="AA50" i="67"/>
  <c r="Y50" i="67"/>
  <c r="AD49" i="67"/>
  <c r="AC49" i="67"/>
  <c r="AC47" i="67" s="1"/>
  <c r="AA49" i="67"/>
  <c r="AA47" i="67" s="1"/>
  <c r="Y49" i="67"/>
  <c r="AD38" i="67"/>
  <c r="AD35" i="67" s="1"/>
  <c r="AC38" i="67"/>
  <c r="AA38" i="67"/>
  <c r="Y38" i="67"/>
  <c r="AD37" i="67"/>
  <c r="AC37" i="67"/>
  <c r="AA37" i="67"/>
  <c r="AA35" i="67" s="1"/>
  <c r="Y37" i="67"/>
  <c r="AD26" i="67"/>
  <c r="AD23" i="67" s="1"/>
  <c r="AC26" i="67"/>
  <c r="AA26" i="67"/>
  <c r="Y26" i="67"/>
  <c r="Y23" i="67" s="1"/>
  <c r="AD25" i="67"/>
  <c r="AC25" i="67"/>
  <c r="AC23" i="67" s="1"/>
  <c r="AA25" i="67"/>
  <c r="Y25" i="67"/>
  <c r="AD14" i="67"/>
  <c r="AD11" i="67" s="1"/>
  <c r="AC14" i="67"/>
  <c r="AA14" i="67"/>
  <c r="Y14" i="67"/>
  <c r="AD13" i="67"/>
  <c r="AC13" i="67"/>
  <c r="AC11" i="67" s="1"/>
  <c r="AA13" i="67"/>
  <c r="AA11" i="67" s="1"/>
  <c r="Y13" i="67"/>
  <c r="AA5" i="67"/>
  <c r="AC5" i="67"/>
  <c r="AC4" i="67"/>
  <c r="AC2" i="67" s="1"/>
  <c r="U5" i="67"/>
  <c r="AD5" i="67"/>
  <c r="AD4" i="67"/>
  <c r="AA4" i="67"/>
  <c r="Y5" i="67"/>
  <c r="Y4" i="67"/>
  <c r="Y2" i="67" s="1"/>
  <c r="Q4" i="67"/>
  <c r="Z4" i="67"/>
  <c r="Z2" i="67" s="1"/>
  <c r="R4" i="67"/>
  <c r="R2" i="67" s="1"/>
  <c r="I8094" i="67"/>
  <c r="I7087" i="67"/>
  <c r="CL23" i="67"/>
  <c r="CL11" i="67"/>
  <c r="CL47" i="67"/>
  <c r="BY35" i="67"/>
  <c r="CI23" i="67"/>
  <c r="BR59" i="67"/>
  <c r="BZ71" i="67"/>
  <c r="BR23" i="67"/>
  <c r="CC71" i="67"/>
  <c r="BY71" i="67"/>
  <c r="BX71" i="67"/>
  <c r="BP2" i="67"/>
  <c r="BP47" i="67"/>
  <c r="BY47" i="67"/>
  <c r="CI59" i="67"/>
  <c r="BU35" i="67"/>
  <c r="BY23" i="67"/>
  <c r="BP71" i="67"/>
  <c r="BQ11" i="67"/>
  <c r="BR11" i="67"/>
  <c r="BZ59" i="67"/>
  <c r="CC23" i="67"/>
  <c r="BX35" i="67"/>
  <c r="CC59" i="67"/>
  <c r="BT2" i="67"/>
  <c r="BZ23" i="67"/>
  <c r="BQ47" i="67"/>
  <c r="BU71" i="67"/>
  <c r="BX23" i="67"/>
  <c r="BY59" i="67"/>
  <c r="BP35" i="67"/>
  <c r="BQ71" i="67"/>
  <c r="BP23" i="67"/>
  <c r="BY11" i="67"/>
  <c r="CC35" i="67"/>
  <c r="BQ23" i="67"/>
  <c r="BU23" i="67"/>
  <c r="BX47" i="67"/>
  <c r="BQ59" i="67"/>
  <c r="BP11" i="67"/>
  <c r="BQ35" i="67"/>
  <c r="BP59" i="67"/>
  <c r="BE71" i="67"/>
  <c r="BG59" i="67"/>
  <c r="BM59" i="67"/>
  <c r="BF59" i="67"/>
  <c r="BM47" i="67"/>
  <c r="BJ23" i="67"/>
  <c r="BM11" i="67"/>
  <c r="BM23" i="67"/>
  <c r="BJ2" i="67"/>
  <c r="BE59" i="67"/>
  <c r="BJ35" i="67"/>
  <c r="BF47" i="67"/>
  <c r="BG23" i="67"/>
  <c r="BJ11" i="67"/>
  <c r="AI35" i="67"/>
  <c r="BG71" i="67"/>
  <c r="AY59" i="67"/>
  <c r="BB59" i="67"/>
  <c r="BB71" i="67"/>
  <c r="AG2" i="67"/>
  <c r="Z47" i="67"/>
  <c r="AY47" i="67"/>
  <c r="AY2" i="67"/>
  <c r="AN35" i="67"/>
  <c r="AR35" i="67"/>
  <c r="AO11" i="67"/>
  <c r="AO59" i="67"/>
  <c r="AS47" i="67"/>
  <c r="AP35" i="67"/>
  <c r="AO35" i="67"/>
  <c r="AR47" i="67"/>
  <c r="AI47" i="67"/>
  <c r="AN11" i="67"/>
  <c r="AS71" i="67"/>
  <c r="AO47" i="67"/>
  <c r="AO71" i="67"/>
  <c r="AR71" i="67"/>
  <c r="AO23" i="67"/>
  <c r="AL2" i="67"/>
  <c r="AO2" i="67"/>
  <c r="AN2" i="67"/>
  <c r="Y47" i="67"/>
  <c r="AI23" i="67"/>
  <c r="AK47" i="67"/>
  <c r="AK11" i="67"/>
  <c r="AH47" i="67"/>
  <c r="AH35" i="67"/>
  <c r="AH23" i="67"/>
  <c r="AH11" i="67"/>
  <c r="AG59" i="67"/>
  <c r="AH71" i="67"/>
  <c r="AI11" i="67"/>
  <c r="AL11" i="67"/>
  <c r="AH59" i="67"/>
  <c r="AL59" i="67"/>
  <c r="Z59" i="67"/>
  <c r="AC59" i="67"/>
  <c r="AC35" i="67"/>
  <c r="Z11" i="67"/>
  <c r="Y11" i="67"/>
  <c r="Z71" i="67"/>
  <c r="Y71" i="67"/>
  <c r="Y35" i="67"/>
  <c r="Z35" i="67"/>
  <c r="Z23" i="67"/>
  <c r="AA23" i="67"/>
  <c r="AD2" i="67"/>
  <c r="V73" i="67"/>
  <c r="V61" i="67"/>
  <c r="V49" i="67"/>
  <c r="V38" i="67"/>
  <c r="V37" i="67"/>
  <c r="V35" i="67" s="1"/>
  <c r="V25" i="67"/>
  <c r="V13" i="67"/>
  <c r="V4" i="67"/>
  <c r="V5" i="67"/>
  <c r="V74" i="67"/>
  <c r="V71" i="67" s="1"/>
  <c r="V62" i="67"/>
  <c r="V50" i="67"/>
  <c r="V26" i="67"/>
  <c r="V23" i="67" s="1"/>
  <c r="V14" i="67"/>
  <c r="U4" i="67"/>
  <c r="U13" i="67"/>
  <c r="T75" i="67"/>
  <c r="P75" i="67"/>
  <c r="U74" i="67"/>
  <c r="U71" i="67" s="1"/>
  <c r="T74" i="67"/>
  <c r="S74" i="67"/>
  <c r="Q74" i="67"/>
  <c r="P74" i="67"/>
  <c r="U73" i="67"/>
  <c r="T73" i="67"/>
  <c r="T71" i="67" s="1"/>
  <c r="S73" i="67"/>
  <c r="S71" i="67" s="1"/>
  <c r="Q73" i="67"/>
  <c r="P73" i="67"/>
  <c r="P71" i="67" s="1"/>
  <c r="T63" i="67"/>
  <c r="P63" i="67"/>
  <c r="U62" i="67"/>
  <c r="U59" i="67" s="1"/>
  <c r="T62" i="67"/>
  <c r="S62" i="67"/>
  <c r="Q62" i="67"/>
  <c r="P62" i="67"/>
  <c r="U61" i="67"/>
  <c r="T61" i="67"/>
  <c r="T59" i="67" s="1"/>
  <c r="S61" i="67"/>
  <c r="Q61" i="67"/>
  <c r="Q59" i="67" s="1"/>
  <c r="P61" i="67"/>
  <c r="T51" i="67"/>
  <c r="P51" i="67"/>
  <c r="U50" i="67"/>
  <c r="U47" i="67" s="1"/>
  <c r="T50" i="67"/>
  <c r="S50" i="67"/>
  <c r="S47" i="67" s="1"/>
  <c r="Q50" i="67"/>
  <c r="P50" i="67"/>
  <c r="P47" i="67" s="1"/>
  <c r="U49" i="67"/>
  <c r="T49" i="67"/>
  <c r="T47" i="67" s="1"/>
  <c r="S49" i="67"/>
  <c r="Q49" i="67"/>
  <c r="P49" i="67"/>
  <c r="T39" i="67"/>
  <c r="P39" i="67"/>
  <c r="U38" i="67"/>
  <c r="T38" i="67"/>
  <c r="S38" i="67"/>
  <c r="Q38" i="67"/>
  <c r="P38" i="67"/>
  <c r="U37" i="67"/>
  <c r="U35" i="67" s="1"/>
  <c r="T37" i="67"/>
  <c r="T35" i="67" s="1"/>
  <c r="S37" i="67"/>
  <c r="Q37" i="67"/>
  <c r="Q35" i="67" s="1"/>
  <c r="P37" i="67"/>
  <c r="S25" i="67"/>
  <c r="S13" i="67"/>
  <c r="S11" i="67" s="1"/>
  <c r="P13" i="67"/>
  <c r="P25" i="67"/>
  <c r="P23" i="67" s="1"/>
  <c r="T27" i="67"/>
  <c r="P27" i="67"/>
  <c r="U26" i="67"/>
  <c r="T26" i="67"/>
  <c r="S26" i="67"/>
  <c r="Q26" i="67"/>
  <c r="P26" i="67"/>
  <c r="U25" i="67"/>
  <c r="U23" i="67" s="1"/>
  <c r="T25" i="67"/>
  <c r="T23" i="67" s="1"/>
  <c r="Q25" i="67"/>
  <c r="T15" i="67"/>
  <c r="P15" i="67"/>
  <c r="U14" i="67"/>
  <c r="T14" i="67"/>
  <c r="T11" i="67" s="1"/>
  <c r="S14" i="67"/>
  <c r="Q14" i="67"/>
  <c r="P14" i="67"/>
  <c r="P11" i="67" s="1"/>
  <c r="T13" i="67"/>
  <c r="Q13" i="67"/>
  <c r="Q11" i="67" s="1"/>
  <c r="S5" i="67"/>
  <c r="S2" i="67" s="1"/>
  <c r="S4" i="67"/>
  <c r="Q5" i="67"/>
  <c r="P4" i="67"/>
  <c r="T4" i="67"/>
  <c r="T6" i="67"/>
  <c r="T5" i="67"/>
  <c r="T2" i="67" s="1"/>
  <c r="P6" i="67"/>
  <c r="P5" i="67"/>
  <c r="I8095" i="67"/>
  <c r="I7088" i="67"/>
  <c r="R59" i="67"/>
  <c r="Q47" i="67"/>
  <c r="V47" i="67"/>
  <c r="P59" i="67"/>
  <c r="Q71" i="67"/>
  <c r="R47" i="67"/>
  <c r="P35" i="67"/>
  <c r="V59" i="67"/>
  <c r="S59" i="67"/>
  <c r="R35" i="67"/>
  <c r="S35" i="67"/>
  <c r="R71" i="67"/>
  <c r="U11" i="67"/>
  <c r="Q23" i="67"/>
  <c r="R23" i="67"/>
  <c r="V11" i="67"/>
  <c r="R11" i="67"/>
  <c r="I8096" i="67"/>
  <c r="I7089" i="67"/>
  <c r="M6039" i="67"/>
  <c r="L6039" i="67"/>
  <c r="K6039" i="67"/>
  <c r="J6039" i="67"/>
  <c r="M5033" i="67"/>
  <c r="L5033" i="67"/>
  <c r="K5033" i="67"/>
  <c r="J5033" i="67"/>
  <c r="M4027" i="67"/>
  <c r="L4027" i="67"/>
  <c r="K4027" i="67"/>
  <c r="J4027" i="67"/>
  <c r="M3021" i="67"/>
  <c r="L3021" i="67"/>
  <c r="K3021" i="67"/>
  <c r="J3021" i="67"/>
  <c r="M2015" i="67"/>
  <c r="L2015" i="67"/>
  <c r="K2015" i="67"/>
  <c r="J2015" i="67"/>
  <c r="M1010" i="67"/>
  <c r="L1010" i="67"/>
  <c r="K1010" i="67"/>
  <c r="J1010" i="67"/>
  <c r="I6040" i="67"/>
  <c r="I5034" i="67"/>
  <c r="I4028" i="67"/>
  <c r="I4029" i="67"/>
  <c r="I3022" i="67"/>
  <c r="I2016" i="67"/>
  <c r="I2017" i="67"/>
  <c r="I1011" i="67"/>
  <c r="M4" i="67"/>
  <c r="L4" i="67"/>
  <c r="K4" i="67"/>
  <c r="J4" i="67"/>
  <c r="I5" i="67"/>
  <c r="L5" i="67"/>
  <c r="AF6" i="5"/>
  <c r="AK6" i="5"/>
  <c r="AP6" i="5" s="1"/>
  <c r="G2" i="50" s="1"/>
  <c r="AF8" i="5"/>
  <c r="AF5" i="5"/>
  <c r="AK5" i="5" s="1"/>
  <c r="AP5" i="5" s="1"/>
  <c r="I8097" i="67"/>
  <c r="I7090" i="67"/>
  <c r="AK8" i="5"/>
  <c r="AP8" i="5"/>
  <c r="G4" i="50"/>
  <c r="J5" i="67"/>
  <c r="M5" i="67"/>
  <c r="I1012" i="67"/>
  <c r="I1013" i="67"/>
  <c r="M1011" i="67"/>
  <c r="L1011" i="67"/>
  <c r="K1011" i="67"/>
  <c r="J1011" i="67"/>
  <c r="M2016" i="67"/>
  <c r="L2016" i="67"/>
  <c r="K2016" i="67"/>
  <c r="J2016" i="67"/>
  <c r="I5035" i="67"/>
  <c r="I5036" i="67"/>
  <c r="J5034" i="67"/>
  <c r="M5034" i="67"/>
  <c r="L5034" i="67"/>
  <c r="K5034" i="67"/>
  <c r="I2018" i="67"/>
  <c r="I2019" i="67"/>
  <c r="K2017" i="67"/>
  <c r="J2017" i="67"/>
  <c r="M2017" i="67"/>
  <c r="M6040" i="67"/>
  <c r="L6040" i="67"/>
  <c r="K6040" i="67"/>
  <c r="J6040" i="67"/>
  <c r="K5" i="67"/>
  <c r="I3023" i="67"/>
  <c r="K3022" i="67"/>
  <c r="M3022" i="67"/>
  <c r="L3022" i="67"/>
  <c r="J3022" i="67"/>
  <c r="I6041" i="67"/>
  <c r="M4028" i="67"/>
  <c r="L4028" i="67"/>
  <c r="K4028" i="67"/>
  <c r="J4028" i="67"/>
  <c r="I4030" i="67"/>
  <c r="I4031" i="67"/>
  <c r="M4029" i="67"/>
  <c r="L4029" i="67"/>
  <c r="K4029" i="67"/>
  <c r="J4029" i="67"/>
  <c r="L2017" i="67"/>
  <c r="I6" i="67"/>
  <c r="I8098" i="67"/>
  <c r="I7091" i="67"/>
  <c r="M4031" i="67"/>
  <c r="L4031" i="67"/>
  <c r="K4031" i="67"/>
  <c r="J4031" i="67"/>
  <c r="M2018" i="67"/>
  <c r="L2018" i="67"/>
  <c r="K2018" i="67"/>
  <c r="J2018" i="67"/>
  <c r="M3023" i="67"/>
  <c r="L3023" i="67"/>
  <c r="K3023" i="67"/>
  <c r="J3023" i="67"/>
  <c r="K5036" i="67"/>
  <c r="J5036" i="67"/>
  <c r="M5036" i="67"/>
  <c r="L5036" i="67"/>
  <c r="I6042" i="67"/>
  <c r="L6041" i="67"/>
  <c r="K6041" i="67"/>
  <c r="M6041" i="67"/>
  <c r="J6041" i="67"/>
  <c r="K6" i="67"/>
  <c r="J6" i="67"/>
  <c r="M6" i="67"/>
  <c r="L6" i="67"/>
  <c r="M1013" i="67"/>
  <c r="L1013" i="67"/>
  <c r="K1013" i="67"/>
  <c r="J1013" i="67"/>
  <c r="K2019" i="67"/>
  <c r="J2019" i="67"/>
  <c r="M2019" i="67"/>
  <c r="L2019" i="67"/>
  <c r="M4030" i="67"/>
  <c r="L4030" i="67"/>
  <c r="K4030" i="67"/>
  <c r="J4030" i="67"/>
  <c r="L5035" i="67"/>
  <c r="M5035" i="67"/>
  <c r="K5035" i="67"/>
  <c r="J5035" i="67"/>
  <c r="I3024" i="67"/>
  <c r="I3025" i="67"/>
  <c r="L1012" i="67"/>
  <c r="K1012" i="67"/>
  <c r="J1012" i="67"/>
  <c r="M1012" i="67"/>
  <c r="I5037" i="67"/>
  <c r="I4032" i="67"/>
  <c r="I2020" i="67"/>
  <c r="I1014" i="67"/>
  <c r="I7" i="67"/>
  <c r="I8099" i="67"/>
  <c r="I7092" i="67"/>
  <c r="M2020" i="67"/>
  <c r="L2020" i="67"/>
  <c r="K2020" i="67"/>
  <c r="J2020" i="67"/>
  <c r="M5037" i="67"/>
  <c r="J5037" i="67"/>
  <c r="K5037" i="67"/>
  <c r="L5037" i="67"/>
  <c r="L1014" i="67"/>
  <c r="K1014" i="67"/>
  <c r="J1014" i="67"/>
  <c r="M1014" i="67"/>
  <c r="K7" i="67"/>
  <c r="J7" i="67"/>
  <c r="M7" i="67"/>
  <c r="L7" i="67"/>
  <c r="M6042" i="67"/>
  <c r="L6042" i="67"/>
  <c r="K6042" i="67"/>
  <c r="J6042" i="67"/>
  <c r="I6043" i="67"/>
  <c r="M3025" i="67"/>
  <c r="L3025" i="67"/>
  <c r="K3025" i="67"/>
  <c r="J3025" i="67"/>
  <c r="M4032" i="67"/>
  <c r="L4032" i="67"/>
  <c r="K4032" i="67"/>
  <c r="J4032" i="67"/>
  <c r="K3024" i="67"/>
  <c r="M3024" i="67"/>
  <c r="L3024" i="67"/>
  <c r="J3024" i="67"/>
  <c r="I5038" i="67"/>
  <c r="I4033" i="67"/>
  <c r="I3026" i="67"/>
  <c r="I2021" i="67"/>
  <c r="I1015" i="67"/>
  <c r="I8" i="67"/>
  <c r="I8100" i="67"/>
  <c r="I7093" i="67"/>
  <c r="M1015" i="67"/>
  <c r="L1015" i="67"/>
  <c r="K1015" i="67"/>
  <c r="J1015" i="67"/>
  <c r="L6043" i="67"/>
  <c r="K6043" i="67"/>
  <c r="M6043" i="67"/>
  <c r="J6043" i="67"/>
  <c r="I6044" i="67"/>
  <c r="K2021" i="67"/>
  <c r="J2021" i="67"/>
  <c r="M2021" i="67"/>
  <c r="L2021" i="67"/>
  <c r="M4033" i="67"/>
  <c r="L4033" i="67"/>
  <c r="K4033" i="67"/>
  <c r="J4033" i="67"/>
  <c r="K5038" i="67"/>
  <c r="J5038" i="67"/>
  <c r="M5038" i="67"/>
  <c r="L5038" i="67"/>
  <c r="K8" i="67"/>
  <c r="J8" i="67"/>
  <c r="M8" i="67"/>
  <c r="L8" i="67"/>
  <c r="K3026" i="67"/>
  <c r="J3026" i="67"/>
  <c r="M3026" i="67"/>
  <c r="L3026" i="67"/>
  <c r="I5039" i="67"/>
  <c r="I4034" i="67"/>
  <c r="I3027" i="67"/>
  <c r="I2022" i="67"/>
  <c r="I1016" i="67"/>
  <c r="I9" i="67"/>
  <c r="I8101" i="67"/>
  <c r="I7094" i="67"/>
  <c r="M2022" i="67"/>
  <c r="L2022" i="67"/>
  <c r="K2022" i="67"/>
  <c r="J2022" i="67"/>
  <c r="M4034" i="67"/>
  <c r="L4034" i="67"/>
  <c r="K4034" i="67"/>
  <c r="J4034" i="67"/>
  <c r="M5039" i="67"/>
  <c r="J5039" i="67"/>
  <c r="L5039" i="67"/>
  <c r="K5039" i="67"/>
  <c r="M6044" i="67"/>
  <c r="L6044" i="67"/>
  <c r="K6044" i="67"/>
  <c r="J6044" i="67"/>
  <c r="I6045" i="67"/>
  <c r="M3027" i="67"/>
  <c r="L3027" i="67"/>
  <c r="K3027" i="67"/>
  <c r="J3027" i="67"/>
  <c r="J9" i="67"/>
  <c r="M9" i="67"/>
  <c r="L9" i="67"/>
  <c r="K9" i="67"/>
  <c r="L1016" i="67"/>
  <c r="K1016" i="67"/>
  <c r="J1016" i="67"/>
  <c r="M1016" i="67"/>
  <c r="I5040" i="67"/>
  <c r="I4035" i="67"/>
  <c r="I3028" i="67"/>
  <c r="I2023" i="67"/>
  <c r="I1017" i="67"/>
  <c r="I10" i="67"/>
  <c r="I8102" i="67"/>
  <c r="I7095" i="67"/>
  <c r="M4035" i="67"/>
  <c r="L4035" i="67"/>
  <c r="K4035" i="67"/>
  <c r="J4035" i="67"/>
  <c r="K5040" i="67"/>
  <c r="J5040" i="67"/>
  <c r="M5040" i="67"/>
  <c r="L5040" i="67"/>
  <c r="K3028" i="67"/>
  <c r="M3028" i="67"/>
  <c r="L3028" i="67"/>
  <c r="J3028" i="67"/>
  <c r="L6045" i="67"/>
  <c r="K6045" i="67"/>
  <c r="M6045" i="67"/>
  <c r="J6045" i="67"/>
  <c r="I6046" i="67"/>
  <c r="M1017" i="67"/>
  <c r="L1017" i="67"/>
  <c r="K1017" i="67"/>
  <c r="J1017" i="67"/>
  <c r="K2023" i="67"/>
  <c r="J2023" i="67"/>
  <c r="M2023" i="67"/>
  <c r="L2023" i="67"/>
  <c r="M10" i="67"/>
  <c r="L10" i="67"/>
  <c r="K10" i="67"/>
  <c r="J10" i="67"/>
  <c r="I5041" i="67"/>
  <c r="I4036" i="67"/>
  <c r="I3029" i="67"/>
  <c r="I2024" i="67"/>
  <c r="I1018" i="67"/>
  <c r="I11" i="67"/>
  <c r="I8103" i="67"/>
  <c r="I7096" i="67"/>
  <c r="M5041" i="67"/>
  <c r="J5041" i="67"/>
  <c r="L5041" i="67"/>
  <c r="K5041" i="67"/>
  <c r="M6046" i="67"/>
  <c r="L6046" i="67"/>
  <c r="K6046" i="67"/>
  <c r="J6046" i="67"/>
  <c r="I6047" i="67"/>
  <c r="M2024" i="67"/>
  <c r="L2024" i="67"/>
  <c r="K2024" i="67"/>
  <c r="J2024" i="67"/>
  <c r="M3029" i="67"/>
  <c r="L3029" i="67"/>
  <c r="K3029" i="67"/>
  <c r="J3029" i="67"/>
  <c r="M4036" i="67"/>
  <c r="L4036" i="67"/>
  <c r="K4036" i="67"/>
  <c r="J4036" i="67"/>
  <c r="M11" i="67"/>
  <c r="L11" i="67"/>
  <c r="K11" i="67"/>
  <c r="J11" i="67"/>
  <c r="L1018" i="67"/>
  <c r="K1018" i="67"/>
  <c r="J1018" i="67"/>
  <c r="M1018" i="67"/>
  <c r="I5042" i="67"/>
  <c r="I4037" i="67"/>
  <c r="I3030" i="67"/>
  <c r="I2025" i="67"/>
  <c r="I1019" i="67"/>
  <c r="I12" i="67"/>
  <c r="I8104" i="67"/>
  <c r="I7097" i="67"/>
  <c r="K5042" i="67"/>
  <c r="J5042" i="67"/>
  <c r="M5042" i="67"/>
  <c r="L5042" i="67"/>
  <c r="M12" i="67"/>
  <c r="L12" i="67"/>
  <c r="K12" i="67"/>
  <c r="J12" i="67"/>
  <c r="M1019" i="67"/>
  <c r="L1019" i="67"/>
  <c r="K1019" i="67"/>
  <c r="J1019" i="67"/>
  <c r="M4037" i="67"/>
  <c r="L4037" i="67"/>
  <c r="K4037" i="67"/>
  <c r="J4037" i="67"/>
  <c r="L6047" i="67"/>
  <c r="K6047" i="67"/>
  <c r="M6047" i="67"/>
  <c r="J6047" i="67"/>
  <c r="I6048" i="67"/>
  <c r="K2025" i="67"/>
  <c r="J2025" i="67"/>
  <c r="M2025" i="67"/>
  <c r="L2025" i="67"/>
  <c r="K3030" i="67"/>
  <c r="M3030" i="67"/>
  <c r="L3030" i="67"/>
  <c r="J3030" i="67"/>
  <c r="I5043" i="67"/>
  <c r="I4038" i="67"/>
  <c r="I3031" i="67"/>
  <c r="I2026" i="67"/>
  <c r="I1020" i="67"/>
  <c r="I13" i="67"/>
  <c r="I8105" i="67"/>
  <c r="I7098" i="67"/>
  <c r="M5043" i="67"/>
  <c r="J5043" i="67"/>
  <c r="L5043" i="67"/>
  <c r="K5043" i="67"/>
  <c r="M6048" i="67"/>
  <c r="L6048" i="67"/>
  <c r="K6048" i="67"/>
  <c r="J6048" i="67"/>
  <c r="I6049" i="67"/>
  <c r="M4038" i="67"/>
  <c r="L4038" i="67"/>
  <c r="K4038" i="67"/>
  <c r="J4038" i="67"/>
  <c r="L13" i="67"/>
  <c r="J13" i="67"/>
  <c r="K13" i="67"/>
  <c r="M13" i="67"/>
  <c r="M3031" i="67"/>
  <c r="L3031" i="67"/>
  <c r="K3031" i="67"/>
  <c r="J3031" i="67"/>
  <c r="L1020" i="67"/>
  <c r="K1020" i="67"/>
  <c r="J1020" i="67"/>
  <c r="M1020" i="67"/>
  <c r="M2026" i="67"/>
  <c r="L2026" i="67"/>
  <c r="K2026" i="67"/>
  <c r="J2026" i="67"/>
  <c r="I5044" i="67"/>
  <c r="I4039" i="67"/>
  <c r="I3032" i="67"/>
  <c r="I2027" i="67"/>
  <c r="I1021" i="67"/>
  <c r="I14" i="67"/>
  <c r="I8106" i="67"/>
  <c r="I7099" i="67"/>
  <c r="L6049" i="67"/>
  <c r="K6049" i="67"/>
  <c r="J6049" i="67"/>
  <c r="M6049" i="67"/>
  <c r="I6050" i="67"/>
  <c r="K14" i="67"/>
  <c r="J14" i="67"/>
  <c r="M14" i="67"/>
  <c r="L14" i="67"/>
  <c r="K3032" i="67"/>
  <c r="M3032" i="67"/>
  <c r="L3032" i="67"/>
  <c r="J3032" i="67"/>
  <c r="M4039" i="67"/>
  <c r="L4039" i="67"/>
  <c r="K4039" i="67"/>
  <c r="J4039" i="67"/>
  <c r="K5044" i="67"/>
  <c r="J5044" i="67"/>
  <c r="M5044" i="67"/>
  <c r="L5044" i="67"/>
  <c r="M1021" i="67"/>
  <c r="L1021" i="67"/>
  <c r="K1021" i="67"/>
  <c r="J1021" i="67"/>
  <c r="K2027" i="67"/>
  <c r="J2027" i="67"/>
  <c r="M2027" i="67"/>
  <c r="L2027" i="67"/>
  <c r="I5045" i="67"/>
  <c r="I4040" i="67"/>
  <c r="I3033" i="67"/>
  <c r="I2028" i="67"/>
  <c r="I1022" i="67"/>
  <c r="I15" i="67"/>
  <c r="I8107" i="67"/>
  <c r="I7100" i="67"/>
  <c r="M4040" i="67"/>
  <c r="L4040" i="67"/>
  <c r="K4040" i="67"/>
  <c r="J4040" i="67"/>
  <c r="M5045" i="67"/>
  <c r="J5045" i="67"/>
  <c r="L5045" i="67"/>
  <c r="K5045" i="67"/>
  <c r="M6050" i="67"/>
  <c r="L6050" i="67"/>
  <c r="K6050" i="67"/>
  <c r="J6050" i="67"/>
  <c r="I6051" i="67"/>
  <c r="K15" i="67"/>
  <c r="J15" i="67"/>
  <c r="M15" i="67"/>
  <c r="L15" i="67"/>
  <c r="M3033" i="67"/>
  <c r="L3033" i="67"/>
  <c r="K3033" i="67"/>
  <c r="J3033" i="67"/>
  <c r="L1022" i="67"/>
  <c r="K1022" i="67"/>
  <c r="J1022" i="67"/>
  <c r="M1022" i="67"/>
  <c r="M2028" i="67"/>
  <c r="L2028" i="67"/>
  <c r="K2028" i="67"/>
  <c r="J2028" i="67"/>
  <c r="I5046" i="67"/>
  <c r="I4041" i="67"/>
  <c r="I3034" i="67"/>
  <c r="I2029" i="67"/>
  <c r="I1023" i="67"/>
  <c r="I16" i="67"/>
  <c r="I8108" i="67"/>
  <c r="I7101" i="67"/>
  <c r="K3034" i="67"/>
  <c r="M3034" i="67"/>
  <c r="L3034" i="67"/>
  <c r="J3034" i="67"/>
  <c r="M4041" i="67"/>
  <c r="L4041" i="67"/>
  <c r="K4041" i="67"/>
  <c r="J4041" i="67"/>
  <c r="K5046" i="67"/>
  <c r="J5046" i="67"/>
  <c r="M5046" i="67"/>
  <c r="L5046" i="67"/>
  <c r="L6051" i="67"/>
  <c r="K6051" i="67"/>
  <c r="M6051" i="67"/>
  <c r="J6051" i="67"/>
  <c r="I6052" i="67"/>
  <c r="K16" i="67"/>
  <c r="J16" i="67"/>
  <c r="M16" i="67"/>
  <c r="L16" i="67"/>
  <c r="M1023" i="67"/>
  <c r="L1023" i="67"/>
  <c r="K1023" i="67"/>
  <c r="J1023" i="67"/>
  <c r="K2029" i="67"/>
  <c r="J2029" i="67"/>
  <c r="M2029" i="67"/>
  <c r="L2029" i="67"/>
  <c r="I5047" i="67"/>
  <c r="I4042" i="67"/>
  <c r="I3035" i="67"/>
  <c r="I2030" i="67"/>
  <c r="I1024" i="67"/>
  <c r="I17" i="67"/>
  <c r="I8109" i="67"/>
  <c r="I7102" i="67"/>
  <c r="M3035" i="67"/>
  <c r="L3035" i="67"/>
  <c r="K3035" i="67"/>
  <c r="J3035" i="67"/>
  <c r="M4042" i="67"/>
  <c r="L4042" i="67"/>
  <c r="K4042" i="67"/>
  <c r="J4042" i="67"/>
  <c r="M5047" i="67"/>
  <c r="J5047" i="67"/>
  <c r="L5047" i="67"/>
  <c r="K5047" i="67"/>
  <c r="M6052" i="67"/>
  <c r="L6052" i="67"/>
  <c r="K6052" i="67"/>
  <c r="J6052" i="67"/>
  <c r="I6053" i="67"/>
  <c r="J17" i="67"/>
  <c r="M17" i="67"/>
  <c r="L17" i="67"/>
  <c r="K17" i="67"/>
  <c r="L1024" i="67"/>
  <c r="K1024" i="67"/>
  <c r="J1024" i="67"/>
  <c r="M1024" i="67"/>
  <c r="M2030" i="67"/>
  <c r="L2030" i="67"/>
  <c r="K2030" i="67"/>
  <c r="J2030" i="67"/>
  <c r="I5048" i="67"/>
  <c r="I4043" i="67"/>
  <c r="I3036" i="67"/>
  <c r="I2031" i="67"/>
  <c r="I1025" i="67"/>
  <c r="I18" i="67"/>
  <c r="I8110" i="67"/>
  <c r="I7103" i="67"/>
  <c r="L6053" i="67"/>
  <c r="K6053" i="67"/>
  <c r="M6053" i="67"/>
  <c r="J6053" i="67"/>
  <c r="I6054" i="67"/>
  <c r="K4043" i="67"/>
  <c r="J4043" i="67"/>
  <c r="M4043" i="67"/>
  <c r="L4043" i="67"/>
  <c r="K5048" i="67"/>
  <c r="J5048" i="67"/>
  <c r="M5048" i="67"/>
  <c r="L5048" i="67"/>
  <c r="M18" i="67"/>
  <c r="L18" i="67"/>
  <c r="K18" i="67"/>
  <c r="J18" i="67"/>
  <c r="K3036" i="67"/>
  <c r="L3036" i="67"/>
  <c r="J3036" i="67"/>
  <c r="M3036" i="67"/>
  <c r="M1025" i="67"/>
  <c r="L1025" i="67"/>
  <c r="K1025" i="67"/>
  <c r="J1025" i="67"/>
  <c r="K2031" i="67"/>
  <c r="J2031" i="67"/>
  <c r="M2031" i="67"/>
  <c r="L2031" i="67"/>
  <c r="I5049" i="67"/>
  <c r="I4044" i="67"/>
  <c r="I3037" i="67"/>
  <c r="I2032" i="67"/>
  <c r="I1026" i="67"/>
  <c r="I19" i="67"/>
  <c r="I8111" i="67"/>
  <c r="I7104" i="67"/>
  <c r="M3037" i="67"/>
  <c r="L3037" i="67"/>
  <c r="K3037" i="67"/>
  <c r="J3037" i="67"/>
  <c r="M5049" i="67"/>
  <c r="J5049" i="67"/>
  <c r="L5049" i="67"/>
  <c r="K5049" i="67"/>
  <c r="M6054" i="67"/>
  <c r="L6054" i="67"/>
  <c r="K6054" i="67"/>
  <c r="J6054" i="67"/>
  <c r="I6055" i="67"/>
  <c r="M19" i="67"/>
  <c r="L19" i="67"/>
  <c r="K19" i="67"/>
  <c r="J19" i="67"/>
  <c r="J4044" i="67"/>
  <c r="L4044" i="67"/>
  <c r="K4044" i="67"/>
  <c r="M4044" i="67"/>
  <c r="L1026" i="67"/>
  <c r="K1026" i="67"/>
  <c r="J1026" i="67"/>
  <c r="M1026" i="67"/>
  <c r="M2032" i="67"/>
  <c r="L2032" i="67"/>
  <c r="K2032" i="67"/>
  <c r="J2032" i="67"/>
  <c r="I5050" i="67"/>
  <c r="I4045" i="67"/>
  <c r="I3038" i="67"/>
  <c r="I2033" i="67"/>
  <c r="I1027" i="67"/>
  <c r="I20" i="67"/>
  <c r="I8112" i="67"/>
  <c r="I7105" i="67"/>
  <c r="K5050" i="67"/>
  <c r="J5050" i="67"/>
  <c r="M5050" i="67"/>
  <c r="L5050" i="67"/>
  <c r="K4045" i="67"/>
  <c r="J4045" i="67"/>
  <c r="M4045" i="67"/>
  <c r="L4045" i="67"/>
  <c r="L6055" i="67"/>
  <c r="K6055" i="67"/>
  <c r="M6055" i="67"/>
  <c r="J6055" i="67"/>
  <c r="I6056" i="67"/>
  <c r="M20" i="67"/>
  <c r="L20" i="67"/>
  <c r="J20" i="67"/>
  <c r="K20" i="67"/>
  <c r="K3038" i="67"/>
  <c r="M3038" i="67"/>
  <c r="L3038" i="67"/>
  <c r="J3038" i="67"/>
  <c r="M1027" i="67"/>
  <c r="L1027" i="67"/>
  <c r="K1027" i="67"/>
  <c r="J1027" i="67"/>
  <c r="K2033" i="67"/>
  <c r="J2033" i="67"/>
  <c r="M2033" i="67"/>
  <c r="L2033" i="67"/>
  <c r="I5051" i="67"/>
  <c r="I4046" i="67"/>
  <c r="I3039" i="67"/>
  <c r="I2034" i="67"/>
  <c r="I1028" i="67"/>
  <c r="I21" i="67"/>
  <c r="I8113" i="67"/>
  <c r="I7106" i="67"/>
  <c r="L4046" i="67"/>
  <c r="J4046" i="67"/>
  <c r="M4046" i="67"/>
  <c r="K4046" i="67"/>
  <c r="M5051" i="67"/>
  <c r="J5051" i="67"/>
  <c r="L5051" i="67"/>
  <c r="K5051" i="67"/>
  <c r="L21" i="67"/>
  <c r="J21" i="67"/>
  <c r="K21" i="67"/>
  <c r="M21" i="67"/>
  <c r="M6056" i="67"/>
  <c r="L6056" i="67"/>
  <c r="K6056" i="67"/>
  <c r="J6056" i="67"/>
  <c r="I6057" i="67"/>
  <c r="L1028" i="67"/>
  <c r="K1028" i="67"/>
  <c r="J1028" i="67"/>
  <c r="M1028" i="67"/>
  <c r="M2034" i="67"/>
  <c r="L2034" i="67"/>
  <c r="K2034" i="67"/>
  <c r="J2034" i="67"/>
  <c r="M3039" i="67"/>
  <c r="L3039" i="67"/>
  <c r="K3039" i="67"/>
  <c r="J3039" i="67"/>
  <c r="I5052" i="67"/>
  <c r="I4047" i="67"/>
  <c r="I3040" i="67"/>
  <c r="I2035" i="67"/>
  <c r="I1029" i="67"/>
  <c r="I22" i="67"/>
  <c r="I8114" i="67"/>
  <c r="I7107" i="67"/>
  <c r="K4047" i="67"/>
  <c r="J4047" i="67"/>
  <c r="M4047" i="67"/>
  <c r="L4047" i="67"/>
  <c r="J22" i="67"/>
  <c r="K22" i="67"/>
  <c r="M22" i="67"/>
  <c r="L22" i="67"/>
  <c r="K5052" i="67"/>
  <c r="J5052" i="67"/>
  <c r="M5052" i="67"/>
  <c r="L5052" i="67"/>
  <c r="M1029" i="67"/>
  <c r="L1029" i="67"/>
  <c r="K1029" i="67"/>
  <c r="J1029" i="67"/>
  <c r="K2035" i="67"/>
  <c r="J2035" i="67"/>
  <c r="M2035" i="67"/>
  <c r="L2035" i="67"/>
  <c r="K3040" i="67"/>
  <c r="M3040" i="67"/>
  <c r="L3040" i="67"/>
  <c r="J3040" i="67"/>
  <c r="L6057" i="67"/>
  <c r="K6057" i="67"/>
  <c r="M6057" i="67"/>
  <c r="J6057" i="67"/>
  <c r="I6058" i="67"/>
  <c r="I5053" i="67"/>
  <c r="I4048" i="67"/>
  <c r="I3041" i="67"/>
  <c r="I2036" i="67"/>
  <c r="I1030" i="67"/>
  <c r="I23" i="67"/>
  <c r="I8115" i="67"/>
  <c r="I7108" i="67"/>
  <c r="M6058" i="67"/>
  <c r="L6058" i="67"/>
  <c r="K6058" i="67"/>
  <c r="J6058" i="67"/>
  <c r="I6059" i="67"/>
  <c r="K23" i="67"/>
  <c r="J23" i="67"/>
  <c r="M23" i="67"/>
  <c r="L23" i="67"/>
  <c r="L4048" i="67"/>
  <c r="J4048" i="67"/>
  <c r="K4048" i="67"/>
  <c r="M4048" i="67"/>
  <c r="M2036" i="67"/>
  <c r="L2036" i="67"/>
  <c r="K2036" i="67"/>
  <c r="J2036" i="67"/>
  <c r="M5053" i="67"/>
  <c r="J5053" i="67"/>
  <c r="K5053" i="67"/>
  <c r="L5053" i="67"/>
  <c r="L1030" i="67"/>
  <c r="K1030" i="67"/>
  <c r="J1030" i="67"/>
  <c r="M1030" i="67"/>
  <c r="M3041" i="67"/>
  <c r="L3041" i="67"/>
  <c r="K3041" i="67"/>
  <c r="J3041" i="67"/>
  <c r="I5054" i="67"/>
  <c r="I4049" i="67"/>
  <c r="I3042" i="67"/>
  <c r="I2037" i="67"/>
  <c r="I1031" i="67"/>
  <c r="I24" i="67"/>
  <c r="I8116" i="67"/>
  <c r="I7109" i="67"/>
  <c r="K5054" i="67"/>
  <c r="J5054" i="67"/>
  <c r="M5054" i="67"/>
  <c r="L5054" i="67"/>
  <c r="K24" i="67"/>
  <c r="J24" i="67"/>
  <c r="M24" i="67"/>
  <c r="L24" i="67"/>
  <c r="L6059" i="67"/>
  <c r="K6059" i="67"/>
  <c r="M6059" i="67"/>
  <c r="J6059" i="67"/>
  <c r="I6060" i="67"/>
  <c r="K4049" i="67"/>
  <c r="J4049" i="67"/>
  <c r="M4049" i="67"/>
  <c r="L4049" i="67"/>
  <c r="M1031" i="67"/>
  <c r="L1031" i="67"/>
  <c r="K1031" i="67"/>
  <c r="J1031" i="67"/>
  <c r="K2037" i="67"/>
  <c r="J2037" i="67"/>
  <c r="M2037" i="67"/>
  <c r="L2037" i="67"/>
  <c r="K3042" i="67"/>
  <c r="J3042" i="67"/>
  <c r="M3042" i="67"/>
  <c r="L3042" i="67"/>
  <c r="I5055" i="67"/>
  <c r="I4050" i="67"/>
  <c r="I3043" i="67"/>
  <c r="I2038" i="67"/>
  <c r="I1032" i="67"/>
  <c r="I25" i="67"/>
  <c r="I8117" i="67"/>
  <c r="I7110" i="67"/>
  <c r="L4050" i="67"/>
  <c r="J4050" i="67"/>
  <c r="M4050" i="67"/>
  <c r="K4050" i="67"/>
  <c r="L1032" i="67"/>
  <c r="K1032" i="67"/>
  <c r="J1032" i="67"/>
  <c r="M1032" i="67"/>
  <c r="M5055" i="67"/>
  <c r="J5055" i="67"/>
  <c r="L5055" i="67"/>
  <c r="K5055" i="67"/>
  <c r="M6060" i="67"/>
  <c r="L6060" i="67"/>
  <c r="K6060" i="67"/>
  <c r="J6060" i="67"/>
  <c r="I6061" i="67"/>
  <c r="J25" i="67"/>
  <c r="M25" i="67"/>
  <c r="L25" i="67"/>
  <c r="K25" i="67"/>
  <c r="M2038" i="67"/>
  <c r="L2038" i="67"/>
  <c r="K2038" i="67"/>
  <c r="J2038" i="67"/>
  <c r="M3043" i="67"/>
  <c r="L3043" i="67"/>
  <c r="K3043" i="67"/>
  <c r="J3043" i="67"/>
  <c r="I5056" i="67"/>
  <c r="I4051" i="67"/>
  <c r="I3044" i="67"/>
  <c r="I2039" i="67"/>
  <c r="I1033" i="67"/>
  <c r="I26" i="67"/>
  <c r="I8118" i="67"/>
  <c r="I7111" i="67"/>
  <c r="K5056" i="67"/>
  <c r="J5056" i="67"/>
  <c r="M5056" i="67"/>
  <c r="L5056" i="67"/>
  <c r="M1033" i="67"/>
  <c r="L1033" i="67"/>
  <c r="K1033" i="67"/>
  <c r="J1033" i="67"/>
  <c r="K2039" i="67"/>
  <c r="J2039" i="67"/>
  <c r="M2039" i="67"/>
  <c r="L2039" i="67"/>
  <c r="K4051" i="67"/>
  <c r="J4051" i="67"/>
  <c r="M4051" i="67"/>
  <c r="L4051" i="67"/>
  <c r="M26" i="67"/>
  <c r="L26" i="67"/>
  <c r="K26" i="67"/>
  <c r="J26" i="67"/>
  <c r="K3044" i="67"/>
  <c r="M3044" i="67"/>
  <c r="L3044" i="67"/>
  <c r="J3044" i="67"/>
  <c r="L6061" i="67"/>
  <c r="K6061" i="67"/>
  <c r="M6061" i="67"/>
  <c r="J6061" i="67"/>
  <c r="I6062" i="67"/>
  <c r="I5057" i="67"/>
  <c r="I4052" i="67"/>
  <c r="I3045" i="67"/>
  <c r="I2040" i="67"/>
  <c r="I1034" i="67"/>
  <c r="I27" i="67"/>
  <c r="I8119" i="67"/>
  <c r="I7112" i="67"/>
  <c r="L4052" i="67"/>
  <c r="J4052" i="67"/>
  <c r="K4052" i="67"/>
  <c r="M4052" i="67"/>
  <c r="M5057" i="67"/>
  <c r="J5057" i="67"/>
  <c r="L5057" i="67"/>
  <c r="K5057" i="67"/>
  <c r="M6062" i="67"/>
  <c r="L6062" i="67"/>
  <c r="K6062" i="67"/>
  <c r="J6062" i="67"/>
  <c r="I6063" i="67"/>
  <c r="L1034" i="67"/>
  <c r="K1034" i="67"/>
  <c r="J1034" i="67"/>
  <c r="M1034" i="67"/>
  <c r="M2040" i="67"/>
  <c r="L2040" i="67"/>
  <c r="K2040" i="67"/>
  <c r="J2040" i="67"/>
  <c r="M27" i="67"/>
  <c r="L27" i="67"/>
  <c r="K27" i="67"/>
  <c r="J27" i="67"/>
  <c r="M3045" i="67"/>
  <c r="L3045" i="67"/>
  <c r="K3045" i="67"/>
  <c r="J3045" i="67"/>
  <c r="I5058" i="67"/>
  <c r="I4053" i="67"/>
  <c r="I3046" i="67"/>
  <c r="I2041" i="67"/>
  <c r="I1035" i="67"/>
  <c r="I28" i="67"/>
  <c r="I8120" i="67"/>
  <c r="I7113" i="67"/>
  <c r="K4053" i="67"/>
  <c r="J4053" i="67"/>
  <c r="M4053" i="67"/>
  <c r="L4053" i="67"/>
  <c r="M28" i="67"/>
  <c r="L28" i="67"/>
  <c r="J28" i="67"/>
  <c r="K28" i="67"/>
  <c r="L6063" i="67"/>
  <c r="K6063" i="67"/>
  <c r="M6063" i="67"/>
  <c r="J6063" i="67"/>
  <c r="I6064" i="67"/>
  <c r="K2041" i="67"/>
  <c r="J2041" i="67"/>
  <c r="M2041" i="67"/>
  <c r="L2041" i="67"/>
  <c r="K5058" i="67"/>
  <c r="J5058" i="67"/>
  <c r="M5058" i="67"/>
  <c r="L5058" i="67"/>
  <c r="M1035" i="67"/>
  <c r="L1035" i="67"/>
  <c r="K1035" i="67"/>
  <c r="J1035" i="67"/>
  <c r="K3046" i="67"/>
  <c r="M3046" i="67"/>
  <c r="L3046" i="67"/>
  <c r="J3046" i="67"/>
  <c r="I5059" i="67"/>
  <c r="I4054" i="67"/>
  <c r="I3047" i="67"/>
  <c r="I2042" i="67"/>
  <c r="I1036" i="67"/>
  <c r="I29" i="67"/>
  <c r="I8121" i="67"/>
  <c r="I7114" i="67"/>
  <c r="M6064" i="67"/>
  <c r="L6064" i="67"/>
  <c r="K6064" i="67"/>
  <c r="J6064" i="67"/>
  <c r="I6065" i="67"/>
  <c r="L1036" i="67"/>
  <c r="K1036" i="67"/>
  <c r="J1036" i="67"/>
  <c r="M1036" i="67"/>
  <c r="L4054" i="67"/>
  <c r="J4054" i="67"/>
  <c r="M4054" i="67"/>
  <c r="K4054" i="67"/>
  <c r="L29" i="67"/>
  <c r="J29" i="67"/>
  <c r="K29" i="67"/>
  <c r="M29" i="67"/>
  <c r="M2042" i="67"/>
  <c r="L2042" i="67"/>
  <c r="K2042" i="67"/>
  <c r="J2042" i="67"/>
  <c r="M5059" i="67"/>
  <c r="J5059" i="67"/>
  <c r="L5059" i="67"/>
  <c r="K5059" i="67"/>
  <c r="M3047" i="67"/>
  <c r="L3047" i="67"/>
  <c r="K3047" i="67"/>
  <c r="J3047" i="67"/>
  <c r="I5060" i="67"/>
  <c r="I4055" i="67"/>
  <c r="I3048" i="67"/>
  <c r="I2043" i="67"/>
  <c r="I1037" i="67"/>
  <c r="I30" i="67"/>
  <c r="I8122" i="67"/>
  <c r="I7115" i="67"/>
  <c r="K4055" i="67"/>
  <c r="J4055" i="67"/>
  <c r="M4055" i="67"/>
  <c r="L4055" i="67"/>
  <c r="M1037" i="67"/>
  <c r="L1037" i="67"/>
  <c r="K1037" i="67"/>
  <c r="J1037" i="67"/>
  <c r="K2043" i="67"/>
  <c r="J2043" i="67"/>
  <c r="M2043" i="67"/>
  <c r="L2043" i="67"/>
  <c r="K5060" i="67"/>
  <c r="J5060" i="67"/>
  <c r="M5060" i="67"/>
  <c r="L5060" i="67"/>
  <c r="L6065" i="67"/>
  <c r="K6065" i="67"/>
  <c r="J6065" i="67"/>
  <c r="M6065" i="67"/>
  <c r="I6066" i="67"/>
  <c r="K30" i="67"/>
  <c r="J30" i="67"/>
  <c r="M30" i="67"/>
  <c r="L30" i="67"/>
  <c r="K3048" i="67"/>
  <c r="M3048" i="67"/>
  <c r="L3048" i="67"/>
  <c r="J3048" i="67"/>
  <c r="I5061" i="67"/>
  <c r="I4056" i="67"/>
  <c r="I3049" i="67"/>
  <c r="I2044" i="67"/>
  <c r="I1038" i="67"/>
  <c r="I31" i="67"/>
  <c r="I8123" i="67"/>
  <c r="I7116" i="67"/>
  <c r="M5061" i="67"/>
  <c r="J5061" i="67"/>
  <c r="L5061" i="67"/>
  <c r="K5061" i="67"/>
  <c r="M6066" i="67"/>
  <c r="L6066" i="67"/>
  <c r="K6066" i="67"/>
  <c r="J6066" i="67"/>
  <c r="I6067" i="67"/>
  <c r="K31" i="67"/>
  <c r="J31" i="67"/>
  <c r="M31" i="67"/>
  <c r="L31" i="67"/>
  <c r="L1038" i="67"/>
  <c r="K1038" i="67"/>
  <c r="J1038" i="67"/>
  <c r="M1038" i="67"/>
  <c r="M2044" i="67"/>
  <c r="L2044" i="67"/>
  <c r="K2044" i="67"/>
  <c r="J2044" i="67"/>
  <c r="L4056" i="67"/>
  <c r="J4056" i="67"/>
  <c r="K4056" i="67"/>
  <c r="M4056" i="67"/>
  <c r="M3049" i="67"/>
  <c r="L3049" i="67"/>
  <c r="K3049" i="67"/>
  <c r="J3049" i="67"/>
  <c r="I5062" i="67"/>
  <c r="I4057" i="67"/>
  <c r="I3050" i="67"/>
  <c r="I2045" i="67"/>
  <c r="I1039" i="67"/>
  <c r="I32" i="67"/>
  <c r="I8124" i="67"/>
  <c r="I7117" i="67"/>
  <c r="K5062" i="67"/>
  <c r="J5062" i="67"/>
  <c r="M5062" i="67"/>
  <c r="L5062" i="67"/>
  <c r="K32" i="67"/>
  <c r="J32" i="67"/>
  <c r="M32" i="67"/>
  <c r="L32" i="67"/>
  <c r="K2045" i="67"/>
  <c r="J2045" i="67"/>
  <c r="M2045" i="67"/>
  <c r="L2045" i="67"/>
  <c r="K4057" i="67"/>
  <c r="J4057" i="67"/>
  <c r="M4057" i="67"/>
  <c r="L4057" i="67"/>
  <c r="M1039" i="67"/>
  <c r="L1039" i="67"/>
  <c r="K1039" i="67"/>
  <c r="J1039" i="67"/>
  <c r="K3050" i="67"/>
  <c r="M3050" i="67"/>
  <c r="L3050" i="67"/>
  <c r="J3050" i="67"/>
  <c r="L6067" i="67"/>
  <c r="K6067" i="67"/>
  <c r="M6067" i="67"/>
  <c r="J6067" i="67"/>
  <c r="I6068" i="67"/>
  <c r="I5063" i="67"/>
  <c r="I4058" i="67"/>
  <c r="I3051" i="67"/>
  <c r="I2046" i="67"/>
  <c r="I1040" i="67"/>
  <c r="I33" i="67"/>
  <c r="I8125" i="67"/>
  <c r="I7118" i="67"/>
  <c r="L4058" i="67"/>
  <c r="J4058" i="67"/>
  <c r="M4058" i="67"/>
  <c r="K4058" i="67"/>
  <c r="M5063" i="67"/>
  <c r="J5063" i="67"/>
  <c r="L5063" i="67"/>
  <c r="K5063" i="67"/>
  <c r="M6068" i="67"/>
  <c r="L6068" i="67"/>
  <c r="K6068" i="67"/>
  <c r="J6068" i="67"/>
  <c r="I6069" i="67"/>
  <c r="L1040" i="67"/>
  <c r="K1040" i="67"/>
  <c r="J1040" i="67"/>
  <c r="M1040" i="67"/>
  <c r="M2046" i="67"/>
  <c r="L2046" i="67"/>
  <c r="K2046" i="67"/>
  <c r="J2046" i="67"/>
  <c r="J33" i="67"/>
  <c r="M33" i="67"/>
  <c r="L33" i="67"/>
  <c r="K33" i="67"/>
  <c r="M3051" i="67"/>
  <c r="L3051" i="67"/>
  <c r="K3051" i="67"/>
  <c r="J3051" i="67"/>
  <c r="I5064" i="67"/>
  <c r="I4059" i="67"/>
  <c r="I3052" i="67"/>
  <c r="I2047" i="67"/>
  <c r="I1041" i="67"/>
  <c r="I34" i="67"/>
  <c r="I8126" i="67"/>
  <c r="I7119" i="67"/>
  <c r="K5064" i="67"/>
  <c r="J5064" i="67"/>
  <c r="M5064" i="67"/>
  <c r="L5064" i="67"/>
  <c r="K4059" i="67"/>
  <c r="J4059" i="67"/>
  <c r="M4059" i="67"/>
  <c r="L4059" i="67"/>
  <c r="L6069" i="67"/>
  <c r="K6069" i="67"/>
  <c r="M6069" i="67"/>
  <c r="J6069" i="67"/>
  <c r="I6070" i="67"/>
  <c r="M1041" i="67"/>
  <c r="L1041" i="67"/>
  <c r="K1041" i="67"/>
  <c r="J1041" i="67"/>
  <c r="M34" i="67"/>
  <c r="L34" i="67"/>
  <c r="K34" i="67"/>
  <c r="J34" i="67"/>
  <c r="K2047" i="67"/>
  <c r="J2047" i="67"/>
  <c r="M2047" i="67"/>
  <c r="L2047" i="67"/>
  <c r="K3052" i="67"/>
  <c r="L3052" i="67"/>
  <c r="J3052" i="67"/>
  <c r="M3052" i="67"/>
  <c r="I5065" i="67"/>
  <c r="I4060" i="67"/>
  <c r="I3053" i="67"/>
  <c r="I2048" i="67"/>
  <c r="I1042" i="67"/>
  <c r="I35" i="67"/>
  <c r="I8127" i="67"/>
  <c r="I7120" i="67"/>
  <c r="L4060" i="67"/>
  <c r="J4060" i="67"/>
  <c r="K4060" i="67"/>
  <c r="M4060" i="67"/>
  <c r="M35" i="67"/>
  <c r="L35" i="67"/>
  <c r="K35" i="67"/>
  <c r="J35" i="67"/>
  <c r="L1042" i="67"/>
  <c r="K1042" i="67"/>
  <c r="J1042" i="67"/>
  <c r="M1042" i="67"/>
  <c r="M6070" i="67"/>
  <c r="L6070" i="67"/>
  <c r="K6070" i="67"/>
  <c r="J6070" i="67"/>
  <c r="I6071" i="67"/>
  <c r="M2048" i="67"/>
  <c r="L2048" i="67"/>
  <c r="K2048" i="67"/>
  <c r="J2048" i="67"/>
  <c r="M5065" i="67"/>
  <c r="J5065" i="67"/>
  <c r="L5065" i="67"/>
  <c r="K5065" i="67"/>
  <c r="M3053" i="67"/>
  <c r="L3053" i="67"/>
  <c r="K3053" i="67"/>
  <c r="J3053" i="67"/>
  <c r="I5066" i="67"/>
  <c r="I4061" i="67"/>
  <c r="I3054" i="67"/>
  <c r="I2049" i="67"/>
  <c r="I1043" i="67"/>
  <c r="I36" i="67"/>
  <c r="I8128" i="67"/>
  <c r="I7121" i="67"/>
  <c r="K4061" i="67"/>
  <c r="J4061" i="67"/>
  <c r="M4061" i="67"/>
  <c r="L4061" i="67"/>
  <c r="K5066" i="67"/>
  <c r="J5066" i="67"/>
  <c r="M5066" i="67"/>
  <c r="L5066" i="67"/>
  <c r="M36" i="67"/>
  <c r="J36" i="67"/>
  <c r="L36" i="67"/>
  <c r="K36" i="67"/>
  <c r="M1043" i="67"/>
  <c r="L1043" i="67"/>
  <c r="K1043" i="67"/>
  <c r="J1043" i="67"/>
  <c r="K2049" i="67"/>
  <c r="J2049" i="67"/>
  <c r="M2049" i="67"/>
  <c r="L2049" i="67"/>
  <c r="K3054" i="67"/>
  <c r="M3054" i="67"/>
  <c r="L3054" i="67"/>
  <c r="J3054" i="67"/>
  <c r="L6071" i="67"/>
  <c r="K6071" i="67"/>
  <c r="M6071" i="67"/>
  <c r="J6071" i="67"/>
  <c r="I6072" i="67"/>
  <c r="I5067" i="67"/>
  <c r="I4062" i="67"/>
  <c r="I3055" i="67"/>
  <c r="I2050" i="67"/>
  <c r="I1044" i="67"/>
  <c r="I37" i="67"/>
  <c r="I8129" i="67"/>
  <c r="I7122" i="67"/>
  <c r="M5067" i="67"/>
  <c r="J5067" i="67"/>
  <c r="L5067" i="67"/>
  <c r="K5067" i="67"/>
  <c r="L4062" i="67"/>
  <c r="J4062" i="67"/>
  <c r="M4062" i="67"/>
  <c r="K4062" i="67"/>
  <c r="M6072" i="67"/>
  <c r="L6072" i="67"/>
  <c r="K6072" i="67"/>
  <c r="J6072" i="67"/>
  <c r="I6073" i="67"/>
  <c r="L1044" i="67"/>
  <c r="K1044" i="67"/>
  <c r="J1044" i="67"/>
  <c r="M1044" i="67"/>
  <c r="M2050" i="67"/>
  <c r="L2050" i="67"/>
  <c r="K2050" i="67"/>
  <c r="J2050" i="67"/>
  <c r="L37" i="67"/>
  <c r="J37" i="67"/>
  <c r="K37" i="67"/>
  <c r="M37" i="67"/>
  <c r="M3055" i="67"/>
  <c r="L3055" i="67"/>
  <c r="K3055" i="67"/>
  <c r="J3055" i="67"/>
  <c r="I5068" i="67"/>
  <c r="I4063" i="67"/>
  <c r="I3056" i="67"/>
  <c r="I2051" i="67"/>
  <c r="I1045" i="67"/>
  <c r="I38" i="67"/>
  <c r="I8130" i="67"/>
  <c r="I7123" i="67"/>
  <c r="K4063" i="67"/>
  <c r="J4063" i="67"/>
  <c r="M4063" i="67"/>
  <c r="L4063" i="67"/>
  <c r="K5068" i="67"/>
  <c r="J5068" i="67"/>
  <c r="M5068" i="67"/>
  <c r="L5068" i="67"/>
  <c r="L6073" i="67"/>
  <c r="K6073" i="67"/>
  <c r="M6073" i="67"/>
  <c r="J6073" i="67"/>
  <c r="I6074" i="67"/>
  <c r="K38" i="67"/>
  <c r="J38" i="67"/>
  <c r="M38" i="67"/>
  <c r="L38" i="67"/>
  <c r="M1045" i="67"/>
  <c r="L1045" i="67"/>
  <c r="K1045" i="67"/>
  <c r="J1045" i="67"/>
  <c r="K2051" i="67"/>
  <c r="J2051" i="67"/>
  <c r="M2051" i="67"/>
  <c r="L2051" i="67"/>
  <c r="K3056" i="67"/>
  <c r="M3056" i="67"/>
  <c r="L3056" i="67"/>
  <c r="J3056" i="67"/>
  <c r="I5069" i="67"/>
  <c r="I4064" i="67"/>
  <c r="I3057" i="67"/>
  <c r="I2052" i="67"/>
  <c r="I1046" i="67"/>
  <c r="I39" i="67"/>
  <c r="I8131" i="67"/>
  <c r="I7124" i="67"/>
  <c r="M5069" i="67"/>
  <c r="J5069" i="67"/>
  <c r="K5069" i="67"/>
  <c r="L5069" i="67"/>
  <c r="L4064" i="67"/>
  <c r="J4064" i="67"/>
  <c r="K4064" i="67"/>
  <c r="M4064" i="67"/>
  <c r="M6074" i="67"/>
  <c r="L6074" i="67"/>
  <c r="K6074" i="67"/>
  <c r="J6074" i="67"/>
  <c r="I6075" i="67"/>
  <c r="K39" i="67"/>
  <c r="J39" i="67"/>
  <c r="M39" i="67"/>
  <c r="L39" i="67"/>
  <c r="L1046" i="67"/>
  <c r="K1046" i="67"/>
  <c r="J1046" i="67"/>
  <c r="M1046" i="67"/>
  <c r="M2052" i="67"/>
  <c r="L2052" i="67"/>
  <c r="K2052" i="67"/>
  <c r="J2052" i="67"/>
  <c r="M3057" i="67"/>
  <c r="L3057" i="67"/>
  <c r="K3057" i="67"/>
  <c r="J3057" i="67"/>
  <c r="I5070" i="67"/>
  <c r="I4065" i="67"/>
  <c r="I3058" i="67"/>
  <c r="I2053" i="67"/>
  <c r="I1047" i="67"/>
  <c r="I40" i="67"/>
  <c r="I8132" i="67"/>
  <c r="I7125" i="67"/>
  <c r="K4065" i="67"/>
  <c r="J4065" i="67"/>
  <c r="M4065" i="67"/>
  <c r="L4065" i="67"/>
  <c r="K5070" i="67"/>
  <c r="J5070" i="67"/>
  <c r="M5070" i="67"/>
  <c r="L5070" i="67"/>
  <c r="K2053" i="67"/>
  <c r="J2053" i="67"/>
  <c r="M2053" i="67"/>
  <c r="L2053" i="67"/>
  <c r="L6075" i="67"/>
  <c r="K6075" i="67"/>
  <c r="M6075" i="67"/>
  <c r="J6075" i="67"/>
  <c r="I6076" i="67"/>
  <c r="K40" i="67"/>
  <c r="J40" i="67"/>
  <c r="M40" i="67"/>
  <c r="L40" i="67"/>
  <c r="M1047" i="67"/>
  <c r="L1047" i="67"/>
  <c r="K1047" i="67"/>
  <c r="J1047" i="67"/>
  <c r="K3058" i="67"/>
  <c r="J3058" i="67"/>
  <c r="M3058" i="67"/>
  <c r="L3058" i="67"/>
  <c r="I5071" i="67"/>
  <c r="I4066" i="67"/>
  <c r="I3059" i="67"/>
  <c r="I2054" i="67"/>
  <c r="I1048" i="67"/>
  <c r="I41" i="67"/>
  <c r="I8133" i="67"/>
  <c r="I7126" i="67"/>
  <c r="L4066" i="67"/>
  <c r="J4066" i="67"/>
  <c r="M4066" i="67"/>
  <c r="K4066" i="67"/>
  <c r="J41" i="67"/>
  <c r="M41" i="67"/>
  <c r="L41" i="67"/>
  <c r="K41" i="67"/>
  <c r="M5071" i="67"/>
  <c r="J5071" i="67"/>
  <c r="L5071" i="67"/>
  <c r="K5071" i="67"/>
  <c r="L1048" i="67"/>
  <c r="K1048" i="67"/>
  <c r="J1048" i="67"/>
  <c r="M1048" i="67"/>
  <c r="M2054" i="67"/>
  <c r="L2054" i="67"/>
  <c r="K2054" i="67"/>
  <c r="J2054" i="67"/>
  <c r="M3059" i="67"/>
  <c r="L3059" i="67"/>
  <c r="K3059" i="67"/>
  <c r="J3059" i="67"/>
  <c r="M6076" i="67"/>
  <c r="L6076" i="67"/>
  <c r="K6076" i="67"/>
  <c r="J6076" i="67"/>
  <c r="I6077" i="67"/>
  <c r="I5072" i="67"/>
  <c r="I4067" i="67"/>
  <c r="I3060" i="67"/>
  <c r="I2055" i="67"/>
  <c r="I1049" i="67"/>
  <c r="I42" i="67"/>
  <c r="I8134" i="67"/>
  <c r="I7127" i="67"/>
  <c r="K5072" i="67"/>
  <c r="J5072" i="67"/>
  <c r="M5072" i="67"/>
  <c r="L5072" i="67"/>
  <c r="K4067" i="67"/>
  <c r="J4067" i="67"/>
  <c r="M4067" i="67"/>
  <c r="L4067" i="67"/>
  <c r="L6077" i="67"/>
  <c r="K6077" i="67"/>
  <c r="M6077" i="67"/>
  <c r="J6077" i="67"/>
  <c r="I6078" i="67"/>
  <c r="M1049" i="67"/>
  <c r="L1049" i="67"/>
  <c r="K1049" i="67"/>
  <c r="J1049" i="67"/>
  <c r="M42" i="67"/>
  <c r="L42" i="67"/>
  <c r="K42" i="67"/>
  <c r="J42" i="67"/>
  <c r="K2055" i="67"/>
  <c r="J2055" i="67"/>
  <c r="M2055" i="67"/>
  <c r="L2055" i="67"/>
  <c r="K3060" i="67"/>
  <c r="M3060" i="67"/>
  <c r="L3060" i="67"/>
  <c r="J3060" i="67"/>
  <c r="I5073" i="67"/>
  <c r="I4068" i="67"/>
  <c r="I3061" i="67"/>
  <c r="I2056" i="67"/>
  <c r="I1050" i="67"/>
  <c r="I43" i="67"/>
  <c r="I8135" i="67"/>
  <c r="I7128" i="67"/>
  <c r="L4068" i="67"/>
  <c r="J4068" i="67"/>
  <c r="K4068" i="67"/>
  <c r="M4068" i="67"/>
  <c r="M6078" i="67"/>
  <c r="L6078" i="67"/>
  <c r="K6078" i="67"/>
  <c r="J6078" i="67"/>
  <c r="I6079" i="67"/>
  <c r="M43" i="67"/>
  <c r="L43" i="67"/>
  <c r="K43" i="67"/>
  <c r="J43" i="67"/>
  <c r="M5073" i="67"/>
  <c r="J5073" i="67"/>
  <c r="L5073" i="67"/>
  <c r="K5073" i="67"/>
  <c r="L1050" i="67"/>
  <c r="K1050" i="67"/>
  <c r="J1050" i="67"/>
  <c r="M1050" i="67"/>
  <c r="M2056" i="67"/>
  <c r="L2056" i="67"/>
  <c r="K2056" i="67"/>
  <c r="J2056" i="67"/>
  <c r="M3061" i="67"/>
  <c r="L3061" i="67"/>
  <c r="K3061" i="67"/>
  <c r="J3061" i="67"/>
  <c r="I5074" i="67"/>
  <c r="I4069" i="67"/>
  <c r="I3062" i="67"/>
  <c r="I2057" i="67"/>
  <c r="I1051" i="67"/>
  <c r="I44" i="67"/>
  <c r="I8136" i="67"/>
  <c r="I7129" i="67"/>
  <c r="K5074" i="67"/>
  <c r="J5074" i="67"/>
  <c r="M5074" i="67"/>
  <c r="L5074" i="67"/>
  <c r="K4069" i="67"/>
  <c r="J4069" i="67"/>
  <c r="M4069" i="67"/>
  <c r="L4069" i="67"/>
  <c r="M44" i="67"/>
  <c r="L44" i="67"/>
  <c r="J44" i="67"/>
  <c r="K44" i="67"/>
  <c r="M1051" i="67"/>
  <c r="L1051" i="67"/>
  <c r="K1051" i="67"/>
  <c r="J1051" i="67"/>
  <c r="K2057" i="67"/>
  <c r="J2057" i="67"/>
  <c r="M2057" i="67"/>
  <c r="L2057" i="67"/>
  <c r="K3062" i="67"/>
  <c r="M3062" i="67"/>
  <c r="L3062" i="67"/>
  <c r="J3062" i="67"/>
  <c r="L6079" i="67"/>
  <c r="K6079" i="67"/>
  <c r="M6079" i="67"/>
  <c r="J6079" i="67"/>
  <c r="I6080" i="67"/>
  <c r="I5075" i="67"/>
  <c r="I4070" i="67"/>
  <c r="I3063" i="67"/>
  <c r="I2058" i="67"/>
  <c r="I1052" i="67"/>
  <c r="I45" i="67"/>
  <c r="I8137" i="67"/>
  <c r="I7130" i="67"/>
  <c r="L4070" i="67"/>
  <c r="J4070" i="67"/>
  <c r="M4070" i="67"/>
  <c r="K4070" i="67"/>
  <c r="M6080" i="67"/>
  <c r="L6080" i="67"/>
  <c r="K6080" i="67"/>
  <c r="J6080" i="67"/>
  <c r="I6081" i="67"/>
  <c r="L45" i="67"/>
  <c r="K45" i="67"/>
  <c r="J45" i="67"/>
  <c r="M45" i="67"/>
  <c r="L1052" i="67"/>
  <c r="K1052" i="67"/>
  <c r="J1052" i="67"/>
  <c r="M1052" i="67"/>
  <c r="M5075" i="67"/>
  <c r="J5075" i="67"/>
  <c r="L5075" i="67"/>
  <c r="K5075" i="67"/>
  <c r="M2058" i="67"/>
  <c r="L2058" i="67"/>
  <c r="K2058" i="67"/>
  <c r="J2058" i="67"/>
  <c r="M3063" i="67"/>
  <c r="L3063" i="67"/>
  <c r="K3063" i="67"/>
  <c r="J3063" i="67"/>
  <c r="I5076" i="67"/>
  <c r="I4071" i="67"/>
  <c r="I3064" i="67"/>
  <c r="I2059" i="67"/>
  <c r="I1053" i="67"/>
  <c r="I46" i="67"/>
  <c r="I8138" i="67"/>
  <c r="I7131" i="67"/>
  <c r="K5076" i="67"/>
  <c r="J5076" i="67"/>
  <c r="M5076" i="67"/>
  <c r="L5076" i="67"/>
  <c r="K4071" i="67"/>
  <c r="J4071" i="67"/>
  <c r="M4071" i="67"/>
  <c r="L4071" i="67"/>
  <c r="K46" i="67"/>
  <c r="J46" i="67"/>
  <c r="M46" i="67"/>
  <c r="L46" i="67"/>
  <c r="M1053" i="67"/>
  <c r="L1053" i="67"/>
  <c r="K1053" i="67"/>
  <c r="J1053" i="67"/>
  <c r="K2059" i="67"/>
  <c r="J2059" i="67"/>
  <c r="M2059" i="67"/>
  <c r="L2059" i="67"/>
  <c r="K3064" i="67"/>
  <c r="M3064" i="67"/>
  <c r="L3064" i="67"/>
  <c r="J3064" i="67"/>
  <c r="L6081" i="67"/>
  <c r="K6081" i="67"/>
  <c r="J6081" i="67"/>
  <c r="M6081" i="67"/>
  <c r="I6082" i="67"/>
  <c r="I5077" i="67"/>
  <c r="I4072" i="67"/>
  <c r="I3065" i="67"/>
  <c r="I2060" i="67"/>
  <c r="I1054" i="67"/>
  <c r="I47" i="67"/>
  <c r="I8139" i="67"/>
  <c r="I7132" i="67"/>
  <c r="M5077" i="67"/>
  <c r="J5077" i="67"/>
  <c r="L5077" i="67"/>
  <c r="K5077" i="67"/>
  <c r="L4072" i="67"/>
  <c r="J4072" i="67"/>
  <c r="K4072" i="67"/>
  <c r="M4072" i="67"/>
  <c r="L1054" i="67"/>
  <c r="K1054" i="67"/>
  <c r="J1054" i="67"/>
  <c r="M1054" i="67"/>
  <c r="M6082" i="67"/>
  <c r="L6082" i="67"/>
  <c r="K6082" i="67"/>
  <c r="J6082" i="67"/>
  <c r="I6083" i="67"/>
  <c r="K47" i="67"/>
  <c r="J47" i="67"/>
  <c r="M47" i="67"/>
  <c r="L47" i="67"/>
  <c r="M2060" i="67"/>
  <c r="L2060" i="67"/>
  <c r="K2060" i="67"/>
  <c r="J2060" i="67"/>
  <c r="M3065" i="67"/>
  <c r="L3065" i="67"/>
  <c r="K3065" i="67"/>
  <c r="J3065" i="67"/>
  <c r="I5078" i="67"/>
  <c r="I4073" i="67"/>
  <c r="I3066" i="67"/>
  <c r="I2061" i="67"/>
  <c r="I1055" i="67"/>
  <c r="I48" i="67"/>
  <c r="I8140" i="67"/>
  <c r="I7133" i="67"/>
  <c r="K4073" i="67"/>
  <c r="J4073" i="67"/>
  <c r="M4073" i="67"/>
  <c r="L4073" i="67"/>
  <c r="K2061" i="67"/>
  <c r="J2061" i="67"/>
  <c r="M2061" i="67"/>
  <c r="L2061" i="67"/>
  <c r="K5078" i="67"/>
  <c r="J5078" i="67"/>
  <c r="M5078" i="67"/>
  <c r="L5078" i="67"/>
  <c r="K48" i="67"/>
  <c r="J48" i="67"/>
  <c r="M48" i="67"/>
  <c r="L48" i="67"/>
  <c r="M1055" i="67"/>
  <c r="L1055" i="67"/>
  <c r="K1055" i="67"/>
  <c r="J1055" i="67"/>
  <c r="K3066" i="67"/>
  <c r="M3066" i="67"/>
  <c r="L3066" i="67"/>
  <c r="J3066" i="67"/>
  <c r="L6083" i="67"/>
  <c r="K6083" i="67"/>
  <c r="M6083" i="67"/>
  <c r="J6083" i="67"/>
  <c r="I6084" i="67"/>
  <c r="I5079" i="67"/>
  <c r="I4074" i="67"/>
  <c r="I3067" i="67"/>
  <c r="I2062" i="67"/>
  <c r="I1056" i="67"/>
  <c r="I49" i="67"/>
  <c r="I8141" i="67"/>
  <c r="I7134" i="67"/>
  <c r="L4074" i="67"/>
  <c r="J4074" i="67"/>
  <c r="M4074" i="67"/>
  <c r="K4074" i="67"/>
  <c r="M5079" i="67"/>
  <c r="J5079" i="67"/>
  <c r="L5079" i="67"/>
  <c r="K5079" i="67"/>
  <c r="J49" i="67"/>
  <c r="M49" i="67"/>
  <c r="L49" i="67"/>
  <c r="K49" i="67"/>
  <c r="M6084" i="67"/>
  <c r="L6084" i="67"/>
  <c r="K6084" i="67"/>
  <c r="J6084" i="67"/>
  <c r="I6085" i="67"/>
  <c r="M2062" i="67"/>
  <c r="L2062" i="67"/>
  <c r="K2062" i="67"/>
  <c r="J2062" i="67"/>
  <c r="L1056" i="67"/>
  <c r="K1056" i="67"/>
  <c r="J1056" i="67"/>
  <c r="M1056" i="67"/>
  <c r="M3067" i="67"/>
  <c r="L3067" i="67"/>
  <c r="K3067" i="67"/>
  <c r="J3067" i="67"/>
  <c r="I5080" i="67"/>
  <c r="I4075" i="67"/>
  <c r="I3068" i="67"/>
  <c r="I2063" i="67"/>
  <c r="I1057" i="67"/>
  <c r="I50" i="67"/>
  <c r="I8142" i="67"/>
  <c r="I7135" i="67"/>
  <c r="K4075" i="67"/>
  <c r="J4075" i="67"/>
  <c r="M4075" i="67"/>
  <c r="L4075" i="67"/>
  <c r="M50" i="67"/>
  <c r="L50" i="67"/>
  <c r="K50" i="67"/>
  <c r="J50" i="67"/>
  <c r="M1057" i="67"/>
  <c r="L1057" i="67"/>
  <c r="K1057" i="67"/>
  <c r="J1057" i="67"/>
  <c r="K5080" i="67"/>
  <c r="J5080" i="67"/>
  <c r="M5080" i="67"/>
  <c r="L5080" i="67"/>
  <c r="K2063" i="67"/>
  <c r="J2063" i="67"/>
  <c r="M2063" i="67"/>
  <c r="L2063" i="67"/>
  <c r="K3068" i="67"/>
  <c r="L3068" i="67"/>
  <c r="J3068" i="67"/>
  <c r="M3068" i="67"/>
  <c r="L6085" i="67"/>
  <c r="K6085" i="67"/>
  <c r="M6085" i="67"/>
  <c r="J6085" i="67"/>
  <c r="I6086" i="67"/>
  <c r="I5081" i="67"/>
  <c r="I4076" i="67"/>
  <c r="I3069" i="67"/>
  <c r="I2064" i="67"/>
  <c r="I1058" i="67"/>
  <c r="I51" i="67"/>
  <c r="I8143" i="67"/>
  <c r="I7136" i="67"/>
  <c r="M6086" i="67"/>
  <c r="L6086" i="67"/>
  <c r="K6086" i="67"/>
  <c r="J6086" i="67"/>
  <c r="I6087" i="67"/>
  <c r="M51" i="67"/>
  <c r="L51" i="67"/>
  <c r="K51" i="67"/>
  <c r="J51" i="67"/>
  <c r="M5081" i="67"/>
  <c r="J5081" i="67"/>
  <c r="L5081" i="67"/>
  <c r="K5081" i="67"/>
  <c r="M2064" i="67"/>
  <c r="L2064" i="67"/>
  <c r="K2064" i="67"/>
  <c r="J2064" i="67"/>
  <c r="L4076" i="67"/>
  <c r="J4076" i="67"/>
  <c r="K4076" i="67"/>
  <c r="M4076" i="67"/>
  <c r="L1058" i="67"/>
  <c r="K1058" i="67"/>
  <c r="J1058" i="67"/>
  <c r="M1058" i="67"/>
  <c r="M3069" i="67"/>
  <c r="L3069" i="67"/>
  <c r="K3069" i="67"/>
  <c r="J3069" i="67"/>
  <c r="I5082" i="67"/>
  <c r="I4077" i="67"/>
  <c r="I3070" i="67"/>
  <c r="I2065" i="67"/>
  <c r="I1059" i="67"/>
  <c r="I52" i="67"/>
  <c r="I8144" i="67"/>
  <c r="I7137" i="67"/>
  <c r="K4077" i="67"/>
  <c r="J4077" i="67"/>
  <c r="M4077" i="67"/>
  <c r="L4077" i="67"/>
  <c r="L6087" i="67"/>
  <c r="K6087" i="67"/>
  <c r="M6087" i="67"/>
  <c r="J6087" i="67"/>
  <c r="I6088" i="67"/>
  <c r="K5082" i="67"/>
  <c r="J5082" i="67"/>
  <c r="M5082" i="67"/>
  <c r="L5082" i="67"/>
  <c r="M52" i="67"/>
  <c r="L52" i="67"/>
  <c r="K52" i="67"/>
  <c r="J52" i="67"/>
  <c r="K2065" i="67"/>
  <c r="J2065" i="67"/>
  <c r="M2065" i="67"/>
  <c r="L2065" i="67"/>
  <c r="M1059" i="67"/>
  <c r="L1059" i="67"/>
  <c r="K1059" i="67"/>
  <c r="J1059" i="67"/>
  <c r="K3070" i="67"/>
  <c r="M3070" i="67"/>
  <c r="L3070" i="67"/>
  <c r="J3070" i="67"/>
  <c r="I5083" i="67"/>
  <c r="I4078" i="67"/>
  <c r="I3071" i="67"/>
  <c r="I2066" i="67"/>
  <c r="I1060" i="67"/>
  <c r="I53" i="67"/>
  <c r="I8145" i="67"/>
  <c r="I7138" i="67"/>
  <c r="L4078" i="67"/>
  <c r="J4078" i="67"/>
  <c r="M4078" i="67"/>
  <c r="K4078" i="67"/>
  <c r="M5083" i="67"/>
  <c r="J5083" i="67"/>
  <c r="L5083" i="67"/>
  <c r="K5083" i="67"/>
  <c r="L53" i="67"/>
  <c r="J53" i="67"/>
  <c r="K53" i="67"/>
  <c r="M53" i="67"/>
  <c r="M2066" i="67"/>
  <c r="L2066" i="67"/>
  <c r="K2066" i="67"/>
  <c r="J2066" i="67"/>
  <c r="L1060" i="67"/>
  <c r="K1060" i="67"/>
  <c r="J1060" i="67"/>
  <c r="M1060" i="67"/>
  <c r="M3071" i="67"/>
  <c r="L3071" i="67"/>
  <c r="K3071" i="67"/>
  <c r="J3071" i="67"/>
  <c r="M6088" i="67"/>
  <c r="L6088" i="67"/>
  <c r="K6088" i="67"/>
  <c r="J6088" i="67"/>
  <c r="I6089" i="67"/>
  <c r="I5084" i="67"/>
  <c r="I4079" i="67"/>
  <c r="I3072" i="67"/>
  <c r="I2067" i="67"/>
  <c r="I1061" i="67"/>
  <c r="I54" i="67"/>
  <c r="I8146" i="67"/>
  <c r="I7139" i="67"/>
  <c r="K4079" i="67"/>
  <c r="J4079" i="67"/>
  <c r="M4079" i="67"/>
  <c r="L4079" i="67"/>
  <c r="K5084" i="67"/>
  <c r="J5084" i="67"/>
  <c r="M5084" i="67"/>
  <c r="L5084" i="67"/>
  <c r="L6089" i="67"/>
  <c r="K6089" i="67"/>
  <c r="M6089" i="67"/>
  <c r="J6089" i="67"/>
  <c r="I6090" i="67"/>
  <c r="K54" i="67"/>
  <c r="J54" i="67"/>
  <c r="M54" i="67"/>
  <c r="L54" i="67"/>
  <c r="K2067" i="67"/>
  <c r="J2067" i="67"/>
  <c r="M2067" i="67"/>
  <c r="L2067" i="67"/>
  <c r="M1061" i="67"/>
  <c r="L1061" i="67"/>
  <c r="K1061" i="67"/>
  <c r="J1061" i="67"/>
  <c r="K3072" i="67"/>
  <c r="M3072" i="67"/>
  <c r="L3072" i="67"/>
  <c r="J3072" i="67"/>
  <c r="I5085" i="67"/>
  <c r="I4080" i="67"/>
  <c r="I3073" i="67"/>
  <c r="I2068" i="67"/>
  <c r="I1062" i="67"/>
  <c r="I55" i="67"/>
  <c r="I8147" i="67"/>
  <c r="I7140" i="67"/>
  <c r="L4080" i="67"/>
  <c r="J4080" i="67"/>
  <c r="K4080" i="67"/>
  <c r="M4080" i="67"/>
  <c r="M6090" i="67"/>
  <c r="L6090" i="67"/>
  <c r="K6090" i="67"/>
  <c r="J6090" i="67"/>
  <c r="I6091" i="67"/>
  <c r="K55" i="67"/>
  <c r="J55" i="67"/>
  <c r="M55" i="67"/>
  <c r="L55" i="67"/>
  <c r="M5085" i="67"/>
  <c r="J5085" i="67"/>
  <c r="K5085" i="67"/>
  <c r="L5085" i="67"/>
  <c r="L1062" i="67"/>
  <c r="K1062" i="67"/>
  <c r="J1062" i="67"/>
  <c r="M1062" i="67"/>
  <c r="M2068" i="67"/>
  <c r="L2068" i="67"/>
  <c r="K2068" i="67"/>
  <c r="J2068" i="67"/>
  <c r="M3073" i="67"/>
  <c r="L3073" i="67"/>
  <c r="K3073" i="67"/>
  <c r="J3073" i="67"/>
  <c r="I5086" i="67"/>
  <c r="I4081" i="67"/>
  <c r="I3074" i="67"/>
  <c r="I2069" i="67"/>
  <c r="I1063" i="67"/>
  <c r="I56" i="67"/>
  <c r="I8148" i="67"/>
  <c r="I7141" i="67"/>
  <c r="K5086" i="67"/>
  <c r="J5086" i="67"/>
  <c r="M5086" i="67"/>
  <c r="L5086" i="67"/>
  <c r="K4081" i="67"/>
  <c r="J4081" i="67"/>
  <c r="M4081" i="67"/>
  <c r="L4081" i="67"/>
  <c r="K56" i="67"/>
  <c r="J56" i="67"/>
  <c r="M56" i="67"/>
  <c r="L56" i="67"/>
  <c r="M1063" i="67"/>
  <c r="L1063" i="67"/>
  <c r="K1063" i="67"/>
  <c r="J1063" i="67"/>
  <c r="K2069" i="67"/>
  <c r="J2069" i="67"/>
  <c r="M2069" i="67"/>
  <c r="L2069" i="67"/>
  <c r="K3074" i="67"/>
  <c r="J3074" i="67"/>
  <c r="M3074" i="67"/>
  <c r="L3074" i="67"/>
  <c r="L6091" i="67"/>
  <c r="K6091" i="67"/>
  <c r="M6091" i="67"/>
  <c r="J6091" i="67"/>
  <c r="I6092" i="67"/>
  <c r="I5087" i="67"/>
  <c r="I4082" i="67"/>
  <c r="I3075" i="67"/>
  <c r="I2070" i="67"/>
  <c r="I1064" i="67"/>
  <c r="I57" i="67"/>
  <c r="I8149" i="67"/>
  <c r="I7142" i="67"/>
  <c r="L4082" i="67"/>
  <c r="J4082" i="67"/>
  <c r="M4082" i="67"/>
  <c r="K4082" i="67"/>
  <c r="M5087" i="67"/>
  <c r="J5087" i="67"/>
  <c r="L5087" i="67"/>
  <c r="K5087" i="67"/>
  <c r="M6092" i="67"/>
  <c r="L6092" i="67"/>
  <c r="K6092" i="67"/>
  <c r="J6092" i="67"/>
  <c r="I6093" i="67"/>
  <c r="J57" i="67"/>
  <c r="M57" i="67"/>
  <c r="L57" i="67"/>
  <c r="K57" i="67"/>
  <c r="M2070" i="67"/>
  <c r="L2070" i="67"/>
  <c r="K2070" i="67"/>
  <c r="J2070" i="67"/>
  <c r="L1064" i="67"/>
  <c r="K1064" i="67"/>
  <c r="J1064" i="67"/>
  <c r="M1064" i="67"/>
  <c r="M3075" i="67"/>
  <c r="L3075" i="67"/>
  <c r="K3075" i="67"/>
  <c r="J3075" i="67"/>
  <c r="I5088" i="67"/>
  <c r="I4083" i="67"/>
  <c r="I3076" i="67"/>
  <c r="I2071" i="67"/>
  <c r="I1065" i="67"/>
  <c r="I58" i="67"/>
  <c r="I8150" i="67"/>
  <c r="I7143" i="67"/>
  <c r="K4083" i="67"/>
  <c r="J4083" i="67"/>
  <c r="M4083" i="67"/>
  <c r="L4083" i="67"/>
  <c r="K5088" i="67"/>
  <c r="J5088" i="67"/>
  <c r="M5088" i="67"/>
  <c r="L5088" i="67"/>
  <c r="L6093" i="67"/>
  <c r="K6093" i="67"/>
  <c r="M6093" i="67"/>
  <c r="J6093" i="67"/>
  <c r="I6094" i="67"/>
  <c r="M1065" i="67"/>
  <c r="L1065" i="67"/>
  <c r="K1065" i="67"/>
  <c r="J1065" i="67"/>
  <c r="K2071" i="67"/>
  <c r="J2071" i="67"/>
  <c r="M2071" i="67"/>
  <c r="L2071" i="67"/>
  <c r="M58" i="67"/>
  <c r="L58" i="67"/>
  <c r="K58" i="67"/>
  <c r="J58" i="67"/>
  <c r="K3076" i="67"/>
  <c r="M3076" i="67"/>
  <c r="L3076" i="67"/>
  <c r="J3076" i="67"/>
  <c r="I5089" i="67"/>
  <c r="I4084" i="67"/>
  <c r="I3077" i="67"/>
  <c r="I2072" i="67"/>
  <c r="I1066" i="67"/>
  <c r="I59" i="67"/>
  <c r="I8151" i="67"/>
  <c r="I7144" i="67"/>
  <c r="M59" i="67"/>
  <c r="L59" i="67"/>
  <c r="K59" i="67"/>
  <c r="J59" i="67"/>
  <c r="M5089" i="67"/>
  <c r="J5089" i="67"/>
  <c r="L5089" i="67"/>
  <c r="K5089" i="67"/>
  <c r="M6094" i="67"/>
  <c r="L6094" i="67"/>
  <c r="K6094" i="67"/>
  <c r="J6094" i="67"/>
  <c r="I6095" i="67"/>
  <c r="L1066" i="67"/>
  <c r="K1066" i="67"/>
  <c r="J1066" i="67"/>
  <c r="M1066" i="67"/>
  <c r="M2072" i="67"/>
  <c r="L2072" i="67"/>
  <c r="K2072" i="67"/>
  <c r="J2072" i="67"/>
  <c r="L4084" i="67"/>
  <c r="J4084" i="67"/>
  <c r="K4084" i="67"/>
  <c r="M4084" i="67"/>
  <c r="M3077" i="67"/>
  <c r="L3077" i="67"/>
  <c r="K3077" i="67"/>
  <c r="J3077" i="67"/>
  <c r="I5090" i="67"/>
  <c r="I4085" i="67"/>
  <c r="I3078" i="67"/>
  <c r="I2073" i="67"/>
  <c r="I1067" i="67"/>
  <c r="I60" i="67"/>
  <c r="I8152" i="67"/>
  <c r="I7145" i="67"/>
  <c r="K5090" i="67"/>
  <c r="J5090" i="67"/>
  <c r="M5090" i="67"/>
  <c r="L5090" i="67"/>
  <c r="K4085" i="67"/>
  <c r="J4085" i="67"/>
  <c r="M4085" i="67"/>
  <c r="L4085" i="67"/>
  <c r="L6095" i="67"/>
  <c r="K6095" i="67"/>
  <c r="M6095" i="67"/>
  <c r="J6095" i="67"/>
  <c r="I6096" i="67"/>
  <c r="M60" i="67"/>
  <c r="L60" i="67"/>
  <c r="J60" i="67"/>
  <c r="K60" i="67"/>
  <c r="K2073" i="67"/>
  <c r="J2073" i="67"/>
  <c r="M2073" i="67"/>
  <c r="L2073" i="67"/>
  <c r="M1067" i="67"/>
  <c r="L1067" i="67"/>
  <c r="K1067" i="67"/>
  <c r="J1067" i="67"/>
  <c r="K3078" i="67"/>
  <c r="M3078" i="67"/>
  <c r="L3078" i="67"/>
  <c r="J3078" i="67"/>
  <c r="I5091" i="67"/>
  <c r="I4086" i="67"/>
  <c r="I3079" i="67"/>
  <c r="I2074" i="67"/>
  <c r="I1068" i="67"/>
  <c r="I61" i="67"/>
  <c r="I8153" i="67"/>
  <c r="I7146" i="67"/>
  <c r="L4086" i="67"/>
  <c r="J4086" i="67"/>
  <c r="M4086" i="67"/>
  <c r="K4086" i="67"/>
  <c r="M6096" i="67"/>
  <c r="L6096" i="67"/>
  <c r="K6096" i="67"/>
  <c r="J6096" i="67"/>
  <c r="I6097" i="67"/>
  <c r="M5091" i="67"/>
  <c r="J5091" i="67"/>
  <c r="L5091" i="67"/>
  <c r="K5091" i="67"/>
  <c r="M2074" i="67"/>
  <c r="L2074" i="67"/>
  <c r="K2074" i="67"/>
  <c r="J2074" i="67"/>
  <c r="L61" i="67"/>
  <c r="K61" i="67"/>
  <c r="J61" i="67"/>
  <c r="M61" i="67"/>
  <c r="L1068" i="67"/>
  <c r="K1068" i="67"/>
  <c r="J1068" i="67"/>
  <c r="M1068" i="67"/>
  <c r="M3079" i="67"/>
  <c r="L3079" i="67"/>
  <c r="K3079" i="67"/>
  <c r="J3079" i="67"/>
  <c r="I5092" i="67"/>
  <c r="I4087" i="67"/>
  <c r="I3080" i="67"/>
  <c r="I2075" i="67"/>
  <c r="I1069" i="67"/>
  <c r="I62" i="67"/>
  <c r="I8154" i="67"/>
  <c r="I7147" i="67"/>
  <c r="K4087" i="67"/>
  <c r="J4087" i="67"/>
  <c r="M4087" i="67"/>
  <c r="L4087" i="67"/>
  <c r="K5092" i="67"/>
  <c r="J5092" i="67"/>
  <c r="M5092" i="67"/>
  <c r="L5092" i="67"/>
  <c r="K62" i="67"/>
  <c r="J62" i="67"/>
  <c r="M62" i="67"/>
  <c r="L62" i="67"/>
  <c r="M1069" i="67"/>
  <c r="L1069" i="67"/>
  <c r="K1069" i="67"/>
  <c r="J1069" i="67"/>
  <c r="K2075" i="67"/>
  <c r="J2075" i="67"/>
  <c r="M2075" i="67"/>
  <c r="L2075" i="67"/>
  <c r="K3080" i="67"/>
  <c r="M3080" i="67"/>
  <c r="L3080" i="67"/>
  <c r="J3080" i="67"/>
  <c r="L6097" i="67"/>
  <c r="K6097" i="67"/>
  <c r="J6097" i="67"/>
  <c r="M6097" i="67"/>
  <c r="I6098" i="67"/>
  <c r="I5093" i="67"/>
  <c r="I4088" i="67"/>
  <c r="I3081" i="67"/>
  <c r="I2076" i="67"/>
  <c r="I1070" i="67"/>
  <c r="I63" i="67"/>
  <c r="I8155" i="67"/>
  <c r="I7148" i="67"/>
  <c r="M6098" i="67"/>
  <c r="L6098" i="67"/>
  <c r="K6098" i="67"/>
  <c r="J6098" i="67"/>
  <c r="I6099" i="67"/>
  <c r="K63" i="67"/>
  <c r="J63" i="67"/>
  <c r="M63" i="67"/>
  <c r="L63" i="67"/>
  <c r="L1070" i="67"/>
  <c r="K1070" i="67"/>
  <c r="J1070" i="67"/>
  <c r="M1070" i="67"/>
  <c r="M2076" i="67"/>
  <c r="L2076" i="67"/>
  <c r="K2076" i="67"/>
  <c r="J2076" i="67"/>
  <c r="L4088" i="67"/>
  <c r="J4088" i="67"/>
  <c r="K4088" i="67"/>
  <c r="M4088" i="67"/>
  <c r="M5093" i="67"/>
  <c r="J5093" i="67"/>
  <c r="L5093" i="67"/>
  <c r="K5093" i="67"/>
  <c r="M3081" i="67"/>
  <c r="L3081" i="67"/>
  <c r="K3081" i="67"/>
  <c r="J3081" i="67"/>
  <c r="I5094" i="67"/>
  <c r="I4089" i="67"/>
  <c r="I3082" i="67"/>
  <c r="I2077" i="67"/>
  <c r="I1071" i="67"/>
  <c r="I64" i="67"/>
  <c r="I8156" i="67"/>
  <c r="I7149" i="67"/>
  <c r="K4089" i="67"/>
  <c r="J4089" i="67"/>
  <c r="M4089" i="67"/>
  <c r="L4089" i="67"/>
  <c r="L6099" i="67"/>
  <c r="K6099" i="67"/>
  <c r="M6099" i="67"/>
  <c r="J6099" i="67"/>
  <c r="I6100" i="67"/>
  <c r="M1071" i="67"/>
  <c r="L1071" i="67"/>
  <c r="K1071" i="67"/>
  <c r="J1071" i="67"/>
  <c r="K2077" i="67"/>
  <c r="J2077" i="67"/>
  <c r="M2077" i="67"/>
  <c r="L2077" i="67"/>
  <c r="K5094" i="67"/>
  <c r="J5094" i="67"/>
  <c r="M5094" i="67"/>
  <c r="L5094" i="67"/>
  <c r="K64" i="67"/>
  <c r="J64" i="67"/>
  <c r="M64" i="67"/>
  <c r="L64" i="67"/>
  <c r="K3082" i="67"/>
  <c r="M3082" i="67"/>
  <c r="L3082" i="67"/>
  <c r="J3082" i="67"/>
  <c r="I5095" i="67"/>
  <c r="I4090" i="67"/>
  <c r="I3083" i="67"/>
  <c r="I2078" i="67"/>
  <c r="I1072" i="67"/>
  <c r="I65" i="67"/>
  <c r="I8157" i="67"/>
  <c r="I7150" i="67"/>
  <c r="M5095" i="67"/>
  <c r="J5095" i="67"/>
  <c r="L5095" i="67"/>
  <c r="K5095" i="67"/>
  <c r="J65" i="67"/>
  <c r="M65" i="67"/>
  <c r="L65" i="67"/>
  <c r="K65" i="67"/>
  <c r="L4090" i="67"/>
  <c r="J4090" i="67"/>
  <c r="M4090" i="67"/>
  <c r="K4090" i="67"/>
  <c r="L1072" i="67"/>
  <c r="K1072" i="67"/>
  <c r="J1072" i="67"/>
  <c r="M1072" i="67"/>
  <c r="M2078" i="67"/>
  <c r="L2078" i="67"/>
  <c r="K2078" i="67"/>
  <c r="J2078" i="67"/>
  <c r="M3083" i="67"/>
  <c r="L3083" i="67"/>
  <c r="K3083" i="67"/>
  <c r="J3083" i="67"/>
  <c r="M6100" i="67"/>
  <c r="L6100" i="67"/>
  <c r="K6100" i="67"/>
  <c r="J6100" i="67"/>
  <c r="I6101" i="67"/>
  <c r="I5096" i="67"/>
  <c r="I4091" i="67"/>
  <c r="I3084" i="67"/>
  <c r="I2079" i="67"/>
  <c r="I1073" i="67"/>
  <c r="I66" i="67"/>
  <c r="I8158" i="67"/>
  <c r="I7151" i="67"/>
  <c r="L6101" i="67"/>
  <c r="K6101" i="67"/>
  <c r="M6101" i="67"/>
  <c r="J6101" i="67"/>
  <c r="I6102" i="67"/>
  <c r="M1073" i="67"/>
  <c r="L1073" i="67"/>
  <c r="K1073" i="67"/>
  <c r="J1073" i="67"/>
  <c r="M66" i="67"/>
  <c r="L66" i="67"/>
  <c r="K66" i="67"/>
  <c r="J66" i="67"/>
  <c r="K2079" i="67"/>
  <c r="J2079" i="67"/>
  <c r="M2079" i="67"/>
  <c r="L2079" i="67"/>
  <c r="K4091" i="67"/>
  <c r="J4091" i="67"/>
  <c r="M4091" i="67"/>
  <c r="L4091" i="67"/>
  <c r="K5096" i="67"/>
  <c r="J5096" i="67"/>
  <c r="M5096" i="67"/>
  <c r="L5096" i="67"/>
  <c r="K3084" i="67"/>
  <c r="L3084" i="67"/>
  <c r="J3084" i="67"/>
  <c r="M3084" i="67"/>
  <c r="I5097" i="67"/>
  <c r="I4092" i="67"/>
  <c r="I3085" i="67"/>
  <c r="I2080" i="67"/>
  <c r="I1074" i="67"/>
  <c r="I67" i="67"/>
  <c r="I8159" i="67"/>
  <c r="I7152" i="67"/>
  <c r="M6102" i="67"/>
  <c r="L6102" i="67"/>
  <c r="K6102" i="67"/>
  <c r="J6102" i="67"/>
  <c r="I6103" i="67"/>
  <c r="M67" i="67"/>
  <c r="L67" i="67"/>
  <c r="K67" i="67"/>
  <c r="J67" i="67"/>
  <c r="L1074" i="67"/>
  <c r="K1074" i="67"/>
  <c r="J1074" i="67"/>
  <c r="M1074" i="67"/>
  <c r="M2080" i="67"/>
  <c r="L2080" i="67"/>
  <c r="K2080" i="67"/>
  <c r="J2080" i="67"/>
  <c r="L4092" i="67"/>
  <c r="J4092" i="67"/>
  <c r="K4092" i="67"/>
  <c r="M4092" i="67"/>
  <c r="M5097" i="67"/>
  <c r="J5097" i="67"/>
  <c r="L5097" i="67"/>
  <c r="K5097" i="67"/>
  <c r="M3085" i="67"/>
  <c r="L3085" i="67"/>
  <c r="K3085" i="67"/>
  <c r="J3085" i="67"/>
  <c r="I5098" i="67"/>
  <c r="I4093" i="67"/>
  <c r="I3086" i="67"/>
  <c r="I2081" i="67"/>
  <c r="I1075" i="67"/>
  <c r="I68" i="67"/>
  <c r="I8160" i="67"/>
  <c r="I7153" i="67"/>
  <c r="K5098" i="67"/>
  <c r="J5098" i="67"/>
  <c r="M5098" i="67"/>
  <c r="L5098" i="67"/>
  <c r="M68" i="67"/>
  <c r="J68" i="67"/>
  <c r="L68" i="67"/>
  <c r="K68" i="67"/>
  <c r="K4093" i="67"/>
  <c r="J4093" i="67"/>
  <c r="M4093" i="67"/>
  <c r="L4093" i="67"/>
  <c r="L6103" i="67"/>
  <c r="K6103" i="67"/>
  <c r="M6103" i="67"/>
  <c r="J6103" i="67"/>
  <c r="I6104" i="67"/>
  <c r="M1075" i="67"/>
  <c r="L1075" i="67"/>
  <c r="K1075" i="67"/>
  <c r="J1075" i="67"/>
  <c r="K2081" i="67"/>
  <c r="J2081" i="67"/>
  <c r="M2081" i="67"/>
  <c r="L2081" i="67"/>
  <c r="K3086" i="67"/>
  <c r="M3086" i="67"/>
  <c r="L3086" i="67"/>
  <c r="J3086" i="67"/>
  <c r="I5099" i="67"/>
  <c r="I4094" i="67"/>
  <c r="I3087" i="67"/>
  <c r="I2082" i="67"/>
  <c r="I1076" i="67"/>
  <c r="I69" i="67"/>
  <c r="I8161" i="67"/>
  <c r="I7154" i="67"/>
  <c r="L4094" i="67"/>
  <c r="J4094" i="67"/>
  <c r="M4094" i="67"/>
  <c r="K4094" i="67"/>
  <c r="M5099" i="67"/>
  <c r="J5099" i="67"/>
  <c r="L5099" i="67"/>
  <c r="K5099" i="67"/>
  <c r="L69" i="67"/>
  <c r="J69" i="67"/>
  <c r="K69" i="67"/>
  <c r="M69" i="67"/>
  <c r="L1076" i="67"/>
  <c r="K1076" i="67"/>
  <c r="J1076" i="67"/>
  <c r="M1076" i="67"/>
  <c r="M2082" i="67"/>
  <c r="L2082" i="67"/>
  <c r="K2082" i="67"/>
  <c r="J2082" i="67"/>
  <c r="M3087" i="67"/>
  <c r="L3087" i="67"/>
  <c r="K3087" i="67"/>
  <c r="J3087" i="67"/>
  <c r="M6104" i="67"/>
  <c r="L6104" i="67"/>
  <c r="K6104" i="67"/>
  <c r="J6104" i="67"/>
  <c r="I6105" i="67"/>
  <c r="I5100" i="67"/>
  <c r="I4095" i="67"/>
  <c r="I3088" i="67"/>
  <c r="I2083" i="67"/>
  <c r="I1077" i="67"/>
  <c r="I70" i="67"/>
  <c r="I8162" i="67"/>
  <c r="I7155" i="67"/>
  <c r="K4095" i="67"/>
  <c r="J4095" i="67"/>
  <c r="M4095" i="67"/>
  <c r="L4095" i="67"/>
  <c r="K5100" i="67"/>
  <c r="J5100" i="67"/>
  <c r="M5100" i="67"/>
  <c r="L5100" i="67"/>
  <c r="K70" i="67"/>
  <c r="J70" i="67"/>
  <c r="M70" i="67"/>
  <c r="L70" i="67"/>
  <c r="M1077" i="67"/>
  <c r="L1077" i="67"/>
  <c r="K1077" i="67"/>
  <c r="J1077" i="67"/>
  <c r="L6105" i="67"/>
  <c r="K6105" i="67"/>
  <c r="M6105" i="67"/>
  <c r="J6105" i="67"/>
  <c r="I6106" i="67"/>
  <c r="K2083" i="67"/>
  <c r="J2083" i="67"/>
  <c r="M2083" i="67"/>
  <c r="L2083" i="67"/>
  <c r="K3088" i="67"/>
  <c r="M3088" i="67"/>
  <c r="L3088" i="67"/>
  <c r="J3088" i="67"/>
  <c r="I5101" i="67"/>
  <c r="I4096" i="67"/>
  <c r="I3089" i="67"/>
  <c r="I2084" i="67"/>
  <c r="I1078" i="67"/>
  <c r="I71" i="67"/>
  <c r="I8163" i="67"/>
  <c r="I7156" i="67"/>
  <c r="L4096" i="67"/>
  <c r="J4096" i="67"/>
  <c r="K4096" i="67"/>
  <c r="M4096" i="67"/>
  <c r="M5101" i="67"/>
  <c r="J5101" i="67"/>
  <c r="K5101" i="67"/>
  <c r="L5101" i="67"/>
  <c r="M6106" i="67"/>
  <c r="L6106" i="67"/>
  <c r="K6106" i="67"/>
  <c r="J6106" i="67"/>
  <c r="I6107" i="67"/>
  <c r="K71" i="67"/>
  <c r="J71" i="67"/>
  <c r="M71" i="67"/>
  <c r="L71" i="67"/>
  <c r="L1078" i="67"/>
  <c r="K1078" i="67"/>
  <c r="J1078" i="67"/>
  <c r="M1078" i="67"/>
  <c r="M2084" i="67"/>
  <c r="L2084" i="67"/>
  <c r="K2084" i="67"/>
  <c r="J2084" i="67"/>
  <c r="M3089" i="67"/>
  <c r="L3089" i="67"/>
  <c r="K3089" i="67"/>
  <c r="J3089" i="67"/>
  <c r="I5102" i="67"/>
  <c r="I4097" i="67"/>
  <c r="I3090" i="67"/>
  <c r="I2085" i="67"/>
  <c r="I1079" i="67"/>
  <c r="I72" i="67"/>
  <c r="I8164" i="67"/>
  <c r="I7157" i="67"/>
  <c r="K4097" i="67"/>
  <c r="J4097" i="67"/>
  <c r="M4097" i="67"/>
  <c r="L4097" i="67"/>
  <c r="K5102" i="67"/>
  <c r="J5102" i="67"/>
  <c r="M5102" i="67"/>
  <c r="L5102" i="67"/>
  <c r="K72" i="67"/>
  <c r="J72" i="67"/>
  <c r="M72" i="67"/>
  <c r="L72" i="67"/>
  <c r="L6107" i="67"/>
  <c r="K6107" i="67"/>
  <c r="M6107" i="67"/>
  <c r="J6107" i="67"/>
  <c r="I6108" i="67"/>
  <c r="M1079" i="67"/>
  <c r="L1079" i="67"/>
  <c r="K1079" i="67"/>
  <c r="J1079" i="67"/>
  <c r="K2085" i="67"/>
  <c r="J2085" i="67"/>
  <c r="M2085" i="67"/>
  <c r="L2085" i="67"/>
  <c r="K3090" i="67"/>
  <c r="J3090" i="67"/>
  <c r="M3090" i="67"/>
  <c r="L3090" i="67"/>
  <c r="I5103" i="67"/>
  <c r="I4098" i="67"/>
  <c r="I3091" i="67"/>
  <c r="I2086" i="67"/>
  <c r="I1080" i="67"/>
  <c r="I73" i="67"/>
  <c r="I8165" i="67"/>
  <c r="I7158" i="67"/>
  <c r="L4098" i="67"/>
  <c r="J4098" i="67"/>
  <c r="M4098" i="67"/>
  <c r="K4098" i="67"/>
  <c r="M5103" i="67"/>
  <c r="J5103" i="67"/>
  <c r="L5103" i="67"/>
  <c r="K5103" i="67"/>
  <c r="L1080" i="67"/>
  <c r="K1080" i="67"/>
  <c r="J1080" i="67"/>
  <c r="M1080" i="67"/>
  <c r="M2086" i="67"/>
  <c r="L2086" i="67"/>
  <c r="K2086" i="67"/>
  <c r="J2086" i="67"/>
  <c r="J73" i="67"/>
  <c r="M73" i="67"/>
  <c r="L73" i="67"/>
  <c r="K73" i="67"/>
  <c r="M3091" i="67"/>
  <c r="L3091" i="67"/>
  <c r="K3091" i="67"/>
  <c r="J3091" i="67"/>
  <c r="M6108" i="67"/>
  <c r="L6108" i="67"/>
  <c r="K6108" i="67"/>
  <c r="J6108" i="67"/>
  <c r="I6109" i="67"/>
  <c r="I5104" i="67"/>
  <c r="I4099" i="67"/>
  <c r="I3092" i="67"/>
  <c r="I2087" i="67"/>
  <c r="I1081" i="67"/>
  <c r="I74" i="67"/>
  <c r="I8166" i="67"/>
  <c r="I7159" i="67"/>
  <c r="K5104" i="67"/>
  <c r="J5104" i="67"/>
  <c r="M5104" i="67"/>
  <c r="L5104" i="67"/>
  <c r="L6109" i="67"/>
  <c r="K6109" i="67"/>
  <c r="M6109" i="67"/>
  <c r="J6109" i="67"/>
  <c r="I6110" i="67"/>
  <c r="M1081" i="67"/>
  <c r="L1081" i="67"/>
  <c r="K1081" i="67"/>
  <c r="J1081" i="67"/>
  <c r="K4099" i="67"/>
  <c r="J4099" i="67"/>
  <c r="M4099" i="67"/>
  <c r="L4099" i="67"/>
  <c r="M74" i="67"/>
  <c r="L74" i="67"/>
  <c r="K74" i="67"/>
  <c r="J74" i="67"/>
  <c r="K2087" i="67"/>
  <c r="J2087" i="67"/>
  <c r="M2087" i="67"/>
  <c r="L2087" i="67"/>
  <c r="K3092" i="67"/>
  <c r="M3092" i="67"/>
  <c r="L3092" i="67"/>
  <c r="J3092" i="67"/>
  <c r="I5105" i="67"/>
  <c r="I4100" i="67"/>
  <c r="I3093" i="67"/>
  <c r="I2088" i="67"/>
  <c r="I1082" i="67"/>
  <c r="I75" i="67"/>
  <c r="I8167" i="67"/>
  <c r="I7160" i="67"/>
  <c r="M5105" i="67"/>
  <c r="J5105" i="67"/>
  <c r="L5105" i="67"/>
  <c r="K5105" i="67"/>
  <c r="L1082" i="67"/>
  <c r="K1082" i="67"/>
  <c r="J1082" i="67"/>
  <c r="M1082" i="67"/>
  <c r="L4100" i="67"/>
  <c r="J4100" i="67"/>
  <c r="K4100" i="67"/>
  <c r="M4100" i="67"/>
  <c r="M2088" i="67"/>
  <c r="L2088" i="67"/>
  <c r="K2088" i="67"/>
  <c r="J2088" i="67"/>
  <c r="M75" i="67"/>
  <c r="L75" i="67"/>
  <c r="K75" i="67"/>
  <c r="J75" i="67"/>
  <c r="M3093" i="67"/>
  <c r="L3093" i="67"/>
  <c r="K3093" i="67"/>
  <c r="J3093" i="67"/>
  <c r="M6110" i="67"/>
  <c r="L6110" i="67"/>
  <c r="K6110" i="67"/>
  <c r="J6110" i="67"/>
  <c r="I6111" i="67"/>
  <c r="I5106" i="67"/>
  <c r="I4101" i="67"/>
  <c r="I3094" i="67"/>
  <c r="I2089" i="67"/>
  <c r="I1083" i="67"/>
  <c r="I76" i="67"/>
  <c r="I8168" i="67"/>
  <c r="I7161" i="67"/>
  <c r="K4101" i="67"/>
  <c r="J4101" i="67"/>
  <c r="M4101" i="67"/>
  <c r="L4101" i="67"/>
  <c r="M76" i="67"/>
  <c r="L76" i="67"/>
  <c r="J76" i="67"/>
  <c r="K76" i="67"/>
  <c r="M1083" i="67"/>
  <c r="L1083" i="67"/>
  <c r="K1083" i="67"/>
  <c r="J1083" i="67"/>
  <c r="K5106" i="67"/>
  <c r="J5106" i="67"/>
  <c r="M5106" i="67"/>
  <c r="L5106" i="67"/>
  <c r="L6111" i="67"/>
  <c r="K6111" i="67"/>
  <c r="M6111" i="67"/>
  <c r="J6111" i="67"/>
  <c r="I6112" i="67"/>
  <c r="K2089" i="67"/>
  <c r="J2089" i="67"/>
  <c r="M2089" i="67"/>
  <c r="L2089" i="67"/>
  <c r="K3094" i="67"/>
  <c r="M3094" i="67"/>
  <c r="L3094" i="67"/>
  <c r="J3094" i="67"/>
  <c r="I5107" i="67"/>
  <c r="I4102" i="67"/>
  <c r="I3095" i="67"/>
  <c r="I2090" i="67"/>
  <c r="I1084" i="67"/>
  <c r="I77" i="67"/>
  <c r="I8169" i="67"/>
  <c r="I7162" i="67"/>
  <c r="L4102" i="67"/>
  <c r="J4102" i="67"/>
  <c r="M4102" i="67"/>
  <c r="K4102" i="67"/>
  <c r="M5107" i="67"/>
  <c r="J5107" i="67"/>
  <c r="L5107" i="67"/>
  <c r="K5107" i="67"/>
  <c r="M6112" i="67"/>
  <c r="L6112" i="67"/>
  <c r="K6112" i="67"/>
  <c r="J6112" i="67"/>
  <c r="I6113" i="67"/>
  <c r="L77" i="67"/>
  <c r="J77" i="67"/>
  <c r="K77" i="67"/>
  <c r="M77" i="67"/>
  <c r="L1084" i="67"/>
  <c r="K1084" i="67"/>
  <c r="J1084" i="67"/>
  <c r="M1084" i="67"/>
  <c r="M2090" i="67"/>
  <c r="L2090" i="67"/>
  <c r="K2090" i="67"/>
  <c r="J2090" i="67"/>
  <c r="M3095" i="67"/>
  <c r="L3095" i="67"/>
  <c r="K3095" i="67"/>
  <c r="J3095" i="67"/>
  <c r="I5108" i="67"/>
  <c r="I4103" i="67"/>
  <c r="I3096" i="67"/>
  <c r="I2091" i="67"/>
  <c r="I1085" i="67"/>
  <c r="I78" i="67"/>
  <c r="I8170" i="67"/>
  <c r="I7163" i="67"/>
  <c r="K4103" i="67"/>
  <c r="J4103" i="67"/>
  <c r="M4103" i="67"/>
  <c r="L4103" i="67"/>
  <c r="K5108" i="67"/>
  <c r="J5108" i="67"/>
  <c r="M5108" i="67"/>
  <c r="L5108" i="67"/>
  <c r="K78" i="67"/>
  <c r="J78" i="67"/>
  <c r="M78" i="67"/>
  <c r="L78" i="67"/>
  <c r="M1085" i="67"/>
  <c r="L1085" i="67"/>
  <c r="K1085" i="67"/>
  <c r="J1085" i="67"/>
  <c r="L6113" i="67"/>
  <c r="K6113" i="67"/>
  <c r="J6113" i="67"/>
  <c r="M6113" i="67"/>
  <c r="I6114" i="67"/>
  <c r="K2091" i="67"/>
  <c r="J2091" i="67"/>
  <c r="M2091" i="67"/>
  <c r="L2091" i="67"/>
  <c r="K3096" i="67"/>
  <c r="M3096" i="67"/>
  <c r="L3096" i="67"/>
  <c r="J3096" i="67"/>
  <c r="I5109" i="67"/>
  <c r="I4104" i="67"/>
  <c r="I3097" i="67"/>
  <c r="I2092" i="67"/>
  <c r="I1086" i="67"/>
  <c r="I79" i="67"/>
  <c r="I8171" i="67"/>
  <c r="I7164" i="67"/>
  <c r="M5109" i="67"/>
  <c r="J5109" i="67"/>
  <c r="L5109" i="67"/>
  <c r="K5109" i="67"/>
  <c r="L4104" i="67"/>
  <c r="K4104" i="67"/>
  <c r="J4104" i="67"/>
  <c r="M4104" i="67"/>
  <c r="M6114" i="67"/>
  <c r="L6114" i="67"/>
  <c r="K6114" i="67"/>
  <c r="J6114" i="67"/>
  <c r="I6115" i="67"/>
  <c r="M2092" i="67"/>
  <c r="L2092" i="67"/>
  <c r="K2092" i="67"/>
  <c r="J2092" i="67"/>
  <c r="K79" i="67"/>
  <c r="J79" i="67"/>
  <c r="M79" i="67"/>
  <c r="L79" i="67"/>
  <c r="L1086" i="67"/>
  <c r="K1086" i="67"/>
  <c r="J1086" i="67"/>
  <c r="M1086" i="67"/>
  <c r="M3097" i="67"/>
  <c r="L3097" i="67"/>
  <c r="K3097" i="67"/>
  <c r="J3097" i="67"/>
  <c r="I5110" i="67"/>
  <c r="I4105" i="67"/>
  <c r="I3098" i="67"/>
  <c r="I2093" i="67"/>
  <c r="I1087" i="67"/>
  <c r="I80" i="67"/>
  <c r="I8172" i="67"/>
  <c r="I7165" i="67"/>
  <c r="K4105" i="67"/>
  <c r="J4105" i="67"/>
  <c r="M4105" i="67"/>
  <c r="L4105" i="67"/>
  <c r="K5110" i="67"/>
  <c r="J5110" i="67"/>
  <c r="M5110" i="67"/>
  <c r="L5110" i="67"/>
  <c r="L6115" i="67"/>
  <c r="K6115" i="67"/>
  <c r="M6115" i="67"/>
  <c r="J6115" i="67"/>
  <c r="I6116" i="67"/>
  <c r="K80" i="67"/>
  <c r="J80" i="67"/>
  <c r="M80" i="67"/>
  <c r="L80" i="67"/>
  <c r="M1087" i="67"/>
  <c r="L1087" i="67"/>
  <c r="K1087" i="67"/>
  <c r="J1087" i="67"/>
  <c r="K2093" i="67"/>
  <c r="J2093" i="67"/>
  <c r="M2093" i="67"/>
  <c r="L2093" i="67"/>
  <c r="K3098" i="67"/>
  <c r="M3098" i="67"/>
  <c r="L3098" i="67"/>
  <c r="J3098" i="67"/>
  <c r="I5111" i="67"/>
  <c r="I4106" i="67"/>
  <c r="I3099" i="67"/>
  <c r="I2094" i="67"/>
  <c r="I1088" i="67"/>
  <c r="I81" i="67"/>
  <c r="I8173" i="67"/>
  <c r="I7166" i="67"/>
  <c r="L4106" i="67"/>
  <c r="K4106" i="67"/>
  <c r="J4106" i="67"/>
  <c r="M4106" i="67"/>
  <c r="M6116" i="67"/>
  <c r="L6116" i="67"/>
  <c r="K6116" i="67"/>
  <c r="J6116" i="67"/>
  <c r="I6117" i="67"/>
  <c r="J81" i="67"/>
  <c r="M81" i="67"/>
  <c r="L81" i="67"/>
  <c r="K81" i="67"/>
  <c r="L1088" i="67"/>
  <c r="K1088" i="67"/>
  <c r="J1088" i="67"/>
  <c r="M1088" i="67"/>
  <c r="M5111" i="67"/>
  <c r="J5111" i="67"/>
  <c r="L5111" i="67"/>
  <c r="K5111" i="67"/>
  <c r="M2094" i="67"/>
  <c r="L2094" i="67"/>
  <c r="K2094" i="67"/>
  <c r="J2094" i="67"/>
  <c r="M3099" i="67"/>
  <c r="L3099" i="67"/>
  <c r="K3099" i="67"/>
  <c r="J3099" i="67"/>
  <c r="I5112" i="67"/>
  <c r="I4107" i="67"/>
  <c r="I3100" i="67"/>
  <c r="I2095" i="67"/>
  <c r="I1089" i="67"/>
  <c r="I82" i="67"/>
  <c r="I8174" i="67"/>
  <c r="I7167" i="67"/>
  <c r="K5112" i="67"/>
  <c r="J5112" i="67"/>
  <c r="M5112" i="67"/>
  <c r="L5112" i="67"/>
  <c r="K4107" i="67"/>
  <c r="J4107" i="67"/>
  <c r="M4107" i="67"/>
  <c r="L4107" i="67"/>
  <c r="M82" i="67"/>
  <c r="L82" i="67"/>
  <c r="K82" i="67"/>
  <c r="J82" i="67"/>
  <c r="M1089" i="67"/>
  <c r="L1089" i="67"/>
  <c r="K1089" i="67"/>
  <c r="J1089" i="67"/>
  <c r="K2095" i="67"/>
  <c r="J2095" i="67"/>
  <c r="M2095" i="67"/>
  <c r="L2095" i="67"/>
  <c r="K3100" i="67"/>
  <c r="L3100" i="67"/>
  <c r="J3100" i="67"/>
  <c r="M3100" i="67"/>
  <c r="L6117" i="67"/>
  <c r="K6117" i="67"/>
  <c r="M6117" i="67"/>
  <c r="J6117" i="67"/>
  <c r="I6118" i="67"/>
  <c r="I5113" i="67"/>
  <c r="I4108" i="67"/>
  <c r="I3101" i="67"/>
  <c r="I2096" i="67"/>
  <c r="I1090" i="67"/>
  <c r="I83" i="67"/>
  <c r="I8175" i="67"/>
  <c r="I7168" i="67"/>
  <c r="L4108" i="67"/>
  <c r="K4108" i="67"/>
  <c r="J4108" i="67"/>
  <c r="M4108" i="67"/>
  <c r="M5113" i="67"/>
  <c r="J5113" i="67"/>
  <c r="L5113" i="67"/>
  <c r="K5113" i="67"/>
  <c r="M83" i="67"/>
  <c r="L83" i="67"/>
  <c r="K83" i="67"/>
  <c r="J83" i="67"/>
  <c r="L1090" i="67"/>
  <c r="K1090" i="67"/>
  <c r="J1090" i="67"/>
  <c r="M1090" i="67"/>
  <c r="M6118" i="67"/>
  <c r="L6118" i="67"/>
  <c r="K6118" i="67"/>
  <c r="J6118" i="67"/>
  <c r="I6119" i="67"/>
  <c r="M2096" i="67"/>
  <c r="L2096" i="67"/>
  <c r="K2096" i="67"/>
  <c r="J2096" i="67"/>
  <c r="M3101" i="67"/>
  <c r="L3101" i="67"/>
  <c r="K3101" i="67"/>
  <c r="J3101" i="67"/>
  <c r="I5114" i="67"/>
  <c r="I4109" i="67"/>
  <c r="I3102" i="67"/>
  <c r="I2097" i="67"/>
  <c r="I1091" i="67"/>
  <c r="I84" i="67"/>
  <c r="I8176" i="67"/>
  <c r="I7169" i="67"/>
  <c r="K4109" i="67"/>
  <c r="J4109" i="67"/>
  <c r="M4109" i="67"/>
  <c r="L4109" i="67"/>
  <c r="L6119" i="67"/>
  <c r="K6119" i="67"/>
  <c r="M6119" i="67"/>
  <c r="J6119" i="67"/>
  <c r="I6120" i="67"/>
  <c r="M1091" i="67"/>
  <c r="L1091" i="67"/>
  <c r="K1091" i="67"/>
  <c r="J1091" i="67"/>
  <c r="K5114" i="67"/>
  <c r="J5114" i="67"/>
  <c r="M5114" i="67"/>
  <c r="L5114" i="67"/>
  <c r="M84" i="67"/>
  <c r="L84" i="67"/>
  <c r="K84" i="67"/>
  <c r="J84" i="67"/>
  <c r="K2097" i="67"/>
  <c r="J2097" i="67"/>
  <c r="M2097" i="67"/>
  <c r="L2097" i="67"/>
  <c r="K3102" i="67"/>
  <c r="M3102" i="67"/>
  <c r="L3102" i="67"/>
  <c r="J3102" i="67"/>
  <c r="I5115" i="67"/>
  <c r="I4110" i="67"/>
  <c r="I3103" i="67"/>
  <c r="I2098" i="67"/>
  <c r="I1092" i="67"/>
  <c r="I85" i="67"/>
  <c r="I8177" i="67"/>
  <c r="I7170" i="67"/>
  <c r="L4110" i="67"/>
  <c r="K4110" i="67"/>
  <c r="J4110" i="67"/>
  <c r="M4110" i="67"/>
  <c r="L85" i="67"/>
  <c r="J85" i="67"/>
  <c r="K85" i="67"/>
  <c r="M85" i="67"/>
  <c r="L1092" i="67"/>
  <c r="K1092" i="67"/>
  <c r="J1092" i="67"/>
  <c r="M1092" i="67"/>
  <c r="M5115" i="67"/>
  <c r="J5115" i="67"/>
  <c r="L5115" i="67"/>
  <c r="K5115" i="67"/>
  <c r="M2098" i="67"/>
  <c r="L2098" i="67"/>
  <c r="K2098" i="67"/>
  <c r="J2098" i="67"/>
  <c r="M3103" i="67"/>
  <c r="L3103" i="67"/>
  <c r="K3103" i="67"/>
  <c r="J3103" i="67"/>
  <c r="M6120" i="67"/>
  <c r="L6120" i="67"/>
  <c r="K6120" i="67"/>
  <c r="J6120" i="67"/>
  <c r="I6121" i="67"/>
  <c r="I5116" i="67"/>
  <c r="I4111" i="67"/>
  <c r="I3104" i="67"/>
  <c r="I2099" i="67"/>
  <c r="I1093" i="67"/>
  <c r="I86" i="67"/>
  <c r="I8178" i="67"/>
  <c r="I7171" i="67"/>
  <c r="K4111" i="67"/>
  <c r="J4111" i="67"/>
  <c r="M4111" i="67"/>
  <c r="L4111" i="67"/>
  <c r="L6121" i="67"/>
  <c r="K6121" i="67"/>
  <c r="M6121" i="67"/>
  <c r="J6121" i="67"/>
  <c r="I6122" i="67"/>
  <c r="K5116" i="67"/>
  <c r="J5116" i="67"/>
  <c r="M5116" i="67"/>
  <c r="L5116" i="67"/>
  <c r="K86" i="67"/>
  <c r="J86" i="67"/>
  <c r="M86" i="67"/>
  <c r="L86" i="67"/>
  <c r="M1093" i="67"/>
  <c r="L1093" i="67"/>
  <c r="K1093" i="67"/>
  <c r="J1093" i="67"/>
  <c r="K2099" i="67"/>
  <c r="J2099" i="67"/>
  <c r="M2099" i="67"/>
  <c r="L2099" i="67"/>
  <c r="K3104" i="67"/>
  <c r="M3104" i="67"/>
  <c r="L3104" i="67"/>
  <c r="J3104" i="67"/>
  <c r="I5117" i="67"/>
  <c r="I4112" i="67"/>
  <c r="I3105" i="67"/>
  <c r="I2100" i="67"/>
  <c r="I1094" i="67"/>
  <c r="I87" i="67"/>
  <c r="I8179" i="67"/>
  <c r="I7172" i="67"/>
  <c r="K87" i="67"/>
  <c r="J87" i="67"/>
  <c r="M87" i="67"/>
  <c r="L87" i="67"/>
  <c r="L1094" i="67"/>
  <c r="K1094" i="67"/>
  <c r="J1094" i="67"/>
  <c r="M1094" i="67"/>
  <c r="M5117" i="67"/>
  <c r="J5117" i="67"/>
  <c r="K5117" i="67"/>
  <c r="L5117" i="67"/>
  <c r="L4112" i="67"/>
  <c r="K4112" i="67"/>
  <c r="J4112" i="67"/>
  <c r="M4112" i="67"/>
  <c r="M2100" i="67"/>
  <c r="L2100" i="67"/>
  <c r="K2100" i="67"/>
  <c r="J2100" i="67"/>
  <c r="M3105" i="67"/>
  <c r="L3105" i="67"/>
  <c r="K3105" i="67"/>
  <c r="J3105" i="67"/>
  <c r="M6122" i="67"/>
  <c r="L6122" i="67"/>
  <c r="K6122" i="67"/>
  <c r="J6122" i="67"/>
  <c r="I6123" i="67"/>
  <c r="I5118" i="67"/>
  <c r="I4113" i="67"/>
  <c r="I3106" i="67"/>
  <c r="I2101" i="67"/>
  <c r="I1095" i="67"/>
  <c r="I88" i="67"/>
  <c r="I8180" i="67"/>
  <c r="I7173" i="67"/>
  <c r="K4113" i="67"/>
  <c r="J4113" i="67"/>
  <c r="M4113" i="67"/>
  <c r="L4113" i="67"/>
  <c r="K5118" i="67"/>
  <c r="J5118" i="67"/>
  <c r="M5118" i="67"/>
  <c r="L5118" i="67"/>
  <c r="K88" i="67"/>
  <c r="J88" i="67"/>
  <c r="M88" i="67"/>
  <c r="L88" i="67"/>
  <c r="M1095" i="67"/>
  <c r="L1095" i="67"/>
  <c r="K1095" i="67"/>
  <c r="J1095" i="67"/>
  <c r="L6123" i="67"/>
  <c r="K6123" i="67"/>
  <c r="M6123" i="67"/>
  <c r="J6123" i="67"/>
  <c r="I6124" i="67"/>
  <c r="K2101" i="67"/>
  <c r="J2101" i="67"/>
  <c r="M2101" i="67"/>
  <c r="L2101" i="67"/>
  <c r="K3106" i="67"/>
  <c r="J3106" i="67"/>
  <c r="M3106" i="67"/>
  <c r="L3106" i="67"/>
  <c r="I5119" i="67"/>
  <c r="I4114" i="67"/>
  <c r="I3107" i="67"/>
  <c r="I2102" i="67"/>
  <c r="I1096" i="67"/>
  <c r="I89" i="67"/>
  <c r="I8181" i="67"/>
  <c r="I7174" i="67"/>
  <c r="L4114" i="67"/>
  <c r="K4114" i="67"/>
  <c r="J4114" i="67"/>
  <c r="M4114" i="67"/>
  <c r="L1096" i="67"/>
  <c r="K1096" i="67"/>
  <c r="J1096" i="67"/>
  <c r="M1096" i="67"/>
  <c r="M5119" i="67"/>
  <c r="J5119" i="67"/>
  <c r="L5119" i="67"/>
  <c r="K5119" i="67"/>
  <c r="M6124" i="67"/>
  <c r="L6124" i="67"/>
  <c r="K6124" i="67"/>
  <c r="J6124" i="67"/>
  <c r="I6125" i="67"/>
  <c r="J89" i="67"/>
  <c r="M89" i="67"/>
  <c r="L89" i="67"/>
  <c r="K89" i="67"/>
  <c r="M2102" i="67"/>
  <c r="L2102" i="67"/>
  <c r="K2102" i="67"/>
  <c r="J2102" i="67"/>
  <c r="M3107" i="67"/>
  <c r="L3107" i="67"/>
  <c r="K3107" i="67"/>
  <c r="J3107" i="67"/>
  <c r="I5120" i="67"/>
  <c r="I4115" i="67"/>
  <c r="I3108" i="67"/>
  <c r="I2103" i="67"/>
  <c r="I1097" i="67"/>
  <c r="I90" i="67"/>
  <c r="I8182" i="67"/>
  <c r="I7175" i="67"/>
  <c r="K5120" i="67"/>
  <c r="J5120" i="67"/>
  <c r="M5120" i="67"/>
  <c r="L5120" i="67"/>
  <c r="K4115" i="67"/>
  <c r="J4115" i="67"/>
  <c r="L4115" i="67"/>
  <c r="M4115" i="67"/>
  <c r="M90" i="67"/>
  <c r="L90" i="67"/>
  <c r="K90" i="67"/>
  <c r="J90" i="67"/>
  <c r="M1097" i="67"/>
  <c r="L1097" i="67"/>
  <c r="K1097" i="67"/>
  <c r="J1097" i="67"/>
  <c r="K2103" i="67"/>
  <c r="J2103" i="67"/>
  <c r="M2103" i="67"/>
  <c r="L2103" i="67"/>
  <c r="K3108" i="67"/>
  <c r="M3108" i="67"/>
  <c r="L3108" i="67"/>
  <c r="J3108" i="67"/>
  <c r="L6125" i="67"/>
  <c r="K6125" i="67"/>
  <c r="M6125" i="67"/>
  <c r="J6125" i="67"/>
  <c r="I6126" i="67"/>
  <c r="I5121" i="67"/>
  <c r="I4116" i="67"/>
  <c r="I3109" i="67"/>
  <c r="I2104" i="67"/>
  <c r="I1098" i="67"/>
  <c r="I91" i="67"/>
  <c r="I8183" i="67"/>
  <c r="I7176" i="67"/>
  <c r="M91" i="67"/>
  <c r="L91" i="67"/>
  <c r="K91" i="67"/>
  <c r="J91" i="67"/>
  <c r="L1098" i="67"/>
  <c r="K1098" i="67"/>
  <c r="J1098" i="67"/>
  <c r="M1098" i="67"/>
  <c r="L4116" i="67"/>
  <c r="K4116" i="67"/>
  <c r="J4116" i="67"/>
  <c r="M4116" i="67"/>
  <c r="M6126" i="67"/>
  <c r="L6126" i="67"/>
  <c r="K6126" i="67"/>
  <c r="J6126" i="67"/>
  <c r="I6127" i="67"/>
  <c r="M2104" i="67"/>
  <c r="L2104" i="67"/>
  <c r="K2104" i="67"/>
  <c r="J2104" i="67"/>
  <c r="M5121" i="67"/>
  <c r="J5121" i="67"/>
  <c r="L5121" i="67"/>
  <c r="K5121" i="67"/>
  <c r="M3109" i="67"/>
  <c r="L3109" i="67"/>
  <c r="K3109" i="67"/>
  <c r="J3109" i="67"/>
  <c r="I5122" i="67"/>
  <c r="I4117" i="67"/>
  <c r="I3110" i="67"/>
  <c r="I2105" i="67"/>
  <c r="I1099" i="67"/>
  <c r="I92" i="67"/>
  <c r="I8184" i="67"/>
  <c r="I7177" i="67"/>
  <c r="M1099" i="67"/>
  <c r="L1099" i="67"/>
  <c r="K1099" i="67"/>
  <c r="J1099" i="67"/>
  <c r="K5122" i="67"/>
  <c r="J5122" i="67"/>
  <c r="M5122" i="67"/>
  <c r="L5122" i="67"/>
  <c r="M92" i="67"/>
  <c r="L92" i="67"/>
  <c r="K92" i="67"/>
  <c r="J92" i="67"/>
  <c r="K4117" i="67"/>
  <c r="J4117" i="67"/>
  <c r="M4117" i="67"/>
  <c r="L4117" i="67"/>
  <c r="K2105" i="67"/>
  <c r="J2105" i="67"/>
  <c r="M2105" i="67"/>
  <c r="L2105" i="67"/>
  <c r="K3110" i="67"/>
  <c r="M3110" i="67"/>
  <c r="L3110" i="67"/>
  <c r="J3110" i="67"/>
  <c r="L6127" i="67"/>
  <c r="K6127" i="67"/>
  <c r="M6127" i="67"/>
  <c r="J6127" i="67"/>
  <c r="I6128" i="67"/>
  <c r="I5123" i="67"/>
  <c r="I4118" i="67"/>
  <c r="I3111" i="67"/>
  <c r="I2106" i="67"/>
  <c r="I1100" i="67"/>
  <c r="I93" i="67"/>
  <c r="I8185" i="67"/>
  <c r="I7178" i="67"/>
  <c r="M6128" i="67"/>
  <c r="L6128" i="67"/>
  <c r="K6128" i="67"/>
  <c r="J6128" i="67"/>
  <c r="I6129" i="67"/>
  <c r="L93" i="67"/>
  <c r="J93" i="67"/>
  <c r="K93" i="67"/>
  <c r="M93" i="67"/>
  <c r="L1100" i="67"/>
  <c r="K1100" i="67"/>
  <c r="J1100" i="67"/>
  <c r="M1100" i="67"/>
  <c r="L4118" i="67"/>
  <c r="K4118" i="67"/>
  <c r="J4118" i="67"/>
  <c r="M4118" i="67"/>
  <c r="M2106" i="67"/>
  <c r="L2106" i="67"/>
  <c r="K2106" i="67"/>
  <c r="J2106" i="67"/>
  <c r="M5123" i="67"/>
  <c r="J5123" i="67"/>
  <c r="L5123" i="67"/>
  <c r="K5123" i="67"/>
  <c r="M3111" i="67"/>
  <c r="L3111" i="67"/>
  <c r="K3111" i="67"/>
  <c r="J3111" i="67"/>
  <c r="I5124" i="67"/>
  <c r="I4119" i="67"/>
  <c r="I3112" i="67"/>
  <c r="I2107" i="67"/>
  <c r="I1101" i="67"/>
  <c r="I94" i="67"/>
  <c r="I8186" i="67"/>
  <c r="I7179" i="67"/>
  <c r="K4119" i="67"/>
  <c r="J4119" i="67"/>
  <c r="M4119" i="67"/>
  <c r="L4119" i="67"/>
  <c r="K5124" i="67"/>
  <c r="J5124" i="67"/>
  <c r="M5124" i="67"/>
  <c r="L5124" i="67"/>
  <c r="L6129" i="67"/>
  <c r="K6129" i="67"/>
  <c r="J6129" i="67"/>
  <c r="M6129" i="67"/>
  <c r="I6130" i="67"/>
  <c r="M1101" i="67"/>
  <c r="L1101" i="67"/>
  <c r="K1101" i="67"/>
  <c r="J1101" i="67"/>
  <c r="K2107" i="67"/>
  <c r="J2107" i="67"/>
  <c r="M2107" i="67"/>
  <c r="L2107" i="67"/>
  <c r="K94" i="67"/>
  <c r="J94" i="67"/>
  <c r="M94" i="67"/>
  <c r="L94" i="67"/>
  <c r="K3112" i="67"/>
  <c r="M3112" i="67"/>
  <c r="L3112" i="67"/>
  <c r="J3112" i="67"/>
  <c r="I5125" i="67"/>
  <c r="I4120" i="67"/>
  <c r="I3113" i="67"/>
  <c r="I2108" i="67"/>
  <c r="I1102" i="67"/>
  <c r="I95" i="67"/>
  <c r="I8187" i="67"/>
  <c r="I7180" i="67"/>
  <c r="M3113" i="67"/>
  <c r="L3113" i="67"/>
  <c r="K3113" i="67"/>
  <c r="J3113" i="67"/>
  <c r="M5125" i="67"/>
  <c r="J5125" i="67"/>
  <c r="L5125" i="67"/>
  <c r="K5125" i="67"/>
  <c r="L1102" i="67"/>
  <c r="K1102" i="67"/>
  <c r="J1102" i="67"/>
  <c r="M1102" i="67"/>
  <c r="M2108" i="67"/>
  <c r="L2108" i="67"/>
  <c r="K2108" i="67"/>
  <c r="J2108" i="67"/>
  <c r="M6130" i="67"/>
  <c r="L6130" i="67"/>
  <c r="K6130" i="67"/>
  <c r="J6130" i="67"/>
  <c r="I6131" i="67"/>
  <c r="L4120" i="67"/>
  <c r="K4120" i="67"/>
  <c r="J4120" i="67"/>
  <c r="M4120" i="67"/>
  <c r="K95" i="67"/>
  <c r="J95" i="67"/>
  <c r="M95" i="67"/>
  <c r="L95" i="67"/>
  <c r="I5126" i="67"/>
  <c r="I4121" i="67"/>
  <c r="I3114" i="67"/>
  <c r="I2109" i="67"/>
  <c r="I1103" i="67"/>
  <c r="I96" i="67"/>
  <c r="I8188" i="67"/>
  <c r="I7181" i="67"/>
  <c r="K4121" i="67"/>
  <c r="J4121" i="67"/>
  <c r="M4121" i="67"/>
  <c r="L4121" i="67"/>
  <c r="K5126" i="67"/>
  <c r="J5126" i="67"/>
  <c r="M5126" i="67"/>
  <c r="L5126" i="67"/>
  <c r="L6131" i="67"/>
  <c r="K6131" i="67"/>
  <c r="M6131" i="67"/>
  <c r="J6131" i="67"/>
  <c r="I6132" i="67"/>
  <c r="M1103" i="67"/>
  <c r="L1103" i="67"/>
  <c r="K1103" i="67"/>
  <c r="J1103" i="67"/>
  <c r="K2109" i="67"/>
  <c r="J2109" i="67"/>
  <c r="M2109" i="67"/>
  <c r="L2109" i="67"/>
  <c r="K96" i="67"/>
  <c r="J96" i="67"/>
  <c r="M96" i="67"/>
  <c r="L96" i="67"/>
  <c r="K3114" i="67"/>
  <c r="M3114" i="67"/>
  <c r="L3114" i="67"/>
  <c r="J3114" i="67"/>
  <c r="I5127" i="67"/>
  <c r="I4122" i="67"/>
  <c r="I3115" i="67"/>
  <c r="I2110" i="67"/>
  <c r="I1104" i="67"/>
  <c r="I97" i="67"/>
  <c r="I8189" i="67"/>
  <c r="I7182" i="67"/>
  <c r="M6132" i="67"/>
  <c r="L6132" i="67"/>
  <c r="K6132" i="67"/>
  <c r="J6132" i="67"/>
  <c r="I6133" i="67"/>
  <c r="L1104" i="67"/>
  <c r="K1104" i="67"/>
  <c r="J1104" i="67"/>
  <c r="M1104" i="67"/>
  <c r="J97" i="67"/>
  <c r="M97" i="67"/>
  <c r="L97" i="67"/>
  <c r="K97" i="67"/>
  <c r="M2110" i="67"/>
  <c r="L2110" i="67"/>
  <c r="K2110" i="67"/>
  <c r="J2110" i="67"/>
  <c r="L4122" i="67"/>
  <c r="K4122" i="67"/>
  <c r="J4122" i="67"/>
  <c r="M4122" i="67"/>
  <c r="M5127" i="67"/>
  <c r="J5127" i="67"/>
  <c r="L5127" i="67"/>
  <c r="K5127" i="67"/>
  <c r="M3115" i="67"/>
  <c r="L3115" i="67"/>
  <c r="K3115" i="67"/>
  <c r="J3115" i="67"/>
  <c r="I5128" i="67"/>
  <c r="I4123" i="67"/>
  <c r="I3116" i="67"/>
  <c r="I2111" i="67"/>
  <c r="I1105" i="67"/>
  <c r="I98" i="67"/>
  <c r="I8190" i="67"/>
  <c r="I7183" i="67"/>
  <c r="K5128" i="67"/>
  <c r="J5128" i="67"/>
  <c r="M5128" i="67"/>
  <c r="L5128" i="67"/>
  <c r="K4123" i="67"/>
  <c r="J4123" i="67"/>
  <c r="M4123" i="67"/>
  <c r="L4123" i="67"/>
  <c r="L6133" i="67"/>
  <c r="K6133" i="67"/>
  <c r="M6133" i="67"/>
  <c r="J6133" i="67"/>
  <c r="I6134" i="67"/>
  <c r="M98" i="67"/>
  <c r="L98" i="67"/>
  <c r="K98" i="67"/>
  <c r="J98" i="67"/>
  <c r="M1105" i="67"/>
  <c r="L1105" i="67"/>
  <c r="K1105" i="67"/>
  <c r="J1105" i="67"/>
  <c r="K2111" i="67"/>
  <c r="J2111" i="67"/>
  <c r="M2111" i="67"/>
  <c r="L2111" i="67"/>
  <c r="K3116" i="67"/>
  <c r="L3116" i="67"/>
  <c r="J3116" i="67"/>
  <c r="M3116" i="67"/>
  <c r="I5129" i="67"/>
  <c r="I4124" i="67"/>
  <c r="I3117" i="67"/>
  <c r="I2112" i="67"/>
  <c r="I1106" i="67"/>
  <c r="I99" i="67"/>
  <c r="I8191" i="67"/>
  <c r="I7184" i="67"/>
  <c r="L4124" i="67"/>
  <c r="K4124" i="67"/>
  <c r="J4124" i="67"/>
  <c r="M4124" i="67"/>
  <c r="M6134" i="67"/>
  <c r="L6134" i="67"/>
  <c r="K6134" i="67"/>
  <c r="J6134" i="67"/>
  <c r="I6135" i="67"/>
  <c r="M5129" i="67"/>
  <c r="J5129" i="67"/>
  <c r="L5129" i="67"/>
  <c r="K5129" i="67"/>
  <c r="M99" i="67"/>
  <c r="L99" i="67"/>
  <c r="K99" i="67"/>
  <c r="J99" i="67"/>
  <c r="L1106" i="67"/>
  <c r="K1106" i="67"/>
  <c r="J1106" i="67"/>
  <c r="M1106" i="67"/>
  <c r="M2112" i="67"/>
  <c r="L2112" i="67"/>
  <c r="K2112" i="67"/>
  <c r="J2112" i="67"/>
  <c r="M3117" i="67"/>
  <c r="L3117" i="67"/>
  <c r="K3117" i="67"/>
  <c r="J3117" i="67"/>
  <c r="I5130" i="67"/>
  <c r="I4125" i="67"/>
  <c r="I3118" i="67"/>
  <c r="I2113" i="67"/>
  <c r="I1107" i="67"/>
  <c r="I100" i="67"/>
  <c r="I8192" i="67"/>
  <c r="I7185" i="67"/>
  <c r="K5130" i="67"/>
  <c r="J5130" i="67"/>
  <c r="M5130" i="67"/>
  <c r="L5130" i="67"/>
  <c r="M1107" i="67"/>
  <c r="L1107" i="67"/>
  <c r="K1107" i="67"/>
  <c r="J1107" i="67"/>
  <c r="K4125" i="67"/>
  <c r="J4125" i="67"/>
  <c r="M4125" i="67"/>
  <c r="L4125" i="67"/>
  <c r="M100" i="67"/>
  <c r="L100" i="67"/>
  <c r="K100" i="67"/>
  <c r="J100" i="67"/>
  <c r="K2113" i="67"/>
  <c r="J2113" i="67"/>
  <c r="M2113" i="67"/>
  <c r="L2113" i="67"/>
  <c r="K3118" i="67"/>
  <c r="M3118" i="67"/>
  <c r="L3118" i="67"/>
  <c r="J3118" i="67"/>
  <c r="L6135" i="67"/>
  <c r="K6135" i="67"/>
  <c r="M6135" i="67"/>
  <c r="J6135" i="67"/>
  <c r="I6136" i="67"/>
  <c r="I5131" i="67"/>
  <c r="I4126" i="67"/>
  <c r="I3119" i="67"/>
  <c r="I2114" i="67"/>
  <c r="I1108" i="67"/>
  <c r="I101" i="67"/>
  <c r="I8193" i="67"/>
  <c r="I7186" i="67"/>
  <c r="M6136" i="67"/>
  <c r="L6136" i="67"/>
  <c r="K6136" i="67"/>
  <c r="J6136" i="67"/>
  <c r="I6137" i="67"/>
  <c r="M5131" i="67"/>
  <c r="J5131" i="67"/>
  <c r="L5131" i="67"/>
  <c r="K5131" i="67"/>
  <c r="L101" i="67"/>
  <c r="K101" i="67"/>
  <c r="J101" i="67"/>
  <c r="M101" i="67"/>
  <c r="L4126" i="67"/>
  <c r="K4126" i="67"/>
  <c r="J4126" i="67"/>
  <c r="M4126" i="67"/>
  <c r="L1108" i="67"/>
  <c r="K1108" i="67"/>
  <c r="J1108" i="67"/>
  <c r="M1108" i="67"/>
  <c r="M2114" i="67"/>
  <c r="L2114" i="67"/>
  <c r="K2114" i="67"/>
  <c r="J2114" i="67"/>
  <c r="M3119" i="67"/>
  <c r="L3119" i="67"/>
  <c r="K3119" i="67"/>
  <c r="J3119" i="67"/>
  <c r="I5132" i="67"/>
  <c r="I4127" i="67"/>
  <c r="I3120" i="67"/>
  <c r="I2115" i="67"/>
  <c r="I1109" i="67"/>
  <c r="I102" i="67"/>
  <c r="I8194" i="67"/>
  <c r="I7187" i="67"/>
  <c r="K5132" i="67"/>
  <c r="J5132" i="67"/>
  <c r="M5132" i="67"/>
  <c r="L5132" i="67"/>
  <c r="K4127" i="67"/>
  <c r="J4127" i="67"/>
  <c r="M4127" i="67"/>
  <c r="L4127" i="67"/>
  <c r="M1109" i="67"/>
  <c r="L1109" i="67"/>
  <c r="K1109" i="67"/>
  <c r="J1109" i="67"/>
  <c r="L6137" i="67"/>
  <c r="K6137" i="67"/>
  <c r="M6137" i="67"/>
  <c r="J6137" i="67"/>
  <c r="I6138" i="67"/>
  <c r="K102" i="67"/>
  <c r="J102" i="67"/>
  <c r="M102" i="67"/>
  <c r="L102" i="67"/>
  <c r="K2115" i="67"/>
  <c r="J2115" i="67"/>
  <c r="M2115" i="67"/>
  <c r="L2115" i="67"/>
  <c r="K3120" i="67"/>
  <c r="M3120" i="67"/>
  <c r="L3120" i="67"/>
  <c r="J3120" i="67"/>
  <c r="I5133" i="67"/>
  <c r="I4128" i="67"/>
  <c r="I3121" i="67"/>
  <c r="I2116" i="67"/>
  <c r="I1110" i="67"/>
  <c r="I103" i="67"/>
  <c r="I8195" i="67"/>
  <c r="I7188" i="67"/>
  <c r="M5133" i="67"/>
  <c r="J5133" i="67"/>
  <c r="K5133" i="67"/>
  <c r="L5133" i="67"/>
  <c r="L4128" i="67"/>
  <c r="K4128" i="67"/>
  <c r="J4128" i="67"/>
  <c r="M4128" i="67"/>
  <c r="K103" i="67"/>
  <c r="J103" i="67"/>
  <c r="M103" i="67"/>
  <c r="L103" i="67"/>
  <c r="L1110" i="67"/>
  <c r="K1110" i="67"/>
  <c r="J1110" i="67"/>
  <c r="M1110" i="67"/>
  <c r="M2116" i="67"/>
  <c r="L2116" i="67"/>
  <c r="K2116" i="67"/>
  <c r="J2116" i="67"/>
  <c r="M3121" i="67"/>
  <c r="L3121" i="67"/>
  <c r="K3121" i="67"/>
  <c r="J3121" i="67"/>
  <c r="M6138" i="67"/>
  <c r="L6138" i="67"/>
  <c r="K6138" i="67"/>
  <c r="J6138" i="67"/>
  <c r="I6139" i="67"/>
  <c r="I5134" i="67"/>
  <c r="I4129" i="67"/>
  <c r="I3122" i="67"/>
  <c r="I2117" i="67"/>
  <c r="I1111" i="67"/>
  <c r="I104" i="67"/>
  <c r="I8196" i="67"/>
  <c r="I7189" i="67"/>
  <c r="L6139" i="67"/>
  <c r="K6139" i="67"/>
  <c r="M6139" i="67"/>
  <c r="J6139" i="67"/>
  <c r="I6140" i="67"/>
  <c r="K4129" i="67"/>
  <c r="J4129" i="67"/>
  <c r="M4129" i="67"/>
  <c r="L4129" i="67"/>
  <c r="K104" i="67"/>
  <c r="J104" i="67"/>
  <c r="M104" i="67"/>
  <c r="L104" i="67"/>
  <c r="K5134" i="67"/>
  <c r="J5134" i="67"/>
  <c r="M5134" i="67"/>
  <c r="L5134" i="67"/>
  <c r="M1111" i="67"/>
  <c r="L1111" i="67"/>
  <c r="K1111" i="67"/>
  <c r="J1111" i="67"/>
  <c r="K2117" i="67"/>
  <c r="J2117" i="67"/>
  <c r="M2117" i="67"/>
  <c r="L2117" i="67"/>
  <c r="K3122" i="67"/>
  <c r="J3122" i="67"/>
  <c r="M3122" i="67"/>
  <c r="L3122" i="67"/>
  <c r="I5135" i="67"/>
  <c r="I4130" i="67"/>
  <c r="I3123" i="67"/>
  <c r="I2118" i="67"/>
  <c r="I1112" i="67"/>
  <c r="I105" i="67"/>
  <c r="I8197" i="67"/>
  <c r="I7190" i="67"/>
  <c r="M5135" i="67"/>
  <c r="J5135" i="67"/>
  <c r="L5135" i="67"/>
  <c r="K5135" i="67"/>
  <c r="L4130" i="67"/>
  <c r="K4130" i="67"/>
  <c r="J4130" i="67"/>
  <c r="M4130" i="67"/>
  <c r="J105" i="67"/>
  <c r="M105" i="67"/>
  <c r="L105" i="67"/>
  <c r="K105" i="67"/>
  <c r="L1112" i="67"/>
  <c r="K1112" i="67"/>
  <c r="J1112" i="67"/>
  <c r="M1112" i="67"/>
  <c r="M2118" i="67"/>
  <c r="L2118" i="67"/>
  <c r="K2118" i="67"/>
  <c r="J2118" i="67"/>
  <c r="M6140" i="67"/>
  <c r="L6140" i="67"/>
  <c r="K6140" i="67"/>
  <c r="J6140" i="67"/>
  <c r="I6141" i="67"/>
  <c r="M3123" i="67"/>
  <c r="L3123" i="67"/>
  <c r="K3123" i="67"/>
  <c r="J3123" i="67"/>
  <c r="I5136" i="67"/>
  <c r="I4131" i="67"/>
  <c r="I3124" i="67"/>
  <c r="I2119" i="67"/>
  <c r="I1113" i="67"/>
  <c r="I106" i="67"/>
  <c r="I8198" i="67"/>
  <c r="I7191" i="67"/>
  <c r="K4131" i="67"/>
  <c r="J4131" i="67"/>
  <c r="L4131" i="67"/>
  <c r="M4131" i="67"/>
  <c r="K5136" i="67"/>
  <c r="J5136" i="67"/>
  <c r="M5136" i="67"/>
  <c r="L5136" i="67"/>
  <c r="M1113" i="67"/>
  <c r="L1113" i="67"/>
  <c r="K1113" i="67"/>
  <c r="J1113" i="67"/>
  <c r="M106" i="67"/>
  <c r="L106" i="67"/>
  <c r="K106" i="67"/>
  <c r="J106" i="67"/>
  <c r="K2119" i="67"/>
  <c r="J2119" i="67"/>
  <c r="M2119" i="67"/>
  <c r="L2119" i="67"/>
  <c r="K3124" i="67"/>
  <c r="M3124" i="67"/>
  <c r="L3124" i="67"/>
  <c r="J3124" i="67"/>
  <c r="L6141" i="67"/>
  <c r="K6141" i="67"/>
  <c r="M6141" i="67"/>
  <c r="J6141" i="67"/>
  <c r="I6142" i="67"/>
  <c r="I5137" i="67"/>
  <c r="I4132" i="67"/>
  <c r="I3125" i="67"/>
  <c r="I2120" i="67"/>
  <c r="I1114" i="67"/>
  <c r="I107" i="67"/>
  <c r="I8199" i="67"/>
  <c r="I7192" i="67"/>
  <c r="L4132" i="67"/>
  <c r="K4132" i="67"/>
  <c r="J4132" i="67"/>
  <c r="M4132" i="67"/>
  <c r="M6142" i="67"/>
  <c r="L6142" i="67"/>
  <c r="K6142" i="67"/>
  <c r="J6142" i="67"/>
  <c r="I6143" i="67"/>
  <c r="M5137" i="67"/>
  <c r="J5137" i="67"/>
  <c r="L5137" i="67"/>
  <c r="K5137" i="67"/>
  <c r="M107" i="67"/>
  <c r="L107" i="67"/>
  <c r="K107" i="67"/>
  <c r="J107" i="67"/>
  <c r="L1114" i="67"/>
  <c r="K1114" i="67"/>
  <c r="J1114" i="67"/>
  <c r="M1114" i="67"/>
  <c r="M2120" i="67"/>
  <c r="L2120" i="67"/>
  <c r="K2120" i="67"/>
  <c r="J2120" i="67"/>
  <c r="M3125" i="67"/>
  <c r="L3125" i="67"/>
  <c r="K3125" i="67"/>
  <c r="J3125" i="67"/>
  <c r="I5138" i="67"/>
  <c r="I4133" i="67"/>
  <c r="I3126" i="67"/>
  <c r="I2121" i="67"/>
  <c r="I1115" i="67"/>
  <c r="I108" i="67"/>
  <c r="I8200" i="67"/>
  <c r="I7193" i="67"/>
  <c r="K5138" i="67"/>
  <c r="J5138" i="67"/>
  <c r="M5138" i="67"/>
  <c r="L5138" i="67"/>
  <c r="K4133" i="67"/>
  <c r="J4133" i="67"/>
  <c r="M4133" i="67"/>
  <c r="L4133" i="67"/>
  <c r="M108" i="67"/>
  <c r="L108" i="67"/>
  <c r="K108" i="67"/>
  <c r="J108" i="67"/>
  <c r="M1115" i="67"/>
  <c r="L1115" i="67"/>
  <c r="K1115" i="67"/>
  <c r="J1115" i="67"/>
  <c r="K2121" i="67"/>
  <c r="J2121" i="67"/>
  <c r="M2121" i="67"/>
  <c r="L2121" i="67"/>
  <c r="K3126" i="67"/>
  <c r="M3126" i="67"/>
  <c r="L3126" i="67"/>
  <c r="J3126" i="67"/>
  <c r="L6143" i="67"/>
  <c r="K6143" i="67"/>
  <c r="M6143" i="67"/>
  <c r="J6143" i="67"/>
  <c r="I6144" i="67"/>
  <c r="I5139" i="67"/>
  <c r="I4134" i="67"/>
  <c r="I3127" i="67"/>
  <c r="I2122" i="67"/>
  <c r="I1116" i="67"/>
  <c r="I109" i="67"/>
  <c r="I8201" i="67"/>
  <c r="I7194" i="67"/>
  <c r="M5139" i="67"/>
  <c r="J5139" i="67"/>
  <c r="L5139" i="67"/>
  <c r="K5139" i="67"/>
  <c r="M6144" i="67"/>
  <c r="L6144" i="67"/>
  <c r="K6144" i="67"/>
  <c r="J6144" i="67"/>
  <c r="I6145" i="67"/>
  <c r="L1116" i="67"/>
  <c r="K1116" i="67"/>
  <c r="J1116" i="67"/>
  <c r="M1116" i="67"/>
  <c r="M2122" i="67"/>
  <c r="L2122" i="67"/>
  <c r="K2122" i="67"/>
  <c r="J2122" i="67"/>
  <c r="L4134" i="67"/>
  <c r="K4134" i="67"/>
  <c r="J4134" i="67"/>
  <c r="M4134" i="67"/>
  <c r="L109" i="67"/>
  <c r="K109" i="67"/>
  <c r="J109" i="67"/>
  <c r="M109" i="67"/>
  <c r="M3127" i="67"/>
  <c r="L3127" i="67"/>
  <c r="K3127" i="67"/>
  <c r="J3127" i="67"/>
  <c r="I5140" i="67"/>
  <c r="I4135" i="67"/>
  <c r="I3128" i="67"/>
  <c r="I2123" i="67"/>
  <c r="I1117" i="67"/>
  <c r="I110" i="67"/>
  <c r="I8202" i="67"/>
  <c r="I7195" i="67"/>
  <c r="K4135" i="67"/>
  <c r="J4135" i="67"/>
  <c r="M4135" i="67"/>
  <c r="L4135" i="67"/>
  <c r="K5140" i="67"/>
  <c r="J5140" i="67"/>
  <c r="M5140" i="67"/>
  <c r="L5140" i="67"/>
  <c r="K110" i="67"/>
  <c r="J110" i="67"/>
  <c r="M110" i="67"/>
  <c r="L110" i="67"/>
  <c r="K2123" i="67"/>
  <c r="J2123" i="67"/>
  <c r="M2123" i="67"/>
  <c r="L2123" i="67"/>
  <c r="M1117" i="67"/>
  <c r="L1117" i="67"/>
  <c r="K1117" i="67"/>
  <c r="J1117" i="67"/>
  <c r="K3128" i="67"/>
  <c r="M3128" i="67"/>
  <c r="L3128" i="67"/>
  <c r="J3128" i="67"/>
  <c r="L6145" i="67"/>
  <c r="K6145" i="67"/>
  <c r="J6145" i="67"/>
  <c r="M6145" i="67"/>
  <c r="I6146" i="67"/>
  <c r="I5141" i="67"/>
  <c r="I4136" i="67"/>
  <c r="I3129" i="67"/>
  <c r="I2124" i="67"/>
  <c r="I1118" i="67"/>
  <c r="I111" i="67"/>
  <c r="I8203" i="67"/>
  <c r="I7196" i="67"/>
  <c r="M5141" i="67"/>
  <c r="J5141" i="67"/>
  <c r="L5141" i="67"/>
  <c r="K5141" i="67"/>
  <c r="M6146" i="67"/>
  <c r="L6146" i="67"/>
  <c r="K6146" i="67"/>
  <c r="J6146" i="67"/>
  <c r="I6147" i="67"/>
  <c r="L4136" i="67"/>
  <c r="K4136" i="67"/>
  <c r="J4136" i="67"/>
  <c r="M4136" i="67"/>
  <c r="K111" i="67"/>
  <c r="J111" i="67"/>
  <c r="M111" i="67"/>
  <c r="L111" i="67"/>
  <c r="M2124" i="67"/>
  <c r="L2124" i="67"/>
  <c r="K2124" i="67"/>
  <c r="J2124" i="67"/>
  <c r="L1118" i="67"/>
  <c r="K1118" i="67"/>
  <c r="J1118" i="67"/>
  <c r="M1118" i="67"/>
  <c r="M3129" i="67"/>
  <c r="L3129" i="67"/>
  <c r="K3129" i="67"/>
  <c r="J3129" i="67"/>
  <c r="I5142" i="67"/>
  <c r="I4137" i="67"/>
  <c r="I3130" i="67"/>
  <c r="I2125" i="67"/>
  <c r="I1119" i="67"/>
  <c r="I112" i="67"/>
  <c r="I8204" i="67"/>
  <c r="I7197" i="67"/>
  <c r="K4137" i="67"/>
  <c r="J4137" i="67"/>
  <c r="M4137" i="67"/>
  <c r="L4137" i="67"/>
  <c r="K5142" i="67"/>
  <c r="J5142" i="67"/>
  <c r="M5142" i="67"/>
  <c r="L5142" i="67"/>
  <c r="K112" i="67"/>
  <c r="J112" i="67"/>
  <c r="M112" i="67"/>
  <c r="L112" i="67"/>
  <c r="M1119" i="67"/>
  <c r="L1119" i="67"/>
  <c r="K1119" i="67"/>
  <c r="J1119" i="67"/>
  <c r="K2125" i="67"/>
  <c r="J2125" i="67"/>
  <c r="M2125" i="67"/>
  <c r="L2125" i="67"/>
  <c r="K3130" i="67"/>
  <c r="M3130" i="67"/>
  <c r="L3130" i="67"/>
  <c r="J3130" i="67"/>
  <c r="L6147" i="67"/>
  <c r="K6147" i="67"/>
  <c r="M6147" i="67"/>
  <c r="J6147" i="67"/>
  <c r="I6148" i="67"/>
  <c r="I5143" i="67"/>
  <c r="I4138" i="67"/>
  <c r="I3131" i="67"/>
  <c r="I2126" i="67"/>
  <c r="I1120" i="67"/>
  <c r="I113" i="67"/>
  <c r="I8205" i="67"/>
  <c r="I7198" i="67"/>
  <c r="M5143" i="67"/>
  <c r="J5143" i="67"/>
  <c r="L5143" i="67"/>
  <c r="K5143" i="67"/>
  <c r="L4138" i="67"/>
  <c r="K4138" i="67"/>
  <c r="J4138" i="67"/>
  <c r="M4138" i="67"/>
  <c r="L1120" i="67"/>
  <c r="K1120" i="67"/>
  <c r="J1120" i="67"/>
  <c r="M1120" i="67"/>
  <c r="M6148" i="67"/>
  <c r="L6148" i="67"/>
  <c r="K6148" i="67"/>
  <c r="J6148" i="67"/>
  <c r="I6149" i="67"/>
  <c r="J113" i="67"/>
  <c r="M113" i="67"/>
  <c r="L113" i="67"/>
  <c r="K113" i="67"/>
  <c r="M2126" i="67"/>
  <c r="L2126" i="67"/>
  <c r="K2126" i="67"/>
  <c r="J2126" i="67"/>
  <c r="M3131" i="67"/>
  <c r="L3131" i="67"/>
  <c r="K3131" i="67"/>
  <c r="J3131" i="67"/>
  <c r="I5144" i="67"/>
  <c r="I4139" i="67"/>
  <c r="I3132" i="67"/>
  <c r="I2127" i="67"/>
  <c r="I1121" i="67"/>
  <c r="I114" i="67"/>
  <c r="I8206" i="67"/>
  <c r="I7199" i="67"/>
  <c r="K4139" i="67"/>
  <c r="J4139" i="67"/>
  <c r="M4139" i="67"/>
  <c r="L4139" i="67"/>
  <c r="M1121" i="67"/>
  <c r="L1121" i="67"/>
  <c r="K1121" i="67"/>
  <c r="J1121" i="67"/>
  <c r="K5144" i="67"/>
  <c r="J5144" i="67"/>
  <c r="M5144" i="67"/>
  <c r="L5144" i="67"/>
  <c r="M114" i="67"/>
  <c r="L114" i="67"/>
  <c r="K114" i="67"/>
  <c r="J114" i="67"/>
  <c r="K2127" i="67"/>
  <c r="J2127" i="67"/>
  <c r="M2127" i="67"/>
  <c r="L2127" i="67"/>
  <c r="K3132" i="67"/>
  <c r="L3132" i="67"/>
  <c r="J3132" i="67"/>
  <c r="M3132" i="67"/>
  <c r="L6149" i="67"/>
  <c r="K6149" i="67"/>
  <c r="M6149" i="67"/>
  <c r="J6149" i="67"/>
  <c r="I6150" i="67"/>
  <c r="I5145" i="67"/>
  <c r="I4140" i="67"/>
  <c r="I3133" i="67"/>
  <c r="I2128" i="67"/>
  <c r="I1122" i="67"/>
  <c r="I115" i="67"/>
  <c r="I8207" i="67"/>
  <c r="I7200" i="67"/>
  <c r="L4140" i="67"/>
  <c r="K4140" i="67"/>
  <c r="J4140" i="67"/>
  <c r="M4140" i="67"/>
  <c r="M6150" i="67"/>
  <c r="L6150" i="67"/>
  <c r="K6150" i="67"/>
  <c r="J6150" i="67"/>
  <c r="I6151" i="67"/>
  <c r="M2128" i="67"/>
  <c r="L2128" i="67"/>
  <c r="K2128" i="67"/>
  <c r="J2128" i="67"/>
  <c r="M5145" i="67"/>
  <c r="J5145" i="67"/>
  <c r="L5145" i="67"/>
  <c r="K5145" i="67"/>
  <c r="M115" i="67"/>
  <c r="L115" i="67"/>
  <c r="K115" i="67"/>
  <c r="J115" i="67"/>
  <c r="L1122" i="67"/>
  <c r="K1122" i="67"/>
  <c r="J1122" i="67"/>
  <c r="M1122" i="67"/>
  <c r="M3133" i="67"/>
  <c r="L3133" i="67"/>
  <c r="K3133" i="67"/>
  <c r="J3133" i="67"/>
  <c r="I5146" i="67"/>
  <c r="I4141" i="67"/>
  <c r="I3134" i="67"/>
  <c r="I2129" i="67"/>
  <c r="I1123" i="67"/>
  <c r="I116" i="67"/>
  <c r="I8208" i="67"/>
  <c r="I7201" i="67"/>
  <c r="K4141" i="67"/>
  <c r="J4141" i="67"/>
  <c r="M4141" i="67"/>
  <c r="L4141" i="67"/>
  <c r="M1123" i="67"/>
  <c r="L1123" i="67"/>
  <c r="K1123" i="67"/>
  <c r="J1123" i="67"/>
  <c r="K5146" i="67"/>
  <c r="J5146" i="67"/>
  <c r="M5146" i="67"/>
  <c r="L5146" i="67"/>
  <c r="M116" i="67"/>
  <c r="L116" i="67"/>
  <c r="K116" i="67"/>
  <c r="J116" i="67"/>
  <c r="K2129" i="67"/>
  <c r="J2129" i="67"/>
  <c r="M2129" i="67"/>
  <c r="L2129" i="67"/>
  <c r="K3134" i="67"/>
  <c r="M3134" i="67"/>
  <c r="L3134" i="67"/>
  <c r="J3134" i="67"/>
  <c r="L6151" i="67"/>
  <c r="K6151" i="67"/>
  <c r="M6151" i="67"/>
  <c r="J6151" i="67"/>
  <c r="I6152" i="67"/>
  <c r="I5147" i="67"/>
  <c r="I4142" i="67"/>
  <c r="I3135" i="67"/>
  <c r="I2130" i="67"/>
  <c r="I1124" i="67"/>
  <c r="I117" i="67"/>
  <c r="I8209" i="67"/>
  <c r="I7202" i="67"/>
  <c r="M6152" i="67"/>
  <c r="L6152" i="67"/>
  <c r="K6152" i="67"/>
  <c r="J6152" i="67"/>
  <c r="I6153" i="67"/>
  <c r="L1124" i="67"/>
  <c r="K1124" i="67"/>
  <c r="J1124" i="67"/>
  <c r="M1124" i="67"/>
  <c r="M2130" i="67"/>
  <c r="L2130" i="67"/>
  <c r="K2130" i="67"/>
  <c r="J2130" i="67"/>
  <c r="L4142" i="67"/>
  <c r="K4142" i="67"/>
  <c r="J4142" i="67"/>
  <c r="M4142" i="67"/>
  <c r="M5147" i="67"/>
  <c r="J5147" i="67"/>
  <c r="L5147" i="67"/>
  <c r="K5147" i="67"/>
  <c r="L117" i="67"/>
  <c r="J117" i="67"/>
  <c r="K117" i="67"/>
  <c r="M117" i="67"/>
  <c r="M3135" i="67"/>
  <c r="L3135" i="67"/>
  <c r="K3135" i="67"/>
  <c r="J3135" i="67"/>
  <c r="I5148" i="67"/>
  <c r="I4143" i="67"/>
  <c r="I3136" i="67"/>
  <c r="I2131" i="67"/>
  <c r="I1125" i="67"/>
  <c r="I118" i="67"/>
  <c r="I8210" i="67"/>
  <c r="I7203" i="67"/>
  <c r="K4143" i="67"/>
  <c r="J4143" i="67"/>
  <c r="M4143" i="67"/>
  <c r="L4143" i="67"/>
  <c r="L6153" i="67"/>
  <c r="K6153" i="67"/>
  <c r="M6153" i="67"/>
  <c r="J6153" i="67"/>
  <c r="I6154" i="67"/>
  <c r="K118" i="67"/>
  <c r="J118" i="67"/>
  <c r="M118" i="67"/>
  <c r="L118" i="67"/>
  <c r="M1125" i="67"/>
  <c r="L1125" i="67"/>
  <c r="K1125" i="67"/>
  <c r="J1125" i="67"/>
  <c r="K2131" i="67"/>
  <c r="J2131" i="67"/>
  <c r="M2131" i="67"/>
  <c r="L2131" i="67"/>
  <c r="K5148" i="67"/>
  <c r="J5148" i="67"/>
  <c r="M5148" i="67"/>
  <c r="L5148" i="67"/>
  <c r="K3136" i="67"/>
  <c r="M3136" i="67"/>
  <c r="L3136" i="67"/>
  <c r="J3136" i="67"/>
  <c r="I5149" i="67"/>
  <c r="I4144" i="67"/>
  <c r="I3137" i="67"/>
  <c r="I2132" i="67"/>
  <c r="I1126" i="67"/>
  <c r="I119" i="67"/>
  <c r="I8211" i="67"/>
  <c r="I7204" i="67"/>
  <c r="M5149" i="67"/>
  <c r="J5149" i="67"/>
  <c r="K5149" i="67"/>
  <c r="L5149" i="67"/>
  <c r="K119" i="67"/>
  <c r="J119" i="67"/>
  <c r="M119" i="67"/>
  <c r="L119" i="67"/>
  <c r="L4144" i="67"/>
  <c r="K4144" i="67"/>
  <c r="J4144" i="67"/>
  <c r="M4144" i="67"/>
  <c r="L1126" i="67"/>
  <c r="K1126" i="67"/>
  <c r="J1126" i="67"/>
  <c r="M1126" i="67"/>
  <c r="M2132" i="67"/>
  <c r="L2132" i="67"/>
  <c r="K2132" i="67"/>
  <c r="J2132" i="67"/>
  <c r="M3137" i="67"/>
  <c r="L3137" i="67"/>
  <c r="K3137" i="67"/>
  <c r="J3137" i="67"/>
  <c r="M6154" i="67"/>
  <c r="L6154" i="67"/>
  <c r="K6154" i="67"/>
  <c r="J6154" i="67"/>
  <c r="I6155" i="67"/>
  <c r="I5150" i="67"/>
  <c r="I4145" i="67"/>
  <c r="I3138" i="67"/>
  <c r="I2133" i="67"/>
  <c r="I1127" i="67"/>
  <c r="I120" i="67"/>
  <c r="I8212" i="67"/>
  <c r="I7205" i="67"/>
  <c r="K5150" i="67"/>
  <c r="J5150" i="67"/>
  <c r="M5150" i="67"/>
  <c r="L5150" i="67"/>
  <c r="M6155" i="67"/>
  <c r="L6155" i="67"/>
  <c r="K6155" i="67"/>
  <c r="J6155" i="67"/>
  <c r="I6156" i="67"/>
  <c r="K4145" i="67"/>
  <c r="J4145" i="67"/>
  <c r="M4145" i="67"/>
  <c r="L4145" i="67"/>
  <c r="K120" i="67"/>
  <c r="J120" i="67"/>
  <c r="M120" i="67"/>
  <c r="L120" i="67"/>
  <c r="M1127" i="67"/>
  <c r="L1127" i="67"/>
  <c r="K1127" i="67"/>
  <c r="J1127" i="67"/>
  <c r="K2133" i="67"/>
  <c r="J2133" i="67"/>
  <c r="M2133" i="67"/>
  <c r="L2133" i="67"/>
  <c r="K3138" i="67"/>
  <c r="J3138" i="67"/>
  <c r="M3138" i="67"/>
  <c r="L3138" i="67"/>
  <c r="I5151" i="67"/>
  <c r="I4146" i="67"/>
  <c r="I3139" i="67"/>
  <c r="I2134" i="67"/>
  <c r="I1128" i="67"/>
  <c r="I121" i="67"/>
  <c r="I8213" i="67"/>
  <c r="I7206" i="67"/>
  <c r="L4146" i="67"/>
  <c r="K4146" i="67"/>
  <c r="J4146" i="67"/>
  <c r="M4146" i="67"/>
  <c r="L1128" i="67"/>
  <c r="K1128" i="67"/>
  <c r="J1128" i="67"/>
  <c r="M1128" i="67"/>
  <c r="M5151" i="67"/>
  <c r="J5151" i="67"/>
  <c r="L5151" i="67"/>
  <c r="K5151" i="67"/>
  <c r="J121" i="67"/>
  <c r="M121" i="67"/>
  <c r="L121" i="67"/>
  <c r="K121" i="67"/>
  <c r="M2134" i="67"/>
  <c r="L2134" i="67"/>
  <c r="K2134" i="67"/>
  <c r="J2134" i="67"/>
  <c r="M3139" i="67"/>
  <c r="L3139" i="67"/>
  <c r="K3139" i="67"/>
  <c r="J3139" i="67"/>
  <c r="M6156" i="67"/>
  <c r="L6156" i="67"/>
  <c r="K6156" i="67"/>
  <c r="J6156" i="67"/>
  <c r="I6157" i="67"/>
  <c r="I5152" i="67"/>
  <c r="I4147" i="67"/>
  <c r="I3140" i="67"/>
  <c r="I2135" i="67"/>
  <c r="I1129" i="67"/>
  <c r="I122" i="67"/>
  <c r="I8214" i="67"/>
  <c r="I7207" i="67"/>
  <c r="K4147" i="67"/>
  <c r="J4147" i="67"/>
  <c r="L4147" i="67"/>
  <c r="M4147" i="67"/>
  <c r="M122" i="67"/>
  <c r="L122" i="67"/>
  <c r="K122" i="67"/>
  <c r="J122" i="67"/>
  <c r="K5152" i="67"/>
  <c r="J5152" i="67"/>
  <c r="M5152" i="67"/>
  <c r="L5152" i="67"/>
  <c r="M6157" i="67"/>
  <c r="L6157" i="67"/>
  <c r="K6157" i="67"/>
  <c r="J6157" i="67"/>
  <c r="I6158" i="67"/>
  <c r="M1129" i="67"/>
  <c r="L1129" i="67"/>
  <c r="K1129" i="67"/>
  <c r="J1129" i="67"/>
  <c r="K2135" i="67"/>
  <c r="J2135" i="67"/>
  <c r="M2135" i="67"/>
  <c r="L2135" i="67"/>
  <c r="K3140" i="67"/>
  <c r="M3140" i="67"/>
  <c r="L3140" i="67"/>
  <c r="J3140" i="67"/>
  <c r="I5153" i="67"/>
  <c r="I4148" i="67"/>
  <c r="I3141" i="67"/>
  <c r="I2136" i="67"/>
  <c r="I1130" i="67"/>
  <c r="I123" i="67"/>
  <c r="I8215" i="67"/>
  <c r="I7208" i="67"/>
  <c r="L1130" i="67"/>
  <c r="K1130" i="67"/>
  <c r="J1130" i="67"/>
  <c r="M1130" i="67"/>
  <c r="L4148" i="67"/>
  <c r="K4148" i="67"/>
  <c r="J4148" i="67"/>
  <c r="M4148" i="67"/>
  <c r="M123" i="67"/>
  <c r="L123" i="67"/>
  <c r="K123" i="67"/>
  <c r="J123" i="67"/>
  <c r="M2136" i="67"/>
  <c r="L2136" i="67"/>
  <c r="K2136" i="67"/>
  <c r="J2136" i="67"/>
  <c r="M5153" i="67"/>
  <c r="J5153" i="67"/>
  <c r="L5153" i="67"/>
  <c r="K5153" i="67"/>
  <c r="M3141" i="67"/>
  <c r="L3141" i="67"/>
  <c r="K3141" i="67"/>
  <c r="J3141" i="67"/>
  <c r="M6158" i="67"/>
  <c r="L6158" i="67"/>
  <c r="K6158" i="67"/>
  <c r="J6158" i="67"/>
  <c r="I6159" i="67"/>
  <c r="I5154" i="67"/>
  <c r="I4149" i="67"/>
  <c r="I3142" i="67"/>
  <c r="I2137" i="67"/>
  <c r="I1131" i="67"/>
  <c r="I124" i="67"/>
  <c r="I8216" i="67"/>
  <c r="I7209" i="67"/>
  <c r="K5154" i="67"/>
  <c r="J5154" i="67"/>
  <c r="M5154" i="67"/>
  <c r="L5154" i="67"/>
  <c r="M6159" i="67"/>
  <c r="L6159" i="67"/>
  <c r="K6159" i="67"/>
  <c r="J6159" i="67"/>
  <c r="I6160" i="67"/>
  <c r="K4149" i="67"/>
  <c r="J4149" i="67"/>
  <c r="M4149" i="67"/>
  <c r="L4149" i="67"/>
  <c r="M124" i="67"/>
  <c r="L124" i="67"/>
  <c r="K124" i="67"/>
  <c r="J124" i="67"/>
  <c r="M1131" i="67"/>
  <c r="L1131" i="67"/>
  <c r="K1131" i="67"/>
  <c r="J1131" i="67"/>
  <c r="K2137" i="67"/>
  <c r="J2137" i="67"/>
  <c r="M2137" i="67"/>
  <c r="L2137" i="67"/>
  <c r="K3142" i="67"/>
  <c r="M3142" i="67"/>
  <c r="L3142" i="67"/>
  <c r="J3142" i="67"/>
  <c r="I5155" i="67"/>
  <c r="I4150" i="67"/>
  <c r="I3143" i="67"/>
  <c r="I2138" i="67"/>
  <c r="I1132" i="67"/>
  <c r="I125" i="67"/>
  <c r="I8217" i="67"/>
  <c r="I7210" i="67"/>
  <c r="M5155" i="67"/>
  <c r="J5155" i="67"/>
  <c r="L5155" i="67"/>
  <c r="K5155" i="67"/>
  <c r="L4150" i="67"/>
  <c r="K4150" i="67"/>
  <c r="J4150" i="67"/>
  <c r="M4150" i="67"/>
  <c r="L125" i="67"/>
  <c r="J125" i="67"/>
  <c r="K125" i="67"/>
  <c r="M125" i="67"/>
  <c r="M2138" i="67"/>
  <c r="L2138" i="67"/>
  <c r="K2138" i="67"/>
  <c r="J2138" i="67"/>
  <c r="L1132" i="67"/>
  <c r="K1132" i="67"/>
  <c r="J1132" i="67"/>
  <c r="M1132" i="67"/>
  <c r="M3143" i="67"/>
  <c r="L3143" i="67"/>
  <c r="K3143" i="67"/>
  <c r="J3143" i="67"/>
  <c r="M6160" i="67"/>
  <c r="L6160" i="67"/>
  <c r="K6160" i="67"/>
  <c r="J6160" i="67"/>
  <c r="I6161" i="67"/>
  <c r="I5156" i="67"/>
  <c r="I4151" i="67"/>
  <c r="I3144" i="67"/>
  <c r="I2139" i="67"/>
  <c r="I1133" i="67"/>
  <c r="I126" i="67"/>
  <c r="I8218" i="67"/>
  <c r="I7211" i="67"/>
  <c r="K4151" i="67"/>
  <c r="J4151" i="67"/>
  <c r="M4151" i="67"/>
  <c r="L4151" i="67"/>
  <c r="M1133" i="67"/>
  <c r="L1133" i="67"/>
  <c r="K1133" i="67"/>
  <c r="J1133" i="67"/>
  <c r="K2139" i="67"/>
  <c r="J2139" i="67"/>
  <c r="M2139" i="67"/>
  <c r="L2139" i="67"/>
  <c r="K5156" i="67"/>
  <c r="J5156" i="67"/>
  <c r="M5156" i="67"/>
  <c r="L5156" i="67"/>
  <c r="M6161" i="67"/>
  <c r="L6161" i="67"/>
  <c r="K6161" i="67"/>
  <c r="J6161" i="67"/>
  <c r="I6162" i="67"/>
  <c r="K126" i="67"/>
  <c r="J126" i="67"/>
  <c r="M126" i="67"/>
  <c r="L126" i="67"/>
  <c r="K3144" i="67"/>
  <c r="M3144" i="67"/>
  <c r="L3144" i="67"/>
  <c r="J3144" i="67"/>
  <c r="I5157" i="67"/>
  <c r="I4152" i="67"/>
  <c r="I3145" i="67"/>
  <c r="I2140" i="67"/>
  <c r="I1134" i="67"/>
  <c r="I127" i="67"/>
  <c r="I8219" i="67"/>
  <c r="I7212" i="67"/>
  <c r="L4152" i="67"/>
  <c r="K4152" i="67"/>
  <c r="J4152" i="67"/>
  <c r="M4152" i="67"/>
  <c r="L1134" i="67"/>
  <c r="K1134" i="67"/>
  <c r="J1134" i="67"/>
  <c r="M1134" i="67"/>
  <c r="M5157" i="67"/>
  <c r="J5157" i="67"/>
  <c r="L5157" i="67"/>
  <c r="K5157" i="67"/>
  <c r="M6162" i="67"/>
  <c r="L6162" i="67"/>
  <c r="K6162" i="67"/>
  <c r="J6162" i="67"/>
  <c r="I6163" i="67"/>
  <c r="K127" i="67"/>
  <c r="J127" i="67"/>
  <c r="M127" i="67"/>
  <c r="L127" i="67"/>
  <c r="M2140" i="67"/>
  <c r="L2140" i="67"/>
  <c r="K2140" i="67"/>
  <c r="J2140" i="67"/>
  <c r="M3145" i="67"/>
  <c r="L3145" i="67"/>
  <c r="K3145" i="67"/>
  <c r="J3145" i="67"/>
  <c r="I5158" i="67"/>
  <c r="I4153" i="67"/>
  <c r="I3146" i="67"/>
  <c r="I2141" i="67"/>
  <c r="I1135" i="67"/>
  <c r="I128" i="67"/>
  <c r="I8220" i="67"/>
  <c r="I7213" i="67"/>
  <c r="K5158" i="67"/>
  <c r="J5158" i="67"/>
  <c r="M5158" i="67"/>
  <c r="L5158" i="67"/>
  <c r="M1135" i="67"/>
  <c r="L1135" i="67"/>
  <c r="K1135" i="67"/>
  <c r="J1135" i="67"/>
  <c r="K2141" i="67"/>
  <c r="J2141" i="67"/>
  <c r="M2141" i="67"/>
  <c r="L2141" i="67"/>
  <c r="K4153" i="67"/>
  <c r="J4153" i="67"/>
  <c r="M4153" i="67"/>
  <c r="L4153" i="67"/>
  <c r="K128" i="67"/>
  <c r="J128" i="67"/>
  <c r="M128" i="67"/>
  <c r="L128" i="67"/>
  <c r="K3146" i="67"/>
  <c r="M3146" i="67"/>
  <c r="L3146" i="67"/>
  <c r="J3146" i="67"/>
  <c r="M6163" i="67"/>
  <c r="L6163" i="67"/>
  <c r="K6163" i="67"/>
  <c r="J6163" i="67"/>
  <c r="I6164" i="67"/>
  <c r="I5159" i="67"/>
  <c r="I4154" i="67"/>
  <c r="I3147" i="67"/>
  <c r="I2142" i="67"/>
  <c r="I1136" i="67"/>
  <c r="I129" i="67"/>
  <c r="I8221" i="67"/>
  <c r="I7214" i="67"/>
  <c r="L4154" i="67"/>
  <c r="K4154" i="67"/>
  <c r="J4154" i="67"/>
  <c r="M4154" i="67"/>
  <c r="J129" i="67"/>
  <c r="M129" i="67"/>
  <c r="L129" i="67"/>
  <c r="K129" i="67"/>
  <c r="M2142" i="67"/>
  <c r="L2142" i="67"/>
  <c r="K2142" i="67"/>
  <c r="J2142" i="67"/>
  <c r="M5159" i="67"/>
  <c r="J5159" i="67"/>
  <c r="L5159" i="67"/>
  <c r="K5159" i="67"/>
  <c r="M6164" i="67"/>
  <c r="L6164" i="67"/>
  <c r="K6164" i="67"/>
  <c r="J6164" i="67"/>
  <c r="I6165" i="67"/>
  <c r="L1136" i="67"/>
  <c r="K1136" i="67"/>
  <c r="J1136" i="67"/>
  <c r="M1136" i="67"/>
  <c r="M3147" i="67"/>
  <c r="L3147" i="67"/>
  <c r="K3147" i="67"/>
  <c r="J3147" i="67"/>
  <c r="I5160" i="67"/>
  <c r="I4155" i="67"/>
  <c r="I3148" i="67"/>
  <c r="I2143" i="67"/>
  <c r="I1137" i="67"/>
  <c r="I130" i="67"/>
  <c r="I8222" i="67"/>
  <c r="I7215" i="67"/>
  <c r="K4155" i="67"/>
  <c r="J4155" i="67"/>
  <c r="M4155" i="67"/>
  <c r="L4155" i="67"/>
  <c r="K5160" i="67"/>
  <c r="J5160" i="67"/>
  <c r="M5160" i="67"/>
  <c r="L5160" i="67"/>
  <c r="M6165" i="67"/>
  <c r="L6165" i="67"/>
  <c r="K6165" i="67"/>
  <c r="J6165" i="67"/>
  <c r="I6166" i="67"/>
  <c r="M130" i="67"/>
  <c r="L130" i="67"/>
  <c r="K130" i="67"/>
  <c r="J130" i="67"/>
  <c r="M1137" i="67"/>
  <c r="L1137" i="67"/>
  <c r="K1137" i="67"/>
  <c r="J1137" i="67"/>
  <c r="K2143" i="67"/>
  <c r="J2143" i="67"/>
  <c r="M2143" i="67"/>
  <c r="L2143" i="67"/>
  <c r="K3148" i="67"/>
  <c r="L3148" i="67"/>
  <c r="J3148" i="67"/>
  <c r="M3148" i="67"/>
  <c r="I5161" i="67"/>
  <c r="I4156" i="67"/>
  <c r="I3149" i="67"/>
  <c r="I2144" i="67"/>
  <c r="I1138" i="67"/>
  <c r="I131" i="67"/>
  <c r="I8223" i="67"/>
  <c r="I7216" i="67"/>
  <c r="L4156" i="67"/>
  <c r="K4156" i="67"/>
  <c r="J4156" i="67"/>
  <c r="M4156" i="67"/>
  <c r="M6166" i="67"/>
  <c r="L6166" i="67"/>
  <c r="K6166" i="67"/>
  <c r="J6166" i="67"/>
  <c r="I6167" i="67"/>
  <c r="M5161" i="67"/>
  <c r="J5161" i="67"/>
  <c r="L5161" i="67"/>
  <c r="K5161" i="67"/>
  <c r="M131" i="67"/>
  <c r="L131" i="67"/>
  <c r="K131" i="67"/>
  <c r="J131" i="67"/>
  <c r="M2144" i="67"/>
  <c r="L2144" i="67"/>
  <c r="K2144" i="67"/>
  <c r="J2144" i="67"/>
  <c r="L1138" i="67"/>
  <c r="K1138" i="67"/>
  <c r="J1138" i="67"/>
  <c r="M1138" i="67"/>
  <c r="M3149" i="67"/>
  <c r="L3149" i="67"/>
  <c r="K3149" i="67"/>
  <c r="J3149" i="67"/>
  <c r="I5162" i="67"/>
  <c r="I4157" i="67"/>
  <c r="I3150" i="67"/>
  <c r="I2145" i="67"/>
  <c r="I1139" i="67"/>
  <c r="I132" i="67"/>
  <c r="I8224" i="67"/>
  <c r="I7217" i="67"/>
  <c r="K5162" i="67"/>
  <c r="J5162" i="67"/>
  <c r="M5162" i="67"/>
  <c r="L5162" i="67"/>
  <c r="M1139" i="67"/>
  <c r="L1139" i="67"/>
  <c r="K1139" i="67"/>
  <c r="J1139" i="67"/>
  <c r="M132" i="67"/>
  <c r="L132" i="67"/>
  <c r="K132" i="67"/>
  <c r="J132" i="67"/>
  <c r="K2145" i="67"/>
  <c r="J2145" i="67"/>
  <c r="M2145" i="67"/>
  <c r="L2145" i="67"/>
  <c r="K4157" i="67"/>
  <c r="J4157" i="67"/>
  <c r="M4157" i="67"/>
  <c r="L4157" i="67"/>
  <c r="K3150" i="67"/>
  <c r="M3150" i="67"/>
  <c r="L3150" i="67"/>
  <c r="J3150" i="67"/>
  <c r="M6167" i="67"/>
  <c r="L6167" i="67"/>
  <c r="K6167" i="67"/>
  <c r="J6167" i="67"/>
  <c r="I6168" i="67"/>
  <c r="I5163" i="67"/>
  <c r="I4158" i="67"/>
  <c r="I3151" i="67"/>
  <c r="I2146" i="67"/>
  <c r="I1140" i="67"/>
  <c r="I133" i="67"/>
  <c r="I8225" i="67"/>
  <c r="I7218" i="67"/>
  <c r="L133" i="67"/>
  <c r="J133" i="67"/>
  <c r="K133" i="67"/>
  <c r="M133" i="67"/>
  <c r="L1140" i="67"/>
  <c r="K1140" i="67"/>
  <c r="J1140" i="67"/>
  <c r="M1140" i="67"/>
  <c r="M5163" i="67"/>
  <c r="J5163" i="67"/>
  <c r="L5163" i="67"/>
  <c r="K5163" i="67"/>
  <c r="M6168" i="67"/>
  <c r="L6168" i="67"/>
  <c r="K6168" i="67"/>
  <c r="J6168" i="67"/>
  <c r="I6169" i="67"/>
  <c r="M2146" i="67"/>
  <c r="L2146" i="67"/>
  <c r="K2146" i="67"/>
  <c r="J2146" i="67"/>
  <c r="L4158" i="67"/>
  <c r="K4158" i="67"/>
  <c r="J4158" i="67"/>
  <c r="M4158" i="67"/>
  <c r="M3151" i="67"/>
  <c r="L3151" i="67"/>
  <c r="K3151" i="67"/>
  <c r="J3151" i="67"/>
  <c r="I5164" i="67"/>
  <c r="I4159" i="67"/>
  <c r="I3152" i="67"/>
  <c r="I2147" i="67"/>
  <c r="I1141" i="67"/>
  <c r="I134" i="67"/>
  <c r="I8226" i="67"/>
  <c r="I7219" i="67"/>
  <c r="K5164" i="67"/>
  <c r="J5164" i="67"/>
  <c r="M5164" i="67"/>
  <c r="L5164" i="67"/>
  <c r="K4159" i="67"/>
  <c r="J4159" i="67"/>
  <c r="M4159" i="67"/>
  <c r="L4159" i="67"/>
  <c r="K134" i="67"/>
  <c r="J134" i="67"/>
  <c r="M134" i="67"/>
  <c r="L134" i="67"/>
  <c r="M1141" i="67"/>
  <c r="L1141" i="67"/>
  <c r="K1141" i="67"/>
  <c r="J1141" i="67"/>
  <c r="K2147" i="67"/>
  <c r="J2147" i="67"/>
  <c r="M2147" i="67"/>
  <c r="L2147" i="67"/>
  <c r="K3152" i="67"/>
  <c r="M3152" i="67"/>
  <c r="L3152" i="67"/>
  <c r="J3152" i="67"/>
  <c r="M6169" i="67"/>
  <c r="L6169" i="67"/>
  <c r="K6169" i="67"/>
  <c r="J6169" i="67"/>
  <c r="I6170" i="67"/>
  <c r="I5165" i="67"/>
  <c r="I4160" i="67"/>
  <c r="I3153" i="67"/>
  <c r="I2148" i="67"/>
  <c r="I1142" i="67"/>
  <c r="I135" i="67"/>
  <c r="I8227" i="67"/>
  <c r="I7220" i="67"/>
  <c r="M6170" i="67"/>
  <c r="L6170" i="67"/>
  <c r="K6170" i="67"/>
  <c r="J6170" i="67"/>
  <c r="I6171" i="67"/>
  <c r="L4160" i="67"/>
  <c r="K4160" i="67"/>
  <c r="J4160" i="67"/>
  <c r="M4160" i="67"/>
  <c r="L1142" i="67"/>
  <c r="K1142" i="67"/>
  <c r="J1142" i="67"/>
  <c r="M1142" i="67"/>
  <c r="M5165" i="67"/>
  <c r="J5165" i="67"/>
  <c r="K5165" i="67"/>
  <c r="L5165" i="67"/>
  <c r="K135" i="67"/>
  <c r="J135" i="67"/>
  <c r="M135" i="67"/>
  <c r="L135" i="67"/>
  <c r="M2148" i="67"/>
  <c r="L2148" i="67"/>
  <c r="K2148" i="67"/>
  <c r="J2148" i="67"/>
  <c r="M3153" i="67"/>
  <c r="L3153" i="67"/>
  <c r="K3153" i="67"/>
  <c r="J3153" i="67"/>
  <c r="I5166" i="67"/>
  <c r="I4161" i="67"/>
  <c r="I3154" i="67"/>
  <c r="I2149" i="67"/>
  <c r="I1143" i="67"/>
  <c r="I136" i="67"/>
  <c r="I8228" i="67"/>
  <c r="I7221" i="67"/>
  <c r="K4161" i="67"/>
  <c r="J4161" i="67"/>
  <c r="M4161" i="67"/>
  <c r="L4161" i="67"/>
  <c r="M6171" i="67"/>
  <c r="L6171" i="67"/>
  <c r="K6171" i="67"/>
  <c r="J6171" i="67"/>
  <c r="I6172" i="67"/>
  <c r="K136" i="67"/>
  <c r="J136" i="67"/>
  <c r="M136" i="67"/>
  <c r="L136" i="67"/>
  <c r="K5166" i="67"/>
  <c r="J5166" i="67"/>
  <c r="M5166" i="67"/>
  <c r="L5166" i="67"/>
  <c r="M1143" i="67"/>
  <c r="L1143" i="67"/>
  <c r="K1143" i="67"/>
  <c r="J1143" i="67"/>
  <c r="K2149" i="67"/>
  <c r="J2149" i="67"/>
  <c r="M2149" i="67"/>
  <c r="L2149" i="67"/>
  <c r="K3154" i="67"/>
  <c r="J3154" i="67"/>
  <c r="M3154" i="67"/>
  <c r="L3154" i="67"/>
  <c r="I5167" i="67"/>
  <c r="I4162" i="67"/>
  <c r="I3155" i="67"/>
  <c r="I2150" i="67"/>
  <c r="I1144" i="67"/>
  <c r="I137" i="67"/>
  <c r="I8229" i="67"/>
  <c r="I7222" i="67"/>
  <c r="L4162" i="67"/>
  <c r="K4162" i="67"/>
  <c r="J4162" i="67"/>
  <c r="M4162" i="67"/>
  <c r="M5167" i="67"/>
  <c r="J5167" i="67"/>
  <c r="L5167" i="67"/>
  <c r="K5167" i="67"/>
  <c r="J137" i="67"/>
  <c r="M137" i="67"/>
  <c r="L137" i="67"/>
  <c r="K137" i="67"/>
  <c r="L1144" i="67"/>
  <c r="K1144" i="67"/>
  <c r="J1144" i="67"/>
  <c r="M1144" i="67"/>
  <c r="M2150" i="67"/>
  <c r="L2150" i="67"/>
  <c r="K2150" i="67"/>
  <c r="J2150" i="67"/>
  <c r="M3155" i="67"/>
  <c r="L3155" i="67"/>
  <c r="K3155" i="67"/>
  <c r="J3155" i="67"/>
  <c r="M6172" i="67"/>
  <c r="L6172" i="67"/>
  <c r="K6172" i="67"/>
  <c r="J6172" i="67"/>
  <c r="I6173" i="67"/>
  <c r="I5168" i="67"/>
  <c r="I4163" i="67"/>
  <c r="I3156" i="67"/>
  <c r="I2151" i="67"/>
  <c r="I1145" i="67"/>
  <c r="I138" i="67"/>
  <c r="I8230" i="67"/>
  <c r="I7223" i="67"/>
  <c r="K4163" i="67"/>
  <c r="J4163" i="67"/>
  <c r="L4163" i="67"/>
  <c r="M4163" i="67"/>
  <c r="K6173" i="67"/>
  <c r="M6173" i="67"/>
  <c r="L6173" i="67"/>
  <c r="J6173" i="67"/>
  <c r="I6174" i="67"/>
  <c r="M138" i="67"/>
  <c r="L138" i="67"/>
  <c r="K138" i="67"/>
  <c r="J138" i="67"/>
  <c r="K2151" i="67"/>
  <c r="J2151" i="67"/>
  <c r="M2151" i="67"/>
  <c r="L2151" i="67"/>
  <c r="K5168" i="67"/>
  <c r="J5168" i="67"/>
  <c r="M5168" i="67"/>
  <c r="L5168" i="67"/>
  <c r="M1145" i="67"/>
  <c r="L1145" i="67"/>
  <c r="K1145" i="67"/>
  <c r="J1145" i="67"/>
  <c r="K3156" i="67"/>
  <c r="M3156" i="67"/>
  <c r="L3156" i="67"/>
  <c r="J3156" i="67"/>
  <c r="I5169" i="67"/>
  <c r="I4164" i="67"/>
  <c r="I3157" i="67"/>
  <c r="I2152" i="67"/>
  <c r="I1146" i="67"/>
  <c r="I139" i="67"/>
  <c r="I8231" i="67"/>
  <c r="I7224" i="67"/>
  <c r="M5169" i="67"/>
  <c r="J5169" i="67"/>
  <c r="L5169" i="67"/>
  <c r="K5169" i="67"/>
  <c r="M139" i="67"/>
  <c r="L139" i="67"/>
  <c r="K139" i="67"/>
  <c r="J139" i="67"/>
  <c r="L1146" i="67"/>
  <c r="K1146" i="67"/>
  <c r="J1146" i="67"/>
  <c r="M1146" i="67"/>
  <c r="M2152" i="67"/>
  <c r="L2152" i="67"/>
  <c r="K2152" i="67"/>
  <c r="J2152" i="67"/>
  <c r="L4164" i="67"/>
  <c r="K4164" i="67"/>
  <c r="J4164" i="67"/>
  <c r="M4164" i="67"/>
  <c r="M3157" i="67"/>
  <c r="L3157" i="67"/>
  <c r="K3157" i="67"/>
  <c r="J3157" i="67"/>
  <c r="L6174" i="67"/>
  <c r="K6174" i="67"/>
  <c r="J6174" i="67"/>
  <c r="M6174" i="67"/>
  <c r="I6175" i="67"/>
  <c r="I5170" i="67"/>
  <c r="I4165" i="67"/>
  <c r="I3158" i="67"/>
  <c r="I2153" i="67"/>
  <c r="I1147" i="67"/>
  <c r="I140" i="67"/>
  <c r="I8232" i="67"/>
  <c r="I7225" i="67"/>
  <c r="K6175" i="67"/>
  <c r="J6175" i="67"/>
  <c r="M6175" i="67"/>
  <c r="L6175" i="67"/>
  <c r="I6176" i="67"/>
  <c r="M1147" i="67"/>
  <c r="L1147" i="67"/>
  <c r="K1147" i="67"/>
  <c r="J1147" i="67"/>
  <c r="K5170" i="67"/>
  <c r="J5170" i="67"/>
  <c r="M5170" i="67"/>
  <c r="L5170" i="67"/>
  <c r="M140" i="67"/>
  <c r="L140" i="67"/>
  <c r="J140" i="67"/>
  <c r="K140" i="67"/>
  <c r="K2153" i="67"/>
  <c r="J2153" i="67"/>
  <c r="M2153" i="67"/>
  <c r="L2153" i="67"/>
  <c r="K4165" i="67"/>
  <c r="J4165" i="67"/>
  <c r="M4165" i="67"/>
  <c r="L4165" i="67"/>
  <c r="K3158" i="67"/>
  <c r="M3158" i="67"/>
  <c r="L3158" i="67"/>
  <c r="J3158" i="67"/>
  <c r="I5171" i="67"/>
  <c r="I4166" i="67"/>
  <c r="I3159" i="67"/>
  <c r="I2154" i="67"/>
  <c r="I1148" i="67"/>
  <c r="I141" i="67"/>
  <c r="I8233" i="67"/>
  <c r="I7226" i="67"/>
  <c r="M5171" i="67"/>
  <c r="J5171" i="67"/>
  <c r="L5171" i="67"/>
  <c r="K5171" i="67"/>
  <c r="L4166" i="67"/>
  <c r="K4166" i="67"/>
  <c r="J4166" i="67"/>
  <c r="M4166" i="67"/>
  <c r="L141" i="67"/>
  <c r="K141" i="67"/>
  <c r="J141" i="67"/>
  <c r="M141" i="67"/>
  <c r="L1148" i="67"/>
  <c r="K1148" i="67"/>
  <c r="J1148" i="67"/>
  <c r="M1148" i="67"/>
  <c r="L6176" i="67"/>
  <c r="K6176" i="67"/>
  <c r="J6176" i="67"/>
  <c r="M6176" i="67"/>
  <c r="I6177" i="67"/>
  <c r="M2154" i="67"/>
  <c r="L2154" i="67"/>
  <c r="K2154" i="67"/>
  <c r="J2154" i="67"/>
  <c r="M3159" i="67"/>
  <c r="L3159" i="67"/>
  <c r="K3159" i="67"/>
  <c r="J3159" i="67"/>
  <c r="I5172" i="67"/>
  <c r="I4167" i="67"/>
  <c r="I3160" i="67"/>
  <c r="I2155" i="67"/>
  <c r="I1149" i="67"/>
  <c r="I142" i="67"/>
  <c r="I8234" i="67"/>
  <c r="I7227" i="67"/>
  <c r="K4167" i="67"/>
  <c r="J4167" i="67"/>
  <c r="M4167" i="67"/>
  <c r="L4167" i="67"/>
  <c r="K142" i="67"/>
  <c r="J142" i="67"/>
  <c r="M142" i="67"/>
  <c r="L142" i="67"/>
  <c r="K6177" i="67"/>
  <c r="J6177" i="67"/>
  <c r="L6177" i="67"/>
  <c r="M6177" i="67"/>
  <c r="I6178" i="67"/>
  <c r="M1149" i="67"/>
  <c r="L1149" i="67"/>
  <c r="K1149" i="67"/>
  <c r="J1149" i="67"/>
  <c r="K2155" i="67"/>
  <c r="J2155" i="67"/>
  <c r="M2155" i="67"/>
  <c r="L2155" i="67"/>
  <c r="K5172" i="67"/>
  <c r="J5172" i="67"/>
  <c r="M5172" i="67"/>
  <c r="L5172" i="67"/>
  <c r="K3160" i="67"/>
  <c r="M3160" i="67"/>
  <c r="L3160" i="67"/>
  <c r="J3160" i="67"/>
  <c r="I5173" i="67"/>
  <c r="I4168" i="67"/>
  <c r="I3161" i="67"/>
  <c r="I2156" i="67"/>
  <c r="I1150" i="67"/>
  <c r="I143" i="67"/>
  <c r="I8235" i="67"/>
  <c r="I7228" i="67"/>
  <c r="M5173" i="67"/>
  <c r="J5173" i="67"/>
  <c r="L5173" i="67"/>
  <c r="K5173" i="67"/>
  <c r="L6178" i="67"/>
  <c r="K6178" i="67"/>
  <c r="J6178" i="67"/>
  <c r="M6178" i="67"/>
  <c r="I6179" i="67"/>
  <c r="L4168" i="67"/>
  <c r="K4168" i="67"/>
  <c r="J4168" i="67"/>
  <c r="M4168" i="67"/>
  <c r="K143" i="67"/>
  <c r="J143" i="67"/>
  <c r="M143" i="67"/>
  <c r="L143" i="67"/>
  <c r="L1150" i="67"/>
  <c r="K1150" i="67"/>
  <c r="J1150" i="67"/>
  <c r="M1150" i="67"/>
  <c r="M2156" i="67"/>
  <c r="L2156" i="67"/>
  <c r="K2156" i="67"/>
  <c r="J2156" i="67"/>
  <c r="M3161" i="67"/>
  <c r="L3161" i="67"/>
  <c r="K3161" i="67"/>
  <c r="J3161" i="67"/>
  <c r="I5174" i="67"/>
  <c r="I4169" i="67"/>
  <c r="I3162" i="67"/>
  <c r="I2157" i="67"/>
  <c r="I1151" i="67"/>
  <c r="I144" i="67"/>
  <c r="I8236" i="67"/>
  <c r="I7229" i="67"/>
  <c r="K4169" i="67"/>
  <c r="J4169" i="67"/>
  <c r="M4169" i="67"/>
  <c r="L4169" i="67"/>
  <c r="M1151" i="67"/>
  <c r="L1151" i="67"/>
  <c r="K1151" i="67"/>
  <c r="J1151" i="67"/>
  <c r="K5174" i="67"/>
  <c r="J5174" i="67"/>
  <c r="M5174" i="67"/>
  <c r="L5174" i="67"/>
  <c r="K144" i="67"/>
  <c r="J144" i="67"/>
  <c r="M144" i="67"/>
  <c r="L144" i="67"/>
  <c r="K2157" i="67"/>
  <c r="J2157" i="67"/>
  <c r="M2157" i="67"/>
  <c r="L2157" i="67"/>
  <c r="K3162" i="67"/>
  <c r="M3162" i="67"/>
  <c r="L3162" i="67"/>
  <c r="J3162" i="67"/>
  <c r="K6179" i="67"/>
  <c r="J6179" i="67"/>
  <c r="M6179" i="67"/>
  <c r="L6179" i="67"/>
  <c r="I6180" i="67"/>
  <c r="I5175" i="67"/>
  <c r="I4170" i="67"/>
  <c r="I3163" i="67"/>
  <c r="I2158" i="67"/>
  <c r="I1152" i="67"/>
  <c r="I145" i="67"/>
  <c r="I8237" i="67"/>
  <c r="I7230" i="67"/>
  <c r="J145" i="67"/>
  <c r="M145" i="67"/>
  <c r="L145" i="67"/>
  <c r="K145" i="67"/>
  <c r="M5175" i="67"/>
  <c r="J5175" i="67"/>
  <c r="L5175" i="67"/>
  <c r="K5175" i="67"/>
  <c r="L6180" i="67"/>
  <c r="K6180" i="67"/>
  <c r="J6180" i="67"/>
  <c r="M6180" i="67"/>
  <c r="I6181" i="67"/>
  <c r="M2158" i="67"/>
  <c r="L2158" i="67"/>
  <c r="K2158" i="67"/>
  <c r="J2158" i="67"/>
  <c r="L4170" i="67"/>
  <c r="K4170" i="67"/>
  <c r="J4170" i="67"/>
  <c r="M4170" i="67"/>
  <c r="L1152" i="67"/>
  <c r="K1152" i="67"/>
  <c r="J1152" i="67"/>
  <c r="M1152" i="67"/>
  <c r="M3163" i="67"/>
  <c r="L3163" i="67"/>
  <c r="K3163" i="67"/>
  <c r="J3163" i="67"/>
  <c r="I5176" i="67"/>
  <c r="I4171" i="67"/>
  <c r="I3164" i="67"/>
  <c r="I2159" i="67"/>
  <c r="I1153" i="67"/>
  <c r="I146" i="67"/>
  <c r="I8238" i="67"/>
  <c r="I7231" i="67"/>
  <c r="M146" i="67"/>
  <c r="L146" i="67"/>
  <c r="K146" i="67"/>
  <c r="J146" i="67"/>
  <c r="K5176" i="67"/>
  <c r="J5176" i="67"/>
  <c r="M5176" i="67"/>
  <c r="L5176" i="67"/>
  <c r="M1153" i="67"/>
  <c r="L1153" i="67"/>
  <c r="K1153" i="67"/>
  <c r="J1153" i="67"/>
  <c r="K2159" i="67"/>
  <c r="J2159" i="67"/>
  <c r="M2159" i="67"/>
  <c r="L2159" i="67"/>
  <c r="K4171" i="67"/>
  <c r="J4171" i="67"/>
  <c r="M4171" i="67"/>
  <c r="L4171" i="67"/>
  <c r="K6181" i="67"/>
  <c r="J6181" i="67"/>
  <c r="M6181" i="67"/>
  <c r="L6181" i="67"/>
  <c r="I6182" i="67"/>
  <c r="K3164" i="67"/>
  <c r="L3164" i="67"/>
  <c r="J3164" i="67"/>
  <c r="M3164" i="67"/>
  <c r="I5177" i="67"/>
  <c r="I4172" i="67"/>
  <c r="I3165" i="67"/>
  <c r="I2160" i="67"/>
  <c r="I1154" i="67"/>
  <c r="I147" i="67"/>
  <c r="I8239" i="67"/>
  <c r="I7232" i="67"/>
  <c r="M5177" i="67"/>
  <c r="J5177" i="67"/>
  <c r="L5177" i="67"/>
  <c r="K5177" i="67"/>
  <c r="M147" i="67"/>
  <c r="L147" i="67"/>
  <c r="K147" i="67"/>
  <c r="J147" i="67"/>
  <c r="L1154" i="67"/>
  <c r="K1154" i="67"/>
  <c r="J1154" i="67"/>
  <c r="M1154" i="67"/>
  <c r="L4172" i="67"/>
  <c r="K4172" i="67"/>
  <c r="J4172" i="67"/>
  <c r="M4172" i="67"/>
  <c r="M2160" i="67"/>
  <c r="L2160" i="67"/>
  <c r="K2160" i="67"/>
  <c r="J2160" i="67"/>
  <c r="M3165" i="67"/>
  <c r="L3165" i="67"/>
  <c r="K3165" i="67"/>
  <c r="J3165" i="67"/>
  <c r="L6182" i="67"/>
  <c r="K6182" i="67"/>
  <c r="J6182" i="67"/>
  <c r="M6182" i="67"/>
  <c r="I6183" i="67"/>
  <c r="I5178" i="67"/>
  <c r="I4173" i="67"/>
  <c r="I3166" i="67"/>
  <c r="I2161" i="67"/>
  <c r="I1155" i="67"/>
  <c r="I148" i="67"/>
  <c r="I8240" i="67"/>
  <c r="I7233" i="67"/>
  <c r="K6183" i="67"/>
  <c r="J6183" i="67"/>
  <c r="M6183" i="67"/>
  <c r="L6183" i="67"/>
  <c r="I6184" i="67"/>
  <c r="K4173" i="67"/>
  <c r="J4173" i="67"/>
  <c r="M4173" i="67"/>
  <c r="L4173" i="67"/>
  <c r="M148" i="67"/>
  <c r="L148" i="67"/>
  <c r="J148" i="67"/>
  <c r="K148" i="67"/>
  <c r="K5178" i="67"/>
  <c r="J5178" i="67"/>
  <c r="M5178" i="67"/>
  <c r="L5178" i="67"/>
  <c r="M1155" i="67"/>
  <c r="L1155" i="67"/>
  <c r="K1155" i="67"/>
  <c r="J1155" i="67"/>
  <c r="K2161" i="67"/>
  <c r="J2161" i="67"/>
  <c r="M2161" i="67"/>
  <c r="L2161" i="67"/>
  <c r="K3166" i="67"/>
  <c r="M3166" i="67"/>
  <c r="L3166" i="67"/>
  <c r="J3166" i="67"/>
  <c r="I5179" i="67"/>
  <c r="I4174" i="67"/>
  <c r="I3167" i="67"/>
  <c r="I2162" i="67"/>
  <c r="I1156" i="67"/>
  <c r="I149" i="67"/>
  <c r="I8241" i="67"/>
  <c r="I7234" i="67"/>
  <c r="L6184" i="67"/>
  <c r="K6184" i="67"/>
  <c r="J6184" i="67"/>
  <c r="M6184" i="67"/>
  <c r="I6185" i="67"/>
  <c r="M5179" i="67"/>
  <c r="J5179" i="67"/>
  <c r="L5179" i="67"/>
  <c r="K5179" i="67"/>
  <c r="L149" i="67"/>
  <c r="J149" i="67"/>
  <c r="K149" i="67"/>
  <c r="M149" i="67"/>
  <c r="L1156" i="67"/>
  <c r="K1156" i="67"/>
  <c r="J1156" i="67"/>
  <c r="M1156" i="67"/>
  <c r="M2162" i="67"/>
  <c r="L2162" i="67"/>
  <c r="K2162" i="67"/>
  <c r="J2162" i="67"/>
  <c r="L4174" i="67"/>
  <c r="K4174" i="67"/>
  <c r="J4174" i="67"/>
  <c r="M4174" i="67"/>
  <c r="M3167" i="67"/>
  <c r="L3167" i="67"/>
  <c r="K3167" i="67"/>
  <c r="J3167" i="67"/>
  <c r="I5180" i="67"/>
  <c r="I4175" i="67"/>
  <c r="I3168" i="67"/>
  <c r="I2163" i="67"/>
  <c r="I1157" i="67"/>
  <c r="I150" i="67"/>
  <c r="I8242" i="67"/>
  <c r="I7235" i="67"/>
  <c r="K5180" i="67"/>
  <c r="J5180" i="67"/>
  <c r="M5180" i="67"/>
  <c r="L5180" i="67"/>
  <c r="K4175" i="67"/>
  <c r="J4175" i="67"/>
  <c r="M4175" i="67"/>
  <c r="L4175" i="67"/>
  <c r="K6185" i="67"/>
  <c r="J6185" i="67"/>
  <c r="M6185" i="67"/>
  <c r="L6185" i="67"/>
  <c r="I6186" i="67"/>
  <c r="M1157" i="67"/>
  <c r="L1157" i="67"/>
  <c r="K1157" i="67"/>
  <c r="J1157" i="67"/>
  <c r="K2163" i="67"/>
  <c r="J2163" i="67"/>
  <c r="M2163" i="67"/>
  <c r="L2163" i="67"/>
  <c r="K150" i="67"/>
  <c r="J150" i="67"/>
  <c r="M150" i="67"/>
  <c r="L150" i="67"/>
  <c r="K3168" i="67"/>
  <c r="M3168" i="67"/>
  <c r="L3168" i="67"/>
  <c r="J3168" i="67"/>
  <c r="I5181" i="67"/>
  <c r="I4176" i="67"/>
  <c r="I3169" i="67"/>
  <c r="I2164" i="67"/>
  <c r="I1158" i="67"/>
  <c r="I151" i="67"/>
  <c r="I8243" i="67"/>
  <c r="I7236" i="67"/>
  <c r="L4176" i="67"/>
  <c r="K4176" i="67"/>
  <c r="J4176" i="67"/>
  <c r="M4176" i="67"/>
  <c r="M5181" i="67"/>
  <c r="J5181" i="67"/>
  <c r="K5181" i="67"/>
  <c r="L5181" i="67"/>
  <c r="L6186" i="67"/>
  <c r="K6186" i="67"/>
  <c r="J6186" i="67"/>
  <c r="M6186" i="67"/>
  <c r="I6187" i="67"/>
  <c r="K151" i="67"/>
  <c r="J151" i="67"/>
  <c r="M151" i="67"/>
  <c r="L151" i="67"/>
  <c r="L1158" i="67"/>
  <c r="K1158" i="67"/>
  <c r="J1158" i="67"/>
  <c r="M1158" i="67"/>
  <c r="M2164" i="67"/>
  <c r="L2164" i="67"/>
  <c r="K2164" i="67"/>
  <c r="J2164" i="67"/>
  <c r="M3169" i="67"/>
  <c r="L3169" i="67"/>
  <c r="K3169" i="67"/>
  <c r="J3169" i="67"/>
  <c r="I5182" i="67"/>
  <c r="I4177" i="67"/>
  <c r="I3170" i="67"/>
  <c r="I2165" i="67"/>
  <c r="I1159" i="67"/>
  <c r="I152" i="67"/>
  <c r="I8244" i="67"/>
  <c r="I7237" i="67"/>
  <c r="K5182" i="67"/>
  <c r="J5182" i="67"/>
  <c r="M5182" i="67"/>
  <c r="L5182" i="67"/>
  <c r="K152" i="67"/>
  <c r="J152" i="67"/>
  <c r="M152" i="67"/>
  <c r="L152" i="67"/>
  <c r="K6187" i="67"/>
  <c r="J6187" i="67"/>
  <c r="M6187" i="67"/>
  <c r="L6187" i="67"/>
  <c r="I6188" i="67"/>
  <c r="M1159" i="67"/>
  <c r="L1159" i="67"/>
  <c r="K1159" i="67"/>
  <c r="J1159" i="67"/>
  <c r="K2165" i="67"/>
  <c r="J2165" i="67"/>
  <c r="M2165" i="67"/>
  <c r="L2165" i="67"/>
  <c r="K4177" i="67"/>
  <c r="J4177" i="67"/>
  <c r="M4177" i="67"/>
  <c r="L4177" i="67"/>
  <c r="K3170" i="67"/>
  <c r="J3170" i="67"/>
  <c r="M3170" i="67"/>
  <c r="L3170" i="67"/>
  <c r="I5183" i="67"/>
  <c r="I4178" i="67"/>
  <c r="I3171" i="67"/>
  <c r="I2166" i="67"/>
  <c r="I1160" i="67"/>
  <c r="I153" i="67"/>
  <c r="I8245" i="67"/>
  <c r="I7238" i="67"/>
  <c r="M5183" i="67"/>
  <c r="J5183" i="67"/>
  <c r="L5183" i="67"/>
  <c r="K5183" i="67"/>
  <c r="J153" i="67"/>
  <c r="M153" i="67"/>
  <c r="L153" i="67"/>
  <c r="K153" i="67"/>
  <c r="L4178" i="67"/>
  <c r="K4178" i="67"/>
  <c r="J4178" i="67"/>
  <c r="M4178" i="67"/>
  <c r="L6188" i="67"/>
  <c r="K6188" i="67"/>
  <c r="J6188" i="67"/>
  <c r="M6188" i="67"/>
  <c r="I6189" i="67"/>
  <c r="L1160" i="67"/>
  <c r="K1160" i="67"/>
  <c r="J1160" i="67"/>
  <c r="M1160" i="67"/>
  <c r="M2166" i="67"/>
  <c r="L2166" i="67"/>
  <c r="K2166" i="67"/>
  <c r="J2166" i="67"/>
  <c r="M3171" i="67"/>
  <c r="L3171" i="67"/>
  <c r="K3171" i="67"/>
  <c r="J3171" i="67"/>
  <c r="I5184" i="67"/>
  <c r="I4179" i="67"/>
  <c r="I3172" i="67"/>
  <c r="I2167" i="67"/>
  <c r="I1161" i="67"/>
  <c r="I154" i="67"/>
  <c r="I8246" i="67"/>
  <c r="I7239" i="67"/>
  <c r="K4179" i="67"/>
  <c r="J4179" i="67"/>
  <c r="L4179" i="67"/>
  <c r="M4179" i="67"/>
  <c r="M154" i="67"/>
  <c r="L154" i="67"/>
  <c r="K154" i="67"/>
  <c r="J154" i="67"/>
  <c r="K5184" i="67"/>
  <c r="J5184" i="67"/>
  <c r="M5184" i="67"/>
  <c r="L5184" i="67"/>
  <c r="M1161" i="67"/>
  <c r="L1161" i="67"/>
  <c r="K1161" i="67"/>
  <c r="J1161" i="67"/>
  <c r="K2167" i="67"/>
  <c r="J2167" i="67"/>
  <c r="M2167" i="67"/>
  <c r="L2167" i="67"/>
  <c r="M3172" i="67"/>
  <c r="L3172" i="67"/>
  <c r="K3172" i="67"/>
  <c r="J3172" i="67"/>
  <c r="K6189" i="67"/>
  <c r="J6189" i="67"/>
  <c r="M6189" i="67"/>
  <c r="L6189" i="67"/>
  <c r="I6190" i="67"/>
  <c r="I5185" i="67"/>
  <c r="I4180" i="67"/>
  <c r="I3173" i="67"/>
  <c r="I2168" i="67"/>
  <c r="I1162" i="67"/>
  <c r="I155" i="67"/>
  <c r="I8247" i="67"/>
  <c r="I7240" i="67"/>
  <c r="M5185" i="67"/>
  <c r="J5185" i="67"/>
  <c r="L5185" i="67"/>
  <c r="K5185" i="67"/>
  <c r="L6190" i="67"/>
  <c r="K6190" i="67"/>
  <c r="J6190" i="67"/>
  <c r="M6190" i="67"/>
  <c r="I6191" i="67"/>
  <c r="M155" i="67"/>
  <c r="L155" i="67"/>
  <c r="K155" i="67"/>
  <c r="J155" i="67"/>
  <c r="L4180" i="67"/>
  <c r="K4180" i="67"/>
  <c r="J4180" i="67"/>
  <c r="M4180" i="67"/>
  <c r="L1162" i="67"/>
  <c r="K1162" i="67"/>
  <c r="J1162" i="67"/>
  <c r="M1162" i="67"/>
  <c r="M2168" i="67"/>
  <c r="L2168" i="67"/>
  <c r="K2168" i="67"/>
  <c r="J2168" i="67"/>
  <c r="M3173" i="67"/>
  <c r="L3173" i="67"/>
  <c r="K3173" i="67"/>
  <c r="J3173" i="67"/>
  <c r="I5186" i="67"/>
  <c r="I4181" i="67"/>
  <c r="I3174" i="67"/>
  <c r="I2169" i="67"/>
  <c r="I1163" i="67"/>
  <c r="I156" i="67"/>
  <c r="I8248" i="67"/>
  <c r="I7241" i="67"/>
  <c r="K4181" i="67"/>
  <c r="J4181" i="67"/>
  <c r="M4181" i="67"/>
  <c r="L4181" i="67"/>
  <c r="M1163" i="67"/>
  <c r="J1163" i="67"/>
  <c r="L1163" i="67"/>
  <c r="K1163" i="67"/>
  <c r="K5186" i="67"/>
  <c r="J5186" i="67"/>
  <c r="M5186" i="67"/>
  <c r="L5186" i="67"/>
  <c r="M156" i="67"/>
  <c r="L156" i="67"/>
  <c r="J156" i="67"/>
  <c r="K156" i="67"/>
  <c r="K2169" i="67"/>
  <c r="J2169" i="67"/>
  <c r="M2169" i="67"/>
  <c r="L2169" i="67"/>
  <c r="M3174" i="67"/>
  <c r="L3174" i="67"/>
  <c r="K3174" i="67"/>
  <c r="J3174" i="67"/>
  <c r="K6191" i="67"/>
  <c r="J6191" i="67"/>
  <c r="M6191" i="67"/>
  <c r="L6191" i="67"/>
  <c r="I6192" i="67"/>
  <c r="I5187" i="67"/>
  <c r="I4182" i="67"/>
  <c r="I3175" i="67"/>
  <c r="I2170" i="67"/>
  <c r="I1164" i="67"/>
  <c r="I157" i="67"/>
  <c r="I8249" i="67"/>
  <c r="I7242" i="67"/>
  <c r="L4182" i="67"/>
  <c r="K4182" i="67"/>
  <c r="J4182" i="67"/>
  <c r="M4182" i="67"/>
  <c r="L6192" i="67"/>
  <c r="K6192" i="67"/>
  <c r="J6192" i="67"/>
  <c r="M6192" i="67"/>
  <c r="I6193" i="67"/>
  <c r="L1164" i="67"/>
  <c r="K1164" i="67"/>
  <c r="J1164" i="67"/>
  <c r="M1164" i="67"/>
  <c r="M2170" i="67"/>
  <c r="L2170" i="67"/>
  <c r="K2170" i="67"/>
  <c r="J2170" i="67"/>
  <c r="M5187" i="67"/>
  <c r="J5187" i="67"/>
  <c r="L5187" i="67"/>
  <c r="K5187" i="67"/>
  <c r="L157" i="67"/>
  <c r="J157" i="67"/>
  <c r="K157" i="67"/>
  <c r="M157" i="67"/>
  <c r="M3175" i="67"/>
  <c r="L3175" i="67"/>
  <c r="K3175" i="67"/>
  <c r="J3175" i="67"/>
  <c r="I5188" i="67"/>
  <c r="I4183" i="67"/>
  <c r="I3176" i="67"/>
  <c r="I2171" i="67"/>
  <c r="I1165" i="67"/>
  <c r="I158" i="67"/>
  <c r="I8250" i="67"/>
  <c r="I7243" i="67"/>
  <c r="K4183" i="67"/>
  <c r="J4183" i="67"/>
  <c r="M4183" i="67"/>
  <c r="L4183" i="67"/>
  <c r="K5188" i="67"/>
  <c r="J5188" i="67"/>
  <c r="M5188" i="67"/>
  <c r="L5188" i="67"/>
  <c r="K158" i="67"/>
  <c r="J158" i="67"/>
  <c r="M158" i="67"/>
  <c r="L158" i="67"/>
  <c r="M1165" i="67"/>
  <c r="J1165" i="67"/>
  <c r="L1165" i="67"/>
  <c r="K1165" i="67"/>
  <c r="K2171" i="67"/>
  <c r="J2171" i="67"/>
  <c r="M2171" i="67"/>
  <c r="L2171" i="67"/>
  <c r="M3176" i="67"/>
  <c r="L3176" i="67"/>
  <c r="K3176" i="67"/>
  <c r="J3176" i="67"/>
  <c r="K6193" i="67"/>
  <c r="J6193" i="67"/>
  <c r="L6193" i="67"/>
  <c r="M6193" i="67"/>
  <c r="I6194" i="67"/>
  <c r="I5189" i="67"/>
  <c r="I4184" i="67"/>
  <c r="I3177" i="67"/>
  <c r="I2172" i="67"/>
  <c r="I1166" i="67"/>
  <c r="I159" i="67"/>
  <c r="I8251" i="67"/>
  <c r="I7244" i="67"/>
  <c r="L4184" i="67"/>
  <c r="K4184" i="67"/>
  <c r="J4184" i="67"/>
  <c r="M4184" i="67"/>
  <c r="M5189" i="67"/>
  <c r="J5189" i="67"/>
  <c r="L5189" i="67"/>
  <c r="K5189" i="67"/>
  <c r="L6194" i="67"/>
  <c r="K6194" i="67"/>
  <c r="J6194" i="67"/>
  <c r="M6194" i="67"/>
  <c r="I6195" i="67"/>
  <c r="K159" i="67"/>
  <c r="J159" i="67"/>
  <c r="M159" i="67"/>
  <c r="L159" i="67"/>
  <c r="L1166" i="67"/>
  <c r="K1166" i="67"/>
  <c r="J1166" i="67"/>
  <c r="M1166" i="67"/>
  <c r="M2172" i="67"/>
  <c r="L2172" i="67"/>
  <c r="K2172" i="67"/>
  <c r="J2172" i="67"/>
  <c r="M3177" i="67"/>
  <c r="L3177" i="67"/>
  <c r="K3177" i="67"/>
  <c r="J3177" i="67"/>
  <c r="I5190" i="67"/>
  <c r="I4185" i="67"/>
  <c r="I3178" i="67"/>
  <c r="I2173" i="67"/>
  <c r="I1167" i="67"/>
  <c r="I160" i="67"/>
  <c r="I8252" i="67"/>
  <c r="I7245" i="67"/>
  <c r="K4185" i="67"/>
  <c r="J4185" i="67"/>
  <c r="M4185" i="67"/>
  <c r="L4185" i="67"/>
  <c r="K5190" i="67"/>
  <c r="J5190" i="67"/>
  <c r="M5190" i="67"/>
  <c r="L5190" i="67"/>
  <c r="M1167" i="67"/>
  <c r="J1167" i="67"/>
  <c r="K1167" i="67"/>
  <c r="L1167" i="67"/>
  <c r="K2173" i="67"/>
  <c r="J2173" i="67"/>
  <c r="M2173" i="67"/>
  <c r="L2173" i="67"/>
  <c r="K6195" i="67"/>
  <c r="J6195" i="67"/>
  <c r="M6195" i="67"/>
  <c r="L6195" i="67"/>
  <c r="I6196" i="67"/>
  <c r="K160" i="67"/>
  <c r="J160" i="67"/>
  <c r="M160" i="67"/>
  <c r="L160" i="67"/>
  <c r="M3178" i="67"/>
  <c r="L3178" i="67"/>
  <c r="K3178" i="67"/>
  <c r="J3178" i="67"/>
  <c r="I5191" i="67"/>
  <c r="I4186" i="67"/>
  <c r="I3179" i="67"/>
  <c r="I2174" i="67"/>
  <c r="I1168" i="67"/>
  <c r="I161" i="67"/>
  <c r="I8253" i="67"/>
  <c r="I7246" i="67"/>
  <c r="M5191" i="67"/>
  <c r="J5191" i="67"/>
  <c r="L5191" i="67"/>
  <c r="K5191" i="67"/>
  <c r="L4186" i="67"/>
  <c r="K4186" i="67"/>
  <c r="J4186" i="67"/>
  <c r="M4186" i="67"/>
  <c r="L6196" i="67"/>
  <c r="K6196" i="67"/>
  <c r="J6196" i="67"/>
  <c r="M6196" i="67"/>
  <c r="I6197" i="67"/>
  <c r="L1168" i="67"/>
  <c r="K1168" i="67"/>
  <c r="J1168" i="67"/>
  <c r="M1168" i="67"/>
  <c r="J161" i="67"/>
  <c r="M161" i="67"/>
  <c r="L161" i="67"/>
  <c r="K161" i="67"/>
  <c r="M2174" i="67"/>
  <c r="L2174" i="67"/>
  <c r="K2174" i="67"/>
  <c r="J2174" i="67"/>
  <c r="M3179" i="67"/>
  <c r="L3179" i="67"/>
  <c r="K3179" i="67"/>
  <c r="J3179" i="67"/>
  <c r="I5192" i="67"/>
  <c r="I4187" i="67"/>
  <c r="I3180" i="67"/>
  <c r="I2175" i="67"/>
  <c r="I1169" i="67"/>
  <c r="I162" i="67"/>
  <c r="I8254" i="67"/>
  <c r="I7247" i="67"/>
  <c r="K5192" i="67"/>
  <c r="J5192" i="67"/>
  <c r="M5192" i="67"/>
  <c r="L5192" i="67"/>
  <c r="M162" i="67"/>
  <c r="L162" i="67"/>
  <c r="K162" i="67"/>
  <c r="J162" i="67"/>
  <c r="M1169" i="67"/>
  <c r="J1169" i="67"/>
  <c r="L1169" i="67"/>
  <c r="K1169" i="67"/>
  <c r="K2175" i="67"/>
  <c r="J2175" i="67"/>
  <c r="M2175" i="67"/>
  <c r="L2175" i="67"/>
  <c r="K4187" i="67"/>
  <c r="J4187" i="67"/>
  <c r="M4187" i="67"/>
  <c r="L4187" i="67"/>
  <c r="K6197" i="67"/>
  <c r="J6197" i="67"/>
  <c r="M6197" i="67"/>
  <c r="L6197" i="67"/>
  <c r="I6198" i="67"/>
  <c r="M3180" i="67"/>
  <c r="L3180" i="67"/>
  <c r="K3180" i="67"/>
  <c r="J3180" i="67"/>
  <c r="I5193" i="67"/>
  <c r="I4188" i="67"/>
  <c r="I3181" i="67"/>
  <c r="I2176" i="67"/>
  <c r="I1170" i="67"/>
  <c r="I163" i="67"/>
  <c r="I8255" i="67"/>
  <c r="I7248" i="67"/>
  <c r="L4188" i="67"/>
  <c r="K4188" i="67"/>
  <c r="J4188" i="67"/>
  <c r="M4188" i="67"/>
  <c r="L1170" i="67"/>
  <c r="K1170" i="67"/>
  <c r="J1170" i="67"/>
  <c r="M1170" i="67"/>
  <c r="M163" i="67"/>
  <c r="L163" i="67"/>
  <c r="K163" i="67"/>
  <c r="J163" i="67"/>
  <c r="M5193" i="67"/>
  <c r="J5193" i="67"/>
  <c r="L5193" i="67"/>
  <c r="K5193" i="67"/>
  <c r="M2176" i="67"/>
  <c r="L2176" i="67"/>
  <c r="K2176" i="67"/>
  <c r="J2176" i="67"/>
  <c r="M3181" i="67"/>
  <c r="L3181" i="67"/>
  <c r="K3181" i="67"/>
  <c r="J3181" i="67"/>
  <c r="L6198" i="67"/>
  <c r="K6198" i="67"/>
  <c r="J6198" i="67"/>
  <c r="M6198" i="67"/>
  <c r="I6199" i="67"/>
  <c r="I5194" i="67"/>
  <c r="I4189" i="67"/>
  <c r="I3182" i="67"/>
  <c r="I2177" i="67"/>
  <c r="I1171" i="67"/>
  <c r="I164" i="67"/>
  <c r="I8256" i="67"/>
  <c r="I7249" i="67"/>
  <c r="K5194" i="67"/>
  <c r="J5194" i="67"/>
  <c r="M5194" i="67"/>
  <c r="L5194" i="67"/>
  <c r="K4189" i="67"/>
  <c r="J4189" i="67"/>
  <c r="M4189" i="67"/>
  <c r="L4189" i="67"/>
  <c r="K6199" i="67"/>
  <c r="J6199" i="67"/>
  <c r="M6199" i="67"/>
  <c r="L6199" i="67"/>
  <c r="I6200" i="67"/>
  <c r="M1171" i="67"/>
  <c r="J1171" i="67"/>
  <c r="L1171" i="67"/>
  <c r="K1171" i="67"/>
  <c r="M164" i="67"/>
  <c r="J164" i="67"/>
  <c r="L164" i="67"/>
  <c r="K164" i="67"/>
  <c r="K2177" i="67"/>
  <c r="J2177" i="67"/>
  <c r="M2177" i="67"/>
  <c r="L2177" i="67"/>
  <c r="M3182" i="67"/>
  <c r="L3182" i="67"/>
  <c r="K3182" i="67"/>
  <c r="J3182" i="67"/>
  <c r="I5195" i="67"/>
  <c r="I4190" i="67"/>
  <c r="I3183" i="67"/>
  <c r="I2178" i="67"/>
  <c r="I1172" i="67"/>
  <c r="I165" i="67"/>
  <c r="I8257" i="67"/>
  <c r="I7250" i="67"/>
  <c r="L6200" i="67"/>
  <c r="K6200" i="67"/>
  <c r="J6200" i="67"/>
  <c r="M6200" i="67"/>
  <c r="I6201" i="67"/>
  <c r="L165" i="67"/>
  <c r="J165" i="67"/>
  <c r="K165" i="67"/>
  <c r="M165" i="67"/>
  <c r="L1172" i="67"/>
  <c r="K1172" i="67"/>
  <c r="J1172" i="67"/>
  <c r="M1172" i="67"/>
  <c r="L4190" i="67"/>
  <c r="K4190" i="67"/>
  <c r="J4190" i="67"/>
  <c r="M4190" i="67"/>
  <c r="M5195" i="67"/>
  <c r="J5195" i="67"/>
  <c r="L5195" i="67"/>
  <c r="K5195" i="67"/>
  <c r="M2178" i="67"/>
  <c r="L2178" i="67"/>
  <c r="K2178" i="67"/>
  <c r="J2178" i="67"/>
  <c r="M3183" i="67"/>
  <c r="L3183" i="67"/>
  <c r="K3183" i="67"/>
  <c r="J3183" i="67"/>
  <c r="I5196" i="67"/>
  <c r="I4191" i="67"/>
  <c r="I3184" i="67"/>
  <c r="I2179" i="67"/>
  <c r="I1173" i="67"/>
  <c r="I166" i="67"/>
  <c r="I8258" i="67"/>
  <c r="I7251" i="67"/>
  <c r="K5196" i="67"/>
  <c r="J5196" i="67"/>
  <c r="M5196" i="67"/>
  <c r="L5196" i="67"/>
  <c r="K4191" i="67"/>
  <c r="J4191" i="67"/>
  <c r="M4191" i="67"/>
  <c r="L4191" i="67"/>
  <c r="M1173" i="67"/>
  <c r="J1173" i="67"/>
  <c r="L1173" i="67"/>
  <c r="K1173" i="67"/>
  <c r="K6201" i="67"/>
  <c r="J6201" i="67"/>
  <c r="M6201" i="67"/>
  <c r="L6201" i="67"/>
  <c r="I6202" i="67"/>
  <c r="K166" i="67"/>
  <c r="J166" i="67"/>
  <c r="M166" i="67"/>
  <c r="L166" i="67"/>
  <c r="K2179" i="67"/>
  <c r="J2179" i="67"/>
  <c r="M2179" i="67"/>
  <c r="L2179" i="67"/>
  <c r="M3184" i="67"/>
  <c r="L3184" i="67"/>
  <c r="K3184" i="67"/>
  <c r="J3184" i="67"/>
  <c r="I5197" i="67"/>
  <c r="I4192" i="67"/>
  <c r="I3185" i="67"/>
  <c r="I2180" i="67"/>
  <c r="I1174" i="67"/>
  <c r="I167" i="67"/>
  <c r="I8259" i="67"/>
  <c r="I7252" i="67"/>
  <c r="M5197" i="67"/>
  <c r="J5197" i="67"/>
  <c r="K5197" i="67"/>
  <c r="L5197" i="67"/>
  <c r="K167" i="67"/>
  <c r="J167" i="67"/>
  <c r="M167" i="67"/>
  <c r="L167" i="67"/>
  <c r="L1174" i="67"/>
  <c r="K1174" i="67"/>
  <c r="J1174" i="67"/>
  <c r="M1174" i="67"/>
  <c r="M2180" i="67"/>
  <c r="L2180" i="67"/>
  <c r="K2180" i="67"/>
  <c r="J2180" i="67"/>
  <c r="L4192" i="67"/>
  <c r="K4192" i="67"/>
  <c r="J4192" i="67"/>
  <c r="M4192" i="67"/>
  <c r="M3185" i="67"/>
  <c r="L3185" i="67"/>
  <c r="K3185" i="67"/>
  <c r="J3185" i="67"/>
  <c r="L6202" i="67"/>
  <c r="K6202" i="67"/>
  <c r="J6202" i="67"/>
  <c r="M6202" i="67"/>
  <c r="I6203" i="67"/>
  <c r="I5198" i="67"/>
  <c r="I4193" i="67"/>
  <c r="I3186" i="67"/>
  <c r="I2181" i="67"/>
  <c r="I1175" i="67"/>
  <c r="I168" i="67"/>
  <c r="I8260" i="67"/>
  <c r="I7253" i="67"/>
  <c r="K4193" i="67"/>
  <c r="J4193" i="67"/>
  <c r="M4193" i="67"/>
  <c r="L4193" i="67"/>
  <c r="K5198" i="67"/>
  <c r="J5198" i="67"/>
  <c r="M5198" i="67"/>
  <c r="L5198" i="67"/>
  <c r="K168" i="67"/>
  <c r="J168" i="67"/>
  <c r="M168" i="67"/>
  <c r="L168" i="67"/>
  <c r="K6203" i="67"/>
  <c r="J6203" i="67"/>
  <c r="M6203" i="67"/>
  <c r="L6203" i="67"/>
  <c r="I6204" i="67"/>
  <c r="K2181" i="67"/>
  <c r="J2181" i="67"/>
  <c r="M2181" i="67"/>
  <c r="L2181" i="67"/>
  <c r="M1175" i="67"/>
  <c r="J1175" i="67"/>
  <c r="L1175" i="67"/>
  <c r="K1175" i="67"/>
  <c r="M3186" i="67"/>
  <c r="L3186" i="67"/>
  <c r="K3186" i="67"/>
  <c r="J3186" i="67"/>
  <c r="I5199" i="67"/>
  <c r="I4194" i="67"/>
  <c r="I3187" i="67"/>
  <c r="I2182" i="67"/>
  <c r="I1176" i="67"/>
  <c r="I169" i="67"/>
  <c r="I8261" i="67"/>
  <c r="I7254" i="67"/>
  <c r="M5199" i="67"/>
  <c r="J5199" i="67"/>
  <c r="L5199" i="67"/>
  <c r="K5199" i="67"/>
  <c r="L4194" i="67"/>
  <c r="K4194" i="67"/>
  <c r="J4194" i="67"/>
  <c r="M4194" i="67"/>
  <c r="J169" i="67"/>
  <c r="M169" i="67"/>
  <c r="L169" i="67"/>
  <c r="K169" i="67"/>
  <c r="L1176" i="67"/>
  <c r="K1176" i="67"/>
  <c r="J1176" i="67"/>
  <c r="M1176" i="67"/>
  <c r="M2182" i="67"/>
  <c r="L2182" i="67"/>
  <c r="K2182" i="67"/>
  <c r="J2182" i="67"/>
  <c r="M3187" i="67"/>
  <c r="L3187" i="67"/>
  <c r="K3187" i="67"/>
  <c r="J3187" i="67"/>
  <c r="L6204" i="67"/>
  <c r="K6204" i="67"/>
  <c r="J6204" i="67"/>
  <c r="M6204" i="67"/>
  <c r="I6205" i="67"/>
  <c r="I5200" i="67"/>
  <c r="I4195" i="67"/>
  <c r="I3188" i="67"/>
  <c r="I2183" i="67"/>
  <c r="I1177" i="67"/>
  <c r="I170" i="67"/>
  <c r="I8262" i="67"/>
  <c r="I7255" i="67"/>
  <c r="K6205" i="67"/>
  <c r="J6205" i="67"/>
  <c r="M6205" i="67"/>
  <c r="L6205" i="67"/>
  <c r="I6206" i="67"/>
  <c r="M1177" i="67"/>
  <c r="J1177" i="67"/>
  <c r="L1177" i="67"/>
  <c r="K1177" i="67"/>
  <c r="M170" i="67"/>
  <c r="L170" i="67"/>
  <c r="K170" i="67"/>
  <c r="J170" i="67"/>
  <c r="K4195" i="67"/>
  <c r="J4195" i="67"/>
  <c r="L4195" i="67"/>
  <c r="M4195" i="67"/>
  <c r="K5200" i="67"/>
  <c r="J5200" i="67"/>
  <c r="M5200" i="67"/>
  <c r="L5200" i="67"/>
  <c r="K2183" i="67"/>
  <c r="J2183" i="67"/>
  <c r="M2183" i="67"/>
  <c r="L2183" i="67"/>
  <c r="M3188" i="67"/>
  <c r="L3188" i="67"/>
  <c r="K3188" i="67"/>
  <c r="J3188" i="67"/>
  <c r="I5201" i="67"/>
  <c r="I4196" i="67"/>
  <c r="I3189" i="67"/>
  <c r="I2184" i="67"/>
  <c r="I1178" i="67"/>
  <c r="I171" i="67"/>
  <c r="I8263" i="67"/>
  <c r="I7256" i="67"/>
  <c r="M5201" i="67"/>
  <c r="J5201" i="67"/>
  <c r="L5201" i="67"/>
  <c r="K5201" i="67"/>
  <c r="L4196" i="67"/>
  <c r="K4196" i="67"/>
  <c r="J4196" i="67"/>
  <c r="M4196" i="67"/>
  <c r="M171" i="67"/>
  <c r="L171" i="67"/>
  <c r="K171" i="67"/>
  <c r="J171" i="67"/>
  <c r="L1178" i="67"/>
  <c r="K1178" i="67"/>
  <c r="J1178" i="67"/>
  <c r="M1178" i="67"/>
  <c r="M2184" i="67"/>
  <c r="L2184" i="67"/>
  <c r="K2184" i="67"/>
  <c r="J2184" i="67"/>
  <c r="L6206" i="67"/>
  <c r="K6206" i="67"/>
  <c r="J6206" i="67"/>
  <c r="M6206" i="67"/>
  <c r="I6207" i="67"/>
  <c r="M3189" i="67"/>
  <c r="L3189" i="67"/>
  <c r="K3189" i="67"/>
  <c r="J3189" i="67"/>
  <c r="I5202" i="67"/>
  <c r="I4197" i="67"/>
  <c r="I3190" i="67"/>
  <c r="I2185" i="67"/>
  <c r="I1179" i="67"/>
  <c r="I172" i="67"/>
  <c r="I8264" i="67"/>
  <c r="I7257" i="67"/>
  <c r="K4197" i="67"/>
  <c r="J4197" i="67"/>
  <c r="M4197" i="67"/>
  <c r="L4197" i="67"/>
  <c r="K5202" i="67"/>
  <c r="J5202" i="67"/>
  <c r="M5202" i="67"/>
  <c r="L5202" i="67"/>
  <c r="M172" i="67"/>
  <c r="L172" i="67"/>
  <c r="K172" i="67"/>
  <c r="J172" i="67"/>
  <c r="M1179" i="67"/>
  <c r="J1179" i="67"/>
  <c r="L1179" i="67"/>
  <c r="K1179" i="67"/>
  <c r="K2185" i="67"/>
  <c r="J2185" i="67"/>
  <c r="M2185" i="67"/>
  <c r="L2185" i="67"/>
  <c r="M3190" i="67"/>
  <c r="L3190" i="67"/>
  <c r="K3190" i="67"/>
  <c r="J3190" i="67"/>
  <c r="K6207" i="67"/>
  <c r="J6207" i="67"/>
  <c r="M6207" i="67"/>
  <c r="L6207" i="67"/>
  <c r="I6208" i="67"/>
  <c r="I5203" i="67"/>
  <c r="I4198" i="67"/>
  <c r="I3191" i="67"/>
  <c r="I2186" i="67"/>
  <c r="I1180" i="67"/>
  <c r="I173" i="67"/>
  <c r="I8265" i="67"/>
  <c r="I7258" i="67"/>
  <c r="L6208" i="67"/>
  <c r="K6208" i="67"/>
  <c r="J6208" i="67"/>
  <c r="M6208" i="67"/>
  <c r="I6209" i="67"/>
  <c r="L4198" i="67"/>
  <c r="K4198" i="67"/>
  <c r="J4198" i="67"/>
  <c r="M4198" i="67"/>
  <c r="M5203" i="67"/>
  <c r="J5203" i="67"/>
  <c r="L5203" i="67"/>
  <c r="K5203" i="67"/>
  <c r="L173" i="67"/>
  <c r="K173" i="67"/>
  <c r="J173" i="67"/>
  <c r="M173" i="67"/>
  <c r="L1180" i="67"/>
  <c r="K1180" i="67"/>
  <c r="J1180" i="67"/>
  <c r="M1180" i="67"/>
  <c r="M2186" i="67"/>
  <c r="L2186" i="67"/>
  <c r="K2186" i="67"/>
  <c r="J2186" i="67"/>
  <c r="M3191" i="67"/>
  <c r="L3191" i="67"/>
  <c r="K3191" i="67"/>
  <c r="J3191" i="67"/>
  <c r="I5204" i="67"/>
  <c r="I4199" i="67"/>
  <c r="I3192" i="67"/>
  <c r="I2187" i="67"/>
  <c r="I1181" i="67"/>
  <c r="I174" i="67"/>
  <c r="I8266" i="67"/>
  <c r="I7259" i="67"/>
  <c r="K4199" i="67"/>
  <c r="J4199" i="67"/>
  <c r="M4199" i="67"/>
  <c r="L4199" i="67"/>
  <c r="K6209" i="67"/>
  <c r="J6209" i="67"/>
  <c r="L6209" i="67"/>
  <c r="M6209" i="67"/>
  <c r="I6210" i="67"/>
  <c r="K5204" i="67"/>
  <c r="J5204" i="67"/>
  <c r="M5204" i="67"/>
  <c r="L5204" i="67"/>
  <c r="K174" i="67"/>
  <c r="J174" i="67"/>
  <c r="M174" i="67"/>
  <c r="L174" i="67"/>
  <c r="M1181" i="67"/>
  <c r="J1181" i="67"/>
  <c r="L1181" i="67"/>
  <c r="K1181" i="67"/>
  <c r="K2187" i="67"/>
  <c r="J2187" i="67"/>
  <c r="M2187" i="67"/>
  <c r="L2187" i="67"/>
  <c r="M3192" i="67"/>
  <c r="L3192" i="67"/>
  <c r="K3192" i="67"/>
  <c r="J3192" i="67"/>
  <c r="I5205" i="67"/>
  <c r="I4200" i="67"/>
  <c r="I3193" i="67"/>
  <c r="I2188" i="67"/>
  <c r="I1182" i="67"/>
  <c r="I175" i="67"/>
  <c r="I8267" i="67"/>
  <c r="I7260" i="67"/>
  <c r="L4200" i="67"/>
  <c r="K4200" i="67"/>
  <c r="J4200" i="67"/>
  <c r="M4200" i="67"/>
  <c r="M5205" i="67"/>
  <c r="J5205" i="67"/>
  <c r="L5205" i="67"/>
  <c r="K5205" i="67"/>
  <c r="L1182" i="67"/>
  <c r="K1182" i="67"/>
  <c r="J1182" i="67"/>
  <c r="M1182" i="67"/>
  <c r="M2188" i="67"/>
  <c r="L2188" i="67"/>
  <c r="K2188" i="67"/>
  <c r="J2188" i="67"/>
  <c r="K175" i="67"/>
  <c r="J175" i="67"/>
  <c r="M175" i="67"/>
  <c r="L175" i="67"/>
  <c r="M3193" i="67"/>
  <c r="L3193" i="67"/>
  <c r="K3193" i="67"/>
  <c r="J3193" i="67"/>
  <c r="L6210" i="67"/>
  <c r="K6210" i="67"/>
  <c r="J6210" i="67"/>
  <c r="M6210" i="67"/>
  <c r="I6211" i="67"/>
  <c r="I5206" i="67"/>
  <c r="I4201" i="67"/>
  <c r="I3194" i="67"/>
  <c r="I2189" i="67"/>
  <c r="I1183" i="67"/>
  <c r="I176" i="67"/>
  <c r="I8268" i="67"/>
  <c r="I7261" i="67"/>
  <c r="K4201" i="67"/>
  <c r="J4201" i="67"/>
  <c r="M4201" i="67"/>
  <c r="L4201" i="67"/>
  <c r="K5206" i="67"/>
  <c r="J5206" i="67"/>
  <c r="M5206" i="67"/>
  <c r="L5206" i="67"/>
  <c r="M1183" i="67"/>
  <c r="J1183" i="67"/>
  <c r="K1183" i="67"/>
  <c r="L1183" i="67"/>
  <c r="K176" i="67"/>
  <c r="J176" i="67"/>
  <c r="M176" i="67"/>
  <c r="L176" i="67"/>
  <c r="K6211" i="67"/>
  <c r="J6211" i="67"/>
  <c r="M6211" i="67"/>
  <c r="L6211" i="67"/>
  <c r="I6212" i="67"/>
  <c r="K2189" i="67"/>
  <c r="J2189" i="67"/>
  <c r="M2189" i="67"/>
  <c r="L2189" i="67"/>
  <c r="M3194" i="67"/>
  <c r="L3194" i="67"/>
  <c r="K3194" i="67"/>
  <c r="J3194" i="67"/>
  <c r="I5207" i="67"/>
  <c r="I4202" i="67"/>
  <c r="I3195" i="67"/>
  <c r="I2190" i="67"/>
  <c r="I1184" i="67"/>
  <c r="I177" i="67"/>
  <c r="I8269" i="67"/>
  <c r="I7262" i="67"/>
  <c r="L4202" i="67"/>
  <c r="K4202" i="67"/>
  <c r="J4202" i="67"/>
  <c r="M4202" i="67"/>
  <c r="J177" i="67"/>
  <c r="M177" i="67"/>
  <c r="L177" i="67"/>
  <c r="K177" i="67"/>
  <c r="M5207" i="67"/>
  <c r="J5207" i="67"/>
  <c r="L5207" i="67"/>
  <c r="K5207" i="67"/>
  <c r="L1184" i="67"/>
  <c r="K1184" i="67"/>
  <c r="J1184" i="67"/>
  <c r="M1184" i="67"/>
  <c r="L6212" i="67"/>
  <c r="K6212" i="67"/>
  <c r="J6212" i="67"/>
  <c r="M6212" i="67"/>
  <c r="I6213" i="67"/>
  <c r="M2190" i="67"/>
  <c r="L2190" i="67"/>
  <c r="K2190" i="67"/>
  <c r="J2190" i="67"/>
  <c r="M3195" i="67"/>
  <c r="L3195" i="67"/>
  <c r="K3195" i="67"/>
  <c r="J3195" i="67"/>
  <c r="I5208" i="67"/>
  <c r="I4203" i="67"/>
  <c r="I3196" i="67"/>
  <c r="I2191" i="67"/>
  <c r="I1185" i="67"/>
  <c r="I178" i="67"/>
  <c r="I8270" i="67"/>
  <c r="I7263" i="67"/>
  <c r="K4203" i="67"/>
  <c r="J4203" i="67"/>
  <c r="M4203" i="67"/>
  <c r="L4203" i="67"/>
  <c r="K5208" i="67"/>
  <c r="J5208" i="67"/>
  <c r="M5208" i="67"/>
  <c r="L5208" i="67"/>
  <c r="M1185" i="67"/>
  <c r="J1185" i="67"/>
  <c r="L1185" i="67"/>
  <c r="K1185" i="67"/>
  <c r="K6213" i="67"/>
  <c r="J6213" i="67"/>
  <c r="M6213" i="67"/>
  <c r="L6213" i="67"/>
  <c r="I6214" i="67"/>
  <c r="M178" i="67"/>
  <c r="L178" i="67"/>
  <c r="K178" i="67"/>
  <c r="J178" i="67"/>
  <c r="K2191" i="67"/>
  <c r="J2191" i="67"/>
  <c r="M2191" i="67"/>
  <c r="L2191" i="67"/>
  <c r="M3196" i="67"/>
  <c r="L3196" i="67"/>
  <c r="K3196" i="67"/>
  <c r="J3196" i="67"/>
  <c r="I5209" i="67"/>
  <c r="I4204" i="67"/>
  <c r="I3197" i="67"/>
  <c r="I2192" i="67"/>
  <c r="I1186" i="67"/>
  <c r="I179" i="67"/>
  <c r="I8271" i="67"/>
  <c r="I7264" i="67"/>
  <c r="L1186" i="67"/>
  <c r="K1186" i="67"/>
  <c r="J1186" i="67"/>
  <c r="M1186" i="67"/>
  <c r="L4204" i="67"/>
  <c r="K4204" i="67"/>
  <c r="J4204" i="67"/>
  <c r="M4204" i="67"/>
  <c r="M2192" i="67"/>
  <c r="L2192" i="67"/>
  <c r="K2192" i="67"/>
  <c r="J2192" i="67"/>
  <c r="M5209" i="67"/>
  <c r="J5209" i="67"/>
  <c r="L5209" i="67"/>
  <c r="K5209" i="67"/>
  <c r="M179" i="67"/>
  <c r="L179" i="67"/>
  <c r="K179" i="67"/>
  <c r="J179" i="67"/>
  <c r="M3197" i="67"/>
  <c r="L3197" i="67"/>
  <c r="K3197" i="67"/>
  <c r="J3197" i="67"/>
  <c r="L6214" i="67"/>
  <c r="K6214" i="67"/>
  <c r="J6214" i="67"/>
  <c r="M6214" i="67"/>
  <c r="I6215" i="67"/>
  <c r="I5210" i="67"/>
  <c r="I4205" i="67"/>
  <c r="I3198" i="67"/>
  <c r="I2193" i="67"/>
  <c r="I1187" i="67"/>
  <c r="I180" i="67"/>
  <c r="I8272" i="67"/>
  <c r="I7265" i="67"/>
  <c r="K6215" i="67"/>
  <c r="J6215" i="67"/>
  <c r="M6215" i="67"/>
  <c r="L6215" i="67"/>
  <c r="I6216" i="67"/>
  <c r="K4205" i="67"/>
  <c r="J4205" i="67"/>
  <c r="M4205" i="67"/>
  <c r="L4205" i="67"/>
  <c r="M180" i="67"/>
  <c r="L180" i="67"/>
  <c r="K180" i="67"/>
  <c r="J180" i="67"/>
  <c r="K5210" i="67"/>
  <c r="J5210" i="67"/>
  <c r="M5210" i="67"/>
  <c r="L5210" i="67"/>
  <c r="M1187" i="67"/>
  <c r="J1187" i="67"/>
  <c r="L1187" i="67"/>
  <c r="K1187" i="67"/>
  <c r="K2193" i="67"/>
  <c r="J2193" i="67"/>
  <c r="M2193" i="67"/>
  <c r="L2193" i="67"/>
  <c r="M3198" i="67"/>
  <c r="L3198" i="67"/>
  <c r="K3198" i="67"/>
  <c r="J3198" i="67"/>
  <c r="I5211" i="67"/>
  <c r="I4206" i="67"/>
  <c r="I3199" i="67"/>
  <c r="I2194" i="67"/>
  <c r="I1188" i="67"/>
  <c r="I181" i="67"/>
  <c r="I8273" i="67"/>
  <c r="I7266" i="67"/>
  <c r="L181" i="67"/>
  <c r="J181" i="67"/>
  <c r="K181" i="67"/>
  <c r="M181" i="67"/>
  <c r="L4206" i="67"/>
  <c r="K4206" i="67"/>
  <c r="J4206" i="67"/>
  <c r="M4206" i="67"/>
  <c r="M2194" i="67"/>
  <c r="L2194" i="67"/>
  <c r="K2194" i="67"/>
  <c r="J2194" i="67"/>
  <c r="M5211" i="67"/>
  <c r="J5211" i="67"/>
  <c r="L5211" i="67"/>
  <c r="K5211" i="67"/>
  <c r="L6216" i="67"/>
  <c r="K6216" i="67"/>
  <c r="J6216" i="67"/>
  <c r="M6216" i="67"/>
  <c r="I6217" i="67"/>
  <c r="L1188" i="67"/>
  <c r="K1188" i="67"/>
  <c r="J1188" i="67"/>
  <c r="M1188" i="67"/>
  <c r="M3199" i="67"/>
  <c r="L3199" i="67"/>
  <c r="K3199" i="67"/>
  <c r="J3199" i="67"/>
  <c r="I5212" i="67"/>
  <c r="I4207" i="67"/>
  <c r="I3200" i="67"/>
  <c r="I2195" i="67"/>
  <c r="I1189" i="67"/>
  <c r="I182" i="67"/>
  <c r="I8274" i="67"/>
  <c r="I7267" i="67"/>
  <c r="K5212" i="67"/>
  <c r="J5212" i="67"/>
  <c r="M5212" i="67"/>
  <c r="L5212" i="67"/>
  <c r="K6217" i="67"/>
  <c r="J6217" i="67"/>
  <c r="M6217" i="67"/>
  <c r="L6217" i="67"/>
  <c r="I6218" i="67"/>
  <c r="K182" i="67"/>
  <c r="J182" i="67"/>
  <c r="M182" i="67"/>
  <c r="L182" i="67"/>
  <c r="M1189" i="67"/>
  <c r="J1189" i="67"/>
  <c r="L1189" i="67"/>
  <c r="K1189" i="67"/>
  <c r="K4207" i="67"/>
  <c r="J4207" i="67"/>
  <c r="M4207" i="67"/>
  <c r="L4207" i="67"/>
  <c r="K2195" i="67"/>
  <c r="J2195" i="67"/>
  <c r="M2195" i="67"/>
  <c r="L2195" i="67"/>
  <c r="M3200" i="67"/>
  <c r="L3200" i="67"/>
  <c r="K3200" i="67"/>
  <c r="J3200" i="67"/>
  <c r="I5213" i="67"/>
  <c r="I4208" i="67"/>
  <c r="I3201" i="67"/>
  <c r="I2196" i="67"/>
  <c r="I1190" i="67"/>
  <c r="I183" i="67"/>
  <c r="I8275" i="67"/>
  <c r="I7268" i="67"/>
  <c r="L4208" i="67"/>
  <c r="K4208" i="67"/>
  <c r="J4208" i="67"/>
  <c r="M4208" i="67"/>
  <c r="M5213" i="67"/>
  <c r="J5213" i="67"/>
  <c r="K5213" i="67"/>
  <c r="L5213" i="67"/>
  <c r="L1190" i="67"/>
  <c r="K1190" i="67"/>
  <c r="J1190" i="67"/>
  <c r="M1190" i="67"/>
  <c r="K183" i="67"/>
  <c r="J183" i="67"/>
  <c r="M183" i="67"/>
  <c r="L183" i="67"/>
  <c r="M2196" i="67"/>
  <c r="L2196" i="67"/>
  <c r="K2196" i="67"/>
  <c r="J2196" i="67"/>
  <c r="M3201" i="67"/>
  <c r="L3201" i="67"/>
  <c r="K3201" i="67"/>
  <c r="J3201" i="67"/>
  <c r="L6218" i="67"/>
  <c r="K6218" i="67"/>
  <c r="J6218" i="67"/>
  <c r="M6218" i="67"/>
  <c r="I6219" i="67"/>
  <c r="I5214" i="67"/>
  <c r="I4209" i="67"/>
  <c r="I3202" i="67"/>
  <c r="I2197" i="67"/>
  <c r="I1191" i="67"/>
  <c r="I184" i="67"/>
  <c r="I8276" i="67"/>
  <c r="I7269" i="67"/>
  <c r="K4209" i="67"/>
  <c r="J4209" i="67"/>
  <c r="M4209" i="67"/>
  <c r="L4209" i="67"/>
  <c r="K6219" i="67"/>
  <c r="J6219" i="67"/>
  <c r="M6219" i="67"/>
  <c r="L6219" i="67"/>
  <c r="I6220" i="67"/>
  <c r="M1191" i="67"/>
  <c r="J1191" i="67"/>
  <c r="L1191" i="67"/>
  <c r="K1191" i="67"/>
  <c r="K5214" i="67"/>
  <c r="J5214" i="67"/>
  <c r="M5214" i="67"/>
  <c r="L5214" i="67"/>
  <c r="K184" i="67"/>
  <c r="J184" i="67"/>
  <c r="M184" i="67"/>
  <c r="L184" i="67"/>
  <c r="K2197" i="67"/>
  <c r="J2197" i="67"/>
  <c r="M2197" i="67"/>
  <c r="L2197" i="67"/>
  <c r="M3202" i="67"/>
  <c r="L3202" i="67"/>
  <c r="K3202" i="67"/>
  <c r="J3202" i="67"/>
  <c r="I5215" i="67"/>
  <c r="I4210" i="67"/>
  <c r="I3203" i="67"/>
  <c r="I2198" i="67"/>
  <c r="I1192" i="67"/>
  <c r="I185" i="67"/>
  <c r="I8277" i="67"/>
  <c r="I7270" i="67"/>
  <c r="M5215" i="67"/>
  <c r="J5215" i="67"/>
  <c r="L5215" i="67"/>
  <c r="K5215" i="67"/>
  <c r="J185" i="67"/>
  <c r="M185" i="67"/>
  <c r="L185" i="67"/>
  <c r="K185" i="67"/>
  <c r="L1192" i="67"/>
  <c r="K1192" i="67"/>
  <c r="J1192" i="67"/>
  <c r="M1192" i="67"/>
  <c r="L4210" i="67"/>
  <c r="K4210" i="67"/>
  <c r="J4210" i="67"/>
  <c r="M4210" i="67"/>
  <c r="M2198" i="67"/>
  <c r="L2198" i="67"/>
  <c r="K2198" i="67"/>
  <c r="J2198" i="67"/>
  <c r="M3203" i="67"/>
  <c r="L3203" i="67"/>
  <c r="K3203" i="67"/>
  <c r="J3203" i="67"/>
  <c r="L6220" i="67"/>
  <c r="K6220" i="67"/>
  <c r="J6220" i="67"/>
  <c r="M6220" i="67"/>
  <c r="I6221" i="67"/>
  <c r="I5216" i="67"/>
  <c r="I4211" i="67"/>
  <c r="I3204" i="67"/>
  <c r="I2199" i="67"/>
  <c r="I1193" i="67"/>
  <c r="I186" i="67"/>
  <c r="I8278" i="67"/>
  <c r="I7271" i="67"/>
  <c r="K6221" i="67"/>
  <c r="J6221" i="67"/>
  <c r="M6221" i="67"/>
  <c r="L6221" i="67"/>
  <c r="I6222" i="67"/>
  <c r="K5216" i="67"/>
  <c r="J5216" i="67"/>
  <c r="M5216" i="67"/>
  <c r="L5216" i="67"/>
  <c r="M186" i="67"/>
  <c r="L186" i="67"/>
  <c r="K186" i="67"/>
  <c r="J186" i="67"/>
  <c r="M1193" i="67"/>
  <c r="J1193" i="67"/>
  <c r="L1193" i="67"/>
  <c r="K1193" i="67"/>
  <c r="K4211" i="67"/>
  <c r="J4211" i="67"/>
  <c r="L4211" i="67"/>
  <c r="M4211" i="67"/>
  <c r="K2199" i="67"/>
  <c r="J2199" i="67"/>
  <c r="M2199" i="67"/>
  <c r="L2199" i="67"/>
  <c r="M3204" i="67"/>
  <c r="L3204" i="67"/>
  <c r="K3204" i="67"/>
  <c r="J3204" i="67"/>
  <c r="I5217" i="67"/>
  <c r="I4212" i="67"/>
  <c r="I3205" i="67"/>
  <c r="I2200" i="67"/>
  <c r="I1194" i="67"/>
  <c r="I187" i="67"/>
  <c r="I8279" i="67"/>
  <c r="I7272" i="67"/>
  <c r="L4212" i="67"/>
  <c r="K4212" i="67"/>
  <c r="J4212" i="67"/>
  <c r="M4212" i="67"/>
  <c r="L1194" i="67"/>
  <c r="K1194" i="67"/>
  <c r="J1194" i="67"/>
  <c r="M1194" i="67"/>
  <c r="M5217" i="67"/>
  <c r="J5217" i="67"/>
  <c r="L5217" i="67"/>
  <c r="K5217" i="67"/>
  <c r="L6222" i="67"/>
  <c r="K6222" i="67"/>
  <c r="J6222" i="67"/>
  <c r="M6222" i="67"/>
  <c r="I6223" i="67"/>
  <c r="M187" i="67"/>
  <c r="L187" i="67"/>
  <c r="K187" i="67"/>
  <c r="J187" i="67"/>
  <c r="M2200" i="67"/>
  <c r="L2200" i="67"/>
  <c r="K2200" i="67"/>
  <c r="J2200" i="67"/>
  <c r="M3205" i="67"/>
  <c r="L3205" i="67"/>
  <c r="K3205" i="67"/>
  <c r="J3205" i="67"/>
  <c r="I5218" i="67"/>
  <c r="I4213" i="67"/>
  <c r="I3206" i="67"/>
  <c r="I2201" i="67"/>
  <c r="I1195" i="67"/>
  <c r="I188" i="67"/>
  <c r="I8280" i="67"/>
  <c r="I7273" i="67"/>
  <c r="K4213" i="67"/>
  <c r="J4213" i="67"/>
  <c r="M4213" i="67"/>
  <c r="L4213" i="67"/>
  <c r="K5218" i="67"/>
  <c r="J5218" i="67"/>
  <c r="M5218" i="67"/>
  <c r="L5218" i="67"/>
  <c r="M188" i="67"/>
  <c r="L188" i="67"/>
  <c r="K188" i="67"/>
  <c r="J188" i="67"/>
  <c r="M1195" i="67"/>
  <c r="J1195" i="67"/>
  <c r="L1195" i="67"/>
  <c r="K1195" i="67"/>
  <c r="K2201" i="67"/>
  <c r="J2201" i="67"/>
  <c r="M2201" i="67"/>
  <c r="L2201" i="67"/>
  <c r="M3206" i="67"/>
  <c r="L3206" i="67"/>
  <c r="K3206" i="67"/>
  <c r="J3206" i="67"/>
  <c r="K6223" i="67"/>
  <c r="J6223" i="67"/>
  <c r="M6223" i="67"/>
  <c r="L6223" i="67"/>
  <c r="I6224" i="67"/>
  <c r="I5219" i="67"/>
  <c r="I4214" i="67"/>
  <c r="I3207" i="67"/>
  <c r="I2202" i="67"/>
  <c r="I1196" i="67"/>
  <c r="I189" i="67"/>
  <c r="I8281" i="67"/>
  <c r="I7274" i="67"/>
  <c r="L4214" i="67"/>
  <c r="K4214" i="67"/>
  <c r="J4214" i="67"/>
  <c r="M4214" i="67"/>
  <c r="L189" i="67"/>
  <c r="J189" i="67"/>
  <c r="K189" i="67"/>
  <c r="M189" i="67"/>
  <c r="L1196" i="67"/>
  <c r="K1196" i="67"/>
  <c r="J1196" i="67"/>
  <c r="M1196" i="67"/>
  <c r="M5219" i="67"/>
  <c r="J5219" i="67"/>
  <c r="L5219" i="67"/>
  <c r="K5219" i="67"/>
  <c r="L6224" i="67"/>
  <c r="K6224" i="67"/>
  <c r="J6224" i="67"/>
  <c r="M6224" i="67"/>
  <c r="I6225" i="67"/>
  <c r="M2202" i="67"/>
  <c r="L2202" i="67"/>
  <c r="K2202" i="67"/>
  <c r="J2202" i="67"/>
  <c r="M3207" i="67"/>
  <c r="L3207" i="67"/>
  <c r="K3207" i="67"/>
  <c r="J3207" i="67"/>
  <c r="I5220" i="67"/>
  <c r="I4215" i="67"/>
  <c r="I3208" i="67"/>
  <c r="I2203" i="67"/>
  <c r="I1197" i="67"/>
  <c r="I190" i="67"/>
  <c r="I8282" i="67"/>
  <c r="I7275" i="67"/>
  <c r="K5220" i="67"/>
  <c r="J5220" i="67"/>
  <c r="M5220" i="67"/>
  <c r="L5220" i="67"/>
  <c r="K6225" i="67"/>
  <c r="J6225" i="67"/>
  <c r="L6225" i="67"/>
  <c r="M6225" i="67"/>
  <c r="I6226" i="67"/>
  <c r="K190" i="67"/>
  <c r="J190" i="67"/>
  <c r="M190" i="67"/>
  <c r="L190" i="67"/>
  <c r="M1197" i="67"/>
  <c r="J1197" i="67"/>
  <c r="L1197" i="67"/>
  <c r="K1197" i="67"/>
  <c r="K4215" i="67"/>
  <c r="J4215" i="67"/>
  <c r="M4215" i="67"/>
  <c r="L4215" i="67"/>
  <c r="K2203" i="67"/>
  <c r="J2203" i="67"/>
  <c r="M2203" i="67"/>
  <c r="L2203" i="67"/>
  <c r="M3208" i="67"/>
  <c r="L3208" i="67"/>
  <c r="K3208" i="67"/>
  <c r="J3208" i="67"/>
  <c r="I5221" i="67"/>
  <c r="I4216" i="67"/>
  <c r="I3209" i="67"/>
  <c r="I2204" i="67"/>
  <c r="I1198" i="67"/>
  <c r="I191" i="67"/>
  <c r="I8283" i="67"/>
  <c r="I7276" i="67"/>
  <c r="L4216" i="67"/>
  <c r="K4216" i="67"/>
  <c r="J4216" i="67"/>
  <c r="M4216" i="67"/>
  <c r="M5221" i="67"/>
  <c r="J5221" i="67"/>
  <c r="L5221" i="67"/>
  <c r="K5221" i="67"/>
  <c r="K191" i="67"/>
  <c r="J191" i="67"/>
  <c r="M191" i="67"/>
  <c r="L191" i="67"/>
  <c r="M2204" i="67"/>
  <c r="L2204" i="67"/>
  <c r="K2204" i="67"/>
  <c r="J2204" i="67"/>
  <c r="L1198" i="67"/>
  <c r="K1198" i="67"/>
  <c r="J1198" i="67"/>
  <c r="M1198" i="67"/>
  <c r="M3209" i="67"/>
  <c r="L3209" i="67"/>
  <c r="K3209" i="67"/>
  <c r="J3209" i="67"/>
  <c r="L6226" i="67"/>
  <c r="K6226" i="67"/>
  <c r="J6226" i="67"/>
  <c r="M6226" i="67"/>
  <c r="I6227" i="67"/>
  <c r="I5222" i="67"/>
  <c r="I4217" i="67"/>
  <c r="I3210" i="67"/>
  <c r="I2205" i="67"/>
  <c r="I1199" i="67"/>
  <c r="I192" i="67"/>
  <c r="I8284" i="67"/>
  <c r="I7277" i="67"/>
  <c r="K6227" i="67"/>
  <c r="J6227" i="67"/>
  <c r="M6227" i="67"/>
  <c r="L6227" i="67"/>
  <c r="I6228" i="67"/>
  <c r="K5222" i="67"/>
  <c r="J5222" i="67"/>
  <c r="M5222" i="67"/>
  <c r="L5222" i="67"/>
  <c r="M1199" i="67"/>
  <c r="J1199" i="67"/>
  <c r="K1199" i="67"/>
  <c r="L1199" i="67"/>
  <c r="K4217" i="67"/>
  <c r="J4217" i="67"/>
  <c r="M4217" i="67"/>
  <c r="L4217" i="67"/>
  <c r="K192" i="67"/>
  <c r="J192" i="67"/>
  <c r="M192" i="67"/>
  <c r="L192" i="67"/>
  <c r="K2205" i="67"/>
  <c r="J2205" i="67"/>
  <c r="M2205" i="67"/>
  <c r="L2205" i="67"/>
  <c r="M3210" i="67"/>
  <c r="L3210" i="67"/>
  <c r="K3210" i="67"/>
  <c r="J3210" i="67"/>
  <c r="I5223" i="67"/>
  <c r="I4218" i="67"/>
  <c r="I3211" i="67"/>
  <c r="I2206" i="67"/>
  <c r="I1200" i="67"/>
  <c r="I193" i="67"/>
  <c r="I8285" i="67"/>
  <c r="I7278" i="67"/>
  <c r="M5223" i="67"/>
  <c r="L5223" i="67"/>
  <c r="K5223" i="67"/>
  <c r="J5223" i="67"/>
  <c r="L4218" i="67"/>
  <c r="K4218" i="67"/>
  <c r="J4218" i="67"/>
  <c r="M4218" i="67"/>
  <c r="L1200" i="67"/>
  <c r="K1200" i="67"/>
  <c r="J1200" i="67"/>
  <c r="M1200" i="67"/>
  <c r="J193" i="67"/>
  <c r="M193" i="67"/>
  <c r="L193" i="67"/>
  <c r="K193" i="67"/>
  <c r="L6228" i="67"/>
  <c r="K6228" i="67"/>
  <c r="J6228" i="67"/>
  <c r="M6228" i="67"/>
  <c r="I6229" i="67"/>
  <c r="M2206" i="67"/>
  <c r="L2206" i="67"/>
  <c r="K2206" i="67"/>
  <c r="J2206" i="67"/>
  <c r="M3211" i="67"/>
  <c r="L3211" i="67"/>
  <c r="K3211" i="67"/>
  <c r="J3211" i="67"/>
  <c r="I5224" i="67"/>
  <c r="I4219" i="67"/>
  <c r="I3212" i="67"/>
  <c r="I2207" i="67"/>
  <c r="I1201" i="67"/>
  <c r="I194" i="67"/>
  <c r="I8286" i="67"/>
  <c r="I7279" i="67"/>
  <c r="K4219" i="67"/>
  <c r="J4219" i="67"/>
  <c r="M4219" i="67"/>
  <c r="L4219" i="67"/>
  <c r="K6229" i="67"/>
  <c r="J6229" i="67"/>
  <c r="M6229" i="67"/>
  <c r="L6229" i="67"/>
  <c r="I6230" i="67"/>
  <c r="M194" i="67"/>
  <c r="L194" i="67"/>
  <c r="K194" i="67"/>
  <c r="J194" i="67"/>
  <c r="K5224" i="67"/>
  <c r="J5224" i="67"/>
  <c r="M5224" i="67"/>
  <c r="L5224" i="67"/>
  <c r="M1201" i="67"/>
  <c r="J1201" i="67"/>
  <c r="L1201" i="67"/>
  <c r="K1201" i="67"/>
  <c r="K2207" i="67"/>
  <c r="J2207" i="67"/>
  <c r="M2207" i="67"/>
  <c r="L2207" i="67"/>
  <c r="M3212" i="67"/>
  <c r="L3212" i="67"/>
  <c r="K3212" i="67"/>
  <c r="J3212" i="67"/>
  <c r="I5225" i="67"/>
  <c r="I4220" i="67"/>
  <c r="I3213" i="67"/>
  <c r="I2208" i="67"/>
  <c r="I1202" i="67"/>
  <c r="I195" i="67"/>
  <c r="I8287" i="67"/>
  <c r="I7280" i="67"/>
  <c r="L4220" i="67"/>
  <c r="K4220" i="67"/>
  <c r="J4220" i="67"/>
  <c r="M4220" i="67"/>
  <c r="M5225" i="67"/>
  <c r="L5225" i="67"/>
  <c r="K5225" i="67"/>
  <c r="J5225" i="67"/>
  <c r="L1202" i="67"/>
  <c r="K1202" i="67"/>
  <c r="J1202" i="67"/>
  <c r="M1202" i="67"/>
  <c r="M195" i="67"/>
  <c r="L195" i="67"/>
  <c r="K195" i="67"/>
  <c r="J195" i="67"/>
  <c r="M2208" i="67"/>
  <c r="L2208" i="67"/>
  <c r="K2208" i="67"/>
  <c r="J2208" i="67"/>
  <c r="M3213" i="67"/>
  <c r="L3213" i="67"/>
  <c r="K3213" i="67"/>
  <c r="J3213" i="67"/>
  <c r="L6230" i="67"/>
  <c r="K6230" i="67"/>
  <c r="J6230" i="67"/>
  <c r="M6230" i="67"/>
  <c r="I6231" i="67"/>
  <c r="I5226" i="67"/>
  <c r="I4221" i="67"/>
  <c r="I3214" i="67"/>
  <c r="I2209" i="67"/>
  <c r="I1203" i="67"/>
  <c r="I196" i="67"/>
  <c r="I8288" i="67"/>
  <c r="I7281" i="67"/>
  <c r="K6231" i="67"/>
  <c r="J6231" i="67"/>
  <c r="M6231" i="67"/>
  <c r="L6231" i="67"/>
  <c r="I6232" i="67"/>
  <c r="K5226" i="67"/>
  <c r="J5226" i="67"/>
  <c r="M5226" i="67"/>
  <c r="L5226" i="67"/>
  <c r="M1203" i="67"/>
  <c r="J1203" i="67"/>
  <c r="L1203" i="67"/>
  <c r="K1203" i="67"/>
  <c r="K2209" i="67"/>
  <c r="J2209" i="67"/>
  <c r="M2209" i="67"/>
  <c r="L2209" i="67"/>
  <c r="K4221" i="67"/>
  <c r="J4221" i="67"/>
  <c r="M4221" i="67"/>
  <c r="L4221" i="67"/>
  <c r="M196" i="67"/>
  <c r="L196" i="67"/>
  <c r="K196" i="67"/>
  <c r="J196" i="67"/>
  <c r="M3214" i="67"/>
  <c r="L3214" i="67"/>
  <c r="K3214" i="67"/>
  <c r="J3214" i="67"/>
  <c r="I5227" i="67"/>
  <c r="I4222" i="67"/>
  <c r="I3215" i="67"/>
  <c r="I2210" i="67"/>
  <c r="I1204" i="67"/>
  <c r="I197" i="67"/>
  <c r="I8289" i="67"/>
  <c r="I7282" i="67"/>
  <c r="L4222" i="67"/>
  <c r="K4222" i="67"/>
  <c r="J4222" i="67"/>
  <c r="M4222" i="67"/>
  <c r="L6232" i="67"/>
  <c r="K6232" i="67"/>
  <c r="J6232" i="67"/>
  <c r="M6232" i="67"/>
  <c r="I6233" i="67"/>
  <c r="M5227" i="67"/>
  <c r="L5227" i="67"/>
  <c r="K5227" i="67"/>
  <c r="J5227" i="67"/>
  <c r="L197" i="67"/>
  <c r="J197" i="67"/>
  <c r="K197" i="67"/>
  <c r="M197" i="67"/>
  <c r="L1204" i="67"/>
  <c r="K1204" i="67"/>
  <c r="J1204" i="67"/>
  <c r="M1204" i="67"/>
  <c r="M2210" i="67"/>
  <c r="L2210" i="67"/>
  <c r="K2210" i="67"/>
  <c r="J2210" i="67"/>
  <c r="M3215" i="67"/>
  <c r="L3215" i="67"/>
  <c r="K3215" i="67"/>
  <c r="J3215" i="67"/>
  <c r="I5228" i="67"/>
  <c r="I4223" i="67"/>
  <c r="I3216" i="67"/>
  <c r="I2211" i="67"/>
  <c r="I1205" i="67"/>
  <c r="I198" i="67"/>
  <c r="I8290" i="67"/>
  <c r="I7283" i="67"/>
  <c r="K198" i="67"/>
  <c r="J198" i="67"/>
  <c r="M198" i="67"/>
  <c r="L198" i="67"/>
  <c r="K4223" i="67"/>
  <c r="J4223" i="67"/>
  <c r="M4223" i="67"/>
  <c r="L4223" i="67"/>
  <c r="K5228" i="67"/>
  <c r="J5228" i="67"/>
  <c r="M5228" i="67"/>
  <c r="L5228" i="67"/>
  <c r="M1205" i="67"/>
  <c r="J1205" i="67"/>
  <c r="L1205" i="67"/>
  <c r="K1205" i="67"/>
  <c r="K2211" i="67"/>
  <c r="J2211" i="67"/>
  <c r="M2211" i="67"/>
  <c r="L2211" i="67"/>
  <c r="M3216" i="67"/>
  <c r="L3216" i="67"/>
  <c r="K3216" i="67"/>
  <c r="J3216" i="67"/>
  <c r="K6233" i="67"/>
  <c r="J6233" i="67"/>
  <c r="M6233" i="67"/>
  <c r="L6233" i="67"/>
  <c r="I6234" i="67"/>
  <c r="I5229" i="67"/>
  <c r="I4224" i="67"/>
  <c r="I3217" i="67"/>
  <c r="I2212" i="67"/>
  <c r="I1206" i="67"/>
  <c r="I199" i="67"/>
  <c r="I8291" i="67"/>
  <c r="I7284" i="67"/>
  <c r="J5229" i="67"/>
  <c r="M5229" i="67"/>
  <c r="L5229" i="67"/>
  <c r="K5229" i="67"/>
  <c r="K199" i="67"/>
  <c r="J199" i="67"/>
  <c r="M199" i="67"/>
  <c r="L199" i="67"/>
  <c r="L1206" i="67"/>
  <c r="K1206" i="67"/>
  <c r="J1206" i="67"/>
  <c r="M1206" i="67"/>
  <c r="L4224" i="67"/>
  <c r="K4224" i="67"/>
  <c r="J4224" i="67"/>
  <c r="M4224" i="67"/>
  <c r="L6234" i="67"/>
  <c r="K6234" i="67"/>
  <c r="J6234" i="67"/>
  <c r="M6234" i="67"/>
  <c r="I6235" i="67"/>
  <c r="M2212" i="67"/>
  <c r="L2212" i="67"/>
  <c r="K2212" i="67"/>
  <c r="J2212" i="67"/>
  <c r="M3217" i="67"/>
  <c r="L3217" i="67"/>
  <c r="K3217" i="67"/>
  <c r="J3217" i="67"/>
  <c r="I5230" i="67"/>
  <c r="I4225" i="67"/>
  <c r="I3218" i="67"/>
  <c r="I2213" i="67"/>
  <c r="I1207" i="67"/>
  <c r="I200" i="67"/>
  <c r="I8292" i="67"/>
  <c r="I7285" i="67"/>
  <c r="K4225" i="67"/>
  <c r="J4225" i="67"/>
  <c r="M4225" i="67"/>
  <c r="L4225" i="67"/>
  <c r="K200" i="67"/>
  <c r="J200" i="67"/>
  <c r="M200" i="67"/>
  <c r="L200" i="67"/>
  <c r="K6235" i="67"/>
  <c r="J6235" i="67"/>
  <c r="M6235" i="67"/>
  <c r="L6235" i="67"/>
  <c r="I6236" i="67"/>
  <c r="M1207" i="67"/>
  <c r="J1207" i="67"/>
  <c r="L1207" i="67"/>
  <c r="K1207" i="67"/>
  <c r="K2213" i="67"/>
  <c r="J2213" i="67"/>
  <c r="M2213" i="67"/>
  <c r="L2213" i="67"/>
  <c r="M5230" i="67"/>
  <c r="L5230" i="67"/>
  <c r="K5230" i="67"/>
  <c r="J5230" i="67"/>
  <c r="M3218" i="67"/>
  <c r="L3218" i="67"/>
  <c r="K3218" i="67"/>
  <c r="J3218" i="67"/>
  <c r="I5231" i="67"/>
  <c r="I4226" i="67"/>
  <c r="I3219" i="67"/>
  <c r="I2214" i="67"/>
  <c r="I1208" i="67"/>
  <c r="I201" i="67"/>
  <c r="I8293" i="67"/>
  <c r="I7286" i="67"/>
  <c r="J5231" i="67"/>
  <c r="M5231" i="67"/>
  <c r="K5231" i="67"/>
  <c r="L5231" i="67"/>
  <c r="L4226" i="67"/>
  <c r="K4226" i="67"/>
  <c r="J4226" i="67"/>
  <c r="M4226" i="67"/>
  <c r="J201" i="67"/>
  <c r="M201" i="67"/>
  <c r="L201" i="67"/>
  <c r="K201" i="67"/>
  <c r="L1208" i="67"/>
  <c r="K1208" i="67"/>
  <c r="J1208" i="67"/>
  <c r="M1208" i="67"/>
  <c r="L6236" i="67"/>
  <c r="K6236" i="67"/>
  <c r="J6236" i="67"/>
  <c r="M6236" i="67"/>
  <c r="I6237" i="67"/>
  <c r="M2214" i="67"/>
  <c r="L2214" i="67"/>
  <c r="K2214" i="67"/>
  <c r="J2214" i="67"/>
  <c r="M3219" i="67"/>
  <c r="L3219" i="67"/>
  <c r="K3219" i="67"/>
  <c r="J3219" i="67"/>
  <c r="I5232" i="67"/>
  <c r="I4227" i="67"/>
  <c r="I3220" i="67"/>
  <c r="I2215" i="67"/>
  <c r="I1209" i="67"/>
  <c r="I202" i="67"/>
  <c r="I8294" i="67"/>
  <c r="I7287" i="67"/>
  <c r="K4227" i="67"/>
  <c r="J4227" i="67"/>
  <c r="L4227" i="67"/>
  <c r="M4227" i="67"/>
  <c r="K6237" i="67"/>
  <c r="J6237" i="67"/>
  <c r="M6237" i="67"/>
  <c r="L6237" i="67"/>
  <c r="I6238" i="67"/>
  <c r="M5232" i="67"/>
  <c r="L5232" i="67"/>
  <c r="K5232" i="67"/>
  <c r="J5232" i="67"/>
  <c r="M202" i="67"/>
  <c r="L202" i="67"/>
  <c r="K202" i="67"/>
  <c r="J202" i="67"/>
  <c r="M1209" i="67"/>
  <c r="J1209" i="67"/>
  <c r="L1209" i="67"/>
  <c r="K1209" i="67"/>
  <c r="K2215" i="67"/>
  <c r="J2215" i="67"/>
  <c r="M2215" i="67"/>
  <c r="L2215" i="67"/>
  <c r="M3220" i="67"/>
  <c r="L3220" i="67"/>
  <c r="K3220" i="67"/>
  <c r="J3220" i="67"/>
  <c r="I5233" i="67"/>
  <c r="I4228" i="67"/>
  <c r="I3221" i="67"/>
  <c r="I2216" i="67"/>
  <c r="I1210" i="67"/>
  <c r="I203" i="67"/>
  <c r="I8295" i="67"/>
  <c r="I7288" i="67"/>
  <c r="M203" i="67"/>
  <c r="L203" i="67"/>
  <c r="K203" i="67"/>
  <c r="J203" i="67"/>
  <c r="L4228" i="67"/>
  <c r="K4228" i="67"/>
  <c r="J4228" i="67"/>
  <c r="M4228" i="67"/>
  <c r="J5233" i="67"/>
  <c r="M5233" i="67"/>
  <c r="K5233" i="67"/>
  <c r="L5233" i="67"/>
  <c r="M2216" i="67"/>
  <c r="L2216" i="67"/>
  <c r="K2216" i="67"/>
  <c r="J2216" i="67"/>
  <c r="L1210" i="67"/>
  <c r="K1210" i="67"/>
  <c r="J1210" i="67"/>
  <c r="M1210" i="67"/>
  <c r="M3221" i="67"/>
  <c r="L3221" i="67"/>
  <c r="K3221" i="67"/>
  <c r="J3221" i="67"/>
  <c r="L6238" i="67"/>
  <c r="K6238" i="67"/>
  <c r="J6238" i="67"/>
  <c r="M6238" i="67"/>
  <c r="I6239" i="67"/>
  <c r="I5234" i="67"/>
  <c r="I4229" i="67"/>
  <c r="I3222" i="67"/>
  <c r="I2217" i="67"/>
  <c r="I1211" i="67"/>
  <c r="I204" i="67"/>
  <c r="I8296" i="67"/>
  <c r="I7289" i="67"/>
  <c r="K4229" i="67"/>
  <c r="J4229" i="67"/>
  <c r="M4229" i="67"/>
  <c r="L4229" i="67"/>
  <c r="M204" i="67"/>
  <c r="L204" i="67"/>
  <c r="K204" i="67"/>
  <c r="J204" i="67"/>
  <c r="M1211" i="67"/>
  <c r="J1211" i="67"/>
  <c r="L1211" i="67"/>
  <c r="K1211" i="67"/>
  <c r="K2217" i="67"/>
  <c r="J2217" i="67"/>
  <c r="M2217" i="67"/>
  <c r="L2217" i="67"/>
  <c r="M5234" i="67"/>
  <c r="L5234" i="67"/>
  <c r="K5234" i="67"/>
  <c r="J5234" i="67"/>
  <c r="K6239" i="67"/>
  <c r="J6239" i="67"/>
  <c r="M6239" i="67"/>
  <c r="L6239" i="67"/>
  <c r="I6240" i="67"/>
  <c r="M3222" i="67"/>
  <c r="L3222" i="67"/>
  <c r="K3222" i="67"/>
  <c r="J3222" i="67"/>
  <c r="I5235" i="67"/>
  <c r="I4230" i="67"/>
  <c r="I3223" i="67"/>
  <c r="I2218" i="67"/>
  <c r="I1212" i="67"/>
  <c r="I205" i="67"/>
  <c r="I8297" i="67"/>
  <c r="I7290" i="67"/>
  <c r="M2218" i="67"/>
  <c r="L2218" i="67"/>
  <c r="K2218" i="67"/>
  <c r="J2218" i="67"/>
  <c r="L4230" i="67"/>
  <c r="K4230" i="67"/>
  <c r="J4230" i="67"/>
  <c r="M4230" i="67"/>
  <c r="J5235" i="67"/>
  <c r="M5235" i="67"/>
  <c r="K5235" i="67"/>
  <c r="L5235" i="67"/>
  <c r="L205" i="67"/>
  <c r="K205" i="67"/>
  <c r="J205" i="67"/>
  <c r="M205" i="67"/>
  <c r="L1212" i="67"/>
  <c r="K1212" i="67"/>
  <c r="J1212" i="67"/>
  <c r="M1212" i="67"/>
  <c r="M3223" i="67"/>
  <c r="L3223" i="67"/>
  <c r="K3223" i="67"/>
  <c r="J3223" i="67"/>
  <c r="L6240" i="67"/>
  <c r="K6240" i="67"/>
  <c r="J6240" i="67"/>
  <c r="M6240" i="67"/>
  <c r="I6241" i="67"/>
  <c r="I5236" i="67"/>
  <c r="I4231" i="67"/>
  <c r="I3224" i="67"/>
  <c r="I2219" i="67"/>
  <c r="I1213" i="67"/>
  <c r="I206" i="67"/>
  <c r="I8298" i="67"/>
  <c r="I7291" i="67"/>
  <c r="K4231" i="67"/>
  <c r="J4231" i="67"/>
  <c r="M4231" i="67"/>
  <c r="L4231" i="67"/>
  <c r="K206" i="67"/>
  <c r="J206" i="67"/>
  <c r="M206" i="67"/>
  <c r="L206" i="67"/>
  <c r="M5236" i="67"/>
  <c r="L5236" i="67"/>
  <c r="K5236" i="67"/>
  <c r="J5236" i="67"/>
  <c r="K2219" i="67"/>
  <c r="J2219" i="67"/>
  <c r="M2219" i="67"/>
  <c r="L2219" i="67"/>
  <c r="K6241" i="67"/>
  <c r="J6241" i="67"/>
  <c r="L6241" i="67"/>
  <c r="M6241" i="67"/>
  <c r="I6242" i="67"/>
  <c r="M1213" i="67"/>
  <c r="J1213" i="67"/>
  <c r="L1213" i="67"/>
  <c r="K1213" i="67"/>
  <c r="M3224" i="67"/>
  <c r="L3224" i="67"/>
  <c r="K3224" i="67"/>
  <c r="J3224" i="67"/>
  <c r="I5237" i="67"/>
  <c r="I4232" i="67"/>
  <c r="I3225" i="67"/>
  <c r="I2220" i="67"/>
  <c r="I1214" i="67"/>
  <c r="I207" i="67"/>
  <c r="I8299" i="67"/>
  <c r="I7292" i="67"/>
  <c r="J5237" i="67"/>
  <c r="M5237" i="67"/>
  <c r="K5237" i="67"/>
  <c r="L5237" i="67"/>
  <c r="K207" i="67"/>
  <c r="J207" i="67"/>
  <c r="M207" i="67"/>
  <c r="L207" i="67"/>
  <c r="L6242" i="67"/>
  <c r="K6242" i="67"/>
  <c r="J6242" i="67"/>
  <c r="M6242" i="67"/>
  <c r="I6243" i="67"/>
  <c r="L4232" i="67"/>
  <c r="K4232" i="67"/>
  <c r="J4232" i="67"/>
  <c r="M4232" i="67"/>
  <c r="L1214" i="67"/>
  <c r="K1214" i="67"/>
  <c r="J1214" i="67"/>
  <c r="M1214" i="67"/>
  <c r="M2220" i="67"/>
  <c r="L2220" i="67"/>
  <c r="K2220" i="67"/>
  <c r="J2220" i="67"/>
  <c r="M3225" i="67"/>
  <c r="L3225" i="67"/>
  <c r="K3225" i="67"/>
  <c r="J3225" i="67"/>
  <c r="I5238" i="67"/>
  <c r="I4233" i="67"/>
  <c r="I3226" i="67"/>
  <c r="I2221" i="67"/>
  <c r="I1215" i="67"/>
  <c r="I208" i="67"/>
  <c r="I8300" i="67"/>
  <c r="I7293" i="67"/>
  <c r="K4233" i="67"/>
  <c r="J4233" i="67"/>
  <c r="M4233" i="67"/>
  <c r="L4233" i="67"/>
  <c r="K6243" i="67"/>
  <c r="J6243" i="67"/>
  <c r="M6243" i="67"/>
  <c r="L6243" i="67"/>
  <c r="I6244" i="67"/>
  <c r="M5238" i="67"/>
  <c r="L5238" i="67"/>
  <c r="K5238" i="67"/>
  <c r="J5238" i="67"/>
  <c r="K208" i="67"/>
  <c r="J208" i="67"/>
  <c r="M208" i="67"/>
  <c r="L208" i="67"/>
  <c r="M1215" i="67"/>
  <c r="J1215" i="67"/>
  <c r="K1215" i="67"/>
  <c r="L1215" i="67"/>
  <c r="K2221" i="67"/>
  <c r="J2221" i="67"/>
  <c r="M2221" i="67"/>
  <c r="L2221" i="67"/>
  <c r="M3226" i="67"/>
  <c r="L3226" i="67"/>
  <c r="K3226" i="67"/>
  <c r="J3226" i="67"/>
  <c r="I5239" i="67"/>
  <c r="I4234" i="67"/>
  <c r="I3227" i="67"/>
  <c r="I2222" i="67"/>
  <c r="I1216" i="67"/>
  <c r="I209" i="67"/>
  <c r="I8301" i="67"/>
  <c r="I7294" i="67"/>
  <c r="J5239" i="67"/>
  <c r="M5239" i="67"/>
  <c r="K5239" i="67"/>
  <c r="L5239" i="67"/>
  <c r="L4234" i="67"/>
  <c r="K4234" i="67"/>
  <c r="J4234" i="67"/>
  <c r="M4234" i="67"/>
  <c r="J209" i="67"/>
  <c r="M209" i="67"/>
  <c r="L209" i="67"/>
  <c r="K209" i="67"/>
  <c r="M2222" i="67"/>
  <c r="L2222" i="67"/>
  <c r="K2222" i="67"/>
  <c r="J2222" i="67"/>
  <c r="L1216" i="67"/>
  <c r="K1216" i="67"/>
  <c r="J1216" i="67"/>
  <c r="M1216" i="67"/>
  <c r="M3227" i="67"/>
  <c r="L3227" i="67"/>
  <c r="K3227" i="67"/>
  <c r="J3227" i="67"/>
  <c r="L6244" i="67"/>
  <c r="K6244" i="67"/>
  <c r="J6244" i="67"/>
  <c r="M6244" i="67"/>
  <c r="I6245" i="67"/>
  <c r="I5240" i="67"/>
  <c r="I4235" i="67"/>
  <c r="I3228" i="67"/>
  <c r="I2223" i="67"/>
  <c r="I1217" i="67"/>
  <c r="I210" i="67"/>
  <c r="I8302" i="67"/>
  <c r="I7295" i="67"/>
  <c r="K4235" i="67"/>
  <c r="J4235" i="67"/>
  <c r="M4235" i="67"/>
  <c r="L4235" i="67"/>
  <c r="K6245" i="67"/>
  <c r="J6245" i="67"/>
  <c r="M6245" i="67"/>
  <c r="L6245" i="67"/>
  <c r="I6246" i="67"/>
  <c r="M5240" i="67"/>
  <c r="L5240" i="67"/>
  <c r="K5240" i="67"/>
  <c r="J5240" i="67"/>
  <c r="M1217" i="67"/>
  <c r="J1217" i="67"/>
  <c r="L1217" i="67"/>
  <c r="K1217" i="67"/>
  <c r="K2223" i="67"/>
  <c r="J2223" i="67"/>
  <c r="M2223" i="67"/>
  <c r="L2223" i="67"/>
  <c r="M210" i="67"/>
  <c r="L210" i="67"/>
  <c r="K210" i="67"/>
  <c r="J210" i="67"/>
  <c r="M3228" i="67"/>
  <c r="L3228" i="67"/>
  <c r="K3228" i="67"/>
  <c r="J3228" i="67"/>
  <c r="I5241" i="67"/>
  <c r="I4236" i="67"/>
  <c r="I3229" i="67"/>
  <c r="I2224" i="67"/>
  <c r="I1218" i="67"/>
  <c r="I211" i="67"/>
  <c r="I8303" i="67"/>
  <c r="I7296" i="67"/>
  <c r="J5241" i="67"/>
  <c r="M5241" i="67"/>
  <c r="K5241" i="67"/>
  <c r="L5241" i="67"/>
  <c r="L4236" i="67"/>
  <c r="K4236" i="67"/>
  <c r="J4236" i="67"/>
  <c r="M4236" i="67"/>
  <c r="M2224" i="67"/>
  <c r="L2224" i="67"/>
  <c r="K2224" i="67"/>
  <c r="J2224" i="67"/>
  <c r="M211" i="67"/>
  <c r="L211" i="67"/>
  <c r="K211" i="67"/>
  <c r="J211" i="67"/>
  <c r="L1218" i="67"/>
  <c r="K1218" i="67"/>
  <c r="J1218" i="67"/>
  <c r="M1218" i="67"/>
  <c r="M3229" i="67"/>
  <c r="L3229" i="67"/>
  <c r="K3229" i="67"/>
  <c r="J3229" i="67"/>
  <c r="L6246" i="67"/>
  <c r="K6246" i="67"/>
  <c r="J6246" i="67"/>
  <c r="M6246" i="67"/>
  <c r="I6247" i="67"/>
  <c r="I5242" i="67"/>
  <c r="I4237" i="67"/>
  <c r="I3230" i="67"/>
  <c r="I2225" i="67"/>
  <c r="I1219" i="67"/>
  <c r="I212" i="67"/>
  <c r="I8304" i="67"/>
  <c r="I7297" i="67"/>
  <c r="M5242" i="67"/>
  <c r="L5242" i="67"/>
  <c r="J5242" i="67"/>
  <c r="K5242" i="67"/>
  <c r="M212" i="67"/>
  <c r="L212" i="67"/>
  <c r="K212" i="67"/>
  <c r="J212" i="67"/>
  <c r="K6247" i="67"/>
  <c r="J6247" i="67"/>
  <c r="M6247" i="67"/>
  <c r="L6247" i="67"/>
  <c r="I6248" i="67"/>
  <c r="M1219" i="67"/>
  <c r="K1219" i="67"/>
  <c r="J1219" i="67"/>
  <c r="L1219" i="67"/>
  <c r="K4237" i="67"/>
  <c r="J4237" i="67"/>
  <c r="M4237" i="67"/>
  <c r="L4237" i="67"/>
  <c r="K2225" i="67"/>
  <c r="J2225" i="67"/>
  <c r="M2225" i="67"/>
  <c r="L2225" i="67"/>
  <c r="M3230" i="67"/>
  <c r="L3230" i="67"/>
  <c r="K3230" i="67"/>
  <c r="J3230" i="67"/>
  <c r="I5243" i="67"/>
  <c r="I4238" i="67"/>
  <c r="I3231" i="67"/>
  <c r="I2226" i="67"/>
  <c r="I1220" i="67"/>
  <c r="I213" i="67"/>
  <c r="I8305" i="67"/>
  <c r="I7298" i="67"/>
  <c r="L213" i="67"/>
  <c r="J213" i="67"/>
  <c r="K213" i="67"/>
  <c r="M213" i="67"/>
  <c r="L1220" i="67"/>
  <c r="K1220" i="67"/>
  <c r="J1220" i="67"/>
  <c r="M1220" i="67"/>
  <c r="L4238" i="67"/>
  <c r="K4238" i="67"/>
  <c r="J4238" i="67"/>
  <c r="M4238" i="67"/>
  <c r="J5243" i="67"/>
  <c r="M5243" i="67"/>
  <c r="K5243" i="67"/>
  <c r="L5243" i="67"/>
  <c r="L6248" i="67"/>
  <c r="K6248" i="67"/>
  <c r="J6248" i="67"/>
  <c r="M6248" i="67"/>
  <c r="I6249" i="67"/>
  <c r="M2226" i="67"/>
  <c r="L2226" i="67"/>
  <c r="K2226" i="67"/>
  <c r="J2226" i="67"/>
  <c r="M3231" i="67"/>
  <c r="L3231" i="67"/>
  <c r="K3231" i="67"/>
  <c r="J3231" i="67"/>
  <c r="I5244" i="67"/>
  <c r="I4239" i="67"/>
  <c r="I3232" i="67"/>
  <c r="I2227" i="67"/>
  <c r="I1221" i="67"/>
  <c r="I214" i="67"/>
  <c r="I8306" i="67"/>
  <c r="I7299" i="67"/>
  <c r="M5244" i="67"/>
  <c r="L5244" i="67"/>
  <c r="K5244" i="67"/>
  <c r="J5244" i="67"/>
  <c r="K214" i="67"/>
  <c r="J214" i="67"/>
  <c r="M214" i="67"/>
  <c r="L214" i="67"/>
  <c r="M1221" i="67"/>
  <c r="L1221" i="67"/>
  <c r="K1221" i="67"/>
  <c r="J1221" i="67"/>
  <c r="K2227" i="67"/>
  <c r="J2227" i="67"/>
  <c r="M2227" i="67"/>
  <c r="L2227" i="67"/>
  <c r="K4239" i="67"/>
  <c r="J4239" i="67"/>
  <c r="M4239" i="67"/>
  <c r="L4239" i="67"/>
  <c r="K6249" i="67"/>
  <c r="J6249" i="67"/>
  <c r="M6249" i="67"/>
  <c r="L6249" i="67"/>
  <c r="I6250" i="67"/>
  <c r="M3232" i="67"/>
  <c r="L3232" i="67"/>
  <c r="K3232" i="67"/>
  <c r="J3232" i="67"/>
  <c r="I5245" i="67"/>
  <c r="I4240" i="67"/>
  <c r="I3233" i="67"/>
  <c r="I2228" i="67"/>
  <c r="I1222" i="67"/>
  <c r="I215" i="67"/>
  <c r="I8307" i="67"/>
  <c r="I7300" i="67"/>
  <c r="J5245" i="67"/>
  <c r="M5245" i="67"/>
  <c r="K5245" i="67"/>
  <c r="L5245" i="67"/>
  <c r="L4240" i="67"/>
  <c r="K4240" i="67"/>
  <c r="J4240" i="67"/>
  <c r="M4240" i="67"/>
  <c r="K215" i="67"/>
  <c r="J215" i="67"/>
  <c r="M215" i="67"/>
  <c r="L215" i="67"/>
  <c r="L1222" i="67"/>
  <c r="K1222" i="67"/>
  <c r="J1222" i="67"/>
  <c r="M1222" i="67"/>
  <c r="M2228" i="67"/>
  <c r="L2228" i="67"/>
  <c r="K2228" i="67"/>
  <c r="J2228" i="67"/>
  <c r="M3233" i="67"/>
  <c r="L3233" i="67"/>
  <c r="K3233" i="67"/>
  <c r="J3233" i="67"/>
  <c r="L6250" i="67"/>
  <c r="K6250" i="67"/>
  <c r="J6250" i="67"/>
  <c r="M6250" i="67"/>
  <c r="I6251" i="67"/>
  <c r="I5246" i="67"/>
  <c r="I4241" i="67"/>
  <c r="I3234" i="67"/>
  <c r="I2229" i="67"/>
  <c r="I1223" i="67"/>
  <c r="I216" i="67"/>
  <c r="I8308" i="67"/>
  <c r="I7301" i="67"/>
  <c r="M5246" i="67"/>
  <c r="L5246" i="67"/>
  <c r="K5246" i="67"/>
  <c r="J5246" i="67"/>
  <c r="K6251" i="67"/>
  <c r="J6251" i="67"/>
  <c r="M6251" i="67"/>
  <c r="L6251" i="67"/>
  <c r="I6252" i="67"/>
  <c r="K216" i="67"/>
  <c r="J216" i="67"/>
  <c r="M216" i="67"/>
  <c r="L216" i="67"/>
  <c r="M1223" i="67"/>
  <c r="L1223" i="67"/>
  <c r="K1223" i="67"/>
  <c r="J1223" i="67"/>
  <c r="K4241" i="67"/>
  <c r="J4241" i="67"/>
  <c r="M4241" i="67"/>
  <c r="L4241" i="67"/>
  <c r="K2229" i="67"/>
  <c r="J2229" i="67"/>
  <c r="M2229" i="67"/>
  <c r="L2229" i="67"/>
  <c r="M3234" i="67"/>
  <c r="L3234" i="67"/>
  <c r="K3234" i="67"/>
  <c r="J3234" i="67"/>
  <c r="I5247" i="67"/>
  <c r="I4242" i="67"/>
  <c r="I3235" i="67"/>
  <c r="I2230" i="67"/>
  <c r="I1224" i="67"/>
  <c r="I217" i="67"/>
  <c r="I8309" i="67"/>
  <c r="I7302" i="67"/>
  <c r="L4242" i="67"/>
  <c r="K4242" i="67"/>
  <c r="J4242" i="67"/>
  <c r="M4242" i="67"/>
  <c r="J217" i="67"/>
  <c r="M217" i="67"/>
  <c r="L217" i="67"/>
  <c r="K217" i="67"/>
  <c r="J5247" i="67"/>
  <c r="M5247" i="67"/>
  <c r="K5247" i="67"/>
  <c r="L5247" i="67"/>
  <c r="L1224" i="67"/>
  <c r="K1224" i="67"/>
  <c r="J1224" i="67"/>
  <c r="M1224" i="67"/>
  <c r="M2230" i="67"/>
  <c r="L2230" i="67"/>
  <c r="K2230" i="67"/>
  <c r="J2230" i="67"/>
  <c r="M3235" i="67"/>
  <c r="L3235" i="67"/>
  <c r="K3235" i="67"/>
  <c r="J3235" i="67"/>
  <c r="L6252" i="67"/>
  <c r="K6252" i="67"/>
  <c r="J6252" i="67"/>
  <c r="M6252" i="67"/>
  <c r="I6253" i="67"/>
  <c r="I5248" i="67"/>
  <c r="I4243" i="67"/>
  <c r="I3236" i="67"/>
  <c r="I2231" i="67"/>
  <c r="I1225" i="67"/>
  <c r="I218" i="67"/>
  <c r="I8310" i="67"/>
  <c r="I7303" i="67"/>
  <c r="K4243" i="67"/>
  <c r="J4243" i="67"/>
  <c r="L4243" i="67"/>
  <c r="M4243" i="67"/>
  <c r="M5248" i="67"/>
  <c r="L5248" i="67"/>
  <c r="K5248" i="67"/>
  <c r="J5248" i="67"/>
  <c r="M218" i="67"/>
  <c r="L218" i="67"/>
  <c r="K218" i="67"/>
  <c r="J218" i="67"/>
  <c r="M1225" i="67"/>
  <c r="L1225" i="67"/>
  <c r="K1225" i="67"/>
  <c r="J1225" i="67"/>
  <c r="K2231" i="67"/>
  <c r="J2231" i="67"/>
  <c r="M2231" i="67"/>
  <c r="L2231" i="67"/>
  <c r="K6253" i="67"/>
  <c r="J6253" i="67"/>
  <c r="M6253" i="67"/>
  <c r="L6253" i="67"/>
  <c r="I6254" i="67"/>
  <c r="M3236" i="67"/>
  <c r="L3236" i="67"/>
  <c r="K3236" i="67"/>
  <c r="J3236" i="67"/>
  <c r="I5249" i="67"/>
  <c r="I4244" i="67"/>
  <c r="I3237" i="67"/>
  <c r="I2232" i="67"/>
  <c r="I1226" i="67"/>
  <c r="I219" i="67"/>
  <c r="I8311" i="67"/>
  <c r="I7304" i="67"/>
  <c r="J5249" i="67"/>
  <c r="M5249" i="67"/>
  <c r="K5249" i="67"/>
  <c r="L5249" i="67"/>
  <c r="L4244" i="67"/>
  <c r="K4244" i="67"/>
  <c r="J4244" i="67"/>
  <c r="M4244" i="67"/>
  <c r="M219" i="67"/>
  <c r="L219" i="67"/>
  <c r="K219" i="67"/>
  <c r="J219" i="67"/>
  <c r="L1226" i="67"/>
  <c r="K1226" i="67"/>
  <c r="J1226" i="67"/>
  <c r="M1226" i="67"/>
  <c r="M2232" i="67"/>
  <c r="L2232" i="67"/>
  <c r="K2232" i="67"/>
  <c r="J2232" i="67"/>
  <c r="M3237" i="67"/>
  <c r="L3237" i="67"/>
  <c r="K3237" i="67"/>
  <c r="J3237" i="67"/>
  <c r="L6254" i="67"/>
  <c r="K6254" i="67"/>
  <c r="J6254" i="67"/>
  <c r="M6254" i="67"/>
  <c r="I6255" i="67"/>
  <c r="I5250" i="67"/>
  <c r="I4245" i="67"/>
  <c r="I3238" i="67"/>
  <c r="I2233" i="67"/>
  <c r="I1227" i="67"/>
  <c r="I220" i="67"/>
  <c r="I8312" i="67"/>
  <c r="I7305" i="67"/>
  <c r="M5250" i="67"/>
  <c r="L5250" i="67"/>
  <c r="K5250" i="67"/>
  <c r="J5250" i="67"/>
  <c r="M220" i="67"/>
  <c r="L220" i="67"/>
  <c r="K220" i="67"/>
  <c r="J220" i="67"/>
  <c r="K6255" i="67"/>
  <c r="J6255" i="67"/>
  <c r="M6255" i="67"/>
  <c r="L6255" i="67"/>
  <c r="I6256" i="67"/>
  <c r="M1227" i="67"/>
  <c r="L1227" i="67"/>
  <c r="K1227" i="67"/>
  <c r="J1227" i="67"/>
  <c r="K4245" i="67"/>
  <c r="J4245" i="67"/>
  <c r="M4245" i="67"/>
  <c r="L4245" i="67"/>
  <c r="K2233" i="67"/>
  <c r="J2233" i="67"/>
  <c r="M2233" i="67"/>
  <c r="L2233" i="67"/>
  <c r="M3238" i="67"/>
  <c r="L3238" i="67"/>
  <c r="K3238" i="67"/>
  <c r="J3238" i="67"/>
  <c r="I5251" i="67"/>
  <c r="I4246" i="67"/>
  <c r="I3239" i="67"/>
  <c r="I2234" i="67"/>
  <c r="I1228" i="67"/>
  <c r="I221" i="67"/>
  <c r="I8313" i="67"/>
  <c r="I7306" i="67"/>
  <c r="J5251" i="67"/>
  <c r="M5251" i="67"/>
  <c r="K5251" i="67"/>
  <c r="L5251" i="67"/>
  <c r="L4246" i="67"/>
  <c r="K4246" i="67"/>
  <c r="J4246" i="67"/>
  <c r="M4246" i="67"/>
  <c r="L6256" i="67"/>
  <c r="K6256" i="67"/>
  <c r="J6256" i="67"/>
  <c r="M6256" i="67"/>
  <c r="I6257" i="67"/>
  <c r="L221" i="67"/>
  <c r="K221" i="67"/>
  <c r="J221" i="67"/>
  <c r="M221" i="67"/>
  <c r="M2234" i="67"/>
  <c r="L2234" i="67"/>
  <c r="K2234" i="67"/>
  <c r="J2234" i="67"/>
  <c r="L1228" i="67"/>
  <c r="K1228" i="67"/>
  <c r="J1228" i="67"/>
  <c r="M1228" i="67"/>
  <c r="M3239" i="67"/>
  <c r="L3239" i="67"/>
  <c r="K3239" i="67"/>
  <c r="J3239" i="67"/>
  <c r="I5252" i="67"/>
  <c r="I4247" i="67"/>
  <c r="I3240" i="67"/>
  <c r="I2235" i="67"/>
  <c r="I1229" i="67"/>
  <c r="I222" i="67"/>
  <c r="I8314" i="67"/>
  <c r="I7307" i="67"/>
  <c r="M5252" i="67"/>
  <c r="L5252" i="67"/>
  <c r="K5252" i="67"/>
  <c r="J5252" i="67"/>
  <c r="K6257" i="67"/>
  <c r="J6257" i="67"/>
  <c r="L6257" i="67"/>
  <c r="M6257" i="67"/>
  <c r="I6258" i="67"/>
  <c r="M1229" i="67"/>
  <c r="L1229" i="67"/>
  <c r="K1229" i="67"/>
  <c r="J1229" i="67"/>
  <c r="K4247" i="67"/>
  <c r="J4247" i="67"/>
  <c r="M4247" i="67"/>
  <c r="L4247" i="67"/>
  <c r="K222" i="67"/>
  <c r="J222" i="67"/>
  <c r="M222" i="67"/>
  <c r="L222" i="67"/>
  <c r="K2235" i="67"/>
  <c r="J2235" i="67"/>
  <c r="M2235" i="67"/>
  <c r="L2235" i="67"/>
  <c r="M3240" i="67"/>
  <c r="L3240" i="67"/>
  <c r="K3240" i="67"/>
  <c r="J3240" i="67"/>
  <c r="I5253" i="67"/>
  <c r="I4248" i="67"/>
  <c r="I3241" i="67"/>
  <c r="I2236" i="67"/>
  <c r="I1230" i="67"/>
  <c r="I223" i="67"/>
  <c r="I8315" i="67"/>
  <c r="I7308" i="67"/>
  <c r="K223" i="67"/>
  <c r="J223" i="67"/>
  <c r="M223" i="67"/>
  <c r="L223" i="67"/>
  <c r="L4248" i="67"/>
  <c r="K4248" i="67"/>
  <c r="J4248" i="67"/>
  <c r="M4248" i="67"/>
  <c r="J5253" i="67"/>
  <c r="M5253" i="67"/>
  <c r="K5253" i="67"/>
  <c r="L5253" i="67"/>
  <c r="L1230" i="67"/>
  <c r="K1230" i="67"/>
  <c r="J1230" i="67"/>
  <c r="M1230" i="67"/>
  <c r="M2236" i="67"/>
  <c r="L2236" i="67"/>
  <c r="K2236" i="67"/>
  <c r="J2236" i="67"/>
  <c r="M3241" i="67"/>
  <c r="L3241" i="67"/>
  <c r="K3241" i="67"/>
  <c r="J3241" i="67"/>
  <c r="L6258" i="67"/>
  <c r="K6258" i="67"/>
  <c r="J6258" i="67"/>
  <c r="M6258" i="67"/>
  <c r="I6259" i="67"/>
  <c r="I5254" i="67"/>
  <c r="I4249" i="67"/>
  <c r="I3242" i="67"/>
  <c r="I2237" i="67"/>
  <c r="I1231" i="67"/>
  <c r="I224" i="67"/>
  <c r="I8316" i="67"/>
  <c r="I7309" i="67"/>
  <c r="K4249" i="67"/>
  <c r="J4249" i="67"/>
  <c r="M4249" i="67"/>
  <c r="L4249" i="67"/>
  <c r="M5254" i="67"/>
  <c r="L5254" i="67"/>
  <c r="K5254" i="67"/>
  <c r="J5254" i="67"/>
  <c r="K6259" i="67"/>
  <c r="J6259" i="67"/>
  <c r="M6259" i="67"/>
  <c r="L6259" i="67"/>
  <c r="I6260" i="67"/>
  <c r="K224" i="67"/>
  <c r="J224" i="67"/>
  <c r="M224" i="67"/>
  <c r="L224" i="67"/>
  <c r="M1231" i="67"/>
  <c r="L1231" i="67"/>
  <c r="K1231" i="67"/>
  <c r="J1231" i="67"/>
  <c r="K2237" i="67"/>
  <c r="J2237" i="67"/>
  <c r="M2237" i="67"/>
  <c r="L2237" i="67"/>
  <c r="M3242" i="67"/>
  <c r="L3242" i="67"/>
  <c r="K3242" i="67"/>
  <c r="J3242" i="67"/>
  <c r="I5255" i="67"/>
  <c r="I4250" i="67"/>
  <c r="I3243" i="67"/>
  <c r="I2238" i="67"/>
  <c r="I1232" i="67"/>
  <c r="I225" i="67"/>
  <c r="I8317" i="67"/>
  <c r="I7310" i="67"/>
  <c r="J225" i="67"/>
  <c r="M225" i="67"/>
  <c r="L225" i="67"/>
  <c r="K225" i="67"/>
  <c r="L4250" i="67"/>
  <c r="K4250" i="67"/>
  <c r="J4250" i="67"/>
  <c r="M4250" i="67"/>
  <c r="M2238" i="67"/>
  <c r="L2238" i="67"/>
  <c r="K2238" i="67"/>
  <c r="J2238" i="67"/>
  <c r="J5255" i="67"/>
  <c r="M5255" i="67"/>
  <c r="K5255" i="67"/>
  <c r="L5255" i="67"/>
  <c r="L6260" i="67"/>
  <c r="K6260" i="67"/>
  <c r="J6260" i="67"/>
  <c r="M6260" i="67"/>
  <c r="I6261" i="67"/>
  <c r="L1232" i="67"/>
  <c r="K1232" i="67"/>
  <c r="J1232" i="67"/>
  <c r="M1232" i="67"/>
  <c r="M3243" i="67"/>
  <c r="L3243" i="67"/>
  <c r="K3243" i="67"/>
  <c r="J3243" i="67"/>
  <c r="I5256" i="67"/>
  <c r="I4251" i="67"/>
  <c r="I3244" i="67"/>
  <c r="I2239" i="67"/>
  <c r="I1233" i="67"/>
  <c r="I226" i="67"/>
  <c r="I8318" i="67"/>
  <c r="I7311" i="67"/>
  <c r="K6261" i="67"/>
  <c r="J6261" i="67"/>
  <c r="M6261" i="67"/>
  <c r="L6261" i="67"/>
  <c r="I6262" i="67"/>
  <c r="K4251" i="67"/>
  <c r="J4251" i="67"/>
  <c r="M4251" i="67"/>
  <c r="L4251" i="67"/>
  <c r="M1233" i="67"/>
  <c r="L1233" i="67"/>
  <c r="K1233" i="67"/>
  <c r="J1233" i="67"/>
  <c r="M5256" i="67"/>
  <c r="L5256" i="67"/>
  <c r="K5256" i="67"/>
  <c r="J5256" i="67"/>
  <c r="M226" i="67"/>
  <c r="L226" i="67"/>
  <c r="K226" i="67"/>
  <c r="J226" i="67"/>
  <c r="K2239" i="67"/>
  <c r="J2239" i="67"/>
  <c r="M2239" i="67"/>
  <c r="L2239" i="67"/>
  <c r="M3244" i="67"/>
  <c r="L3244" i="67"/>
  <c r="K3244" i="67"/>
  <c r="J3244" i="67"/>
  <c r="I5257" i="67"/>
  <c r="I4252" i="67"/>
  <c r="I3245" i="67"/>
  <c r="I2240" i="67"/>
  <c r="I1234" i="67"/>
  <c r="I227" i="67"/>
  <c r="I8319" i="67"/>
  <c r="I7312" i="67"/>
  <c r="L6262" i="67"/>
  <c r="K6262" i="67"/>
  <c r="J6262" i="67"/>
  <c r="M6262" i="67"/>
  <c r="I6263" i="67"/>
  <c r="L4252" i="67"/>
  <c r="K4252" i="67"/>
  <c r="J4252" i="67"/>
  <c r="M4252" i="67"/>
  <c r="M227" i="67"/>
  <c r="L227" i="67"/>
  <c r="K227" i="67"/>
  <c r="J227" i="67"/>
  <c r="L1234" i="67"/>
  <c r="K1234" i="67"/>
  <c r="J1234" i="67"/>
  <c r="M1234" i="67"/>
  <c r="M2240" i="67"/>
  <c r="L2240" i="67"/>
  <c r="K2240" i="67"/>
  <c r="J2240" i="67"/>
  <c r="J5257" i="67"/>
  <c r="M5257" i="67"/>
  <c r="K5257" i="67"/>
  <c r="L5257" i="67"/>
  <c r="M3245" i="67"/>
  <c r="L3245" i="67"/>
  <c r="K3245" i="67"/>
  <c r="J3245" i="67"/>
  <c r="I5258" i="67"/>
  <c r="I4253" i="67"/>
  <c r="I3246" i="67"/>
  <c r="I2241" i="67"/>
  <c r="I1235" i="67"/>
  <c r="I228" i="67"/>
  <c r="I8320" i="67"/>
  <c r="I7313" i="67"/>
  <c r="K4253" i="67"/>
  <c r="J4253" i="67"/>
  <c r="M4253" i="67"/>
  <c r="L4253" i="67"/>
  <c r="M5258" i="67"/>
  <c r="L5258" i="67"/>
  <c r="J5258" i="67"/>
  <c r="K5258" i="67"/>
  <c r="K6263" i="67"/>
  <c r="J6263" i="67"/>
  <c r="M6263" i="67"/>
  <c r="L6263" i="67"/>
  <c r="I6264" i="67"/>
  <c r="M228" i="67"/>
  <c r="L228" i="67"/>
  <c r="K228" i="67"/>
  <c r="J228" i="67"/>
  <c r="M1235" i="67"/>
  <c r="L1235" i="67"/>
  <c r="K1235" i="67"/>
  <c r="J1235" i="67"/>
  <c r="K2241" i="67"/>
  <c r="J2241" i="67"/>
  <c r="M2241" i="67"/>
  <c r="L2241" i="67"/>
  <c r="M3246" i="67"/>
  <c r="L3246" i="67"/>
  <c r="K3246" i="67"/>
  <c r="J3246" i="67"/>
  <c r="I5259" i="67"/>
  <c r="I4254" i="67"/>
  <c r="I3247" i="67"/>
  <c r="I2242" i="67"/>
  <c r="I1236" i="67"/>
  <c r="I229" i="67"/>
  <c r="I8321" i="67"/>
  <c r="I7314" i="67"/>
  <c r="L4254" i="67"/>
  <c r="K4254" i="67"/>
  <c r="J4254" i="67"/>
  <c r="M4254" i="67"/>
  <c r="J5259" i="67"/>
  <c r="M5259" i="67"/>
  <c r="K5259" i="67"/>
  <c r="L5259" i="67"/>
  <c r="L6264" i="67"/>
  <c r="K6264" i="67"/>
  <c r="J6264" i="67"/>
  <c r="M6264" i="67"/>
  <c r="I6265" i="67"/>
  <c r="L229" i="67"/>
  <c r="J229" i="67"/>
  <c r="K229" i="67"/>
  <c r="M229" i="67"/>
  <c r="L1236" i="67"/>
  <c r="K1236" i="67"/>
  <c r="J1236" i="67"/>
  <c r="M1236" i="67"/>
  <c r="M2242" i="67"/>
  <c r="L2242" i="67"/>
  <c r="K2242" i="67"/>
  <c r="J2242" i="67"/>
  <c r="M3247" i="67"/>
  <c r="L3247" i="67"/>
  <c r="K3247" i="67"/>
  <c r="J3247" i="67"/>
  <c r="I5260" i="67"/>
  <c r="I4255" i="67"/>
  <c r="I3248" i="67"/>
  <c r="I2243" i="67"/>
  <c r="I1237" i="67"/>
  <c r="I230" i="67"/>
  <c r="I8322" i="67"/>
  <c r="I7315" i="67"/>
  <c r="K4255" i="67"/>
  <c r="J4255" i="67"/>
  <c r="M4255" i="67"/>
  <c r="L4255" i="67"/>
  <c r="K6265" i="67"/>
  <c r="J6265" i="67"/>
  <c r="M6265" i="67"/>
  <c r="L6265" i="67"/>
  <c r="I6266" i="67"/>
  <c r="M1237" i="67"/>
  <c r="L1237" i="67"/>
  <c r="K1237" i="67"/>
  <c r="J1237" i="67"/>
  <c r="K2243" i="67"/>
  <c r="J2243" i="67"/>
  <c r="M2243" i="67"/>
  <c r="L2243" i="67"/>
  <c r="M5260" i="67"/>
  <c r="L5260" i="67"/>
  <c r="K5260" i="67"/>
  <c r="J5260" i="67"/>
  <c r="K230" i="67"/>
  <c r="J230" i="67"/>
  <c r="M230" i="67"/>
  <c r="L230" i="67"/>
  <c r="M3248" i="67"/>
  <c r="L3248" i="67"/>
  <c r="K3248" i="67"/>
  <c r="J3248" i="67"/>
  <c r="I5261" i="67"/>
  <c r="I4256" i="67"/>
  <c r="I3249" i="67"/>
  <c r="I2244" i="67"/>
  <c r="I1238" i="67"/>
  <c r="I231" i="67"/>
  <c r="I8323" i="67"/>
  <c r="I7316" i="67"/>
  <c r="J5261" i="67"/>
  <c r="M5261" i="67"/>
  <c r="K5261" i="67"/>
  <c r="L5261" i="67"/>
  <c r="K231" i="67"/>
  <c r="J231" i="67"/>
  <c r="M231" i="67"/>
  <c r="L231" i="67"/>
  <c r="L4256" i="67"/>
  <c r="K4256" i="67"/>
  <c r="J4256" i="67"/>
  <c r="M4256" i="67"/>
  <c r="L1238" i="67"/>
  <c r="K1238" i="67"/>
  <c r="J1238" i="67"/>
  <c r="M1238" i="67"/>
  <c r="M2244" i="67"/>
  <c r="L2244" i="67"/>
  <c r="K2244" i="67"/>
  <c r="J2244" i="67"/>
  <c r="M3249" i="67"/>
  <c r="L3249" i="67"/>
  <c r="K3249" i="67"/>
  <c r="J3249" i="67"/>
  <c r="L6266" i="67"/>
  <c r="K6266" i="67"/>
  <c r="J6266" i="67"/>
  <c r="M6266" i="67"/>
  <c r="I6267" i="67"/>
  <c r="I5262" i="67"/>
  <c r="I4257" i="67"/>
  <c r="I3250" i="67"/>
  <c r="I2245" i="67"/>
  <c r="I1239" i="67"/>
  <c r="I232" i="67"/>
  <c r="I8324" i="67"/>
  <c r="I7317" i="67"/>
  <c r="K4257" i="67"/>
  <c r="J4257" i="67"/>
  <c r="M4257" i="67"/>
  <c r="L4257" i="67"/>
  <c r="M1239" i="67"/>
  <c r="L1239" i="67"/>
  <c r="K1239" i="67"/>
  <c r="J1239" i="67"/>
  <c r="K2245" i="67"/>
  <c r="J2245" i="67"/>
  <c r="M2245" i="67"/>
  <c r="L2245" i="67"/>
  <c r="M5262" i="67"/>
  <c r="L5262" i="67"/>
  <c r="K5262" i="67"/>
  <c r="J5262" i="67"/>
  <c r="K6267" i="67"/>
  <c r="J6267" i="67"/>
  <c r="M6267" i="67"/>
  <c r="L6267" i="67"/>
  <c r="I6268" i="67"/>
  <c r="K232" i="67"/>
  <c r="J232" i="67"/>
  <c r="M232" i="67"/>
  <c r="L232" i="67"/>
  <c r="M3250" i="67"/>
  <c r="L3250" i="67"/>
  <c r="K3250" i="67"/>
  <c r="J3250" i="67"/>
  <c r="I5263" i="67"/>
  <c r="I4258" i="67"/>
  <c r="I3251" i="67"/>
  <c r="I2246" i="67"/>
  <c r="I1240" i="67"/>
  <c r="I233" i="67"/>
  <c r="I8325" i="67"/>
  <c r="I7318" i="67"/>
  <c r="L6268" i="67"/>
  <c r="K6268" i="67"/>
  <c r="J6268" i="67"/>
  <c r="M6268" i="67"/>
  <c r="I6269" i="67"/>
  <c r="L4258" i="67"/>
  <c r="K4258" i="67"/>
  <c r="J4258" i="67"/>
  <c r="M4258" i="67"/>
  <c r="J5263" i="67"/>
  <c r="M5263" i="67"/>
  <c r="K5263" i="67"/>
  <c r="L5263" i="67"/>
  <c r="J233" i="67"/>
  <c r="M233" i="67"/>
  <c r="L233" i="67"/>
  <c r="K233" i="67"/>
  <c r="L1240" i="67"/>
  <c r="K1240" i="67"/>
  <c r="J1240" i="67"/>
  <c r="M1240" i="67"/>
  <c r="M2246" i="67"/>
  <c r="L2246" i="67"/>
  <c r="K2246" i="67"/>
  <c r="J2246" i="67"/>
  <c r="M3251" i="67"/>
  <c r="L3251" i="67"/>
  <c r="K3251" i="67"/>
  <c r="J3251" i="67"/>
  <c r="I5264" i="67"/>
  <c r="I4259" i="67"/>
  <c r="I3252" i="67"/>
  <c r="I2247" i="67"/>
  <c r="I1241" i="67"/>
  <c r="I234" i="67"/>
  <c r="I8326" i="67"/>
  <c r="I7319" i="67"/>
  <c r="K6269" i="67"/>
  <c r="J6269" i="67"/>
  <c r="M6269" i="67"/>
  <c r="L6269" i="67"/>
  <c r="I6270" i="67"/>
  <c r="K4259" i="67"/>
  <c r="J4259" i="67"/>
  <c r="L4259" i="67"/>
  <c r="M4259" i="67"/>
  <c r="M5264" i="67"/>
  <c r="L5264" i="67"/>
  <c r="K5264" i="67"/>
  <c r="J5264" i="67"/>
  <c r="M234" i="67"/>
  <c r="L234" i="67"/>
  <c r="K234" i="67"/>
  <c r="J234" i="67"/>
  <c r="M1241" i="67"/>
  <c r="L1241" i="67"/>
  <c r="K1241" i="67"/>
  <c r="J1241" i="67"/>
  <c r="K2247" i="67"/>
  <c r="J2247" i="67"/>
  <c r="M2247" i="67"/>
  <c r="L2247" i="67"/>
  <c r="M3252" i="67"/>
  <c r="L3252" i="67"/>
  <c r="K3252" i="67"/>
  <c r="J3252" i="67"/>
  <c r="I5265" i="67"/>
  <c r="I4260" i="67"/>
  <c r="I3253" i="67"/>
  <c r="I2248" i="67"/>
  <c r="I1242" i="67"/>
  <c r="I235" i="67"/>
  <c r="I8327" i="67"/>
  <c r="I7320" i="67"/>
  <c r="J5265" i="67"/>
  <c r="M5265" i="67"/>
  <c r="K5265" i="67"/>
  <c r="L5265" i="67"/>
  <c r="L4260" i="67"/>
  <c r="K4260" i="67"/>
  <c r="J4260" i="67"/>
  <c r="M4260" i="67"/>
  <c r="L6270" i="67"/>
  <c r="K6270" i="67"/>
  <c r="J6270" i="67"/>
  <c r="M6270" i="67"/>
  <c r="I6271" i="67"/>
  <c r="M235" i="67"/>
  <c r="L235" i="67"/>
  <c r="K235" i="67"/>
  <c r="J235" i="67"/>
  <c r="L1242" i="67"/>
  <c r="K1242" i="67"/>
  <c r="J1242" i="67"/>
  <c r="M1242" i="67"/>
  <c r="M2248" i="67"/>
  <c r="L2248" i="67"/>
  <c r="K2248" i="67"/>
  <c r="J2248" i="67"/>
  <c r="M3253" i="67"/>
  <c r="L3253" i="67"/>
  <c r="K3253" i="67"/>
  <c r="J3253" i="67"/>
  <c r="I5266" i="67"/>
  <c r="I4261" i="67"/>
  <c r="I3254" i="67"/>
  <c r="I2249" i="67"/>
  <c r="I1243" i="67"/>
  <c r="I236" i="67"/>
  <c r="I8328" i="67"/>
  <c r="I7321" i="67"/>
  <c r="K4261" i="67"/>
  <c r="J4261" i="67"/>
  <c r="M4261" i="67"/>
  <c r="L4261" i="67"/>
  <c r="M236" i="67"/>
  <c r="L236" i="67"/>
  <c r="K236" i="67"/>
  <c r="J236" i="67"/>
  <c r="M5266" i="67"/>
  <c r="L5266" i="67"/>
  <c r="K5266" i="67"/>
  <c r="J5266" i="67"/>
  <c r="K6271" i="67"/>
  <c r="J6271" i="67"/>
  <c r="M6271" i="67"/>
  <c r="L6271" i="67"/>
  <c r="I6272" i="67"/>
  <c r="M1243" i="67"/>
  <c r="L1243" i="67"/>
  <c r="K1243" i="67"/>
  <c r="J1243" i="67"/>
  <c r="K2249" i="67"/>
  <c r="J2249" i="67"/>
  <c r="M2249" i="67"/>
  <c r="L2249" i="67"/>
  <c r="M3254" i="67"/>
  <c r="L3254" i="67"/>
  <c r="K3254" i="67"/>
  <c r="J3254" i="67"/>
  <c r="I5267" i="67"/>
  <c r="I4262" i="67"/>
  <c r="I3255" i="67"/>
  <c r="I2250" i="67"/>
  <c r="I1244" i="67"/>
  <c r="I237" i="67"/>
  <c r="I8329" i="67"/>
  <c r="I7322" i="67"/>
  <c r="L237" i="67"/>
  <c r="J237" i="67"/>
  <c r="K237" i="67"/>
  <c r="M237" i="67"/>
  <c r="L4262" i="67"/>
  <c r="K4262" i="67"/>
  <c r="J4262" i="67"/>
  <c r="M4262" i="67"/>
  <c r="J5267" i="67"/>
  <c r="M5267" i="67"/>
  <c r="K5267" i="67"/>
  <c r="L5267" i="67"/>
  <c r="L1244" i="67"/>
  <c r="K1244" i="67"/>
  <c r="J1244" i="67"/>
  <c r="M1244" i="67"/>
  <c r="M2250" i="67"/>
  <c r="L2250" i="67"/>
  <c r="K2250" i="67"/>
  <c r="J2250" i="67"/>
  <c r="M3255" i="67"/>
  <c r="L3255" i="67"/>
  <c r="K3255" i="67"/>
  <c r="J3255" i="67"/>
  <c r="L6272" i="67"/>
  <c r="K6272" i="67"/>
  <c r="J6272" i="67"/>
  <c r="M6272" i="67"/>
  <c r="I6273" i="67"/>
  <c r="I5268" i="67"/>
  <c r="I4263" i="67"/>
  <c r="I3256" i="67"/>
  <c r="I2251" i="67"/>
  <c r="I1245" i="67"/>
  <c r="I238" i="67"/>
  <c r="I8330" i="67"/>
  <c r="I7323" i="67"/>
  <c r="M5268" i="67"/>
  <c r="L5268" i="67"/>
  <c r="K5268" i="67"/>
  <c r="J5268" i="67"/>
  <c r="K4263" i="67"/>
  <c r="J4263" i="67"/>
  <c r="M4263" i="67"/>
  <c r="L4263" i="67"/>
  <c r="K6273" i="67"/>
  <c r="J6273" i="67"/>
  <c r="L6273" i="67"/>
  <c r="M6273" i="67"/>
  <c r="I6274" i="67"/>
  <c r="K238" i="67"/>
  <c r="J238" i="67"/>
  <c r="M238" i="67"/>
  <c r="L238" i="67"/>
  <c r="K2251" i="67"/>
  <c r="J2251" i="67"/>
  <c r="M2251" i="67"/>
  <c r="L2251" i="67"/>
  <c r="M1245" i="67"/>
  <c r="L1245" i="67"/>
  <c r="K1245" i="67"/>
  <c r="J1245" i="67"/>
  <c r="M3256" i="67"/>
  <c r="L3256" i="67"/>
  <c r="K3256" i="67"/>
  <c r="J3256" i="67"/>
  <c r="I5269" i="67"/>
  <c r="I4264" i="67"/>
  <c r="I3257" i="67"/>
  <c r="I2252" i="67"/>
  <c r="I1246" i="67"/>
  <c r="I239" i="67"/>
  <c r="I8331" i="67"/>
  <c r="I7324" i="67"/>
  <c r="L6274" i="67"/>
  <c r="K6274" i="67"/>
  <c r="J6274" i="67"/>
  <c r="M6274" i="67"/>
  <c r="I6275" i="67"/>
  <c r="K239" i="67"/>
  <c r="J239" i="67"/>
  <c r="M239" i="67"/>
  <c r="L239" i="67"/>
  <c r="L1246" i="67"/>
  <c r="K1246" i="67"/>
  <c r="J1246" i="67"/>
  <c r="M1246" i="67"/>
  <c r="L4264" i="67"/>
  <c r="K4264" i="67"/>
  <c r="J4264" i="67"/>
  <c r="M4264" i="67"/>
  <c r="J5269" i="67"/>
  <c r="M5269" i="67"/>
  <c r="K5269" i="67"/>
  <c r="L5269" i="67"/>
  <c r="M2252" i="67"/>
  <c r="L2252" i="67"/>
  <c r="K2252" i="67"/>
  <c r="J2252" i="67"/>
  <c r="M3257" i="67"/>
  <c r="L3257" i="67"/>
  <c r="K3257" i="67"/>
  <c r="J3257" i="67"/>
  <c r="I5270" i="67"/>
  <c r="I4265" i="67"/>
  <c r="I3258" i="67"/>
  <c r="I2253" i="67"/>
  <c r="I1247" i="67"/>
  <c r="I240" i="67"/>
  <c r="I8332" i="67"/>
  <c r="I7325" i="67"/>
  <c r="K240" i="67"/>
  <c r="J240" i="67"/>
  <c r="M240" i="67"/>
  <c r="L240" i="67"/>
  <c r="K4265" i="67"/>
  <c r="J4265" i="67"/>
  <c r="M4265" i="67"/>
  <c r="L4265" i="67"/>
  <c r="M5270" i="67"/>
  <c r="L5270" i="67"/>
  <c r="K5270" i="67"/>
  <c r="J5270" i="67"/>
  <c r="K6275" i="67"/>
  <c r="J6275" i="67"/>
  <c r="M6275" i="67"/>
  <c r="L6275" i="67"/>
  <c r="I6276" i="67"/>
  <c r="M1247" i="67"/>
  <c r="L1247" i="67"/>
  <c r="K1247" i="67"/>
  <c r="J1247" i="67"/>
  <c r="K2253" i="67"/>
  <c r="J2253" i="67"/>
  <c r="M2253" i="67"/>
  <c r="L2253" i="67"/>
  <c r="M3258" i="67"/>
  <c r="L3258" i="67"/>
  <c r="K3258" i="67"/>
  <c r="J3258" i="67"/>
  <c r="I5271" i="67"/>
  <c r="I4266" i="67"/>
  <c r="I3259" i="67"/>
  <c r="I2254" i="67"/>
  <c r="I1248" i="67"/>
  <c r="I241" i="67"/>
  <c r="I8333" i="67"/>
  <c r="I7326" i="67"/>
  <c r="L4266" i="67"/>
  <c r="K4266" i="67"/>
  <c r="J4266" i="67"/>
  <c r="M4266" i="67"/>
  <c r="J5271" i="67"/>
  <c r="M5271" i="67"/>
  <c r="K5271" i="67"/>
  <c r="L5271" i="67"/>
  <c r="L1248" i="67"/>
  <c r="K1248" i="67"/>
  <c r="J1248" i="67"/>
  <c r="M1248" i="67"/>
  <c r="J241" i="67"/>
  <c r="M241" i="67"/>
  <c r="L241" i="67"/>
  <c r="K241" i="67"/>
  <c r="M2254" i="67"/>
  <c r="L2254" i="67"/>
  <c r="K2254" i="67"/>
  <c r="J2254" i="67"/>
  <c r="M3259" i="67"/>
  <c r="L3259" i="67"/>
  <c r="K3259" i="67"/>
  <c r="J3259" i="67"/>
  <c r="L6276" i="67"/>
  <c r="K6276" i="67"/>
  <c r="J6276" i="67"/>
  <c r="M6276" i="67"/>
  <c r="I6277" i="67"/>
  <c r="I5272" i="67"/>
  <c r="I4267" i="67"/>
  <c r="I3260" i="67"/>
  <c r="I2255" i="67"/>
  <c r="I1249" i="67"/>
  <c r="I242" i="67"/>
  <c r="I8334" i="67"/>
  <c r="I7327" i="67"/>
  <c r="M1249" i="67"/>
  <c r="L1249" i="67"/>
  <c r="K1249" i="67"/>
  <c r="J1249" i="67"/>
  <c r="K6277" i="67"/>
  <c r="J6277" i="67"/>
  <c r="M6277" i="67"/>
  <c r="L6277" i="67"/>
  <c r="I6278" i="67"/>
  <c r="M242" i="67"/>
  <c r="L242" i="67"/>
  <c r="K242" i="67"/>
  <c r="J242" i="67"/>
  <c r="K2255" i="67"/>
  <c r="J2255" i="67"/>
  <c r="M2255" i="67"/>
  <c r="L2255" i="67"/>
  <c r="K4267" i="67"/>
  <c r="J4267" i="67"/>
  <c r="M4267" i="67"/>
  <c r="L4267" i="67"/>
  <c r="M5272" i="67"/>
  <c r="L5272" i="67"/>
  <c r="K5272" i="67"/>
  <c r="J5272" i="67"/>
  <c r="M3260" i="67"/>
  <c r="L3260" i="67"/>
  <c r="K3260" i="67"/>
  <c r="J3260" i="67"/>
  <c r="I5273" i="67"/>
  <c r="I4268" i="67"/>
  <c r="I3261" i="67"/>
  <c r="I2256" i="67"/>
  <c r="I1250" i="67"/>
  <c r="I243" i="67"/>
  <c r="I8335" i="67"/>
  <c r="I7328" i="67"/>
  <c r="M243" i="67"/>
  <c r="L243" i="67"/>
  <c r="K243" i="67"/>
  <c r="J243" i="67"/>
  <c r="L1250" i="67"/>
  <c r="K1250" i="67"/>
  <c r="J1250" i="67"/>
  <c r="M1250" i="67"/>
  <c r="M2256" i="67"/>
  <c r="L2256" i="67"/>
  <c r="K2256" i="67"/>
  <c r="J2256" i="67"/>
  <c r="L4268" i="67"/>
  <c r="K4268" i="67"/>
  <c r="J4268" i="67"/>
  <c r="M4268" i="67"/>
  <c r="J5273" i="67"/>
  <c r="M5273" i="67"/>
  <c r="K5273" i="67"/>
  <c r="L5273" i="67"/>
  <c r="M3261" i="67"/>
  <c r="L3261" i="67"/>
  <c r="K3261" i="67"/>
  <c r="J3261" i="67"/>
  <c r="L6278" i="67"/>
  <c r="K6278" i="67"/>
  <c r="J6278" i="67"/>
  <c r="M6278" i="67"/>
  <c r="I6279" i="67"/>
  <c r="I5274" i="67"/>
  <c r="I4269" i="67"/>
  <c r="I3262" i="67"/>
  <c r="I2257" i="67"/>
  <c r="I1251" i="67"/>
  <c r="I244" i="67"/>
  <c r="I8336" i="67"/>
  <c r="I7329" i="67"/>
  <c r="K4269" i="67"/>
  <c r="J4269" i="67"/>
  <c r="M4269" i="67"/>
  <c r="L4269" i="67"/>
  <c r="K6279" i="67"/>
  <c r="J6279" i="67"/>
  <c r="M6279" i="67"/>
  <c r="L6279" i="67"/>
  <c r="I6280" i="67"/>
  <c r="M244" i="67"/>
  <c r="L244" i="67"/>
  <c r="K244" i="67"/>
  <c r="J244" i="67"/>
  <c r="K2257" i="67"/>
  <c r="J2257" i="67"/>
  <c r="M2257" i="67"/>
  <c r="L2257" i="67"/>
  <c r="M5274" i="67"/>
  <c r="L5274" i="67"/>
  <c r="J5274" i="67"/>
  <c r="K5274" i="67"/>
  <c r="M1251" i="67"/>
  <c r="L1251" i="67"/>
  <c r="K1251" i="67"/>
  <c r="J1251" i="67"/>
  <c r="M3262" i="67"/>
  <c r="L3262" i="67"/>
  <c r="K3262" i="67"/>
  <c r="J3262" i="67"/>
  <c r="I5275" i="67"/>
  <c r="I4270" i="67"/>
  <c r="I3263" i="67"/>
  <c r="I2258" i="67"/>
  <c r="I1252" i="67"/>
  <c r="I245" i="67"/>
  <c r="I8337" i="67"/>
  <c r="I7330" i="67"/>
  <c r="L1252" i="67"/>
  <c r="K1252" i="67"/>
  <c r="J1252" i="67"/>
  <c r="M1252" i="67"/>
  <c r="J5275" i="67"/>
  <c r="M5275" i="67"/>
  <c r="K5275" i="67"/>
  <c r="L5275" i="67"/>
  <c r="L245" i="67"/>
  <c r="J245" i="67"/>
  <c r="K245" i="67"/>
  <c r="M245" i="67"/>
  <c r="L4270" i="67"/>
  <c r="K4270" i="67"/>
  <c r="J4270" i="67"/>
  <c r="M4270" i="67"/>
  <c r="M2258" i="67"/>
  <c r="L2258" i="67"/>
  <c r="K2258" i="67"/>
  <c r="J2258" i="67"/>
  <c r="M3263" i="67"/>
  <c r="L3263" i="67"/>
  <c r="K3263" i="67"/>
  <c r="J3263" i="67"/>
  <c r="L6280" i="67"/>
  <c r="K6280" i="67"/>
  <c r="J6280" i="67"/>
  <c r="M6280" i="67"/>
  <c r="I6281" i="67"/>
  <c r="I5276" i="67"/>
  <c r="I4271" i="67"/>
  <c r="I3264" i="67"/>
  <c r="I2259" i="67"/>
  <c r="I1253" i="67"/>
  <c r="I246" i="67"/>
  <c r="I8338" i="67"/>
  <c r="I7331" i="67"/>
  <c r="K4271" i="67"/>
  <c r="J4271" i="67"/>
  <c r="M4271" i="67"/>
  <c r="L4271" i="67"/>
  <c r="K246" i="67"/>
  <c r="J246" i="67"/>
  <c r="M246" i="67"/>
  <c r="L246" i="67"/>
  <c r="M1253" i="67"/>
  <c r="L1253" i="67"/>
  <c r="K1253" i="67"/>
  <c r="J1253" i="67"/>
  <c r="M5276" i="67"/>
  <c r="L5276" i="67"/>
  <c r="K5276" i="67"/>
  <c r="J5276" i="67"/>
  <c r="K6281" i="67"/>
  <c r="J6281" i="67"/>
  <c r="M6281" i="67"/>
  <c r="L6281" i="67"/>
  <c r="I6282" i="67"/>
  <c r="K2259" i="67"/>
  <c r="J2259" i="67"/>
  <c r="M2259" i="67"/>
  <c r="L2259" i="67"/>
  <c r="M3264" i="67"/>
  <c r="L3264" i="67"/>
  <c r="K3264" i="67"/>
  <c r="J3264" i="67"/>
  <c r="I5277" i="67"/>
  <c r="I4272" i="67"/>
  <c r="I3265" i="67"/>
  <c r="I2260" i="67"/>
  <c r="I1254" i="67"/>
  <c r="I247" i="67"/>
  <c r="I8339" i="67"/>
  <c r="I7332" i="67"/>
  <c r="J5277" i="67"/>
  <c r="M5277" i="67"/>
  <c r="K5277" i="67"/>
  <c r="L5277" i="67"/>
  <c r="L4272" i="67"/>
  <c r="K4272" i="67"/>
  <c r="J4272" i="67"/>
  <c r="M4272" i="67"/>
  <c r="L6282" i="67"/>
  <c r="K6282" i="67"/>
  <c r="J6282" i="67"/>
  <c r="M6282" i="67"/>
  <c r="I6283" i="67"/>
  <c r="K247" i="67"/>
  <c r="J247" i="67"/>
  <c r="M247" i="67"/>
  <c r="L247" i="67"/>
  <c r="M2260" i="67"/>
  <c r="L2260" i="67"/>
  <c r="K2260" i="67"/>
  <c r="J2260" i="67"/>
  <c r="L1254" i="67"/>
  <c r="K1254" i="67"/>
  <c r="J1254" i="67"/>
  <c r="M1254" i="67"/>
  <c r="M3265" i="67"/>
  <c r="L3265" i="67"/>
  <c r="K3265" i="67"/>
  <c r="J3265" i="67"/>
  <c r="I5278" i="67"/>
  <c r="I4273" i="67"/>
  <c r="I3266" i="67"/>
  <c r="I2261" i="67"/>
  <c r="I1255" i="67"/>
  <c r="I248" i="67"/>
  <c r="I8340" i="67"/>
  <c r="I7333" i="67"/>
  <c r="M1255" i="67"/>
  <c r="L1255" i="67"/>
  <c r="K1255" i="67"/>
  <c r="J1255" i="67"/>
  <c r="K4273" i="67"/>
  <c r="J4273" i="67"/>
  <c r="M4273" i="67"/>
  <c r="L4273" i="67"/>
  <c r="K248" i="67"/>
  <c r="J248" i="67"/>
  <c r="M248" i="67"/>
  <c r="L248" i="67"/>
  <c r="K2261" i="67"/>
  <c r="J2261" i="67"/>
  <c r="M2261" i="67"/>
  <c r="L2261" i="67"/>
  <c r="M5278" i="67"/>
  <c r="L5278" i="67"/>
  <c r="K5278" i="67"/>
  <c r="J5278" i="67"/>
  <c r="K6283" i="67"/>
  <c r="J6283" i="67"/>
  <c r="M6283" i="67"/>
  <c r="L6283" i="67"/>
  <c r="I6284" i="67"/>
  <c r="M3266" i="67"/>
  <c r="L3266" i="67"/>
  <c r="K3266" i="67"/>
  <c r="J3266" i="67"/>
  <c r="I5279" i="67"/>
  <c r="I4274" i="67"/>
  <c r="I3267" i="67"/>
  <c r="I2262" i="67"/>
  <c r="I1256" i="67"/>
  <c r="I249" i="67"/>
  <c r="I8341" i="67"/>
  <c r="I7334" i="67"/>
  <c r="J5279" i="67"/>
  <c r="M5279" i="67"/>
  <c r="K5279" i="67"/>
  <c r="L5279" i="67"/>
  <c r="J249" i="67"/>
  <c r="M249" i="67"/>
  <c r="L249" i="67"/>
  <c r="K249" i="67"/>
  <c r="M4274" i="67"/>
  <c r="L4274" i="67"/>
  <c r="K4274" i="67"/>
  <c r="J4274" i="67"/>
  <c r="L1256" i="67"/>
  <c r="K1256" i="67"/>
  <c r="J1256" i="67"/>
  <c r="M1256" i="67"/>
  <c r="M2262" i="67"/>
  <c r="L2262" i="67"/>
  <c r="K2262" i="67"/>
  <c r="J2262" i="67"/>
  <c r="M3267" i="67"/>
  <c r="L3267" i="67"/>
  <c r="K3267" i="67"/>
  <c r="J3267" i="67"/>
  <c r="L6284" i="67"/>
  <c r="K6284" i="67"/>
  <c r="J6284" i="67"/>
  <c r="M6284" i="67"/>
  <c r="I6285" i="67"/>
  <c r="I5280" i="67"/>
  <c r="I4275" i="67"/>
  <c r="I3268" i="67"/>
  <c r="I2263" i="67"/>
  <c r="I1257" i="67"/>
  <c r="I250" i="67"/>
  <c r="I8342" i="67"/>
  <c r="I7335" i="67"/>
  <c r="K6285" i="67"/>
  <c r="J6285" i="67"/>
  <c r="M6285" i="67"/>
  <c r="L6285" i="67"/>
  <c r="I6286" i="67"/>
  <c r="M4275" i="67"/>
  <c r="L4275" i="67"/>
  <c r="K4275" i="67"/>
  <c r="J4275" i="67"/>
  <c r="M1257" i="67"/>
  <c r="L1257" i="67"/>
  <c r="K1257" i="67"/>
  <c r="J1257" i="67"/>
  <c r="M250" i="67"/>
  <c r="L250" i="67"/>
  <c r="K250" i="67"/>
  <c r="J250" i="67"/>
  <c r="K2263" i="67"/>
  <c r="J2263" i="67"/>
  <c r="M2263" i="67"/>
  <c r="L2263" i="67"/>
  <c r="M5280" i="67"/>
  <c r="L5280" i="67"/>
  <c r="K5280" i="67"/>
  <c r="J5280" i="67"/>
  <c r="M3268" i="67"/>
  <c r="L3268" i="67"/>
  <c r="K3268" i="67"/>
  <c r="J3268" i="67"/>
  <c r="I5281" i="67"/>
  <c r="I4276" i="67"/>
  <c r="I3269" i="67"/>
  <c r="I2264" i="67"/>
  <c r="I1258" i="67"/>
  <c r="I251" i="67"/>
  <c r="I8343" i="67"/>
  <c r="I7336" i="67"/>
  <c r="J4276" i="67"/>
  <c r="M4276" i="67"/>
  <c r="L4276" i="67"/>
  <c r="K4276" i="67"/>
  <c r="L6286" i="67"/>
  <c r="K6286" i="67"/>
  <c r="J6286" i="67"/>
  <c r="M6286" i="67"/>
  <c r="I6287" i="67"/>
  <c r="M251" i="67"/>
  <c r="L251" i="67"/>
  <c r="K251" i="67"/>
  <c r="J251" i="67"/>
  <c r="J5281" i="67"/>
  <c r="M5281" i="67"/>
  <c r="K5281" i="67"/>
  <c r="L5281" i="67"/>
  <c r="L1258" i="67"/>
  <c r="K1258" i="67"/>
  <c r="J1258" i="67"/>
  <c r="M1258" i="67"/>
  <c r="M2264" i="67"/>
  <c r="L2264" i="67"/>
  <c r="K2264" i="67"/>
  <c r="J2264" i="67"/>
  <c r="M3269" i="67"/>
  <c r="L3269" i="67"/>
  <c r="K3269" i="67"/>
  <c r="J3269" i="67"/>
  <c r="I5282" i="67"/>
  <c r="I4277" i="67"/>
  <c r="I3270" i="67"/>
  <c r="I2265" i="67"/>
  <c r="I1259" i="67"/>
  <c r="I252" i="67"/>
  <c r="I8344" i="67"/>
  <c r="I7337" i="67"/>
  <c r="M5282" i="67"/>
  <c r="L5282" i="67"/>
  <c r="K5282" i="67"/>
  <c r="J5282" i="67"/>
  <c r="M4277" i="67"/>
  <c r="L4277" i="67"/>
  <c r="K4277" i="67"/>
  <c r="J4277" i="67"/>
  <c r="M252" i="67"/>
  <c r="L252" i="67"/>
  <c r="K252" i="67"/>
  <c r="J252" i="67"/>
  <c r="M1259" i="67"/>
  <c r="L1259" i="67"/>
  <c r="K1259" i="67"/>
  <c r="J1259" i="67"/>
  <c r="K2265" i="67"/>
  <c r="J2265" i="67"/>
  <c r="M2265" i="67"/>
  <c r="L2265" i="67"/>
  <c r="M3270" i="67"/>
  <c r="L3270" i="67"/>
  <c r="K3270" i="67"/>
  <c r="J3270" i="67"/>
  <c r="K6287" i="67"/>
  <c r="J6287" i="67"/>
  <c r="M6287" i="67"/>
  <c r="L6287" i="67"/>
  <c r="I6288" i="67"/>
  <c r="I5283" i="67"/>
  <c r="I4278" i="67"/>
  <c r="I3271" i="67"/>
  <c r="I2266" i="67"/>
  <c r="I1260" i="67"/>
  <c r="I253" i="67"/>
  <c r="I8345" i="67"/>
  <c r="I7338" i="67"/>
  <c r="L253" i="67"/>
  <c r="K253" i="67"/>
  <c r="J253" i="67"/>
  <c r="M253" i="67"/>
  <c r="J4278" i="67"/>
  <c r="M4278" i="67"/>
  <c r="L4278" i="67"/>
  <c r="K4278" i="67"/>
  <c r="J5283" i="67"/>
  <c r="M5283" i="67"/>
  <c r="K5283" i="67"/>
  <c r="L5283" i="67"/>
  <c r="L1260" i="67"/>
  <c r="K1260" i="67"/>
  <c r="J1260" i="67"/>
  <c r="M1260" i="67"/>
  <c r="L6288" i="67"/>
  <c r="K6288" i="67"/>
  <c r="J6288" i="67"/>
  <c r="M6288" i="67"/>
  <c r="I6289" i="67"/>
  <c r="M2266" i="67"/>
  <c r="L2266" i="67"/>
  <c r="K2266" i="67"/>
  <c r="J2266" i="67"/>
  <c r="M3271" i="67"/>
  <c r="L3271" i="67"/>
  <c r="K3271" i="67"/>
  <c r="J3271" i="67"/>
  <c r="I5284" i="67"/>
  <c r="I4279" i="67"/>
  <c r="I3272" i="67"/>
  <c r="I2267" i="67"/>
  <c r="I1261" i="67"/>
  <c r="I254" i="67"/>
  <c r="I8346" i="67"/>
  <c r="I7339" i="67"/>
  <c r="K6289" i="67"/>
  <c r="J6289" i="67"/>
  <c r="L6289" i="67"/>
  <c r="M6289" i="67"/>
  <c r="I6290" i="67"/>
  <c r="M4279" i="67"/>
  <c r="L4279" i="67"/>
  <c r="K4279" i="67"/>
  <c r="J4279" i="67"/>
  <c r="M1261" i="67"/>
  <c r="L1261" i="67"/>
  <c r="K1261" i="67"/>
  <c r="J1261" i="67"/>
  <c r="K2267" i="67"/>
  <c r="J2267" i="67"/>
  <c r="M2267" i="67"/>
  <c r="L2267" i="67"/>
  <c r="M5284" i="67"/>
  <c r="L5284" i="67"/>
  <c r="K5284" i="67"/>
  <c r="J5284" i="67"/>
  <c r="K254" i="67"/>
  <c r="J254" i="67"/>
  <c r="M254" i="67"/>
  <c r="L254" i="67"/>
  <c r="M3272" i="67"/>
  <c r="L3272" i="67"/>
  <c r="K3272" i="67"/>
  <c r="J3272" i="67"/>
  <c r="I5285" i="67"/>
  <c r="I4280" i="67"/>
  <c r="I3273" i="67"/>
  <c r="I2268" i="67"/>
  <c r="I1262" i="67"/>
  <c r="I255" i="67"/>
  <c r="I8347" i="67"/>
  <c r="I7340" i="67"/>
  <c r="J5285" i="67"/>
  <c r="M5285" i="67"/>
  <c r="K5285" i="67"/>
  <c r="L5285" i="67"/>
  <c r="L6290" i="67"/>
  <c r="K6290" i="67"/>
  <c r="J6290" i="67"/>
  <c r="M6290" i="67"/>
  <c r="I6291" i="67"/>
  <c r="K255" i="67"/>
  <c r="J255" i="67"/>
  <c r="M255" i="67"/>
  <c r="L255" i="67"/>
  <c r="L1262" i="67"/>
  <c r="K1262" i="67"/>
  <c r="J1262" i="67"/>
  <c r="M1262" i="67"/>
  <c r="M2268" i="67"/>
  <c r="L2268" i="67"/>
  <c r="K2268" i="67"/>
  <c r="J2268" i="67"/>
  <c r="J4280" i="67"/>
  <c r="M4280" i="67"/>
  <c r="L4280" i="67"/>
  <c r="K4280" i="67"/>
  <c r="M3273" i="67"/>
  <c r="L3273" i="67"/>
  <c r="K3273" i="67"/>
  <c r="J3273" i="67"/>
  <c r="I5286" i="67"/>
  <c r="I4281" i="67"/>
  <c r="I3274" i="67"/>
  <c r="I2269" i="67"/>
  <c r="I1263" i="67"/>
  <c r="I256" i="67"/>
  <c r="I8348" i="67"/>
  <c r="I7341" i="67"/>
  <c r="M4281" i="67"/>
  <c r="L4281" i="67"/>
  <c r="J4281" i="67"/>
  <c r="K4281" i="67"/>
  <c r="M5286" i="67"/>
  <c r="L5286" i="67"/>
  <c r="K5286" i="67"/>
  <c r="J5286" i="67"/>
  <c r="K256" i="67"/>
  <c r="J256" i="67"/>
  <c r="M256" i="67"/>
  <c r="L256" i="67"/>
  <c r="M1263" i="67"/>
  <c r="L1263" i="67"/>
  <c r="K1263" i="67"/>
  <c r="J1263" i="67"/>
  <c r="K2269" i="67"/>
  <c r="J2269" i="67"/>
  <c r="M2269" i="67"/>
  <c r="L2269" i="67"/>
  <c r="M3274" i="67"/>
  <c r="L3274" i="67"/>
  <c r="K3274" i="67"/>
  <c r="J3274" i="67"/>
  <c r="K6291" i="67"/>
  <c r="J6291" i="67"/>
  <c r="M6291" i="67"/>
  <c r="L6291" i="67"/>
  <c r="I6292" i="67"/>
  <c r="I5287" i="67"/>
  <c r="I4282" i="67"/>
  <c r="I3275" i="67"/>
  <c r="I2270" i="67"/>
  <c r="I1264" i="67"/>
  <c r="I257" i="67"/>
  <c r="I8349" i="67"/>
  <c r="I7342" i="67"/>
  <c r="J5287" i="67"/>
  <c r="M5287" i="67"/>
  <c r="K5287" i="67"/>
  <c r="L5287" i="67"/>
  <c r="J4282" i="67"/>
  <c r="M4282" i="67"/>
  <c r="L4282" i="67"/>
  <c r="K4282" i="67"/>
  <c r="L1264" i="67"/>
  <c r="K1264" i="67"/>
  <c r="J1264" i="67"/>
  <c r="M1264" i="67"/>
  <c r="L6292" i="67"/>
  <c r="K6292" i="67"/>
  <c r="J6292" i="67"/>
  <c r="M6292" i="67"/>
  <c r="I6293" i="67"/>
  <c r="M2270" i="67"/>
  <c r="L2270" i="67"/>
  <c r="K2270" i="67"/>
  <c r="J2270" i="67"/>
  <c r="J257" i="67"/>
  <c r="M257" i="67"/>
  <c r="L257" i="67"/>
  <c r="K257" i="67"/>
  <c r="M3275" i="67"/>
  <c r="L3275" i="67"/>
  <c r="K3275" i="67"/>
  <c r="J3275" i="67"/>
  <c r="I5288" i="67"/>
  <c r="I4283" i="67"/>
  <c r="I3276" i="67"/>
  <c r="I2271" i="67"/>
  <c r="I1265" i="67"/>
  <c r="I258" i="67"/>
  <c r="I8350" i="67"/>
  <c r="I7343" i="67"/>
  <c r="M258" i="67"/>
  <c r="L258" i="67"/>
  <c r="K258" i="67"/>
  <c r="J258" i="67"/>
  <c r="M1265" i="67"/>
  <c r="L1265" i="67"/>
  <c r="K1265" i="67"/>
  <c r="J1265" i="67"/>
  <c r="M4283" i="67"/>
  <c r="L4283" i="67"/>
  <c r="K4283" i="67"/>
  <c r="J4283" i="67"/>
  <c r="K2271" i="67"/>
  <c r="J2271" i="67"/>
  <c r="M2271" i="67"/>
  <c r="L2271" i="67"/>
  <c r="M5288" i="67"/>
  <c r="L5288" i="67"/>
  <c r="K5288" i="67"/>
  <c r="J5288" i="67"/>
  <c r="M3276" i="67"/>
  <c r="L3276" i="67"/>
  <c r="K3276" i="67"/>
  <c r="J3276" i="67"/>
  <c r="K6293" i="67"/>
  <c r="J6293" i="67"/>
  <c r="M6293" i="67"/>
  <c r="L6293" i="67"/>
  <c r="I6294" i="67"/>
  <c r="I5289" i="67"/>
  <c r="I4284" i="67"/>
  <c r="I3277" i="67"/>
  <c r="I2272" i="67"/>
  <c r="I1266" i="67"/>
  <c r="I259" i="67"/>
  <c r="I8351" i="67"/>
  <c r="I7344" i="67"/>
  <c r="M259" i="67"/>
  <c r="L259" i="67"/>
  <c r="K259" i="67"/>
  <c r="J259" i="67"/>
  <c r="J4284" i="67"/>
  <c r="M4284" i="67"/>
  <c r="L4284" i="67"/>
  <c r="K4284" i="67"/>
  <c r="L6294" i="67"/>
  <c r="K6294" i="67"/>
  <c r="J6294" i="67"/>
  <c r="M6294" i="67"/>
  <c r="I6295" i="67"/>
  <c r="L1266" i="67"/>
  <c r="K1266" i="67"/>
  <c r="J1266" i="67"/>
  <c r="M1266" i="67"/>
  <c r="J5289" i="67"/>
  <c r="M5289" i="67"/>
  <c r="K5289" i="67"/>
  <c r="L5289" i="67"/>
  <c r="M2272" i="67"/>
  <c r="L2272" i="67"/>
  <c r="K2272" i="67"/>
  <c r="J2272" i="67"/>
  <c r="M3277" i="67"/>
  <c r="L3277" i="67"/>
  <c r="K3277" i="67"/>
  <c r="J3277" i="67"/>
  <c r="I5290" i="67"/>
  <c r="I4285" i="67"/>
  <c r="I3278" i="67"/>
  <c r="I2273" i="67"/>
  <c r="I1267" i="67"/>
  <c r="I260" i="67"/>
  <c r="I8352" i="67"/>
  <c r="I7345" i="67"/>
  <c r="M4285" i="67"/>
  <c r="L4285" i="67"/>
  <c r="K4285" i="67"/>
  <c r="J4285" i="67"/>
  <c r="M5290" i="67"/>
  <c r="L5290" i="67"/>
  <c r="J5290" i="67"/>
  <c r="K5290" i="67"/>
  <c r="K6295" i="67"/>
  <c r="J6295" i="67"/>
  <c r="M6295" i="67"/>
  <c r="L6295" i="67"/>
  <c r="I6296" i="67"/>
  <c r="M260" i="67"/>
  <c r="L260" i="67"/>
  <c r="K260" i="67"/>
  <c r="J260" i="67"/>
  <c r="M1267" i="67"/>
  <c r="L1267" i="67"/>
  <c r="K1267" i="67"/>
  <c r="J1267" i="67"/>
  <c r="K2273" i="67"/>
  <c r="J2273" i="67"/>
  <c r="M2273" i="67"/>
  <c r="L2273" i="67"/>
  <c r="M3278" i="67"/>
  <c r="L3278" i="67"/>
  <c r="K3278" i="67"/>
  <c r="J3278" i="67"/>
  <c r="I5291" i="67"/>
  <c r="I4286" i="67"/>
  <c r="I3279" i="67"/>
  <c r="I2274" i="67"/>
  <c r="I1268" i="67"/>
  <c r="I261" i="67"/>
  <c r="I8353" i="67"/>
  <c r="I7346" i="67"/>
  <c r="J5291" i="67"/>
  <c r="M5291" i="67"/>
  <c r="K5291" i="67"/>
  <c r="L5291" i="67"/>
  <c r="L6296" i="67"/>
  <c r="K6296" i="67"/>
  <c r="J6296" i="67"/>
  <c r="M6296" i="67"/>
  <c r="I6297" i="67"/>
  <c r="L261" i="67"/>
  <c r="J261" i="67"/>
  <c r="K261" i="67"/>
  <c r="M261" i="67"/>
  <c r="L1268" i="67"/>
  <c r="K1268" i="67"/>
  <c r="J1268" i="67"/>
  <c r="M1268" i="67"/>
  <c r="J4286" i="67"/>
  <c r="M4286" i="67"/>
  <c r="L4286" i="67"/>
  <c r="K4286" i="67"/>
  <c r="M2274" i="67"/>
  <c r="L2274" i="67"/>
  <c r="K2274" i="67"/>
  <c r="J2274" i="67"/>
  <c r="M3279" i="67"/>
  <c r="L3279" i="67"/>
  <c r="K3279" i="67"/>
  <c r="J3279" i="67"/>
  <c r="I5292" i="67"/>
  <c r="I4287" i="67"/>
  <c r="I3280" i="67"/>
  <c r="I2275" i="67"/>
  <c r="I1269" i="67"/>
  <c r="I262" i="67"/>
  <c r="I8354" i="67"/>
  <c r="I7347" i="67"/>
  <c r="M5292" i="67"/>
  <c r="L5292" i="67"/>
  <c r="K5292" i="67"/>
  <c r="J5292" i="67"/>
  <c r="K262" i="67"/>
  <c r="J262" i="67"/>
  <c r="M262" i="67"/>
  <c r="L262" i="67"/>
  <c r="M1269" i="67"/>
  <c r="L1269" i="67"/>
  <c r="K1269" i="67"/>
  <c r="J1269" i="67"/>
  <c r="M4287" i="67"/>
  <c r="L4287" i="67"/>
  <c r="K4287" i="67"/>
  <c r="J4287" i="67"/>
  <c r="K2275" i="67"/>
  <c r="J2275" i="67"/>
  <c r="M2275" i="67"/>
  <c r="L2275" i="67"/>
  <c r="M3280" i="67"/>
  <c r="L3280" i="67"/>
  <c r="K3280" i="67"/>
  <c r="J3280" i="67"/>
  <c r="K6297" i="67"/>
  <c r="J6297" i="67"/>
  <c r="M6297" i="67"/>
  <c r="L6297" i="67"/>
  <c r="I6298" i="67"/>
  <c r="I5293" i="67"/>
  <c r="I4288" i="67"/>
  <c r="I3281" i="67"/>
  <c r="I2276" i="67"/>
  <c r="I1270" i="67"/>
  <c r="I263" i="67"/>
  <c r="I8355" i="67"/>
  <c r="I7348" i="67"/>
  <c r="J4288" i="67"/>
  <c r="M4288" i="67"/>
  <c r="L4288" i="67"/>
  <c r="K4288" i="67"/>
  <c r="K263" i="67"/>
  <c r="J263" i="67"/>
  <c r="M263" i="67"/>
  <c r="L263" i="67"/>
  <c r="L1270" i="67"/>
  <c r="K1270" i="67"/>
  <c r="J1270" i="67"/>
  <c r="M1270" i="67"/>
  <c r="M2276" i="67"/>
  <c r="L2276" i="67"/>
  <c r="K2276" i="67"/>
  <c r="J2276" i="67"/>
  <c r="J5293" i="67"/>
  <c r="M5293" i="67"/>
  <c r="K5293" i="67"/>
  <c r="L5293" i="67"/>
  <c r="L6298" i="67"/>
  <c r="K6298" i="67"/>
  <c r="J6298" i="67"/>
  <c r="M6298" i="67"/>
  <c r="I6299" i="67"/>
  <c r="M3281" i="67"/>
  <c r="L3281" i="67"/>
  <c r="K3281" i="67"/>
  <c r="J3281" i="67"/>
  <c r="I5294" i="67"/>
  <c r="I4289" i="67"/>
  <c r="I3282" i="67"/>
  <c r="I2277" i="67"/>
  <c r="I1271" i="67"/>
  <c r="I264" i="67"/>
  <c r="I8356" i="67"/>
  <c r="I7349" i="67"/>
  <c r="M4289" i="67"/>
  <c r="L4289" i="67"/>
  <c r="K4289" i="67"/>
  <c r="J4289" i="67"/>
  <c r="M5294" i="67"/>
  <c r="L5294" i="67"/>
  <c r="K5294" i="67"/>
  <c r="J5294" i="67"/>
  <c r="M1271" i="67"/>
  <c r="L1271" i="67"/>
  <c r="K1271" i="67"/>
  <c r="J1271" i="67"/>
  <c r="K264" i="67"/>
  <c r="J264" i="67"/>
  <c r="M264" i="67"/>
  <c r="L264" i="67"/>
  <c r="K2277" i="67"/>
  <c r="J2277" i="67"/>
  <c r="M2277" i="67"/>
  <c r="L2277" i="67"/>
  <c r="M3282" i="67"/>
  <c r="L3282" i="67"/>
  <c r="K3282" i="67"/>
  <c r="J3282" i="67"/>
  <c r="K6299" i="67"/>
  <c r="J6299" i="67"/>
  <c r="M6299" i="67"/>
  <c r="L6299" i="67"/>
  <c r="I6300" i="67"/>
  <c r="I5295" i="67"/>
  <c r="I4290" i="67"/>
  <c r="I3283" i="67"/>
  <c r="I2278" i="67"/>
  <c r="I1272" i="67"/>
  <c r="I265" i="67"/>
  <c r="I8357" i="67"/>
  <c r="I7350" i="67"/>
  <c r="J4290" i="67"/>
  <c r="M4290" i="67"/>
  <c r="L4290" i="67"/>
  <c r="K4290" i="67"/>
  <c r="J5295" i="67"/>
  <c r="M5295" i="67"/>
  <c r="K5295" i="67"/>
  <c r="L5295" i="67"/>
  <c r="L6300" i="67"/>
  <c r="K6300" i="67"/>
  <c r="J6300" i="67"/>
  <c r="M6300" i="67"/>
  <c r="I6301" i="67"/>
  <c r="L1272" i="67"/>
  <c r="K1272" i="67"/>
  <c r="J1272" i="67"/>
  <c r="M1272" i="67"/>
  <c r="J265" i="67"/>
  <c r="M265" i="67"/>
  <c r="L265" i="67"/>
  <c r="K265" i="67"/>
  <c r="M2278" i="67"/>
  <c r="L2278" i="67"/>
  <c r="K2278" i="67"/>
  <c r="J2278" i="67"/>
  <c r="M3283" i="67"/>
  <c r="L3283" i="67"/>
  <c r="K3283" i="67"/>
  <c r="J3283" i="67"/>
  <c r="I5296" i="67"/>
  <c r="I4291" i="67"/>
  <c r="I3284" i="67"/>
  <c r="I2279" i="67"/>
  <c r="I1273" i="67"/>
  <c r="I266" i="67"/>
  <c r="I8358" i="67"/>
  <c r="I7351" i="67"/>
  <c r="M4291" i="67"/>
  <c r="L4291" i="67"/>
  <c r="K4291" i="67"/>
  <c r="J4291" i="67"/>
  <c r="M5296" i="67"/>
  <c r="L5296" i="67"/>
  <c r="K5296" i="67"/>
  <c r="J5296" i="67"/>
  <c r="M1273" i="67"/>
  <c r="L1273" i="67"/>
  <c r="K1273" i="67"/>
  <c r="J1273" i="67"/>
  <c r="K6301" i="67"/>
  <c r="J6301" i="67"/>
  <c r="M6301" i="67"/>
  <c r="L6301" i="67"/>
  <c r="I6302" i="67"/>
  <c r="M266" i="67"/>
  <c r="L266" i="67"/>
  <c r="K266" i="67"/>
  <c r="J266" i="67"/>
  <c r="K2279" i="67"/>
  <c r="J2279" i="67"/>
  <c r="M2279" i="67"/>
  <c r="L2279" i="67"/>
  <c r="M3284" i="67"/>
  <c r="L3284" i="67"/>
  <c r="K3284" i="67"/>
  <c r="J3284" i="67"/>
  <c r="I5297" i="67"/>
  <c r="I4292" i="67"/>
  <c r="I3285" i="67"/>
  <c r="I2280" i="67"/>
  <c r="I1274" i="67"/>
  <c r="I267" i="67"/>
  <c r="I8359" i="67"/>
  <c r="I7352" i="67"/>
  <c r="J5297" i="67"/>
  <c r="M5297" i="67"/>
  <c r="K5297" i="67"/>
  <c r="L5297" i="67"/>
  <c r="M267" i="67"/>
  <c r="L267" i="67"/>
  <c r="K267" i="67"/>
  <c r="J267" i="67"/>
  <c r="M2280" i="67"/>
  <c r="L2280" i="67"/>
  <c r="K2280" i="67"/>
  <c r="J2280" i="67"/>
  <c r="J4292" i="67"/>
  <c r="M4292" i="67"/>
  <c r="L4292" i="67"/>
  <c r="K4292" i="67"/>
  <c r="L1274" i="67"/>
  <c r="K1274" i="67"/>
  <c r="J1274" i="67"/>
  <c r="M1274" i="67"/>
  <c r="M3285" i="67"/>
  <c r="L3285" i="67"/>
  <c r="K3285" i="67"/>
  <c r="J3285" i="67"/>
  <c r="L6302" i="67"/>
  <c r="K6302" i="67"/>
  <c r="J6302" i="67"/>
  <c r="M6302" i="67"/>
  <c r="I6303" i="67"/>
  <c r="I5298" i="67"/>
  <c r="I4293" i="67"/>
  <c r="I3286" i="67"/>
  <c r="I2281" i="67"/>
  <c r="I1275" i="67"/>
  <c r="I268" i="67"/>
  <c r="I8360" i="67"/>
  <c r="I7353" i="67"/>
  <c r="M5298" i="67"/>
  <c r="L5298" i="67"/>
  <c r="K5298" i="67"/>
  <c r="J5298" i="67"/>
  <c r="M4293" i="67"/>
  <c r="L4293" i="67"/>
  <c r="K4293" i="67"/>
  <c r="J4293" i="67"/>
  <c r="K6303" i="67"/>
  <c r="J6303" i="67"/>
  <c r="M6303" i="67"/>
  <c r="L6303" i="67"/>
  <c r="I6304" i="67"/>
  <c r="K2281" i="67"/>
  <c r="J2281" i="67"/>
  <c r="M2281" i="67"/>
  <c r="L2281" i="67"/>
  <c r="M268" i="67"/>
  <c r="L268" i="67"/>
  <c r="K268" i="67"/>
  <c r="J268" i="67"/>
  <c r="M1275" i="67"/>
  <c r="L1275" i="67"/>
  <c r="K1275" i="67"/>
  <c r="J1275" i="67"/>
  <c r="M3286" i="67"/>
  <c r="L3286" i="67"/>
  <c r="K3286" i="67"/>
  <c r="J3286" i="67"/>
  <c r="I5299" i="67"/>
  <c r="I4294" i="67"/>
  <c r="I3287" i="67"/>
  <c r="I2282" i="67"/>
  <c r="I1276" i="67"/>
  <c r="I269" i="67"/>
  <c r="I8361" i="67"/>
  <c r="I7354" i="67"/>
  <c r="J5299" i="67"/>
  <c r="M5299" i="67"/>
  <c r="K5299" i="67"/>
  <c r="L5299" i="67"/>
  <c r="L269" i="67"/>
  <c r="J269" i="67"/>
  <c r="K269" i="67"/>
  <c r="M269" i="67"/>
  <c r="J4294" i="67"/>
  <c r="M4294" i="67"/>
  <c r="L4294" i="67"/>
  <c r="K4294" i="67"/>
  <c r="M2282" i="67"/>
  <c r="L2282" i="67"/>
  <c r="K2282" i="67"/>
  <c r="J2282" i="67"/>
  <c r="L6304" i="67"/>
  <c r="K6304" i="67"/>
  <c r="J6304" i="67"/>
  <c r="M6304" i="67"/>
  <c r="I6305" i="67"/>
  <c r="L1276" i="67"/>
  <c r="K1276" i="67"/>
  <c r="J1276" i="67"/>
  <c r="M1276" i="67"/>
  <c r="M3287" i="67"/>
  <c r="L3287" i="67"/>
  <c r="K3287" i="67"/>
  <c r="J3287" i="67"/>
  <c r="I5300" i="67"/>
  <c r="I4295" i="67"/>
  <c r="I3288" i="67"/>
  <c r="I2283" i="67"/>
  <c r="I1277" i="67"/>
  <c r="I270" i="67"/>
  <c r="I8362" i="67"/>
  <c r="I7355" i="67"/>
  <c r="K270" i="67"/>
  <c r="J270" i="67"/>
  <c r="M270" i="67"/>
  <c r="L270" i="67"/>
  <c r="M4295" i="67"/>
  <c r="L4295" i="67"/>
  <c r="K4295" i="67"/>
  <c r="J4295" i="67"/>
  <c r="K6305" i="67"/>
  <c r="J6305" i="67"/>
  <c r="L6305" i="67"/>
  <c r="M6305" i="67"/>
  <c r="I6306" i="67"/>
  <c r="M5300" i="67"/>
  <c r="L5300" i="67"/>
  <c r="K5300" i="67"/>
  <c r="J5300" i="67"/>
  <c r="M1277" i="67"/>
  <c r="L1277" i="67"/>
  <c r="K1277" i="67"/>
  <c r="J1277" i="67"/>
  <c r="K2283" i="67"/>
  <c r="J2283" i="67"/>
  <c r="M2283" i="67"/>
  <c r="L2283" i="67"/>
  <c r="M3288" i="67"/>
  <c r="L3288" i="67"/>
  <c r="K3288" i="67"/>
  <c r="J3288" i="67"/>
  <c r="I5301" i="67"/>
  <c r="I4296" i="67"/>
  <c r="I3289" i="67"/>
  <c r="I2284" i="67"/>
  <c r="I1278" i="67"/>
  <c r="I271" i="67"/>
  <c r="I8363" i="67"/>
  <c r="I7356" i="67"/>
  <c r="J5301" i="67"/>
  <c r="M5301" i="67"/>
  <c r="K5301" i="67"/>
  <c r="L5301" i="67"/>
  <c r="L1278" i="67"/>
  <c r="K1278" i="67"/>
  <c r="J1278" i="67"/>
  <c r="M1278" i="67"/>
  <c r="L6306" i="67"/>
  <c r="K6306" i="67"/>
  <c r="J6306" i="67"/>
  <c r="M6306" i="67"/>
  <c r="I6307" i="67"/>
  <c r="K271" i="67"/>
  <c r="J271" i="67"/>
  <c r="M271" i="67"/>
  <c r="L271" i="67"/>
  <c r="J4296" i="67"/>
  <c r="M4296" i="67"/>
  <c r="L4296" i="67"/>
  <c r="K4296" i="67"/>
  <c r="M2284" i="67"/>
  <c r="L2284" i="67"/>
  <c r="K2284" i="67"/>
  <c r="J2284" i="67"/>
  <c r="M3289" i="67"/>
  <c r="L3289" i="67"/>
  <c r="K3289" i="67"/>
  <c r="J3289" i="67"/>
  <c r="I5302" i="67"/>
  <c r="I4297" i="67"/>
  <c r="I3290" i="67"/>
  <c r="I2285" i="67"/>
  <c r="I1279" i="67"/>
  <c r="I272" i="67"/>
  <c r="I8364" i="67"/>
  <c r="I7357" i="67"/>
  <c r="K6307" i="67"/>
  <c r="J6307" i="67"/>
  <c r="M6307" i="67"/>
  <c r="L6307" i="67"/>
  <c r="I6308" i="67"/>
  <c r="M4297" i="67"/>
  <c r="L4297" i="67"/>
  <c r="J4297" i="67"/>
  <c r="K4297" i="67"/>
  <c r="K272" i="67"/>
  <c r="J272" i="67"/>
  <c r="M272" i="67"/>
  <c r="L272" i="67"/>
  <c r="M5302" i="67"/>
  <c r="L5302" i="67"/>
  <c r="K5302" i="67"/>
  <c r="J5302" i="67"/>
  <c r="M1279" i="67"/>
  <c r="L1279" i="67"/>
  <c r="K1279" i="67"/>
  <c r="J1279" i="67"/>
  <c r="K2285" i="67"/>
  <c r="J2285" i="67"/>
  <c r="M2285" i="67"/>
  <c r="L2285" i="67"/>
  <c r="M3290" i="67"/>
  <c r="L3290" i="67"/>
  <c r="K3290" i="67"/>
  <c r="J3290" i="67"/>
  <c r="I5303" i="67"/>
  <c r="I4298" i="67"/>
  <c r="I3291" i="67"/>
  <c r="I2286" i="67"/>
  <c r="I1280" i="67"/>
  <c r="I273" i="67"/>
  <c r="I8365" i="67"/>
  <c r="I7358" i="67"/>
  <c r="L6308" i="67"/>
  <c r="K6308" i="67"/>
  <c r="J6308" i="67"/>
  <c r="M6308" i="67"/>
  <c r="I6309" i="67"/>
  <c r="L1280" i="67"/>
  <c r="K1280" i="67"/>
  <c r="J1280" i="67"/>
  <c r="M1280" i="67"/>
  <c r="M2286" i="67"/>
  <c r="L2286" i="67"/>
  <c r="K2286" i="67"/>
  <c r="J2286" i="67"/>
  <c r="J4298" i="67"/>
  <c r="M4298" i="67"/>
  <c r="L4298" i="67"/>
  <c r="K4298" i="67"/>
  <c r="J5303" i="67"/>
  <c r="M5303" i="67"/>
  <c r="K5303" i="67"/>
  <c r="L5303" i="67"/>
  <c r="J273" i="67"/>
  <c r="M273" i="67"/>
  <c r="L273" i="67"/>
  <c r="K273" i="67"/>
  <c r="M3291" i="67"/>
  <c r="L3291" i="67"/>
  <c r="K3291" i="67"/>
  <c r="J3291" i="67"/>
  <c r="I5304" i="67"/>
  <c r="I4299" i="67"/>
  <c r="I3292" i="67"/>
  <c r="I2287" i="67"/>
  <c r="I1281" i="67"/>
  <c r="I274" i="67"/>
  <c r="I8366" i="67"/>
  <c r="I7359" i="67"/>
  <c r="M5304" i="67"/>
  <c r="L5304" i="67"/>
  <c r="K5304" i="67"/>
  <c r="J5304" i="67"/>
  <c r="M4299" i="67"/>
  <c r="L4299" i="67"/>
  <c r="K4299" i="67"/>
  <c r="J4299" i="67"/>
  <c r="K6309" i="67"/>
  <c r="J6309" i="67"/>
  <c r="M6309" i="67"/>
  <c r="L6309" i="67"/>
  <c r="I6310" i="67"/>
  <c r="M1281" i="67"/>
  <c r="L1281" i="67"/>
  <c r="K1281" i="67"/>
  <c r="J1281" i="67"/>
  <c r="K2287" i="67"/>
  <c r="J2287" i="67"/>
  <c r="M2287" i="67"/>
  <c r="L2287" i="67"/>
  <c r="M274" i="67"/>
  <c r="L274" i="67"/>
  <c r="K274" i="67"/>
  <c r="J274" i="67"/>
  <c r="M3292" i="67"/>
  <c r="L3292" i="67"/>
  <c r="K3292" i="67"/>
  <c r="J3292" i="67"/>
  <c r="I5305" i="67"/>
  <c r="I4300" i="67"/>
  <c r="I3293" i="67"/>
  <c r="I2288" i="67"/>
  <c r="I1282" i="67"/>
  <c r="I275" i="67"/>
  <c r="I8367" i="67"/>
  <c r="I7360" i="67"/>
  <c r="J4300" i="67"/>
  <c r="M4300" i="67"/>
  <c r="L4300" i="67"/>
  <c r="K4300" i="67"/>
  <c r="J5305" i="67"/>
  <c r="M5305" i="67"/>
  <c r="K5305" i="67"/>
  <c r="L5305" i="67"/>
  <c r="L6310" i="67"/>
  <c r="K6310" i="67"/>
  <c r="J6310" i="67"/>
  <c r="M6310" i="67"/>
  <c r="I6311" i="67"/>
  <c r="M275" i="67"/>
  <c r="L275" i="67"/>
  <c r="K275" i="67"/>
  <c r="J275" i="67"/>
  <c r="L1282" i="67"/>
  <c r="K1282" i="67"/>
  <c r="J1282" i="67"/>
  <c r="M1282" i="67"/>
  <c r="M2288" i="67"/>
  <c r="L2288" i="67"/>
  <c r="K2288" i="67"/>
  <c r="J2288" i="67"/>
  <c r="M3293" i="67"/>
  <c r="L3293" i="67"/>
  <c r="K3293" i="67"/>
  <c r="J3293" i="67"/>
  <c r="I5306" i="67"/>
  <c r="I4301" i="67"/>
  <c r="I3294" i="67"/>
  <c r="I2289" i="67"/>
  <c r="I1283" i="67"/>
  <c r="I276" i="67"/>
  <c r="I8368" i="67"/>
  <c r="I7361" i="67"/>
  <c r="K6311" i="67"/>
  <c r="J6311" i="67"/>
  <c r="M6311" i="67"/>
  <c r="L6311" i="67"/>
  <c r="I6312" i="67"/>
  <c r="M4301" i="67"/>
  <c r="L4301" i="67"/>
  <c r="K4301" i="67"/>
  <c r="J4301" i="67"/>
  <c r="M5306" i="67"/>
  <c r="L5306" i="67"/>
  <c r="J5306" i="67"/>
  <c r="K5306" i="67"/>
  <c r="M276" i="67"/>
  <c r="L276" i="67"/>
  <c r="K276" i="67"/>
  <c r="J276" i="67"/>
  <c r="M1283" i="67"/>
  <c r="L1283" i="67"/>
  <c r="K1283" i="67"/>
  <c r="J1283" i="67"/>
  <c r="K2289" i="67"/>
  <c r="J2289" i="67"/>
  <c r="M2289" i="67"/>
  <c r="L2289" i="67"/>
  <c r="M3294" i="67"/>
  <c r="L3294" i="67"/>
  <c r="K3294" i="67"/>
  <c r="J3294" i="67"/>
  <c r="I5307" i="67"/>
  <c r="I4302" i="67"/>
  <c r="I3295" i="67"/>
  <c r="I2290" i="67"/>
  <c r="I1284" i="67"/>
  <c r="I277" i="67"/>
  <c r="I8369" i="67"/>
  <c r="I7362" i="67"/>
  <c r="L6312" i="67"/>
  <c r="K6312" i="67"/>
  <c r="J6312" i="67"/>
  <c r="M6312" i="67"/>
  <c r="I6313" i="67"/>
  <c r="J4302" i="67"/>
  <c r="M4302" i="67"/>
  <c r="L4302" i="67"/>
  <c r="K4302" i="67"/>
  <c r="J5307" i="67"/>
  <c r="M5307" i="67"/>
  <c r="K5307" i="67"/>
  <c r="L5307" i="67"/>
  <c r="L277" i="67"/>
  <c r="J277" i="67"/>
  <c r="K277" i="67"/>
  <c r="M277" i="67"/>
  <c r="L1284" i="67"/>
  <c r="K1284" i="67"/>
  <c r="J1284" i="67"/>
  <c r="M1284" i="67"/>
  <c r="M2290" i="67"/>
  <c r="L2290" i="67"/>
  <c r="K2290" i="67"/>
  <c r="J2290" i="67"/>
  <c r="M3295" i="67"/>
  <c r="L3295" i="67"/>
  <c r="K3295" i="67"/>
  <c r="J3295" i="67"/>
  <c r="I5308" i="67"/>
  <c r="I4303" i="67"/>
  <c r="I3296" i="67"/>
  <c r="I2291" i="67"/>
  <c r="I1285" i="67"/>
  <c r="I278" i="67"/>
  <c r="I8370" i="67"/>
  <c r="I7363" i="67"/>
  <c r="K6313" i="67"/>
  <c r="J6313" i="67"/>
  <c r="M6313" i="67"/>
  <c r="L6313" i="67"/>
  <c r="I6314" i="67"/>
  <c r="M1285" i="67"/>
  <c r="L1285" i="67"/>
  <c r="K1285" i="67"/>
  <c r="J1285" i="67"/>
  <c r="K2291" i="67"/>
  <c r="J2291" i="67"/>
  <c r="M2291" i="67"/>
  <c r="L2291" i="67"/>
  <c r="M4303" i="67"/>
  <c r="L4303" i="67"/>
  <c r="K4303" i="67"/>
  <c r="J4303" i="67"/>
  <c r="M5308" i="67"/>
  <c r="L5308" i="67"/>
  <c r="K5308" i="67"/>
  <c r="J5308" i="67"/>
  <c r="K278" i="67"/>
  <c r="J278" i="67"/>
  <c r="M278" i="67"/>
  <c r="L278" i="67"/>
  <c r="M3296" i="67"/>
  <c r="L3296" i="67"/>
  <c r="K3296" i="67"/>
  <c r="J3296" i="67"/>
  <c r="I5309" i="67"/>
  <c r="I4304" i="67"/>
  <c r="I3297" i="67"/>
  <c r="I2292" i="67"/>
  <c r="I1286" i="67"/>
  <c r="I279" i="67"/>
  <c r="I8371" i="67"/>
  <c r="I7364" i="67"/>
  <c r="J4304" i="67"/>
  <c r="M4304" i="67"/>
  <c r="L4304" i="67"/>
  <c r="K4304" i="67"/>
  <c r="L1286" i="67"/>
  <c r="K1286" i="67"/>
  <c r="J1286" i="67"/>
  <c r="M1286" i="67"/>
  <c r="M2292" i="67"/>
  <c r="L2292" i="67"/>
  <c r="K2292" i="67"/>
  <c r="J2292" i="67"/>
  <c r="J5309" i="67"/>
  <c r="M5309" i="67"/>
  <c r="K5309" i="67"/>
  <c r="L5309" i="67"/>
  <c r="L6314" i="67"/>
  <c r="K6314" i="67"/>
  <c r="J6314" i="67"/>
  <c r="M6314" i="67"/>
  <c r="I6315" i="67"/>
  <c r="K279" i="67"/>
  <c r="J279" i="67"/>
  <c r="M279" i="67"/>
  <c r="L279" i="67"/>
  <c r="M3297" i="67"/>
  <c r="L3297" i="67"/>
  <c r="K3297" i="67"/>
  <c r="J3297" i="67"/>
  <c r="I5310" i="67"/>
  <c r="I4305" i="67"/>
  <c r="I3298" i="67"/>
  <c r="I2293" i="67"/>
  <c r="I1287" i="67"/>
  <c r="I280" i="67"/>
  <c r="I8372" i="67"/>
  <c r="I7365" i="67"/>
  <c r="M4305" i="67"/>
  <c r="L4305" i="67"/>
  <c r="K4305" i="67"/>
  <c r="J4305" i="67"/>
  <c r="K6315" i="67"/>
  <c r="J6315" i="67"/>
  <c r="M6315" i="67"/>
  <c r="L6315" i="67"/>
  <c r="I6316" i="67"/>
  <c r="M5310" i="67"/>
  <c r="L5310" i="67"/>
  <c r="K5310" i="67"/>
  <c r="J5310" i="67"/>
  <c r="K280" i="67"/>
  <c r="J280" i="67"/>
  <c r="M280" i="67"/>
  <c r="L280" i="67"/>
  <c r="M1287" i="67"/>
  <c r="L1287" i="67"/>
  <c r="K1287" i="67"/>
  <c r="J1287" i="67"/>
  <c r="K2293" i="67"/>
  <c r="J2293" i="67"/>
  <c r="M2293" i="67"/>
  <c r="L2293" i="67"/>
  <c r="M3298" i="67"/>
  <c r="L3298" i="67"/>
  <c r="K3298" i="67"/>
  <c r="J3298" i="67"/>
  <c r="I5311" i="67"/>
  <c r="I4306" i="67"/>
  <c r="I3299" i="67"/>
  <c r="I2294" i="67"/>
  <c r="I1288" i="67"/>
  <c r="I281" i="67"/>
  <c r="I8373" i="67"/>
  <c r="I7366" i="67"/>
  <c r="J4306" i="67"/>
  <c r="M4306" i="67"/>
  <c r="L4306" i="67"/>
  <c r="K4306" i="67"/>
  <c r="J281" i="67"/>
  <c r="M281" i="67"/>
  <c r="L281" i="67"/>
  <c r="K281" i="67"/>
  <c r="L1288" i="67"/>
  <c r="K1288" i="67"/>
  <c r="J1288" i="67"/>
  <c r="M1288" i="67"/>
  <c r="J5311" i="67"/>
  <c r="M5311" i="67"/>
  <c r="K5311" i="67"/>
  <c r="L5311" i="67"/>
  <c r="M2294" i="67"/>
  <c r="L2294" i="67"/>
  <c r="K2294" i="67"/>
  <c r="J2294" i="67"/>
  <c r="M3299" i="67"/>
  <c r="L3299" i="67"/>
  <c r="K3299" i="67"/>
  <c r="J3299" i="67"/>
  <c r="L6316" i="67"/>
  <c r="K6316" i="67"/>
  <c r="J6316" i="67"/>
  <c r="M6316" i="67"/>
  <c r="I6317" i="67"/>
  <c r="I5312" i="67"/>
  <c r="I4307" i="67"/>
  <c r="I3300" i="67"/>
  <c r="I2295" i="67"/>
  <c r="I1289" i="67"/>
  <c r="I282" i="67"/>
  <c r="I8374" i="67"/>
  <c r="I7367" i="67"/>
  <c r="M4307" i="67"/>
  <c r="L4307" i="67"/>
  <c r="K4307" i="67"/>
  <c r="J4307" i="67"/>
  <c r="M1289" i="67"/>
  <c r="L1289" i="67"/>
  <c r="K1289" i="67"/>
  <c r="J1289" i="67"/>
  <c r="M5312" i="67"/>
  <c r="L5312" i="67"/>
  <c r="K5312" i="67"/>
  <c r="J5312" i="67"/>
  <c r="M282" i="67"/>
  <c r="L282" i="67"/>
  <c r="K282" i="67"/>
  <c r="J282" i="67"/>
  <c r="K2295" i="67"/>
  <c r="J2295" i="67"/>
  <c r="M2295" i="67"/>
  <c r="L2295" i="67"/>
  <c r="K6317" i="67"/>
  <c r="J6317" i="67"/>
  <c r="M6317" i="67"/>
  <c r="L6317" i="67"/>
  <c r="I6318" i="67"/>
  <c r="M3300" i="67"/>
  <c r="L3300" i="67"/>
  <c r="K3300" i="67"/>
  <c r="J3300" i="67"/>
  <c r="I5313" i="67"/>
  <c r="I4308" i="67"/>
  <c r="I3301" i="67"/>
  <c r="I2296" i="67"/>
  <c r="I1290" i="67"/>
  <c r="I283" i="67"/>
  <c r="I8375" i="67"/>
  <c r="I7368" i="67"/>
  <c r="J4308" i="67"/>
  <c r="M4308" i="67"/>
  <c r="L4308" i="67"/>
  <c r="K4308" i="67"/>
  <c r="J5313" i="67"/>
  <c r="M5313" i="67"/>
  <c r="K5313" i="67"/>
  <c r="L5313" i="67"/>
  <c r="M283" i="67"/>
  <c r="L283" i="67"/>
  <c r="K283" i="67"/>
  <c r="J283" i="67"/>
  <c r="L1290" i="67"/>
  <c r="K1290" i="67"/>
  <c r="J1290" i="67"/>
  <c r="M1290" i="67"/>
  <c r="M2296" i="67"/>
  <c r="L2296" i="67"/>
  <c r="K2296" i="67"/>
  <c r="J2296" i="67"/>
  <c r="M3301" i="67"/>
  <c r="L3301" i="67"/>
  <c r="K3301" i="67"/>
  <c r="J3301" i="67"/>
  <c r="L6318" i="67"/>
  <c r="K6318" i="67"/>
  <c r="J6318" i="67"/>
  <c r="M6318" i="67"/>
  <c r="I6319" i="67"/>
  <c r="I5314" i="67"/>
  <c r="I4309" i="67"/>
  <c r="I3302" i="67"/>
  <c r="I2297" i="67"/>
  <c r="I1291" i="67"/>
  <c r="I284" i="67"/>
  <c r="I8376" i="67"/>
  <c r="I7369" i="67"/>
  <c r="M4309" i="67"/>
  <c r="L4309" i="67"/>
  <c r="K4309" i="67"/>
  <c r="J4309" i="67"/>
  <c r="K6319" i="67"/>
  <c r="J6319" i="67"/>
  <c r="M6319" i="67"/>
  <c r="L6319" i="67"/>
  <c r="I6320" i="67"/>
  <c r="M5314" i="67"/>
  <c r="L5314" i="67"/>
  <c r="K5314" i="67"/>
  <c r="J5314" i="67"/>
  <c r="M284" i="67"/>
  <c r="L284" i="67"/>
  <c r="K284" i="67"/>
  <c r="J284" i="67"/>
  <c r="M1291" i="67"/>
  <c r="L1291" i="67"/>
  <c r="K1291" i="67"/>
  <c r="J1291" i="67"/>
  <c r="K2297" i="67"/>
  <c r="J2297" i="67"/>
  <c r="M2297" i="67"/>
  <c r="L2297" i="67"/>
  <c r="M3302" i="67"/>
  <c r="L3302" i="67"/>
  <c r="K3302" i="67"/>
  <c r="J3302" i="67"/>
  <c r="I5315" i="67"/>
  <c r="I4310" i="67"/>
  <c r="I3303" i="67"/>
  <c r="I2298" i="67"/>
  <c r="I1292" i="67"/>
  <c r="I285" i="67"/>
  <c r="I8377" i="67"/>
  <c r="I7370" i="67"/>
  <c r="J4310" i="67"/>
  <c r="M4310" i="67"/>
  <c r="L4310" i="67"/>
  <c r="K4310" i="67"/>
  <c r="J5315" i="67"/>
  <c r="M5315" i="67"/>
  <c r="K5315" i="67"/>
  <c r="L5315" i="67"/>
  <c r="L285" i="67"/>
  <c r="K285" i="67"/>
  <c r="J285" i="67"/>
  <c r="M285" i="67"/>
  <c r="L1292" i="67"/>
  <c r="K1292" i="67"/>
  <c r="J1292" i="67"/>
  <c r="M1292" i="67"/>
  <c r="M2298" i="67"/>
  <c r="L2298" i="67"/>
  <c r="K2298" i="67"/>
  <c r="J2298" i="67"/>
  <c r="M3303" i="67"/>
  <c r="L3303" i="67"/>
  <c r="K3303" i="67"/>
  <c r="J3303" i="67"/>
  <c r="L6320" i="67"/>
  <c r="K6320" i="67"/>
  <c r="J6320" i="67"/>
  <c r="M6320" i="67"/>
  <c r="I6321" i="67"/>
  <c r="I5316" i="67"/>
  <c r="I4311" i="67"/>
  <c r="I3304" i="67"/>
  <c r="I2299" i="67"/>
  <c r="I1293" i="67"/>
  <c r="I286" i="67"/>
  <c r="I8378" i="67"/>
  <c r="I7371" i="67"/>
  <c r="K286" i="67"/>
  <c r="J286" i="67"/>
  <c r="M286" i="67"/>
  <c r="L286" i="67"/>
  <c r="M4311" i="67"/>
  <c r="L4311" i="67"/>
  <c r="K4311" i="67"/>
  <c r="J4311" i="67"/>
  <c r="K6321" i="67"/>
  <c r="J6321" i="67"/>
  <c r="L6321" i="67"/>
  <c r="M6321" i="67"/>
  <c r="I6322" i="67"/>
  <c r="M1293" i="67"/>
  <c r="L1293" i="67"/>
  <c r="K1293" i="67"/>
  <c r="J1293" i="67"/>
  <c r="M5316" i="67"/>
  <c r="L5316" i="67"/>
  <c r="K5316" i="67"/>
  <c r="J5316" i="67"/>
  <c r="K2299" i="67"/>
  <c r="J2299" i="67"/>
  <c r="M2299" i="67"/>
  <c r="L2299" i="67"/>
  <c r="M3304" i="67"/>
  <c r="L3304" i="67"/>
  <c r="K3304" i="67"/>
  <c r="J3304" i="67"/>
  <c r="I5317" i="67"/>
  <c r="I4312" i="67"/>
  <c r="I3305" i="67"/>
  <c r="I2300" i="67"/>
  <c r="I1294" i="67"/>
  <c r="I287" i="67"/>
  <c r="I8379" i="67"/>
  <c r="I7372" i="67"/>
  <c r="L6322" i="67"/>
  <c r="K6322" i="67"/>
  <c r="J6322" i="67"/>
  <c r="M6322" i="67"/>
  <c r="I6323" i="67"/>
  <c r="L1294" i="67"/>
  <c r="K1294" i="67"/>
  <c r="J1294" i="67"/>
  <c r="M1294" i="67"/>
  <c r="J5317" i="67"/>
  <c r="M5317" i="67"/>
  <c r="K5317" i="67"/>
  <c r="L5317" i="67"/>
  <c r="M2300" i="67"/>
  <c r="L2300" i="67"/>
  <c r="K2300" i="67"/>
  <c r="J2300" i="67"/>
  <c r="J4312" i="67"/>
  <c r="M4312" i="67"/>
  <c r="L4312" i="67"/>
  <c r="K4312" i="67"/>
  <c r="K287" i="67"/>
  <c r="J287" i="67"/>
  <c r="M287" i="67"/>
  <c r="L287" i="67"/>
  <c r="M3305" i="67"/>
  <c r="L3305" i="67"/>
  <c r="K3305" i="67"/>
  <c r="J3305" i="67"/>
  <c r="I5318" i="67"/>
  <c r="I4313" i="67"/>
  <c r="I3306" i="67"/>
  <c r="I2301" i="67"/>
  <c r="I1295" i="67"/>
  <c r="I288" i="67"/>
  <c r="I8380" i="67"/>
  <c r="I7373" i="67"/>
  <c r="M1295" i="67"/>
  <c r="L1295" i="67"/>
  <c r="K1295" i="67"/>
  <c r="J1295" i="67"/>
  <c r="M5318" i="67"/>
  <c r="L5318" i="67"/>
  <c r="K5318" i="67"/>
  <c r="J5318" i="67"/>
  <c r="K6323" i="67"/>
  <c r="J6323" i="67"/>
  <c r="M6323" i="67"/>
  <c r="L6323" i="67"/>
  <c r="I6324" i="67"/>
  <c r="K2301" i="67"/>
  <c r="J2301" i="67"/>
  <c r="M2301" i="67"/>
  <c r="L2301" i="67"/>
  <c r="M4313" i="67"/>
  <c r="L4313" i="67"/>
  <c r="J4313" i="67"/>
  <c r="K4313" i="67"/>
  <c r="K288" i="67"/>
  <c r="J288" i="67"/>
  <c r="M288" i="67"/>
  <c r="L288" i="67"/>
  <c r="M3306" i="67"/>
  <c r="L3306" i="67"/>
  <c r="K3306" i="67"/>
  <c r="J3306" i="67"/>
  <c r="I5319" i="67"/>
  <c r="I4314" i="67"/>
  <c r="I3307" i="67"/>
  <c r="I2302" i="67"/>
  <c r="I1296" i="67"/>
  <c r="I289" i="67"/>
  <c r="I8381" i="67"/>
  <c r="I7374" i="67"/>
  <c r="J5319" i="67"/>
  <c r="M5319" i="67"/>
  <c r="K5319" i="67"/>
  <c r="L5319" i="67"/>
  <c r="J4314" i="67"/>
  <c r="M4314" i="67"/>
  <c r="L4314" i="67"/>
  <c r="K4314" i="67"/>
  <c r="L6324" i="67"/>
  <c r="K6324" i="67"/>
  <c r="J6324" i="67"/>
  <c r="M6324" i="67"/>
  <c r="I6325" i="67"/>
  <c r="J289" i="67"/>
  <c r="M289" i="67"/>
  <c r="L289" i="67"/>
  <c r="K289" i="67"/>
  <c r="L1296" i="67"/>
  <c r="K1296" i="67"/>
  <c r="J1296" i="67"/>
  <c r="M1296" i="67"/>
  <c r="M2302" i="67"/>
  <c r="L2302" i="67"/>
  <c r="K2302" i="67"/>
  <c r="J2302" i="67"/>
  <c r="M3307" i="67"/>
  <c r="L3307" i="67"/>
  <c r="K3307" i="67"/>
  <c r="J3307" i="67"/>
  <c r="I5320" i="67"/>
  <c r="I4315" i="67"/>
  <c r="I3308" i="67"/>
  <c r="I2303" i="67"/>
  <c r="I1297" i="67"/>
  <c r="I290" i="67"/>
  <c r="I8382" i="67"/>
  <c r="I7375" i="67"/>
  <c r="M4315" i="67"/>
  <c r="L4315" i="67"/>
  <c r="K4315" i="67"/>
  <c r="J4315" i="67"/>
  <c r="M5320" i="67"/>
  <c r="L5320" i="67"/>
  <c r="K5320" i="67"/>
  <c r="J5320" i="67"/>
  <c r="M290" i="67"/>
  <c r="L290" i="67"/>
  <c r="K290" i="67"/>
  <c r="J290" i="67"/>
  <c r="K2303" i="67"/>
  <c r="J2303" i="67"/>
  <c r="M2303" i="67"/>
  <c r="L2303" i="67"/>
  <c r="K6325" i="67"/>
  <c r="J6325" i="67"/>
  <c r="M6325" i="67"/>
  <c r="L6325" i="67"/>
  <c r="I6326" i="67"/>
  <c r="M1297" i="67"/>
  <c r="L1297" i="67"/>
  <c r="K1297" i="67"/>
  <c r="J1297" i="67"/>
  <c r="M3308" i="67"/>
  <c r="L3308" i="67"/>
  <c r="K3308" i="67"/>
  <c r="J3308" i="67"/>
  <c r="I5321" i="67"/>
  <c r="I4316" i="67"/>
  <c r="I3309" i="67"/>
  <c r="I2304" i="67"/>
  <c r="I1298" i="67"/>
  <c r="I291" i="67"/>
  <c r="I8383" i="67"/>
  <c r="I7376" i="67"/>
  <c r="J4316" i="67"/>
  <c r="M4316" i="67"/>
  <c r="L4316" i="67"/>
  <c r="K4316" i="67"/>
  <c r="L6326" i="67"/>
  <c r="K6326" i="67"/>
  <c r="J6326" i="67"/>
  <c r="M6326" i="67"/>
  <c r="I6327" i="67"/>
  <c r="M2304" i="67"/>
  <c r="L2304" i="67"/>
  <c r="K2304" i="67"/>
  <c r="J2304" i="67"/>
  <c r="J5321" i="67"/>
  <c r="M5321" i="67"/>
  <c r="K5321" i="67"/>
  <c r="L5321" i="67"/>
  <c r="M291" i="67"/>
  <c r="L291" i="67"/>
  <c r="K291" i="67"/>
  <c r="J291" i="67"/>
  <c r="L1298" i="67"/>
  <c r="K1298" i="67"/>
  <c r="J1298" i="67"/>
  <c r="M1298" i="67"/>
  <c r="M3309" i="67"/>
  <c r="L3309" i="67"/>
  <c r="K3309" i="67"/>
  <c r="J3309" i="67"/>
  <c r="I5322" i="67"/>
  <c r="I4317" i="67"/>
  <c r="I3310" i="67"/>
  <c r="I2305" i="67"/>
  <c r="I1299" i="67"/>
  <c r="I292" i="67"/>
  <c r="I8384" i="67"/>
  <c r="I7377" i="67"/>
  <c r="K2305" i="67"/>
  <c r="J2305" i="67"/>
  <c r="M2305" i="67"/>
  <c r="L2305" i="67"/>
  <c r="M4317" i="67"/>
  <c r="L4317" i="67"/>
  <c r="K4317" i="67"/>
  <c r="J4317" i="67"/>
  <c r="M5322" i="67"/>
  <c r="L5322" i="67"/>
  <c r="J5322" i="67"/>
  <c r="K5322" i="67"/>
  <c r="M292" i="67"/>
  <c r="L292" i="67"/>
  <c r="K292" i="67"/>
  <c r="J292" i="67"/>
  <c r="M1299" i="67"/>
  <c r="L1299" i="67"/>
  <c r="K1299" i="67"/>
  <c r="J1299" i="67"/>
  <c r="M3310" i="67"/>
  <c r="L3310" i="67"/>
  <c r="K3310" i="67"/>
  <c r="J3310" i="67"/>
  <c r="K6327" i="67"/>
  <c r="J6327" i="67"/>
  <c r="M6327" i="67"/>
  <c r="L6327" i="67"/>
  <c r="I6328" i="67"/>
  <c r="I5323" i="67"/>
  <c r="I4318" i="67"/>
  <c r="I3311" i="67"/>
  <c r="I2306" i="67"/>
  <c r="I1300" i="67"/>
  <c r="I293" i="67"/>
  <c r="I8385" i="67"/>
  <c r="I7378" i="67"/>
  <c r="L6328" i="67"/>
  <c r="K6328" i="67"/>
  <c r="J6328" i="67"/>
  <c r="M6328" i="67"/>
  <c r="I6329" i="67"/>
  <c r="J5323" i="67"/>
  <c r="M5323" i="67"/>
  <c r="K5323" i="67"/>
  <c r="L5323" i="67"/>
  <c r="L293" i="67"/>
  <c r="J293" i="67"/>
  <c r="K293" i="67"/>
  <c r="M293" i="67"/>
  <c r="L1300" i="67"/>
  <c r="K1300" i="67"/>
  <c r="J1300" i="67"/>
  <c r="M1300" i="67"/>
  <c r="M2306" i="67"/>
  <c r="L2306" i="67"/>
  <c r="K2306" i="67"/>
  <c r="J2306" i="67"/>
  <c r="J4318" i="67"/>
  <c r="M4318" i="67"/>
  <c r="L4318" i="67"/>
  <c r="K4318" i="67"/>
  <c r="M3311" i="67"/>
  <c r="L3311" i="67"/>
  <c r="K3311" i="67"/>
  <c r="J3311" i="67"/>
  <c r="I5324" i="67"/>
  <c r="I4319" i="67"/>
  <c r="I3312" i="67"/>
  <c r="I2307" i="67"/>
  <c r="I1301" i="67"/>
  <c r="I294" i="67"/>
  <c r="I8386" i="67"/>
  <c r="I7379" i="67"/>
  <c r="M4319" i="67"/>
  <c r="L4319" i="67"/>
  <c r="K4319" i="67"/>
  <c r="J4319" i="67"/>
  <c r="M5324" i="67"/>
  <c r="L5324" i="67"/>
  <c r="K5324" i="67"/>
  <c r="J5324" i="67"/>
  <c r="M1301" i="67"/>
  <c r="L1301" i="67"/>
  <c r="K1301" i="67"/>
  <c r="J1301" i="67"/>
  <c r="K6329" i="67"/>
  <c r="J6329" i="67"/>
  <c r="M6329" i="67"/>
  <c r="L6329" i="67"/>
  <c r="I6330" i="67"/>
  <c r="K294" i="67"/>
  <c r="J294" i="67"/>
  <c r="M294" i="67"/>
  <c r="L294" i="67"/>
  <c r="K2307" i="67"/>
  <c r="J2307" i="67"/>
  <c r="M2307" i="67"/>
  <c r="L2307" i="67"/>
  <c r="M3312" i="67"/>
  <c r="L3312" i="67"/>
  <c r="K3312" i="67"/>
  <c r="J3312" i="67"/>
  <c r="I5325" i="67"/>
  <c r="I4320" i="67"/>
  <c r="I3313" i="67"/>
  <c r="I2308" i="67"/>
  <c r="I1302" i="67"/>
  <c r="I295" i="67"/>
  <c r="I8387" i="67"/>
  <c r="I7380" i="67"/>
  <c r="K295" i="67"/>
  <c r="J295" i="67"/>
  <c r="M295" i="67"/>
  <c r="L295" i="67"/>
  <c r="J5325" i="67"/>
  <c r="M5325" i="67"/>
  <c r="K5325" i="67"/>
  <c r="L5325" i="67"/>
  <c r="J4320" i="67"/>
  <c r="M4320" i="67"/>
  <c r="L4320" i="67"/>
  <c r="K4320" i="67"/>
  <c r="L1302" i="67"/>
  <c r="K1302" i="67"/>
  <c r="J1302" i="67"/>
  <c r="M1302" i="67"/>
  <c r="M2308" i="67"/>
  <c r="L2308" i="67"/>
  <c r="K2308" i="67"/>
  <c r="J2308" i="67"/>
  <c r="M3313" i="67"/>
  <c r="L3313" i="67"/>
  <c r="K3313" i="67"/>
  <c r="J3313" i="67"/>
  <c r="L6330" i="67"/>
  <c r="K6330" i="67"/>
  <c r="J6330" i="67"/>
  <c r="M6330" i="67"/>
  <c r="I6331" i="67"/>
  <c r="I5326" i="67"/>
  <c r="I4321" i="67"/>
  <c r="I3314" i="67"/>
  <c r="I2309" i="67"/>
  <c r="I1303" i="67"/>
  <c r="I296" i="67"/>
  <c r="I8388" i="67"/>
  <c r="I7381" i="67"/>
  <c r="M4321" i="67"/>
  <c r="L4321" i="67"/>
  <c r="K4321" i="67"/>
  <c r="J4321" i="67"/>
  <c r="M5326" i="67"/>
  <c r="L5326" i="67"/>
  <c r="K5326" i="67"/>
  <c r="J5326" i="67"/>
  <c r="K296" i="67"/>
  <c r="J296" i="67"/>
  <c r="M296" i="67"/>
  <c r="L296" i="67"/>
  <c r="K6331" i="67"/>
  <c r="J6331" i="67"/>
  <c r="M6331" i="67"/>
  <c r="L6331" i="67"/>
  <c r="I6332" i="67"/>
  <c r="M1303" i="67"/>
  <c r="L1303" i="67"/>
  <c r="K1303" i="67"/>
  <c r="J1303" i="67"/>
  <c r="K2309" i="67"/>
  <c r="J2309" i="67"/>
  <c r="M2309" i="67"/>
  <c r="L2309" i="67"/>
  <c r="M3314" i="67"/>
  <c r="L3314" i="67"/>
  <c r="K3314" i="67"/>
  <c r="J3314" i="67"/>
  <c r="I5327" i="67"/>
  <c r="I4322" i="67"/>
  <c r="I3315" i="67"/>
  <c r="I2310" i="67"/>
  <c r="I1304" i="67"/>
  <c r="I297" i="67"/>
  <c r="I8389" i="67"/>
  <c r="I7382" i="67"/>
  <c r="J4322" i="67"/>
  <c r="M4322" i="67"/>
  <c r="L4322" i="67"/>
  <c r="K4322" i="67"/>
  <c r="J5327" i="67"/>
  <c r="M5327" i="67"/>
  <c r="K5327" i="67"/>
  <c r="L5327" i="67"/>
  <c r="J297" i="67"/>
  <c r="M297" i="67"/>
  <c r="L297" i="67"/>
  <c r="K297" i="67"/>
  <c r="L1304" i="67"/>
  <c r="K1304" i="67"/>
  <c r="J1304" i="67"/>
  <c r="M1304" i="67"/>
  <c r="M2310" i="67"/>
  <c r="L2310" i="67"/>
  <c r="K2310" i="67"/>
  <c r="J2310" i="67"/>
  <c r="M3315" i="67"/>
  <c r="L3315" i="67"/>
  <c r="K3315" i="67"/>
  <c r="J3315" i="67"/>
  <c r="L6332" i="67"/>
  <c r="K6332" i="67"/>
  <c r="J6332" i="67"/>
  <c r="M6332" i="67"/>
  <c r="I6333" i="67"/>
  <c r="I5328" i="67"/>
  <c r="I4323" i="67"/>
  <c r="I3316" i="67"/>
  <c r="I2311" i="67"/>
  <c r="I1305" i="67"/>
  <c r="I298" i="67"/>
  <c r="I8390" i="67"/>
  <c r="I7383" i="67"/>
  <c r="M5328" i="67"/>
  <c r="L5328" i="67"/>
  <c r="K5328" i="67"/>
  <c r="J5328" i="67"/>
  <c r="M298" i="67"/>
  <c r="L298" i="67"/>
  <c r="K298" i="67"/>
  <c r="J298" i="67"/>
  <c r="M4323" i="67"/>
  <c r="L4323" i="67"/>
  <c r="K4323" i="67"/>
  <c r="J4323" i="67"/>
  <c r="K6333" i="67"/>
  <c r="J6333" i="67"/>
  <c r="M6333" i="67"/>
  <c r="L6333" i="67"/>
  <c r="I6334" i="67"/>
  <c r="K2311" i="67"/>
  <c r="J2311" i="67"/>
  <c r="M2311" i="67"/>
  <c r="L2311" i="67"/>
  <c r="M1305" i="67"/>
  <c r="L1305" i="67"/>
  <c r="K1305" i="67"/>
  <c r="J1305" i="67"/>
  <c r="M3316" i="67"/>
  <c r="L3316" i="67"/>
  <c r="K3316" i="67"/>
  <c r="J3316" i="67"/>
  <c r="I5329" i="67"/>
  <c r="I4324" i="67"/>
  <c r="I3317" i="67"/>
  <c r="I2312" i="67"/>
  <c r="I1306" i="67"/>
  <c r="I299" i="67"/>
  <c r="I8391" i="67"/>
  <c r="I7384" i="67"/>
  <c r="J5329" i="67"/>
  <c r="M5329" i="67"/>
  <c r="K5329" i="67"/>
  <c r="L5329" i="67"/>
  <c r="J4324" i="67"/>
  <c r="M4324" i="67"/>
  <c r="L4324" i="67"/>
  <c r="K4324" i="67"/>
  <c r="M299" i="67"/>
  <c r="L299" i="67"/>
  <c r="K299" i="67"/>
  <c r="J299" i="67"/>
  <c r="L1306" i="67"/>
  <c r="K1306" i="67"/>
  <c r="J1306" i="67"/>
  <c r="M1306" i="67"/>
  <c r="M2312" i="67"/>
  <c r="L2312" i="67"/>
  <c r="K2312" i="67"/>
  <c r="J2312" i="67"/>
  <c r="M3317" i="67"/>
  <c r="L3317" i="67"/>
  <c r="K3317" i="67"/>
  <c r="J3317" i="67"/>
  <c r="L6334" i="67"/>
  <c r="K6334" i="67"/>
  <c r="J6334" i="67"/>
  <c r="M6334" i="67"/>
  <c r="I6335" i="67"/>
  <c r="I5330" i="67"/>
  <c r="I4325" i="67"/>
  <c r="I3318" i="67"/>
  <c r="I2313" i="67"/>
  <c r="I1307" i="67"/>
  <c r="I300" i="67"/>
  <c r="I8392" i="67"/>
  <c r="I7385" i="67"/>
  <c r="M4325" i="67"/>
  <c r="L4325" i="67"/>
  <c r="K4325" i="67"/>
  <c r="J4325" i="67"/>
  <c r="M5330" i="67"/>
  <c r="L5330" i="67"/>
  <c r="K5330" i="67"/>
  <c r="J5330" i="67"/>
  <c r="M300" i="67"/>
  <c r="L300" i="67"/>
  <c r="K300" i="67"/>
  <c r="J300" i="67"/>
  <c r="K2313" i="67"/>
  <c r="J2313" i="67"/>
  <c r="M2313" i="67"/>
  <c r="L2313" i="67"/>
  <c r="M6335" i="67"/>
  <c r="L6335" i="67"/>
  <c r="K6335" i="67"/>
  <c r="J6335" i="67"/>
  <c r="I6336" i="67"/>
  <c r="M1307" i="67"/>
  <c r="L1307" i="67"/>
  <c r="K1307" i="67"/>
  <c r="J1307" i="67"/>
  <c r="M3318" i="67"/>
  <c r="L3318" i="67"/>
  <c r="K3318" i="67"/>
  <c r="J3318" i="67"/>
  <c r="I5331" i="67"/>
  <c r="I4326" i="67"/>
  <c r="I3319" i="67"/>
  <c r="I2314" i="67"/>
  <c r="I1308" i="67"/>
  <c r="I301" i="67"/>
  <c r="I8393" i="67"/>
  <c r="I7386" i="67"/>
  <c r="L301" i="67"/>
  <c r="K301" i="67"/>
  <c r="J301" i="67"/>
  <c r="M301" i="67"/>
  <c r="L6336" i="67"/>
  <c r="K6336" i="67"/>
  <c r="J6336" i="67"/>
  <c r="M6336" i="67"/>
  <c r="I6337" i="67"/>
  <c r="J4326" i="67"/>
  <c r="M4326" i="67"/>
  <c r="L4326" i="67"/>
  <c r="K4326" i="67"/>
  <c r="L1308" i="67"/>
  <c r="K1308" i="67"/>
  <c r="J1308" i="67"/>
  <c r="M1308" i="67"/>
  <c r="J5331" i="67"/>
  <c r="M5331" i="67"/>
  <c r="K5331" i="67"/>
  <c r="L5331" i="67"/>
  <c r="M2314" i="67"/>
  <c r="L2314" i="67"/>
  <c r="K2314" i="67"/>
  <c r="J2314" i="67"/>
  <c r="M3319" i="67"/>
  <c r="L3319" i="67"/>
  <c r="K3319" i="67"/>
  <c r="J3319" i="67"/>
  <c r="I5332" i="67"/>
  <c r="I4327" i="67"/>
  <c r="I3320" i="67"/>
  <c r="I2315" i="67"/>
  <c r="I1309" i="67"/>
  <c r="I302" i="67"/>
  <c r="I8394" i="67"/>
  <c r="I7387" i="67"/>
  <c r="K302" i="67"/>
  <c r="J302" i="67"/>
  <c r="M302" i="67"/>
  <c r="L302" i="67"/>
  <c r="K2315" i="67"/>
  <c r="J2315" i="67"/>
  <c r="M2315" i="67"/>
  <c r="L2315" i="67"/>
  <c r="M4327" i="67"/>
  <c r="L4327" i="67"/>
  <c r="K4327" i="67"/>
  <c r="J4327" i="67"/>
  <c r="M5332" i="67"/>
  <c r="L5332" i="67"/>
  <c r="K5332" i="67"/>
  <c r="J5332" i="67"/>
  <c r="M1309" i="67"/>
  <c r="L1309" i="67"/>
  <c r="K1309" i="67"/>
  <c r="J1309" i="67"/>
  <c r="M3320" i="67"/>
  <c r="L3320" i="67"/>
  <c r="K3320" i="67"/>
  <c r="J3320" i="67"/>
  <c r="M6337" i="67"/>
  <c r="L6337" i="67"/>
  <c r="K6337" i="67"/>
  <c r="J6337" i="67"/>
  <c r="I6338" i="67"/>
  <c r="I5333" i="67"/>
  <c r="I4328" i="67"/>
  <c r="I3321" i="67"/>
  <c r="I2316" i="67"/>
  <c r="I1310" i="67"/>
  <c r="I303" i="67"/>
  <c r="I8395" i="67"/>
  <c r="I7388" i="67"/>
  <c r="J5333" i="67"/>
  <c r="M5333" i="67"/>
  <c r="K5333" i="67"/>
  <c r="L5333" i="67"/>
  <c r="J4328" i="67"/>
  <c r="M4328" i="67"/>
  <c r="L4328" i="67"/>
  <c r="K4328" i="67"/>
  <c r="L6338" i="67"/>
  <c r="K6338" i="67"/>
  <c r="J6338" i="67"/>
  <c r="M6338" i="67"/>
  <c r="I6339" i="67"/>
  <c r="L1310" i="67"/>
  <c r="K1310" i="67"/>
  <c r="J1310" i="67"/>
  <c r="M1310" i="67"/>
  <c r="K303" i="67"/>
  <c r="J303" i="67"/>
  <c r="M303" i="67"/>
  <c r="L303" i="67"/>
  <c r="M2316" i="67"/>
  <c r="L2316" i="67"/>
  <c r="K2316" i="67"/>
  <c r="J2316" i="67"/>
  <c r="M3321" i="67"/>
  <c r="L3321" i="67"/>
  <c r="K3321" i="67"/>
  <c r="J3321" i="67"/>
  <c r="I5334" i="67"/>
  <c r="I4329" i="67"/>
  <c r="I3322" i="67"/>
  <c r="I2317" i="67"/>
  <c r="I1311" i="67"/>
  <c r="I304" i="67"/>
  <c r="I8396" i="67"/>
  <c r="I7389" i="67"/>
  <c r="M5334" i="67"/>
  <c r="L5334" i="67"/>
  <c r="K5334" i="67"/>
  <c r="J5334" i="67"/>
  <c r="K304" i="67"/>
  <c r="J304" i="67"/>
  <c r="M304" i="67"/>
  <c r="L304" i="67"/>
  <c r="M1311" i="67"/>
  <c r="L1311" i="67"/>
  <c r="K1311" i="67"/>
  <c r="J1311" i="67"/>
  <c r="M4329" i="67"/>
  <c r="L4329" i="67"/>
  <c r="J4329" i="67"/>
  <c r="K4329" i="67"/>
  <c r="M6339" i="67"/>
  <c r="L6339" i="67"/>
  <c r="K6339" i="67"/>
  <c r="J6339" i="67"/>
  <c r="I6340" i="67"/>
  <c r="K2317" i="67"/>
  <c r="J2317" i="67"/>
  <c r="M2317" i="67"/>
  <c r="L2317" i="67"/>
  <c r="M3322" i="67"/>
  <c r="L3322" i="67"/>
  <c r="K3322" i="67"/>
  <c r="J3322" i="67"/>
  <c r="I5335" i="67"/>
  <c r="I4330" i="67"/>
  <c r="I3323" i="67"/>
  <c r="I2318" i="67"/>
  <c r="I1312" i="67"/>
  <c r="I305" i="67"/>
  <c r="I8397" i="67"/>
  <c r="I7390" i="67"/>
  <c r="J4330" i="67"/>
  <c r="M4330" i="67"/>
  <c r="L4330" i="67"/>
  <c r="K4330" i="67"/>
  <c r="J5335" i="67"/>
  <c r="M5335" i="67"/>
  <c r="K5335" i="67"/>
  <c r="L5335" i="67"/>
  <c r="L1312" i="67"/>
  <c r="K1312" i="67"/>
  <c r="J1312" i="67"/>
  <c r="M1312" i="67"/>
  <c r="L6340" i="67"/>
  <c r="K6340" i="67"/>
  <c r="J6340" i="67"/>
  <c r="M6340" i="67"/>
  <c r="I6341" i="67"/>
  <c r="J305" i="67"/>
  <c r="M305" i="67"/>
  <c r="L305" i="67"/>
  <c r="K305" i="67"/>
  <c r="M2318" i="67"/>
  <c r="L2318" i="67"/>
  <c r="K2318" i="67"/>
  <c r="J2318" i="67"/>
  <c r="M3323" i="67"/>
  <c r="L3323" i="67"/>
  <c r="K3323" i="67"/>
  <c r="J3323" i="67"/>
  <c r="I5336" i="67"/>
  <c r="I4331" i="67"/>
  <c r="I3324" i="67"/>
  <c r="I2319" i="67"/>
  <c r="I1313" i="67"/>
  <c r="I306" i="67"/>
  <c r="I8398" i="67"/>
  <c r="I7391" i="67"/>
  <c r="M5336" i="67"/>
  <c r="L5336" i="67"/>
  <c r="K5336" i="67"/>
  <c r="J5336" i="67"/>
  <c r="M306" i="67"/>
  <c r="L306" i="67"/>
  <c r="K306" i="67"/>
  <c r="J306" i="67"/>
  <c r="M4331" i="67"/>
  <c r="L4331" i="67"/>
  <c r="K4331" i="67"/>
  <c r="J4331" i="67"/>
  <c r="M1313" i="67"/>
  <c r="L1313" i="67"/>
  <c r="K1313" i="67"/>
  <c r="J1313" i="67"/>
  <c r="K2319" i="67"/>
  <c r="J2319" i="67"/>
  <c r="M2319" i="67"/>
  <c r="L2319" i="67"/>
  <c r="M3324" i="67"/>
  <c r="L3324" i="67"/>
  <c r="K3324" i="67"/>
  <c r="J3324" i="67"/>
  <c r="M6341" i="67"/>
  <c r="L6341" i="67"/>
  <c r="K6341" i="67"/>
  <c r="J6341" i="67"/>
  <c r="I6342" i="67"/>
  <c r="I5337" i="67"/>
  <c r="I4332" i="67"/>
  <c r="I3325" i="67"/>
  <c r="I2320" i="67"/>
  <c r="I1314" i="67"/>
  <c r="I307" i="67"/>
  <c r="I8399" i="67"/>
  <c r="I7392" i="67"/>
  <c r="J5337" i="67"/>
  <c r="M5337" i="67"/>
  <c r="K5337" i="67"/>
  <c r="L5337" i="67"/>
  <c r="M307" i="67"/>
  <c r="L307" i="67"/>
  <c r="K307" i="67"/>
  <c r="J307" i="67"/>
  <c r="L6342" i="67"/>
  <c r="K6342" i="67"/>
  <c r="J6342" i="67"/>
  <c r="M6342" i="67"/>
  <c r="I6343" i="67"/>
  <c r="J4332" i="67"/>
  <c r="M4332" i="67"/>
  <c r="L4332" i="67"/>
  <c r="K4332" i="67"/>
  <c r="L1314" i="67"/>
  <c r="K1314" i="67"/>
  <c r="J1314" i="67"/>
  <c r="M1314" i="67"/>
  <c r="M2320" i="67"/>
  <c r="L2320" i="67"/>
  <c r="K2320" i="67"/>
  <c r="J2320" i="67"/>
  <c r="M3325" i="67"/>
  <c r="L3325" i="67"/>
  <c r="K3325" i="67"/>
  <c r="J3325" i="67"/>
  <c r="I5338" i="67"/>
  <c r="I4333" i="67"/>
  <c r="I3326" i="67"/>
  <c r="I2321" i="67"/>
  <c r="I1315" i="67"/>
  <c r="I308" i="67"/>
  <c r="I8400" i="67"/>
  <c r="I7393" i="67"/>
  <c r="M5338" i="67"/>
  <c r="L5338" i="67"/>
  <c r="J5338" i="67"/>
  <c r="K5338" i="67"/>
  <c r="M6343" i="67"/>
  <c r="L6343" i="67"/>
  <c r="K6343" i="67"/>
  <c r="J6343" i="67"/>
  <c r="I6344" i="67"/>
  <c r="M4333" i="67"/>
  <c r="L4333" i="67"/>
  <c r="K4333" i="67"/>
  <c r="J4333" i="67"/>
  <c r="M308" i="67"/>
  <c r="L308" i="67"/>
  <c r="K308" i="67"/>
  <c r="J308" i="67"/>
  <c r="K2321" i="67"/>
  <c r="J2321" i="67"/>
  <c r="M2321" i="67"/>
  <c r="L2321" i="67"/>
  <c r="M1315" i="67"/>
  <c r="L1315" i="67"/>
  <c r="K1315" i="67"/>
  <c r="J1315" i="67"/>
  <c r="M3326" i="67"/>
  <c r="L3326" i="67"/>
  <c r="K3326" i="67"/>
  <c r="J3326" i="67"/>
  <c r="I5339" i="67"/>
  <c r="I4334" i="67"/>
  <c r="I3327" i="67"/>
  <c r="I2322" i="67"/>
  <c r="I1316" i="67"/>
  <c r="I309" i="67"/>
  <c r="I8401" i="67"/>
  <c r="I7394" i="67"/>
  <c r="J5339" i="67"/>
  <c r="M5339" i="67"/>
  <c r="K5339" i="67"/>
  <c r="L5339" i="67"/>
  <c r="L309" i="67"/>
  <c r="J309" i="67"/>
  <c r="K309" i="67"/>
  <c r="M309" i="67"/>
  <c r="L1316" i="67"/>
  <c r="K1316" i="67"/>
  <c r="J1316" i="67"/>
  <c r="M1316" i="67"/>
  <c r="M2322" i="67"/>
  <c r="L2322" i="67"/>
  <c r="K2322" i="67"/>
  <c r="J2322" i="67"/>
  <c r="J4334" i="67"/>
  <c r="M4334" i="67"/>
  <c r="L4334" i="67"/>
  <c r="K4334" i="67"/>
  <c r="M3327" i="67"/>
  <c r="L3327" i="67"/>
  <c r="K3327" i="67"/>
  <c r="J3327" i="67"/>
  <c r="L6344" i="67"/>
  <c r="K6344" i="67"/>
  <c r="J6344" i="67"/>
  <c r="M6344" i="67"/>
  <c r="I6345" i="67"/>
  <c r="I5340" i="67"/>
  <c r="I4335" i="67"/>
  <c r="I3328" i="67"/>
  <c r="I2323" i="67"/>
  <c r="I1317" i="67"/>
  <c r="I310" i="67"/>
  <c r="I8402" i="67"/>
  <c r="I7395" i="67"/>
  <c r="M4335" i="67"/>
  <c r="L4335" i="67"/>
  <c r="K4335" i="67"/>
  <c r="J4335" i="67"/>
  <c r="M5340" i="67"/>
  <c r="L5340" i="67"/>
  <c r="K5340" i="67"/>
  <c r="J5340" i="67"/>
  <c r="K310" i="67"/>
  <c r="J310" i="67"/>
  <c r="M310" i="67"/>
  <c r="L310" i="67"/>
  <c r="M1317" i="67"/>
  <c r="L1317" i="67"/>
  <c r="K1317" i="67"/>
  <c r="J1317" i="67"/>
  <c r="M6345" i="67"/>
  <c r="L6345" i="67"/>
  <c r="K6345" i="67"/>
  <c r="J6345" i="67"/>
  <c r="I6346" i="67"/>
  <c r="K2323" i="67"/>
  <c r="J2323" i="67"/>
  <c r="M2323" i="67"/>
  <c r="L2323" i="67"/>
  <c r="M3328" i="67"/>
  <c r="L3328" i="67"/>
  <c r="K3328" i="67"/>
  <c r="J3328" i="67"/>
  <c r="I5341" i="67"/>
  <c r="I4336" i="67"/>
  <c r="I3329" i="67"/>
  <c r="I2324" i="67"/>
  <c r="I1318" i="67"/>
  <c r="I311" i="67"/>
  <c r="I8403" i="67"/>
  <c r="I7396" i="67"/>
  <c r="J5341" i="67"/>
  <c r="M5341" i="67"/>
  <c r="K5341" i="67"/>
  <c r="L5341" i="67"/>
  <c r="J4336" i="67"/>
  <c r="M4336" i="67"/>
  <c r="L4336" i="67"/>
  <c r="K4336" i="67"/>
  <c r="K311" i="67"/>
  <c r="J311" i="67"/>
  <c r="M311" i="67"/>
  <c r="L311" i="67"/>
  <c r="L1318" i="67"/>
  <c r="K1318" i="67"/>
  <c r="J1318" i="67"/>
  <c r="M1318" i="67"/>
  <c r="M2324" i="67"/>
  <c r="L2324" i="67"/>
  <c r="K2324" i="67"/>
  <c r="J2324" i="67"/>
  <c r="L6346" i="67"/>
  <c r="K6346" i="67"/>
  <c r="J6346" i="67"/>
  <c r="M6346" i="67"/>
  <c r="I6347" i="67"/>
  <c r="M3329" i="67"/>
  <c r="L3329" i="67"/>
  <c r="K3329" i="67"/>
  <c r="J3329" i="67"/>
  <c r="I5342" i="67"/>
  <c r="I4337" i="67"/>
  <c r="I3330" i="67"/>
  <c r="I2325" i="67"/>
  <c r="I1319" i="67"/>
  <c r="I312" i="67"/>
  <c r="I8404" i="67"/>
  <c r="I7397" i="67"/>
  <c r="M5342" i="67"/>
  <c r="L5342" i="67"/>
  <c r="K5342" i="67"/>
  <c r="J5342" i="67"/>
  <c r="K312" i="67"/>
  <c r="J312" i="67"/>
  <c r="M312" i="67"/>
  <c r="L312" i="67"/>
  <c r="M1319" i="67"/>
  <c r="L1319" i="67"/>
  <c r="K1319" i="67"/>
  <c r="J1319" i="67"/>
  <c r="M4337" i="67"/>
  <c r="L4337" i="67"/>
  <c r="K4337" i="67"/>
  <c r="J4337" i="67"/>
  <c r="K2325" i="67"/>
  <c r="J2325" i="67"/>
  <c r="M2325" i="67"/>
  <c r="L2325" i="67"/>
  <c r="M3330" i="67"/>
  <c r="L3330" i="67"/>
  <c r="K3330" i="67"/>
  <c r="J3330" i="67"/>
  <c r="M6347" i="67"/>
  <c r="L6347" i="67"/>
  <c r="K6347" i="67"/>
  <c r="J6347" i="67"/>
  <c r="I6348" i="67"/>
  <c r="I5343" i="67"/>
  <c r="I4338" i="67"/>
  <c r="I3331" i="67"/>
  <c r="I2326" i="67"/>
  <c r="I1320" i="67"/>
  <c r="I313" i="67"/>
  <c r="I8405" i="67"/>
  <c r="I7398" i="67"/>
  <c r="J4338" i="67"/>
  <c r="M4338" i="67"/>
  <c r="L4338" i="67"/>
  <c r="K4338" i="67"/>
  <c r="J5343" i="67"/>
  <c r="M5343" i="67"/>
  <c r="K5343" i="67"/>
  <c r="L5343" i="67"/>
  <c r="L6348" i="67"/>
  <c r="K6348" i="67"/>
  <c r="J6348" i="67"/>
  <c r="M6348" i="67"/>
  <c r="I6349" i="67"/>
  <c r="J313" i="67"/>
  <c r="M313" i="67"/>
  <c r="L313" i="67"/>
  <c r="K313" i="67"/>
  <c r="L1320" i="67"/>
  <c r="K1320" i="67"/>
  <c r="J1320" i="67"/>
  <c r="M1320" i="67"/>
  <c r="M2326" i="67"/>
  <c r="L2326" i="67"/>
  <c r="K2326" i="67"/>
  <c r="J2326" i="67"/>
  <c r="M3331" i="67"/>
  <c r="L3331" i="67"/>
  <c r="K3331" i="67"/>
  <c r="J3331" i="67"/>
  <c r="I5344" i="67"/>
  <c r="I4339" i="67"/>
  <c r="I3332" i="67"/>
  <c r="I2327" i="67"/>
  <c r="I1321" i="67"/>
  <c r="I314" i="67"/>
  <c r="I8406" i="67"/>
  <c r="I7399" i="67"/>
  <c r="M5344" i="67"/>
  <c r="L5344" i="67"/>
  <c r="K5344" i="67"/>
  <c r="J5344" i="67"/>
  <c r="M1321" i="67"/>
  <c r="L1321" i="67"/>
  <c r="K1321" i="67"/>
  <c r="J1321" i="67"/>
  <c r="M4339" i="67"/>
  <c r="L4339" i="67"/>
  <c r="K4339" i="67"/>
  <c r="J4339" i="67"/>
  <c r="M6349" i="67"/>
  <c r="L6349" i="67"/>
  <c r="K6349" i="67"/>
  <c r="J6349" i="67"/>
  <c r="I6350" i="67"/>
  <c r="M314" i="67"/>
  <c r="L314" i="67"/>
  <c r="K314" i="67"/>
  <c r="J314" i="67"/>
  <c r="K2327" i="67"/>
  <c r="J2327" i="67"/>
  <c r="M2327" i="67"/>
  <c r="L2327" i="67"/>
  <c r="M3332" i="67"/>
  <c r="L3332" i="67"/>
  <c r="K3332" i="67"/>
  <c r="J3332" i="67"/>
  <c r="I5345" i="67"/>
  <c r="I4340" i="67"/>
  <c r="I3333" i="67"/>
  <c r="I2328" i="67"/>
  <c r="I1322" i="67"/>
  <c r="I315" i="67"/>
  <c r="I8407" i="67"/>
  <c r="I7400" i="67"/>
  <c r="J5345" i="67"/>
  <c r="M5345" i="67"/>
  <c r="K5345" i="67"/>
  <c r="L5345" i="67"/>
  <c r="L1322" i="67"/>
  <c r="K1322" i="67"/>
  <c r="J1322" i="67"/>
  <c r="M1322" i="67"/>
  <c r="J4340" i="67"/>
  <c r="M4340" i="67"/>
  <c r="L4340" i="67"/>
  <c r="K4340" i="67"/>
  <c r="M315" i="67"/>
  <c r="L315" i="67"/>
  <c r="K315" i="67"/>
  <c r="J315" i="67"/>
  <c r="M2328" i="67"/>
  <c r="L2328" i="67"/>
  <c r="K2328" i="67"/>
  <c r="J2328" i="67"/>
  <c r="M3333" i="67"/>
  <c r="L3333" i="67"/>
  <c r="K3333" i="67"/>
  <c r="J3333" i="67"/>
  <c r="L6350" i="67"/>
  <c r="K6350" i="67"/>
  <c r="J6350" i="67"/>
  <c r="M6350" i="67"/>
  <c r="I6351" i="67"/>
  <c r="I5346" i="67"/>
  <c r="I4341" i="67"/>
  <c r="I3334" i="67"/>
  <c r="I2329" i="67"/>
  <c r="I1323" i="67"/>
  <c r="I316" i="67"/>
  <c r="I8408" i="67"/>
  <c r="I7401" i="67"/>
  <c r="M4341" i="67"/>
  <c r="L4341" i="67"/>
  <c r="K4341" i="67"/>
  <c r="J4341" i="67"/>
  <c r="M5346" i="67"/>
  <c r="L5346" i="67"/>
  <c r="K5346" i="67"/>
  <c r="J5346" i="67"/>
  <c r="M316" i="67"/>
  <c r="L316" i="67"/>
  <c r="K316" i="67"/>
  <c r="J316" i="67"/>
  <c r="M1323" i="67"/>
  <c r="L1323" i="67"/>
  <c r="K1323" i="67"/>
  <c r="J1323" i="67"/>
  <c r="M6351" i="67"/>
  <c r="L6351" i="67"/>
  <c r="K6351" i="67"/>
  <c r="J6351" i="67"/>
  <c r="I6352" i="67"/>
  <c r="K2329" i="67"/>
  <c r="J2329" i="67"/>
  <c r="M2329" i="67"/>
  <c r="L2329" i="67"/>
  <c r="M3334" i="67"/>
  <c r="L3334" i="67"/>
  <c r="K3334" i="67"/>
  <c r="J3334" i="67"/>
  <c r="I5347" i="67"/>
  <c r="I4342" i="67"/>
  <c r="I3335" i="67"/>
  <c r="I2330" i="67"/>
  <c r="I1324" i="67"/>
  <c r="I317" i="67"/>
  <c r="I8409" i="67"/>
  <c r="I7402" i="67"/>
  <c r="L6352" i="67"/>
  <c r="K6352" i="67"/>
  <c r="J6352" i="67"/>
  <c r="M6352" i="67"/>
  <c r="I6353" i="67"/>
  <c r="J4342" i="67"/>
  <c r="M4342" i="67"/>
  <c r="L4342" i="67"/>
  <c r="K4342" i="67"/>
  <c r="M2330" i="67"/>
  <c r="L2330" i="67"/>
  <c r="K2330" i="67"/>
  <c r="J2330" i="67"/>
  <c r="J5347" i="67"/>
  <c r="M5347" i="67"/>
  <c r="K5347" i="67"/>
  <c r="L5347" i="67"/>
  <c r="L317" i="67"/>
  <c r="J317" i="67"/>
  <c r="K317" i="67"/>
  <c r="M317" i="67"/>
  <c r="L1324" i="67"/>
  <c r="K1324" i="67"/>
  <c r="J1324" i="67"/>
  <c r="M1324" i="67"/>
  <c r="M3335" i="67"/>
  <c r="L3335" i="67"/>
  <c r="K3335" i="67"/>
  <c r="J3335" i="67"/>
  <c r="I5348" i="67"/>
  <c r="I4343" i="67"/>
  <c r="I3336" i="67"/>
  <c r="I2331" i="67"/>
  <c r="I1325" i="67"/>
  <c r="I318" i="67"/>
  <c r="I8410" i="67"/>
  <c r="I7403" i="67"/>
  <c r="M4343" i="67"/>
  <c r="L4343" i="67"/>
  <c r="K4343" i="67"/>
  <c r="J4343" i="67"/>
  <c r="K318" i="67"/>
  <c r="J318" i="67"/>
  <c r="M318" i="67"/>
  <c r="L318" i="67"/>
  <c r="M6353" i="67"/>
  <c r="L6353" i="67"/>
  <c r="K6353" i="67"/>
  <c r="J6353" i="67"/>
  <c r="I6354" i="67"/>
  <c r="M5348" i="67"/>
  <c r="L5348" i="67"/>
  <c r="K5348" i="67"/>
  <c r="J5348" i="67"/>
  <c r="M1325" i="67"/>
  <c r="L1325" i="67"/>
  <c r="K1325" i="67"/>
  <c r="J1325" i="67"/>
  <c r="K2331" i="67"/>
  <c r="J2331" i="67"/>
  <c r="M2331" i="67"/>
  <c r="L2331" i="67"/>
  <c r="M3336" i="67"/>
  <c r="L3336" i="67"/>
  <c r="K3336" i="67"/>
  <c r="J3336" i="67"/>
  <c r="I5349" i="67"/>
  <c r="I4344" i="67"/>
  <c r="I3337" i="67"/>
  <c r="I2332" i="67"/>
  <c r="I1326" i="67"/>
  <c r="I319" i="67"/>
  <c r="I8411" i="67"/>
  <c r="I7404" i="67"/>
  <c r="J5349" i="67"/>
  <c r="M5349" i="67"/>
  <c r="K5349" i="67"/>
  <c r="L5349" i="67"/>
  <c r="K319" i="67"/>
  <c r="J319" i="67"/>
  <c r="M319" i="67"/>
  <c r="L319" i="67"/>
  <c r="L6354" i="67"/>
  <c r="K6354" i="67"/>
  <c r="J6354" i="67"/>
  <c r="M6354" i="67"/>
  <c r="I6355" i="67"/>
  <c r="J4344" i="67"/>
  <c r="M4344" i="67"/>
  <c r="L4344" i="67"/>
  <c r="K4344" i="67"/>
  <c r="L1326" i="67"/>
  <c r="K1326" i="67"/>
  <c r="J1326" i="67"/>
  <c r="M1326" i="67"/>
  <c r="M2332" i="67"/>
  <c r="L2332" i="67"/>
  <c r="K2332" i="67"/>
  <c r="J2332" i="67"/>
  <c r="M3337" i="67"/>
  <c r="L3337" i="67"/>
  <c r="K3337" i="67"/>
  <c r="J3337" i="67"/>
  <c r="I5350" i="67"/>
  <c r="I4345" i="67"/>
  <c r="I3338" i="67"/>
  <c r="I2333" i="67"/>
  <c r="I1327" i="67"/>
  <c r="I320" i="67"/>
  <c r="I8412" i="67"/>
  <c r="I7405" i="67"/>
  <c r="M1327" i="67"/>
  <c r="L1327" i="67"/>
  <c r="K1327" i="67"/>
  <c r="J1327" i="67"/>
  <c r="M5350" i="67"/>
  <c r="L5350" i="67"/>
  <c r="K5350" i="67"/>
  <c r="J5350" i="67"/>
  <c r="M6355" i="67"/>
  <c r="L6355" i="67"/>
  <c r="K6355" i="67"/>
  <c r="J6355" i="67"/>
  <c r="I6356" i="67"/>
  <c r="K2333" i="67"/>
  <c r="J2333" i="67"/>
  <c r="M2333" i="67"/>
  <c r="L2333" i="67"/>
  <c r="M4345" i="67"/>
  <c r="L4345" i="67"/>
  <c r="J4345" i="67"/>
  <c r="K4345" i="67"/>
  <c r="K320" i="67"/>
  <c r="J320" i="67"/>
  <c r="M320" i="67"/>
  <c r="L320" i="67"/>
  <c r="M3338" i="67"/>
  <c r="L3338" i="67"/>
  <c r="K3338" i="67"/>
  <c r="J3338" i="67"/>
  <c r="I5351" i="67"/>
  <c r="I4346" i="67"/>
  <c r="I3339" i="67"/>
  <c r="I2334" i="67"/>
  <c r="I1328" i="67"/>
  <c r="I321" i="67"/>
  <c r="I8413" i="67"/>
  <c r="I7406" i="67"/>
  <c r="J4346" i="67"/>
  <c r="M4346" i="67"/>
  <c r="L4346" i="67"/>
  <c r="K4346" i="67"/>
  <c r="J5351" i="67"/>
  <c r="M5351" i="67"/>
  <c r="K5351" i="67"/>
  <c r="L5351" i="67"/>
  <c r="L6356" i="67"/>
  <c r="K6356" i="67"/>
  <c r="J6356" i="67"/>
  <c r="M6356" i="67"/>
  <c r="I6357" i="67"/>
  <c r="J321" i="67"/>
  <c r="M321" i="67"/>
  <c r="L321" i="67"/>
  <c r="K321" i="67"/>
  <c r="L1328" i="67"/>
  <c r="K1328" i="67"/>
  <c r="J1328" i="67"/>
  <c r="M1328" i="67"/>
  <c r="M2334" i="67"/>
  <c r="L2334" i="67"/>
  <c r="K2334" i="67"/>
  <c r="J2334" i="67"/>
  <c r="M3339" i="67"/>
  <c r="L3339" i="67"/>
  <c r="K3339" i="67"/>
  <c r="J3339" i="67"/>
  <c r="I5352" i="67"/>
  <c r="I4347" i="67"/>
  <c r="I3340" i="67"/>
  <c r="I2335" i="67"/>
  <c r="I1329" i="67"/>
  <c r="I322" i="67"/>
  <c r="I8414" i="67"/>
  <c r="I7407" i="67"/>
  <c r="M5352" i="67"/>
  <c r="L5352" i="67"/>
  <c r="K5352" i="67"/>
  <c r="J5352" i="67"/>
  <c r="M6357" i="67"/>
  <c r="L6357" i="67"/>
  <c r="K6357" i="67"/>
  <c r="J6357" i="67"/>
  <c r="I6358" i="67"/>
  <c r="M4347" i="67"/>
  <c r="L4347" i="67"/>
  <c r="K4347" i="67"/>
  <c r="J4347" i="67"/>
  <c r="M322" i="67"/>
  <c r="L322" i="67"/>
  <c r="K322" i="67"/>
  <c r="J322" i="67"/>
  <c r="M1329" i="67"/>
  <c r="L1329" i="67"/>
  <c r="K1329" i="67"/>
  <c r="J1329" i="67"/>
  <c r="K2335" i="67"/>
  <c r="J2335" i="67"/>
  <c r="M2335" i="67"/>
  <c r="L2335" i="67"/>
  <c r="M3340" i="67"/>
  <c r="L3340" i="67"/>
  <c r="K3340" i="67"/>
  <c r="J3340" i="67"/>
  <c r="I5353" i="67"/>
  <c r="I4348" i="67"/>
  <c r="I3341" i="67"/>
  <c r="I2336" i="67"/>
  <c r="I1330" i="67"/>
  <c r="I323" i="67"/>
  <c r="I8415" i="67"/>
  <c r="I7408" i="67"/>
  <c r="J4348" i="67"/>
  <c r="M4348" i="67"/>
  <c r="L4348" i="67"/>
  <c r="K4348" i="67"/>
  <c r="L1330" i="67"/>
  <c r="K1330" i="67"/>
  <c r="J1330" i="67"/>
  <c r="M1330" i="67"/>
  <c r="J5353" i="67"/>
  <c r="M5353" i="67"/>
  <c r="K5353" i="67"/>
  <c r="L5353" i="67"/>
  <c r="M323" i="67"/>
  <c r="L323" i="67"/>
  <c r="K323" i="67"/>
  <c r="J323" i="67"/>
  <c r="M2336" i="67"/>
  <c r="L2336" i="67"/>
  <c r="K2336" i="67"/>
  <c r="J2336" i="67"/>
  <c r="M3341" i="67"/>
  <c r="L3341" i="67"/>
  <c r="K3341" i="67"/>
  <c r="J3341" i="67"/>
  <c r="L6358" i="67"/>
  <c r="K6358" i="67"/>
  <c r="J6358" i="67"/>
  <c r="M6358" i="67"/>
  <c r="I6359" i="67"/>
  <c r="I5354" i="67"/>
  <c r="I4349" i="67"/>
  <c r="I3342" i="67"/>
  <c r="I2337" i="67"/>
  <c r="I1331" i="67"/>
  <c r="I324" i="67"/>
  <c r="I8416" i="67"/>
  <c r="I7409" i="67"/>
  <c r="M5354" i="67"/>
  <c r="L5354" i="67"/>
  <c r="J5354" i="67"/>
  <c r="K5354" i="67"/>
  <c r="M324" i="67"/>
  <c r="L324" i="67"/>
  <c r="K324" i="67"/>
  <c r="J324" i="67"/>
  <c r="M6359" i="67"/>
  <c r="L6359" i="67"/>
  <c r="K6359" i="67"/>
  <c r="J6359" i="67"/>
  <c r="I6360" i="67"/>
  <c r="M4349" i="67"/>
  <c r="L4349" i="67"/>
  <c r="K4349" i="67"/>
  <c r="J4349" i="67"/>
  <c r="M1331" i="67"/>
  <c r="L1331" i="67"/>
  <c r="K1331" i="67"/>
  <c r="J1331" i="67"/>
  <c r="K2337" i="67"/>
  <c r="J2337" i="67"/>
  <c r="M2337" i="67"/>
  <c r="L2337" i="67"/>
  <c r="M3342" i="67"/>
  <c r="L3342" i="67"/>
  <c r="K3342" i="67"/>
  <c r="J3342" i="67"/>
  <c r="I5355" i="67"/>
  <c r="I4350" i="67"/>
  <c r="I3343" i="67"/>
  <c r="I2338" i="67"/>
  <c r="I1332" i="67"/>
  <c r="I325" i="67"/>
  <c r="I8417" i="67"/>
  <c r="I7410" i="67"/>
  <c r="J4350" i="67"/>
  <c r="M4350" i="67"/>
  <c r="L4350" i="67"/>
  <c r="K4350" i="67"/>
  <c r="L325" i="67"/>
  <c r="J325" i="67"/>
  <c r="K325" i="67"/>
  <c r="M325" i="67"/>
  <c r="J5355" i="67"/>
  <c r="M5355" i="67"/>
  <c r="K5355" i="67"/>
  <c r="L5355" i="67"/>
  <c r="L6360" i="67"/>
  <c r="K6360" i="67"/>
  <c r="J6360" i="67"/>
  <c r="M6360" i="67"/>
  <c r="I6361" i="67"/>
  <c r="L1332" i="67"/>
  <c r="K1332" i="67"/>
  <c r="J1332" i="67"/>
  <c r="M1332" i="67"/>
  <c r="M2338" i="67"/>
  <c r="L2338" i="67"/>
  <c r="K2338" i="67"/>
  <c r="J2338" i="67"/>
  <c r="M3343" i="67"/>
  <c r="L3343" i="67"/>
  <c r="K3343" i="67"/>
  <c r="J3343" i="67"/>
  <c r="I5356" i="67"/>
  <c r="I4351" i="67"/>
  <c r="I3344" i="67"/>
  <c r="I2339" i="67"/>
  <c r="I1333" i="67"/>
  <c r="I326" i="67"/>
  <c r="I8418" i="67"/>
  <c r="I7411" i="67"/>
  <c r="M5356" i="67"/>
  <c r="L5356" i="67"/>
  <c r="K5356" i="67"/>
  <c r="J5356" i="67"/>
  <c r="M4351" i="67"/>
  <c r="L4351" i="67"/>
  <c r="K4351" i="67"/>
  <c r="J4351" i="67"/>
  <c r="K2339" i="67"/>
  <c r="J2339" i="67"/>
  <c r="M2339" i="67"/>
  <c r="L2339" i="67"/>
  <c r="K326" i="67"/>
  <c r="J326" i="67"/>
  <c r="M326" i="67"/>
  <c r="L326" i="67"/>
  <c r="M1333" i="67"/>
  <c r="L1333" i="67"/>
  <c r="K1333" i="67"/>
  <c r="J1333" i="67"/>
  <c r="M3344" i="67"/>
  <c r="L3344" i="67"/>
  <c r="K3344" i="67"/>
  <c r="J3344" i="67"/>
  <c r="M6361" i="67"/>
  <c r="L6361" i="67"/>
  <c r="K6361" i="67"/>
  <c r="J6361" i="67"/>
  <c r="I6362" i="67"/>
  <c r="I5357" i="67"/>
  <c r="I4352" i="67"/>
  <c r="I3345" i="67"/>
  <c r="I2340" i="67"/>
  <c r="I1334" i="67"/>
  <c r="I327" i="67"/>
  <c r="I8419" i="67"/>
  <c r="I7412" i="67"/>
  <c r="J5357" i="67"/>
  <c r="M5357" i="67"/>
  <c r="K5357" i="67"/>
  <c r="L5357" i="67"/>
  <c r="L6362" i="67"/>
  <c r="K6362" i="67"/>
  <c r="J6362" i="67"/>
  <c r="M6362" i="67"/>
  <c r="I6363" i="67"/>
  <c r="J4352" i="67"/>
  <c r="M4352" i="67"/>
  <c r="L4352" i="67"/>
  <c r="K4352" i="67"/>
  <c r="K327" i="67"/>
  <c r="J327" i="67"/>
  <c r="M327" i="67"/>
  <c r="L327" i="67"/>
  <c r="L1334" i="67"/>
  <c r="K1334" i="67"/>
  <c r="J1334" i="67"/>
  <c r="M1334" i="67"/>
  <c r="M2340" i="67"/>
  <c r="L2340" i="67"/>
  <c r="K2340" i="67"/>
  <c r="J2340" i="67"/>
  <c r="M3345" i="67"/>
  <c r="L3345" i="67"/>
  <c r="K3345" i="67"/>
  <c r="J3345" i="67"/>
  <c r="I5358" i="67"/>
  <c r="I4353" i="67"/>
  <c r="I3346" i="67"/>
  <c r="I2341" i="67"/>
  <c r="I1335" i="67"/>
  <c r="I328" i="67"/>
  <c r="I8420" i="67"/>
  <c r="I7413" i="67"/>
  <c r="M4353" i="67"/>
  <c r="L4353" i="67"/>
  <c r="K4353" i="67"/>
  <c r="J4353" i="67"/>
  <c r="K328" i="67"/>
  <c r="J328" i="67"/>
  <c r="M328" i="67"/>
  <c r="L328" i="67"/>
  <c r="M1335" i="67"/>
  <c r="L1335" i="67"/>
  <c r="K1335" i="67"/>
  <c r="J1335" i="67"/>
  <c r="M5358" i="67"/>
  <c r="L5358" i="67"/>
  <c r="K5358" i="67"/>
  <c r="J5358" i="67"/>
  <c r="K2341" i="67"/>
  <c r="J2341" i="67"/>
  <c r="M2341" i="67"/>
  <c r="L2341" i="67"/>
  <c r="M3346" i="67"/>
  <c r="L3346" i="67"/>
  <c r="K3346" i="67"/>
  <c r="J3346" i="67"/>
  <c r="M6363" i="67"/>
  <c r="L6363" i="67"/>
  <c r="K6363" i="67"/>
  <c r="J6363" i="67"/>
  <c r="I6364" i="67"/>
  <c r="I5359" i="67"/>
  <c r="I4354" i="67"/>
  <c r="I3347" i="67"/>
  <c r="I2342" i="67"/>
  <c r="I1336" i="67"/>
  <c r="I329" i="67"/>
  <c r="I8421" i="67"/>
  <c r="I7414" i="67"/>
  <c r="J4354" i="67"/>
  <c r="M4354" i="67"/>
  <c r="L4354" i="67"/>
  <c r="K4354" i="67"/>
  <c r="L1336" i="67"/>
  <c r="K1336" i="67"/>
  <c r="J1336" i="67"/>
  <c r="M1336" i="67"/>
  <c r="J5359" i="67"/>
  <c r="M5359" i="67"/>
  <c r="K5359" i="67"/>
  <c r="L5359" i="67"/>
  <c r="L6364" i="67"/>
  <c r="K6364" i="67"/>
  <c r="J6364" i="67"/>
  <c r="M6364" i="67"/>
  <c r="I6365" i="67"/>
  <c r="J329" i="67"/>
  <c r="M329" i="67"/>
  <c r="L329" i="67"/>
  <c r="K329" i="67"/>
  <c r="M2342" i="67"/>
  <c r="L2342" i="67"/>
  <c r="K2342" i="67"/>
  <c r="J2342" i="67"/>
  <c r="M3347" i="67"/>
  <c r="L3347" i="67"/>
  <c r="K3347" i="67"/>
  <c r="J3347" i="67"/>
  <c r="I5360" i="67"/>
  <c r="I4355" i="67"/>
  <c r="I3348" i="67"/>
  <c r="I2343" i="67"/>
  <c r="I1337" i="67"/>
  <c r="I330" i="67"/>
  <c r="I8422" i="67"/>
  <c r="I7415" i="67"/>
  <c r="M330" i="67"/>
  <c r="L330" i="67"/>
  <c r="K330" i="67"/>
  <c r="J330" i="67"/>
  <c r="M1337" i="67"/>
  <c r="L1337" i="67"/>
  <c r="K1337" i="67"/>
  <c r="J1337" i="67"/>
  <c r="M5360" i="67"/>
  <c r="L5360" i="67"/>
  <c r="K5360" i="67"/>
  <c r="J5360" i="67"/>
  <c r="M4355" i="67"/>
  <c r="L4355" i="67"/>
  <c r="K4355" i="67"/>
  <c r="J4355" i="67"/>
  <c r="K2343" i="67"/>
  <c r="J2343" i="67"/>
  <c r="M2343" i="67"/>
  <c r="L2343" i="67"/>
  <c r="M3348" i="67"/>
  <c r="L3348" i="67"/>
  <c r="K3348" i="67"/>
  <c r="J3348" i="67"/>
  <c r="M6365" i="67"/>
  <c r="L6365" i="67"/>
  <c r="K6365" i="67"/>
  <c r="J6365" i="67"/>
  <c r="I6366" i="67"/>
  <c r="I5361" i="67"/>
  <c r="I4356" i="67"/>
  <c r="I3349" i="67"/>
  <c r="I2344" i="67"/>
  <c r="I1338" i="67"/>
  <c r="I331" i="67"/>
  <c r="I8423" i="67"/>
  <c r="I7416" i="67"/>
  <c r="L6366" i="67"/>
  <c r="K6366" i="67"/>
  <c r="J6366" i="67"/>
  <c r="M6366" i="67"/>
  <c r="I6367" i="67"/>
  <c r="J5361" i="67"/>
  <c r="M5361" i="67"/>
  <c r="K5361" i="67"/>
  <c r="L5361" i="67"/>
  <c r="L1338" i="67"/>
  <c r="K1338" i="67"/>
  <c r="J1338" i="67"/>
  <c r="M1338" i="67"/>
  <c r="J4356" i="67"/>
  <c r="M4356" i="67"/>
  <c r="L4356" i="67"/>
  <c r="K4356" i="67"/>
  <c r="M2344" i="67"/>
  <c r="L2344" i="67"/>
  <c r="K2344" i="67"/>
  <c r="J2344" i="67"/>
  <c r="M331" i="67"/>
  <c r="L331" i="67"/>
  <c r="K331" i="67"/>
  <c r="J331" i="67"/>
  <c r="M3349" i="67"/>
  <c r="L3349" i="67"/>
  <c r="K3349" i="67"/>
  <c r="J3349" i="67"/>
  <c r="I5362" i="67"/>
  <c r="I4357" i="67"/>
  <c r="I3350" i="67"/>
  <c r="I2345" i="67"/>
  <c r="I1339" i="67"/>
  <c r="I332" i="67"/>
  <c r="I8424" i="67"/>
  <c r="I7417" i="67"/>
  <c r="M4357" i="67"/>
  <c r="L4357" i="67"/>
  <c r="K4357" i="67"/>
  <c r="J4357" i="67"/>
  <c r="M5362" i="67"/>
  <c r="L5362" i="67"/>
  <c r="K5362" i="67"/>
  <c r="J5362" i="67"/>
  <c r="M332" i="67"/>
  <c r="L332" i="67"/>
  <c r="K332" i="67"/>
  <c r="J332" i="67"/>
  <c r="M1339" i="67"/>
  <c r="L1339" i="67"/>
  <c r="K1339" i="67"/>
  <c r="J1339" i="67"/>
  <c r="M6367" i="67"/>
  <c r="L6367" i="67"/>
  <c r="K6367" i="67"/>
  <c r="J6367" i="67"/>
  <c r="I6368" i="67"/>
  <c r="K2345" i="67"/>
  <c r="J2345" i="67"/>
  <c r="M2345" i="67"/>
  <c r="L2345" i="67"/>
  <c r="M3350" i="67"/>
  <c r="L3350" i="67"/>
  <c r="K3350" i="67"/>
  <c r="J3350" i="67"/>
  <c r="I5363" i="67"/>
  <c r="I4358" i="67"/>
  <c r="I3351" i="67"/>
  <c r="I2346" i="67"/>
  <c r="I1340" i="67"/>
  <c r="I333" i="67"/>
  <c r="I8425" i="67"/>
  <c r="I7418" i="67"/>
  <c r="J4358" i="67"/>
  <c r="M4358" i="67"/>
  <c r="L4358" i="67"/>
  <c r="K4358" i="67"/>
  <c r="L6368" i="67"/>
  <c r="K6368" i="67"/>
  <c r="J6368" i="67"/>
  <c r="M6368" i="67"/>
  <c r="I6369" i="67"/>
  <c r="L333" i="67"/>
  <c r="K333" i="67"/>
  <c r="J333" i="67"/>
  <c r="M333" i="67"/>
  <c r="J5363" i="67"/>
  <c r="M5363" i="67"/>
  <c r="K5363" i="67"/>
  <c r="L5363" i="67"/>
  <c r="L1340" i="67"/>
  <c r="K1340" i="67"/>
  <c r="J1340" i="67"/>
  <c r="M1340" i="67"/>
  <c r="M2346" i="67"/>
  <c r="L2346" i="67"/>
  <c r="K2346" i="67"/>
  <c r="J2346" i="67"/>
  <c r="M3351" i="67"/>
  <c r="L3351" i="67"/>
  <c r="K3351" i="67"/>
  <c r="J3351" i="67"/>
  <c r="I5364" i="67"/>
  <c r="I4359" i="67"/>
  <c r="I3352" i="67"/>
  <c r="I2347" i="67"/>
  <c r="I1341" i="67"/>
  <c r="I334" i="67"/>
  <c r="I8426" i="67"/>
  <c r="I7419" i="67"/>
  <c r="K334" i="67"/>
  <c r="J334" i="67"/>
  <c r="M334" i="67"/>
  <c r="L334" i="67"/>
  <c r="M1341" i="67"/>
  <c r="L1341" i="67"/>
  <c r="K1341" i="67"/>
  <c r="J1341" i="67"/>
  <c r="M4359" i="67"/>
  <c r="L4359" i="67"/>
  <c r="K4359" i="67"/>
  <c r="J4359" i="67"/>
  <c r="M5364" i="67"/>
  <c r="L5364" i="67"/>
  <c r="K5364" i="67"/>
  <c r="J5364" i="67"/>
  <c r="K2347" i="67"/>
  <c r="J2347" i="67"/>
  <c r="M2347" i="67"/>
  <c r="L2347" i="67"/>
  <c r="M3352" i="67"/>
  <c r="L3352" i="67"/>
  <c r="K3352" i="67"/>
  <c r="J3352" i="67"/>
  <c r="M6369" i="67"/>
  <c r="L6369" i="67"/>
  <c r="K6369" i="67"/>
  <c r="J6369" i="67"/>
  <c r="I6370" i="67"/>
  <c r="I5365" i="67"/>
  <c r="I4360" i="67"/>
  <c r="I3353" i="67"/>
  <c r="I2348" i="67"/>
  <c r="I1342" i="67"/>
  <c r="I335" i="67"/>
  <c r="I8427" i="67"/>
  <c r="I7420" i="67"/>
  <c r="J4360" i="67"/>
  <c r="M4360" i="67"/>
  <c r="L4360" i="67"/>
  <c r="K4360" i="67"/>
  <c r="J5365" i="67"/>
  <c r="M5365" i="67"/>
  <c r="K5365" i="67"/>
  <c r="L5365" i="67"/>
  <c r="L6370" i="67"/>
  <c r="K6370" i="67"/>
  <c r="J6370" i="67"/>
  <c r="M6370" i="67"/>
  <c r="I6371" i="67"/>
  <c r="K335" i="67"/>
  <c r="J335" i="67"/>
  <c r="M335" i="67"/>
  <c r="L335" i="67"/>
  <c r="M2348" i="67"/>
  <c r="L2348" i="67"/>
  <c r="K2348" i="67"/>
  <c r="J2348" i="67"/>
  <c r="L1342" i="67"/>
  <c r="K1342" i="67"/>
  <c r="J1342" i="67"/>
  <c r="M1342" i="67"/>
  <c r="M3353" i="67"/>
  <c r="L3353" i="67"/>
  <c r="K3353" i="67"/>
  <c r="J3353" i="67"/>
  <c r="I5366" i="67"/>
  <c r="I4361" i="67"/>
  <c r="I3354" i="67"/>
  <c r="I2349" i="67"/>
  <c r="I1343" i="67"/>
  <c r="I336" i="67"/>
  <c r="I8428" i="67"/>
  <c r="I7421" i="67"/>
  <c r="M6371" i="67"/>
  <c r="L6371" i="67"/>
  <c r="K6371" i="67"/>
  <c r="J6371" i="67"/>
  <c r="I6372" i="67"/>
  <c r="M5366" i="67"/>
  <c r="L5366" i="67"/>
  <c r="K5366" i="67"/>
  <c r="J5366" i="67"/>
  <c r="K336" i="67"/>
  <c r="J336" i="67"/>
  <c r="M336" i="67"/>
  <c r="L336" i="67"/>
  <c r="M4361" i="67"/>
  <c r="L4361" i="67"/>
  <c r="J4361" i="67"/>
  <c r="K4361" i="67"/>
  <c r="M1343" i="67"/>
  <c r="L1343" i="67"/>
  <c r="K1343" i="67"/>
  <c r="J1343" i="67"/>
  <c r="K2349" i="67"/>
  <c r="J2349" i="67"/>
  <c r="M2349" i="67"/>
  <c r="L2349" i="67"/>
  <c r="M3354" i="67"/>
  <c r="L3354" i="67"/>
  <c r="K3354" i="67"/>
  <c r="J3354" i="67"/>
  <c r="I5367" i="67"/>
  <c r="I4362" i="67"/>
  <c r="I3355" i="67"/>
  <c r="I2350" i="67"/>
  <c r="I1344" i="67"/>
  <c r="I337" i="67"/>
  <c r="I8429" i="67"/>
  <c r="I7422" i="67"/>
  <c r="J4362" i="67"/>
  <c r="M4362" i="67"/>
  <c r="L4362" i="67"/>
  <c r="K4362" i="67"/>
  <c r="J337" i="67"/>
  <c r="M337" i="67"/>
  <c r="L337" i="67"/>
  <c r="K337" i="67"/>
  <c r="L1344" i="67"/>
  <c r="K1344" i="67"/>
  <c r="J1344" i="67"/>
  <c r="M1344" i="67"/>
  <c r="M2350" i="67"/>
  <c r="L2350" i="67"/>
  <c r="K2350" i="67"/>
  <c r="J2350" i="67"/>
  <c r="J5367" i="67"/>
  <c r="M5367" i="67"/>
  <c r="K5367" i="67"/>
  <c r="L5367" i="67"/>
  <c r="L6372" i="67"/>
  <c r="K6372" i="67"/>
  <c r="J6372" i="67"/>
  <c r="M6372" i="67"/>
  <c r="I6373" i="67"/>
  <c r="M3355" i="67"/>
  <c r="L3355" i="67"/>
  <c r="K3355" i="67"/>
  <c r="J3355" i="67"/>
  <c r="I5368" i="67"/>
  <c r="I4363" i="67"/>
  <c r="I3356" i="67"/>
  <c r="I2351" i="67"/>
  <c r="I1345" i="67"/>
  <c r="I338" i="67"/>
  <c r="I8430" i="67"/>
  <c r="I7423" i="67"/>
  <c r="M1345" i="67"/>
  <c r="L1345" i="67"/>
  <c r="K1345" i="67"/>
  <c r="J1345" i="67"/>
  <c r="M4363" i="67"/>
  <c r="L4363" i="67"/>
  <c r="K4363" i="67"/>
  <c r="J4363" i="67"/>
  <c r="M5368" i="67"/>
  <c r="L5368" i="67"/>
  <c r="K5368" i="67"/>
  <c r="J5368" i="67"/>
  <c r="M338" i="67"/>
  <c r="L338" i="67"/>
  <c r="K338" i="67"/>
  <c r="J338" i="67"/>
  <c r="K2351" i="67"/>
  <c r="J2351" i="67"/>
  <c r="M2351" i="67"/>
  <c r="L2351" i="67"/>
  <c r="M3356" i="67"/>
  <c r="L3356" i="67"/>
  <c r="K3356" i="67"/>
  <c r="J3356" i="67"/>
  <c r="M6373" i="67"/>
  <c r="L6373" i="67"/>
  <c r="K6373" i="67"/>
  <c r="J6373" i="67"/>
  <c r="I6374" i="67"/>
  <c r="I5369" i="67"/>
  <c r="I4364" i="67"/>
  <c r="I3357" i="67"/>
  <c r="I2352" i="67"/>
  <c r="I1346" i="67"/>
  <c r="I339" i="67"/>
  <c r="I8431" i="67"/>
  <c r="I7424" i="67"/>
  <c r="J5369" i="67"/>
  <c r="M5369" i="67"/>
  <c r="K5369" i="67"/>
  <c r="L5369" i="67"/>
  <c r="J4364" i="67"/>
  <c r="M4364" i="67"/>
  <c r="L4364" i="67"/>
  <c r="K4364" i="67"/>
  <c r="L6374" i="67"/>
  <c r="K6374" i="67"/>
  <c r="J6374" i="67"/>
  <c r="M6374" i="67"/>
  <c r="I6375" i="67"/>
  <c r="M339" i="67"/>
  <c r="L339" i="67"/>
  <c r="K339" i="67"/>
  <c r="J339" i="67"/>
  <c r="M2352" i="67"/>
  <c r="L2352" i="67"/>
  <c r="K2352" i="67"/>
  <c r="J2352" i="67"/>
  <c r="L1346" i="67"/>
  <c r="K1346" i="67"/>
  <c r="J1346" i="67"/>
  <c r="M1346" i="67"/>
  <c r="M3357" i="67"/>
  <c r="L3357" i="67"/>
  <c r="K3357" i="67"/>
  <c r="J3357" i="67"/>
  <c r="I5370" i="67"/>
  <c r="I4365" i="67"/>
  <c r="I3358" i="67"/>
  <c r="I2353" i="67"/>
  <c r="I1347" i="67"/>
  <c r="I340" i="67"/>
  <c r="I8432" i="67"/>
  <c r="I7425" i="67"/>
  <c r="M5370" i="67"/>
  <c r="L5370" i="67"/>
  <c r="J5370" i="67"/>
  <c r="K5370" i="67"/>
  <c r="M4365" i="67"/>
  <c r="L4365" i="67"/>
  <c r="K4365" i="67"/>
  <c r="J4365" i="67"/>
  <c r="M6375" i="67"/>
  <c r="L6375" i="67"/>
  <c r="K6375" i="67"/>
  <c r="J6375" i="67"/>
  <c r="I6376" i="67"/>
  <c r="M340" i="67"/>
  <c r="L340" i="67"/>
  <c r="K340" i="67"/>
  <c r="J340" i="67"/>
  <c r="M1347" i="67"/>
  <c r="L1347" i="67"/>
  <c r="K1347" i="67"/>
  <c r="J1347" i="67"/>
  <c r="K2353" i="67"/>
  <c r="J2353" i="67"/>
  <c r="M2353" i="67"/>
  <c r="L2353" i="67"/>
  <c r="M3358" i="67"/>
  <c r="L3358" i="67"/>
  <c r="K3358" i="67"/>
  <c r="J3358" i="67"/>
  <c r="I5371" i="67"/>
  <c r="I4366" i="67"/>
  <c r="I3359" i="67"/>
  <c r="I2354" i="67"/>
  <c r="I1348" i="67"/>
  <c r="I341" i="67"/>
  <c r="I8433" i="67"/>
  <c r="I7426" i="67"/>
  <c r="J5371" i="67"/>
  <c r="M5371" i="67"/>
  <c r="K5371" i="67"/>
  <c r="L5371" i="67"/>
  <c r="L341" i="67"/>
  <c r="J341" i="67"/>
  <c r="K341" i="67"/>
  <c r="M341" i="67"/>
  <c r="L1348" i="67"/>
  <c r="K1348" i="67"/>
  <c r="J1348" i="67"/>
  <c r="M1348" i="67"/>
  <c r="M2354" i="67"/>
  <c r="L2354" i="67"/>
  <c r="K2354" i="67"/>
  <c r="J2354" i="67"/>
  <c r="J4366" i="67"/>
  <c r="M4366" i="67"/>
  <c r="L4366" i="67"/>
  <c r="K4366" i="67"/>
  <c r="L6376" i="67"/>
  <c r="K6376" i="67"/>
  <c r="J6376" i="67"/>
  <c r="M6376" i="67"/>
  <c r="I6377" i="67"/>
  <c r="M3359" i="67"/>
  <c r="L3359" i="67"/>
  <c r="K3359" i="67"/>
  <c r="J3359" i="67"/>
  <c r="I5372" i="67"/>
  <c r="I4367" i="67"/>
  <c r="I3360" i="67"/>
  <c r="I2355" i="67"/>
  <c r="I1349" i="67"/>
  <c r="I342" i="67"/>
  <c r="I8434" i="67"/>
  <c r="I7427" i="67"/>
  <c r="M5372" i="67"/>
  <c r="L5372" i="67"/>
  <c r="K5372" i="67"/>
  <c r="J5372" i="67"/>
  <c r="M1349" i="67"/>
  <c r="L1349" i="67"/>
  <c r="K1349" i="67"/>
  <c r="J1349" i="67"/>
  <c r="K342" i="67"/>
  <c r="J342" i="67"/>
  <c r="M342" i="67"/>
  <c r="L342" i="67"/>
  <c r="K2355" i="67"/>
  <c r="J2355" i="67"/>
  <c r="M2355" i="67"/>
  <c r="L2355" i="67"/>
  <c r="M4367" i="67"/>
  <c r="L4367" i="67"/>
  <c r="K4367" i="67"/>
  <c r="J4367" i="67"/>
  <c r="M3360" i="67"/>
  <c r="L3360" i="67"/>
  <c r="K3360" i="67"/>
  <c r="J3360" i="67"/>
  <c r="M6377" i="67"/>
  <c r="L6377" i="67"/>
  <c r="K6377" i="67"/>
  <c r="J6377" i="67"/>
  <c r="I6378" i="67"/>
  <c r="I5373" i="67"/>
  <c r="I4368" i="67"/>
  <c r="I3361" i="67"/>
  <c r="I2356" i="67"/>
  <c r="I1350" i="67"/>
  <c r="I343" i="67"/>
  <c r="I8435" i="67"/>
  <c r="I7428" i="67"/>
  <c r="J5373" i="67"/>
  <c r="M5373" i="67"/>
  <c r="K5373" i="67"/>
  <c r="L5373" i="67"/>
  <c r="K343" i="67"/>
  <c r="J343" i="67"/>
  <c r="M343" i="67"/>
  <c r="L343" i="67"/>
  <c r="J4368" i="67"/>
  <c r="M4368" i="67"/>
  <c r="L4368" i="67"/>
  <c r="K4368" i="67"/>
  <c r="L6378" i="67"/>
  <c r="K6378" i="67"/>
  <c r="J6378" i="67"/>
  <c r="M6378" i="67"/>
  <c r="I6379" i="67"/>
  <c r="M2356" i="67"/>
  <c r="L2356" i="67"/>
  <c r="K2356" i="67"/>
  <c r="J2356" i="67"/>
  <c r="L1350" i="67"/>
  <c r="K1350" i="67"/>
  <c r="J1350" i="67"/>
  <c r="M1350" i="67"/>
  <c r="M3361" i="67"/>
  <c r="L3361" i="67"/>
  <c r="K3361" i="67"/>
  <c r="J3361" i="67"/>
  <c r="I5374" i="67"/>
  <c r="I4369" i="67"/>
  <c r="I3362" i="67"/>
  <c r="I2357" i="67"/>
  <c r="I1351" i="67"/>
  <c r="I344" i="67"/>
  <c r="I8436" i="67"/>
  <c r="I7429" i="67"/>
  <c r="M4369" i="67"/>
  <c r="L4369" i="67"/>
  <c r="K4369" i="67"/>
  <c r="J4369" i="67"/>
  <c r="M5374" i="67"/>
  <c r="L5374" i="67"/>
  <c r="K5374" i="67"/>
  <c r="J5374" i="67"/>
  <c r="M1351" i="67"/>
  <c r="L1351" i="67"/>
  <c r="K1351" i="67"/>
  <c r="J1351" i="67"/>
  <c r="K2357" i="67"/>
  <c r="J2357" i="67"/>
  <c r="M2357" i="67"/>
  <c r="L2357" i="67"/>
  <c r="K344" i="67"/>
  <c r="J344" i="67"/>
  <c r="M344" i="67"/>
  <c r="L344" i="67"/>
  <c r="M3362" i="67"/>
  <c r="L3362" i="67"/>
  <c r="K3362" i="67"/>
  <c r="J3362" i="67"/>
  <c r="M6379" i="67"/>
  <c r="L6379" i="67"/>
  <c r="K6379" i="67"/>
  <c r="J6379" i="67"/>
  <c r="I6380" i="67"/>
  <c r="I5375" i="67"/>
  <c r="I4370" i="67"/>
  <c r="I3363" i="67"/>
  <c r="I2358" i="67"/>
  <c r="I1352" i="67"/>
  <c r="I345" i="67"/>
  <c r="I8437" i="67"/>
  <c r="I7430" i="67"/>
  <c r="J4370" i="67"/>
  <c r="M4370" i="67"/>
  <c r="L4370" i="67"/>
  <c r="K4370" i="67"/>
  <c r="L6380" i="67"/>
  <c r="K6380" i="67"/>
  <c r="J6380" i="67"/>
  <c r="M6380" i="67"/>
  <c r="I6381" i="67"/>
  <c r="J5375" i="67"/>
  <c r="M5375" i="67"/>
  <c r="K5375" i="67"/>
  <c r="L5375" i="67"/>
  <c r="J345" i="67"/>
  <c r="M345" i="67"/>
  <c r="L345" i="67"/>
  <c r="K345" i="67"/>
  <c r="L1352" i="67"/>
  <c r="K1352" i="67"/>
  <c r="J1352" i="67"/>
  <c r="M1352" i="67"/>
  <c r="M2358" i="67"/>
  <c r="L2358" i="67"/>
  <c r="K2358" i="67"/>
  <c r="J2358" i="67"/>
  <c r="M3363" i="67"/>
  <c r="L3363" i="67"/>
  <c r="K3363" i="67"/>
  <c r="J3363" i="67"/>
  <c r="I5376" i="67"/>
  <c r="I4371" i="67"/>
  <c r="I3364" i="67"/>
  <c r="I2359" i="67"/>
  <c r="I1353" i="67"/>
  <c r="I346" i="67"/>
  <c r="I8438" i="67"/>
  <c r="I7431" i="67"/>
  <c r="M346" i="67"/>
  <c r="L346" i="67"/>
  <c r="K346" i="67"/>
  <c r="J346" i="67"/>
  <c r="M5376" i="67"/>
  <c r="L5376" i="67"/>
  <c r="K5376" i="67"/>
  <c r="J5376" i="67"/>
  <c r="M1353" i="67"/>
  <c r="L1353" i="67"/>
  <c r="K1353" i="67"/>
  <c r="J1353" i="67"/>
  <c r="M4371" i="67"/>
  <c r="L4371" i="67"/>
  <c r="K4371" i="67"/>
  <c r="J4371" i="67"/>
  <c r="K2359" i="67"/>
  <c r="J2359" i="67"/>
  <c r="M2359" i="67"/>
  <c r="L2359" i="67"/>
  <c r="M3364" i="67"/>
  <c r="L3364" i="67"/>
  <c r="K3364" i="67"/>
  <c r="J3364" i="67"/>
  <c r="M6381" i="67"/>
  <c r="L6381" i="67"/>
  <c r="K6381" i="67"/>
  <c r="J6381" i="67"/>
  <c r="I6382" i="67"/>
  <c r="I5377" i="67"/>
  <c r="I4372" i="67"/>
  <c r="I3365" i="67"/>
  <c r="I2360" i="67"/>
  <c r="I1354" i="67"/>
  <c r="I347" i="67"/>
  <c r="I8439" i="67"/>
  <c r="I7432" i="67"/>
  <c r="J5377" i="67"/>
  <c r="M5377" i="67"/>
  <c r="K5377" i="67"/>
  <c r="L5377" i="67"/>
  <c r="L6382" i="67"/>
  <c r="K6382" i="67"/>
  <c r="J6382" i="67"/>
  <c r="M6382" i="67"/>
  <c r="I6383" i="67"/>
  <c r="L1354" i="67"/>
  <c r="K1354" i="67"/>
  <c r="J1354" i="67"/>
  <c r="M1354" i="67"/>
  <c r="M347" i="67"/>
  <c r="L347" i="67"/>
  <c r="K347" i="67"/>
  <c r="J347" i="67"/>
  <c r="M2360" i="67"/>
  <c r="L2360" i="67"/>
  <c r="K2360" i="67"/>
  <c r="J2360" i="67"/>
  <c r="J4372" i="67"/>
  <c r="M4372" i="67"/>
  <c r="L4372" i="67"/>
  <c r="K4372" i="67"/>
  <c r="M3365" i="67"/>
  <c r="L3365" i="67"/>
  <c r="K3365" i="67"/>
  <c r="J3365" i="67"/>
  <c r="I5378" i="67"/>
  <c r="I4373" i="67"/>
  <c r="I3366" i="67"/>
  <c r="I2361" i="67"/>
  <c r="I1355" i="67"/>
  <c r="I348" i="67"/>
  <c r="I8440" i="67"/>
  <c r="I7433" i="67"/>
  <c r="M4373" i="67"/>
  <c r="L4373" i="67"/>
  <c r="K4373" i="67"/>
  <c r="J4373" i="67"/>
  <c r="M5378" i="67"/>
  <c r="L5378" i="67"/>
  <c r="K5378" i="67"/>
  <c r="J5378" i="67"/>
  <c r="M348" i="67"/>
  <c r="L348" i="67"/>
  <c r="K348" i="67"/>
  <c r="J348" i="67"/>
  <c r="K2361" i="67"/>
  <c r="J2361" i="67"/>
  <c r="M2361" i="67"/>
  <c r="L2361" i="67"/>
  <c r="M1355" i="67"/>
  <c r="L1355" i="67"/>
  <c r="K1355" i="67"/>
  <c r="J1355" i="67"/>
  <c r="M3366" i="67"/>
  <c r="L3366" i="67"/>
  <c r="K3366" i="67"/>
  <c r="J3366" i="67"/>
  <c r="M6383" i="67"/>
  <c r="L6383" i="67"/>
  <c r="K6383" i="67"/>
  <c r="J6383" i="67"/>
  <c r="I6384" i="67"/>
  <c r="I5379" i="67"/>
  <c r="I4374" i="67"/>
  <c r="I3367" i="67"/>
  <c r="I2362" i="67"/>
  <c r="I1356" i="67"/>
  <c r="I349" i="67"/>
  <c r="I8441" i="67"/>
  <c r="I7434" i="67"/>
  <c r="J4374" i="67"/>
  <c r="M4374" i="67"/>
  <c r="L4374" i="67"/>
  <c r="K4374" i="67"/>
  <c r="J5379" i="67"/>
  <c r="M5379" i="67"/>
  <c r="K5379" i="67"/>
  <c r="L5379" i="67"/>
  <c r="L1356" i="67"/>
  <c r="K1356" i="67"/>
  <c r="J1356" i="67"/>
  <c r="M1356" i="67"/>
  <c r="M2362" i="67"/>
  <c r="L2362" i="67"/>
  <c r="K2362" i="67"/>
  <c r="J2362" i="67"/>
  <c r="L6384" i="67"/>
  <c r="K6384" i="67"/>
  <c r="J6384" i="67"/>
  <c r="M6384" i="67"/>
  <c r="I6385" i="67"/>
  <c r="L349" i="67"/>
  <c r="J349" i="67"/>
  <c r="K349" i="67"/>
  <c r="M349" i="67"/>
  <c r="M3367" i="67"/>
  <c r="L3367" i="67"/>
  <c r="K3367" i="67"/>
  <c r="J3367" i="67"/>
  <c r="I5380" i="67"/>
  <c r="I4375" i="67"/>
  <c r="I3368" i="67"/>
  <c r="I2363" i="67"/>
  <c r="I1357" i="67"/>
  <c r="I350" i="67"/>
  <c r="I8442" i="67"/>
  <c r="I7435" i="67"/>
  <c r="M6385" i="67"/>
  <c r="L6385" i="67"/>
  <c r="K6385" i="67"/>
  <c r="J6385" i="67"/>
  <c r="I6386" i="67"/>
  <c r="M5380" i="67"/>
  <c r="L5380" i="67"/>
  <c r="K5380" i="67"/>
  <c r="J5380" i="67"/>
  <c r="K350" i="67"/>
  <c r="J350" i="67"/>
  <c r="M350" i="67"/>
  <c r="L350" i="67"/>
  <c r="K2363" i="67"/>
  <c r="J2363" i="67"/>
  <c r="M2363" i="67"/>
  <c r="L2363" i="67"/>
  <c r="M4375" i="67"/>
  <c r="L4375" i="67"/>
  <c r="K4375" i="67"/>
  <c r="J4375" i="67"/>
  <c r="M1357" i="67"/>
  <c r="L1357" i="67"/>
  <c r="K1357" i="67"/>
  <c r="J1357" i="67"/>
  <c r="M3368" i="67"/>
  <c r="L3368" i="67"/>
  <c r="K3368" i="67"/>
  <c r="J3368" i="67"/>
  <c r="I5381" i="67"/>
  <c r="I4376" i="67"/>
  <c r="I3369" i="67"/>
  <c r="I2364" i="67"/>
  <c r="I1358" i="67"/>
  <c r="I351" i="67"/>
  <c r="I8443" i="67"/>
  <c r="I7436" i="67"/>
  <c r="J4376" i="67"/>
  <c r="M4376" i="67"/>
  <c r="L4376" i="67"/>
  <c r="K4376" i="67"/>
  <c r="L6386" i="67"/>
  <c r="K6386" i="67"/>
  <c r="J6386" i="67"/>
  <c r="M6386" i="67"/>
  <c r="I6387" i="67"/>
  <c r="J5381" i="67"/>
  <c r="M5381" i="67"/>
  <c r="K5381" i="67"/>
  <c r="L5381" i="67"/>
  <c r="K351" i="67"/>
  <c r="J351" i="67"/>
  <c r="M351" i="67"/>
  <c r="L351" i="67"/>
  <c r="L1358" i="67"/>
  <c r="K1358" i="67"/>
  <c r="J1358" i="67"/>
  <c r="M1358" i="67"/>
  <c r="M2364" i="67"/>
  <c r="L2364" i="67"/>
  <c r="K2364" i="67"/>
  <c r="J2364" i="67"/>
  <c r="M3369" i="67"/>
  <c r="L3369" i="67"/>
  <c r="K3369" i="67"/>
  <c r="J3369" i="67"/>
  <c r="I5382" i="67"/>
  <c r="I4377" i="67"/>
  <c r="I3370" i="67"/>
  <c r="I2365" i="67"/>
  <c r="I1359" i="67"/>
  <c r="I352" i="67"/>
  <c r="I8444" i="67"/>
  <c r="I7437" i="67"/>
  <c r="M5382" i="67"/>
  <c r="L5382" i="67"/>
  <c r="K5382" i="67"/>
  <c r="J5382" i="67"/>
  <c r="M4377" i="67"/>
  <c r="L4377" i="67"/>
  <c r="J4377" i="67"/>
  <c r="K4377" i="67"/>
  <c r="K352" i="67"/>
  <c r="J352" i="67"/>
  <c r="M352" i="67"/>
  <c r="L352" i="67"/>
  <c r="M1359" i="67"/>
  <c r="L1359" i="67"/>
  <c r="K1359" i="67"/>
  <c r="J1359" i="67"/>
  <c r="K2365" i="67"/>
  <c r="J2365" i="67"/>
  <c r="M2365" i="67"/>
  <c r="L2365" i="67"/>
  <c r="M3370" i="67"/>
  <c r="L3370" i="67"/>
  <c r="K3370" i="67"/>
  <c r="J3370" i="67"/>
  <c r="M6387" i="67"/>
  <c r="L6387" i="67"/>
  <c r="K6387" i="67"/>
  <c r="J6387" i="67"/>
  <c r="I6388" i="67"/>
  <c r="I5383" i="67"/>
  <c r="I4378" i="67"/>
  <c r="I3371" i="67"/>
  <c r="I2366" i="67"/>
  <c r="I1360" i="67"/>
  <c r="I353" i="67"/>
  <c r="I8445" i="67"/>
  <c r="I7438" i="67"/>
  <c r="J4378" i="67"/>
  <c r="M4378" i="67"/>
  <c r="L4378" i="67"/>
  <c r="K4378" i="67"/>
  <c r="J5383" i="67"/>
  <c r="M5383" i="67"/>
  <c r="K5383" i="67"/>
  <c r="L5383" i="67"/>
  <c r="M2366" i="67"/>
  <c r="L2366" i="67"/>
  <c r="K2366" i="67"/>
  <c r="J2366" i="67"/>
  <c r="L6388" i="67"/>
  <c r="K6388" i="67"/>
  <c r="J6388" i="67"/>
  <c r="M6388" i="67"/>
  <c r="I6389" i="67"/>
  <c r="J353" i="67"/>
  <c r="M353" i="67"/>
  <c r="L353" i="67"/>
  <c r="K353" i="67"/>
  <c r="L1360" i="67"/>
  <c r="K1360" i="67"/>
  <c r="J1360" i="67"/>
  <c r="M1360" i="67"/>
  <c r="M3371" i="67"/>
  <c r="L3371" i="67"/>
  <c r="K3371" i="67"/>
  <c r="J3371" i="67"/>
  <c r="I5384" i="67"/>
  <c r="I4379" i="67"/>
  <c r="I3372" i="67"/>
  <c r="I2367" i="67"/>
  <c r="I1361" i="67"/>
  <c r="I354" i="67"/>
  <c r="I8446" i="67"/>
  <c r="I7439" i="67"/>
  <c r="M5384" i="67"/>
  <c r="L5384" i="67"/>
  <c r="K5384" i="67"/>
  <c r="J5384" i="67"/>
  <c r="M4379" i="67"/>
  <c r="L4379" i="67"/>
  <c r="K4379" i="67"/>
  <c r="J4379" i="67"/>
  <c r="M354" i="67"/>
  <c r="L354" i="67"/>
  <c r="K354" i="67"/>
  <c r="J354" i="67"/>
  <c r="M1361" i="67"/>
  <c r="L1361" i="67"/>
  <c r="K1361" i="67"/>
  <c r="J1361" i="67"/>
  <c r="K2367" i="67"/>
  <c r="J2367" i="67"/>
  <c r="M2367" i="67"/>
  <c r="L2367" i="67"/>
  <c r="M3372" i="67"/>
  <c r="L3372" i="67"/>
  <c r="K3372" i="67"/>
  <c r="J3372" i="67"/>
  <c r="M6389" i="67"/>
  <c r="L6389" i="67"/>
  <c r="K6389" i="67"/>
  <c r="J6389" i="67"/>
  <c r="I6390" i="67"/>
  <c r="I5385" i="67"/>
  <c r="I4380" i="67"/>
  <c r="I3373" i="67"/>
  <c r="I2368" i="67"/>
  <c r="I1362" i="67"/>
  <c r="I355" i="67"/>
  <c r="I8447" i="67"/>
  <c r="I7440" i="67"/>
  <c r="J5385" i="67"/>
  <c r="M5385" i="67"/>
  <c r="K5385" i="67"/>
  <c r="L5385" i="67"/>
  <c r="L6390" i="67"/>
  <c r="K6390" i="67"/>
  <c r="J6390" i="67"/>
  <c r="M6390" i="67"/>
  <c r="I6391" i="67"/>
  <c r="J4380" i="67"/>
  <c r="M4380" i="67"/>
  <c r="L4380" i="67"/>
  <c r="K4380" i="67"/>
  <c r="L1362" i="67"/>
  <c r="K1362" i="67"/>
  <c r="J1362" i="67"/>
  <c r="M1362" i="67"/>
  <c r="M2368" i="67"/>
  <c r="L2368" i="67"/>
  <c r="K2368" i="67"/>
  <c r="J2368" i="67"/>
  <c r="M355" i="67"/>
  <c r="L355" i="67"/>
  <c r="K355" i="67"/>
  <c r="J355" i="67"/>
  <c r="M3373" i="67"/>
  <c r="L3373" i="67"/>
  <c r="K3373" i="67"/>
  <c r="J3373" i="67"/>
  <c r="I5386" i="67"/>
  <c r="I4381" i="67"/>
  <c r="I3374" i="67"/>
  <c r="I2369" i="67"/>
  <c r="I1363" i="67"/>
  <c r="I356" i="67"/>
  <c r="I8448" i="67"/>
  <c r="I7441" i="67"/>
  <c r="M4381" i="67"/>
  <c r="L4381" i="67"/>
  <c r="K4381" i="67"/>
  <c r="J4381" i="67"/>
  <c r="M5386" i="67"/>
  <c r="L5386" i="67"/>
  <c r="J5386" i="67"/>
  <c r="K5386" i="67"/>
  <c r="M356" i="67"/>
  <c r="L356" i="67"/>
  <c r="K356" i="67"/>
  <c r="J356" i="67"/>
  <c r="M1363" i="67"/>
  <c r="L1363" i="67"/>
  <c r="K1363" i="67"/>
  <c r="J1363" i="67"/>
  <c r="K2369" i="67"/>
  <c r="J2369" i="67"/>
  <c r="M2369" i="67"/>
  <c r="L2369" i="67"/>
  <c r="M3374" i="67"/>
  <c r="L3374" i="67"/>
  <c r="K3374" i="67"/>
  <c r="J3374" i="67"/>
  <c r="M6391" i="67"/>
  <c r="L6391" i="67"/>
  <c r="K6391" i="67"/>
  <c r="J6391" i="67"/>
  <c r="I6392" i="67"/>
  <c r="I5387" i="67"/>
  <c r="I4382" i="67"/>
  <c r="I3375" i="67"/>
  <c r="I2370" i="67"/>
  <c r="I1364" i="67"/>
  <c r="I357" i="67"/>
  <c r="I8449" i="67"/>
  <c r="I7442" i="67"/>
  <c r="J5387" i="67"/>
  <c r="M5387" i="67"/>
  <c r="K5387" i="67"/>
  <c r="L5387" i="67"/>
  <c r="L6392" i="67"/>
  <c r="K6392" i="67"/>
  <c r="J6392" i="67"/>
  <c r="M6392" i="67"/>
  <c r="I6393" i="67"/>
  <c r="M2370" i="67"/>
  <c r="L2370" i="67"/>
  <c r="K2370" i="67"/>
  <c r="J2370" i="67"/>
  <c r="J4382" i="67"/>
  <c r="M4382" i="67"/>
  <c r="L4382" i="67"/>
  <c r="K4382" i="67"/>
  <c r="L357" i="67"/>
  <c r="J357" i="67"/>
  <c r="K357" i="67"/>
  <c r="M357" i="67"/>
  <c r="L1364" i="67"/>
  <c r="K1364" i="67"/>
  <c r="J1364" i="67"/>
  <c r="M1364" i="67"/>
  <c r="M3375" i="67"/>
  <c r="L3375" i="67"/>
  <c r="K3375" i="67"/>
  <c r="J3375" i="67"/>
  <c r="I5388" i="67"/>
  <c r="I4383" i="67"/>
  <c r="I3376" i="67"/>
  <c r="I2371" i="67"/>
  <c r="I1365" i="67"/>
  <c r="I358" i="67"/>
  <c r="I8450" i="67"/>
  <c r="I7443" i="67"/>
  <c r="M4383" i="67"/>
  <c r="L4383" i="67"/>
  <c r="K4383" i="67"/>
  <c r="J4383" i="67"/>
  <c r="M5388" i="67"/>
  <c r="L5388" i="67"/>
  <c r="K5388" i="67"/>
  <c r="J5388" i="67"/>
  <c r="K358" i="67"/>
  <c r="J358" i="67"/>
  <c r="M358" i="67"/>
  <c r="L358" i="67"/>
  <c r="M1365" i="67"/>
  <c r="L1365" i="67"/>
  <c r="K1365" i="67"/>
  <c r="J1365" i="67"/>
  <c r="K2371" i="67"/>
  <c r="J2371" i="67"/>
  <c r="M2371" i="67"/>
  <c r="L2371" i="67"/>
  <c r="M3376" i="67"/>
  <c r="L3376" i="67"/>
  <c r="K3376" i="67"/>
  <c r="J3376" i="67"/>
  <c r="M6393" i="67"/>
  <c r="L6393" i="67"/>
  <c r="K6393" i="67"/>
  <c r="J6393" i="67"/>
  <c r="I6394" i="67"/>
  <c r="I5389" i="67"/>
  <c r="I4384" i="67"/>
  <c r="I3377" i="67"/>
  <c r="I2372" i="67"/>
  <c r="I1366" i="67"/>
  <c r="I359" i="67"/>
  <c r="I8451" i="67"/>
  <c r="I7444" i="67"/>
  <c r="J5389" i="67"/>
  <c r="M5389" i="67"/>
  <c r="K5389" i="67"/>
  <c r="L5389" i="67"/>
  <c r="J4384" i="67"/>
  <c r="M4384" i="67"/>
  <c r="L4384" i="67"/>
  <c r="K4384" i="67"/>
  <c r="M2372" i="67"/>
  <c r="L2372" i="67"/>
  <c r="K2372" i="67"/>
  <c r="J2372" i="67"/>
  <c r="L6394" i="67"/>
  <c r="K6394" i="67"/>
  <c r="J6394" i="67"/>
  <c r="M6394" i="67"/>
  <c r="I6395" i="67"/>
  <c r="K359" i="67"/>
  <c r="J359" i="67"/>
  <c r="M359" i="67"/>
  <c r="L359" i="67"/>
  <c r="L1366" i="67"/>
  <c r="K1366" i="67"/>
  <c r="J1366" i="67"/>
  <c r="M1366" i="67"/>
  <c r="M3377" i="67"/>
  <c r="L3377" i="67"/>
  <c r="K3377" i="67"/>
  <c r="J3377" i="67"/>
  <c r="I5390" i="67"/>
  <c r="I4385" i="67"/>
  <c r="I3378" i="67"/>
  <c r="I2373" i="67"/>
  <c r="I1367" i="67"/>
  <c r="I360" i="67"/>
  <c r="I8452" i="67"/>
  <c r="I7445" i="67"/>
  <c r="M4385" i="67"/>
  <c r="L4385" i="67"/>
  <c r="K4385" i="67"/>
  <c r="J4385" i="67"/>
  <c r="M5390" i="67"/>
  <c r="L5390" i="67"/>
  <c r="K5390" i="67"/>
  <c r="J5390" i="67"/>
  <c r="M1367" i="67"/>
  <c r="L1367" i="67"/>
  <c r="K1367" i="67"/>
  <c r="J1367" i="67"/>
  <c r="K2373" i="67"/>
  <c r="J2373" i="67"/>
  <c r="M2373" i="67"/>
  <c r="L2373" i="67"/>
  <c r="K360" i="67"/>
  <c r="J360" i="67"/>
  <c r="M360" i="67"/>
  <c r="L360" i="67"/>
  <c r="M3378" i="67"/>
  <c r="L3378" i="67"/>
  <c r="K3378" i="67"/>
  <c r="J3378" i="67"/>
  <c r="M6395" i="67"/>
  <c r="L6395" i="67"/>
  <c r="K6395" i="67"/>
  <c r="J6395" i="67"/>
  <c r="I6396" i="67"/>
  <c r="I5391" i="67"/>
  <c r="I4386" i="67"/>
  <c r="I3379" i="67"/>
  <c r="I2374" i="67"/>
  <c r="I1368" i="67"/>
  <c r="I361" i="67"/>
  <c r="I8453" i="67"/>
  <c r="I7446" i="67"/>
  <c r="J5391" i="67"/>
  <c r="M5391" i="67"/>
  <c r="K5391" i="67"/>
  <c r="L5391" i="67"/>
  <c r="J361" i="67"/>
  <c r="M361" i="67"/>
  <c r="L361" i="67"/>
  <c r="K361" i="67"/>
  <c r="L6396" i="67"/>
  <c r="K6396" i="67"/>
  <c r="J6396" i="67"/>
  <c r="M6396" i="67"/>
  <c r="I6397" i="67"/>
  <c r="L1368" i="67"/>
  <c r="K1368" i="67"/>
  <c r="J1368" i="67"/>
  <c r="M1368" i="67"/>
  <c r="J4386" i="67"/>
  <c r="M4386" i="67"/>
  <c r="L4386" i="67"/>
  <c r="K4386" i="67"/>
  <c r="M2374" i="67"/>
  <c r="L2374" i="67"/>
  <c r="K2374" i="67"/>
  <c r="J2374" i="67"/>
  <c r="M3379" i="67"/>
  <c r="L3379" i="67"/>
  <c r="K3379" i="67"/>
  <c r="J3379" i="67"/>
  <c r="I5392" i="67"/>
  <c r="I4387" i="67"/>
  <c r="I3380" i="67"/>
  <c r="I2375" i="67"/>
  <c r="I1369" i="67"/>
  <c r="I362" i="67"/>
  <c r="I8454" i="67"/>
  <c r="I7447" i="67"/>
  <c r="M4387" i="67"/>
  <c r="L4387" i="67"/>
  <c r="K4387" i="67"/>
  <c r="J4387" i="67"/>
  <c r="M1369" i="67"/>
  <c r="L1369" i="67"/>
  <c r="K1369" i="67"/>
  <c r="J1369" i="67"/>
  <c r="M362" i="67"/>
  <c r="L362" i="67"/>
  <c r="K362" i="67"/>
  <c r="J362" i="67"/>
  <c r="M5392" i="67"/>
  <c r="L5392" i="67"/>
  <c r="K5392" i="67"/>
  <c r="J5392" i="67"/>
  <c r="M6397" i="67"/>
  <c r="L6397" i="67"/>
  <c r="K6397" i="67"/>
  <c r="J6397" i="67"/>
  <c r="I6398" i="67"/>
  <c r="K2375" i="67"/>
  <c r="J2375" i="67"/>
  <c r="M2375" i="67"/>
  <c r="L2375" i="67"/>
  <c r="M3380" i="67"/>
  <c r="L3380" i="67"/>
  <c r="K3380" i="67"/>
  <c r="J3380" i="67"/>
  <c r="I5393" i="67"/>
  <c r="I4388" i="67"/>
  <c r="I3381" i="67"/>
  <c r="I2376" i="67"/>
  <c r="I1370" i="67"/>
  <c r="I363" i="67"/>
  <c r="I8455" i="67"/>
  <c r="I7448" i="67"/>
  <c r="J5393" i="67"/>
  <c r="M5393" i="67"/>
  <c r="K5393" i="67"/>
  <c r="L5393" i="67"/>
  <c r="L6398" i="67"/>
  <c r="K6398" i="67"/>
  <c r="J6398" i="67"/>
  <c r="M6398" i="67"/>
  <c r="I6399" i="67"/>
  <c r="L1370" i="67"/>
  <c r="K1370" i="67"/>
  <c r="J1370" i="67"/>
  <c r="M1370" i="67"/>
  <c r="J4388" i="67"/>
  <c r="M4388" i="67"/>
  <c r="L4388" i="67"/>
  <c r="K4388" i="67"/>
  <c r="M363" i="67"/>
  <c r="L363" i="67"/>
  <c r="K363" i="67"/>
  <c r="J363" i="67"/>
  <c r="M2376" i="67"/>
  <c r="L2376" i="67"/>
  <c r="K2376" i="67"/>
  <c r="J2376" i="67"/>
  <c r="M3381" i="67"/>
  <c r="L3381" i="67"/>
  <c r="K3381" i="67"/>
  <c r="J3381" i="67"/>
  <c r="I5394" i="67"/>
  <c r="I4389" i="67"/>
  <c r="I3382" i="67"/>
  <c r="I2377" i="67"/>
  <c r="I1371" i="67"/>
  <c r="I364" i="67"/>
  <c r="I8456" i="67"/>
  <c r="I7449" i="67"/>
  <c r="M5394" i="67"/>
  <c r="L5394" i="67"/>
  <c r="K5394" i="67"/>
  <c r="J5394" i="67"/>
  <c r="M4389" i="67"/>
  <c r="L4389" i="67"/>
  <c r="K4389" i="67"/>
  <c r="J4389" i="67"/>
  <c r="M364" i="67"/>
  <c r="L364" i="67"/>
  <c r="K364" i="67"/>
  <c r="J364" i="67"/>
  <c r="M1371" i="67"/>
  <c r="L1371" i="67"/>
  <c r="K1371" i="67"/>
  <c r="J1371" i="67"/>
  <c r="K2377" i="67"/>
  <c r="J2377" i="67"/>
  <c r="M2377" i="67"/>
  <c r="L2377" i="67"/>
  <c r="M3382" i="67"/>
  <c r="L3382" i="67"/>
  <c r="K3382" i="67"/>
  <c r="J3382" i="67"/>
  <c r="M6399" i="67"/>
  <c r="L6399" i="67"/>
  <c r="K6399" i="67"/>
  <c r="J6399" i="67"/>
  <c r="I6400" i="67"/>
  <c r="I5395" i="67"/>
  <c r="I4390" i="67"/>
  <c r="I3383" i="67"/>
  <c r="I2378" i="67"/>
  <c r="I1372" i="67"/>
  <c r="I365" i="67"/>
  <c r="I8457" i="67"/>
  <c r="I7450" i="67"/>
  <c r="J5395" i="67"/>
  <c r="M5395" i="67"/>
  <c r="K5395" i="67"/>
  <c r="L5395" i="67"/>
  <c r="J4390" i="67"/>
  <c r="M4390" i="67"/>
  <c r="L4390" i="67"/>
  <c r="K4390" i="67"/>
  <c r="L365" i="67"/>
  <c r="K365" i="67"/>
  <c r="J365" i="67"/>
  <c r="M365" i="67"/>
  <c r="M2378" i="67"/>
  <c r="L2378" i="67"/>
  <c r="K2378" i="67"/>
  <c r="J2378" i="67"/>
  <c r="L6400" i="67"/>
  <c r="K6400" i="67"/>
  <c r="J6400" i="67"/>
  <c r="M6400" i="67"/>
  <c r="I6401" i="67"/>
  <c r="L1372" i="67"/>
  <c r="K1372" i="67"/>
  <c r="J1372" i="67"/>
  <c r="M1372" i="67"/>
  <c r="M3383" i="67"/>
  <c r="L3383" i="67"/>
  <c r="K3383" i="67"/>
  <c r="J3383" i="67"/>
  <c r="I5396" i="67"/>
  <c r="I4391" i="67"/>
  <c r="I3384" i="67"/>
  <c r="I2379" i="67"/>
  <c r="I1373" i="67"/>
  <c r="I366" i="67"/>
  <c r="I8458" i="67"/>
  <c r="I7451" i="67"/>
  <c r="M4391" i="67"/>
  <c r="L4391" i="67"/>
  <c r="K4391" i="67"/>
  <c r="J4391" i="67"/>
  <c r="M6401" i="67"/>
  <c r="L6401" i="67"/>
  <c r="K6401" i="67"/>
  <c r="J6401" i="67"/>
  <c r="I6402" i="67"/>
  <c r="M5396" i="67"/>
  <c r="L5396" i="67"/>
  <c r="K5396" i="67"/>
  <c r="J5396" i="67"/>
  <c r="K2379" i="67"/>
  <c r="J2379" i="67"/>
  <c r="M2379" i="67"/>
  <c r="L2379" i="67"/>
  <c r="K366" i="67"/>
  <c r="J366" i="67"/>
  <c r="M366" i="67"/>
  <c r="L366" i="67"/>
  <c r="M1373" i="67"/>
  <c r="L1373" i="67"/>
  <c r="K1373" i="67"/>
  <c r="J1373" i="67"/>
  <c r="M3384" i="67"/>
  <c r="L3384" i="67"/>
  <c r="K3384" i="67"/>
  <c r="J3384" i="67"/>
  <c r="I5397" i="67"/>
  <c r="I4392" i="67"/>
  <c r="I3385" i="67"/>
  <c r="I2380" i="67"/>
  <c r="I1374" i="67"/>
  <c r="I367" i="67"/>
  <c r="I8459" i="67"/>
  <c r="I7452" i="67"/>
  <c r="K367" i="67"/>
  <c r="J367" i="67"/>
  <c r="M367" i="67"/>
  <c r="L367" i="67"/>
  <c r="J5397" i="67"/>
  <c r="M5397" i="67"/>
  <c r="K5397" i="67"/>
  <c r="L5397" i="67"/>
  <c r="M2380" i="67"/>
  <c r="L2380" i="67"/>
  <c r="K2380" i="67"/>
  <c r="J2380" i="67"/>
  <c r="J4392" i="67"/>
  <c r="M4392" i="67"/>
  <c r="L4392" i="67"/>
  <c r="K4392" i="67"/>
  <c r="L1374" i="67"/>
  <c r="K1374" i="67"/>
  <c r="J1374" i="67"/>
  <c r="M1374" i="67"/>
  <c r="M3385" i="67"/>
  <c r="L3385" i="67"/>
  <c r="K3385" i="67"/>
  <c r="J3385" i="67"/>
  <c r="L6402" i="67"/>
  <c r="K6402" i="67"/>
  <c r="J6402" i="67"/>
  <c r="M6402" i="67"/>
  <c r="I6403" i="67"/>
  <c r="I5398" i="67"/>
  <c r="I4393" i="67"/>
  <c r="I3386" i="67"/>
  <c r="I2381" i="67"/>
  <c r="I1375" i="67"/>
  <c r="I368" i="67"/>
  <c r="I8460" i="67"/>
  <c r="I7453" i="67"/>
  <c r="M5398" i="67"/>
  <c r="L5398" i="67"/>
  <c r="K5398" i="67"/>
  <c r="J5398" i="67"/>
  <c r="M6403" i="67"/>
  <c r="L6403" i="67"/>
  <c r="K6403" i="67"/>
  <c r="J6403" i="67"/>
  <c r="I6404" i="67"/>
  <c r="K368" i="67"/>
  <c r="J368" i="67"/>
  <c r="M368" i="67"/>
  <c r="L368" i="67"/>
  <c r="M1375" i="67"/>
  <c r="L1375" i="67"/>
  <c r="K1375" i="67"/>
  <c r="J1375" i="67"/>
  <c r="K2381" i="67"/>
  <c r="J2381" i="67"/>
  <c r="M2381" i="67"/>
  <c r="L2381" i="67"/>
  <c r="M4393" i="67"/>
  <c r="L4393" i="67"/>
  <c r="J4393" i="67"/>
  <c r="K4393" i="67"/>
  <c r="M3386" i="67"/>
  <c r="L3386" i="67"/>
  <c r="K3386" i="67"/>
  <c r="J3386" i="67"/>
  <c r="I5399" i="67"/>
  <c r="I4394" i="67"/>
  <c r="I3387" i="67"/>
  <c r="I2382" i="67"/>
  <c r="I1376" i="67"/>
  <c r="I369" i="67"/>
  <c r="I8461" i="67"/>
  <c r="I7454" i="67"/>
  <c r="J369" i="67"/>
  <c r="M369" i="67"/>
  <c r="L369" i="67"/>
  <c r="K369" i="67"/>
  <c r="L1376" i="67"/>
  <c r="K1376" i="67"/>
  <c r="J1376" i="67"/>
  <c r="M1376" i="67"/>
  <c r="M2382" i="67"/>
  <c r="L2382" i="67"/>
  <c r="K2382" i="67"/>
  <c r="J2382" i="67"/>
  <c r="J4394" i="67"/>
  <c r="M4394" i="67"/>
  <c r="L4394" i="67"/>
  <c r="K4394" i="67"/>
  <c r="J5399" i="67"/>
  <c r="M5399" i="67"/>
  <c r="K5399" i="67"/>
  <c r="L5399" i="67"/>
  <c r="M3387" i="67"/>
  <c r="L3387" i="67"/>
  <c r="K3387" i="67"/>
  <c r="J3387" i="67"/>
  <c r="L6404" i="67"/>
  <c r="K6404" i="67"/>
  <c r="J6404" i="67"/>
  <c r="M6404" i="67"/>
  <c r="I6405" i="67"/>
  <c r="I5400" i="67"/>
  <c r="I4395" i="67"/>
  <c r="I3388" i="67"/>
  <c r="I2383" i="67"/>
  <c r="I1377" i="67"/>
  <c r="I370" i="67"/>
  <c r="I8462" i="67"/>
  <c r="I7455" i="67"/>
  <c r="M4395" i="67"/>
  <c r="L4395" i="67"/>
  <c r="K4395" i="67"/>
  <c r="J4395" i="67"/>
  <c r="M5400" i="67"/>
  <c r="L5400" i="67"/>
  <c r="K5400" i="67"/>
  <c r="J5400" i="67"/>
  <c r="M1377" i="67"/>
  <c r="L1377" i="67"/>
  <c r="K1377" i="67"/>
  <c r="J1377" i="67"/>
  <c r="K2383" i="67"/>
  <c r="J2383" i="67"/>
  <c r="M2383" i="67"/>
  <c r="L2383" i="67"/>
  <c r="M6405" i="67"/>
  <c r="L6405" i="67"/>
  <c r="K6405" i="67"/>
  <c r="J6405" i="67"/>
  <c r="I6406" i="67"/>
  <c r="M370" i="67"/>
  <c r="L370" i="67"/>
  <c r="K370" i="67"/>
  <c r="J370" i="67"/>
  <c r="M3388" i="67"/>
  <c r="L3388" i="67"/>
  <c r="K3388" i="67"/>
  <c r="J3388" i="67"/>
  <c r="I5401" i="67"/>
  <c r="I4396" i="67"/>
  <c r="I3389" i="67"/>
  <c r="I2384" i="67"/>
  <c r="I1378" i="67"/>
  <c r="I371" i="67"/>
  <c r="I8463" i="67"/>
  <c r="I7456" i="67"/>
  <c r="J5401" i="67"/>
  <c r="M5401" i="67"/>
  <c r="K5401" i="67"/>
  <c r="L5401" i="67"/>
  <c r="J4396" i="67"/>
  <c r="M4396" i="67"/>
  <c r="L4396" i="67"/>
  <c r="K4396" i="67"/>
  <c r="L6406" i="67"/>
  <c r="K6406" i="67"/>
  <c r="J6406" i="67"/>
  <c r="M6406" i="67"/>
  <c r="I6407" i="67"/>
  <c r="L1378" i="67"/>
  <c r="K1378" i="67"/>
  <c r="J1378" i="67"/>
  <c r="M1378" i="67"/>
  <c r="M2384" i="67"/>
  <c r="L2384" i="67"/>
  <c r="K2384" i="67"/>
  <c r="J2384" i="67"/>
  <c r="M371" i="67"/>
  <c r="L371" i="67"/>
  <c r="K371" i="67"/>
  <c r="J371" i="67"/>
  <c r="M3389" i="67"/>
  <c r="L3389" i="67"/>
  <c r="K3389" i="67"/>
  <c r="J3389" i="67"/>
  <c r="I5402" i="67"/>
  <c r="I4397" i="67"/>
  <c r="I3390" i="67"/>
  <c r="I2385" i="67"/>
  <c r="I1379" i="67"/>
  <c r="I372" i="67"/>
  <c r="I8464" i="67"/>
  <c r="I7457" i="67"/>
  <c r="M5402" i="67"/>
  <c r="L5402" i="67"/>
  <c r="J5402" i="67"/>
  <c r="K5402" i="67"/>
  <c r="M1379" i="67"/>
  <c r="L1379" i="67"/>
  <c r="K1379" i="67"/>
  <c r="J1379" i="67"/>
  <c r="M4397" i="67"/>
  <c r="L4397" i="67"/>
  <c r="K4397" i="67"/>
  <c r="J4397" i="67"/>
  <c r="M6407" i="67"/>
  <c r="L6407" i="67"/>
  <c r="K6407" i="67"/>
  <c r="J6407" i="67"/>
  <c r="I6408" i="67"/>
  <c r="M372" i="67"/>
  <c r="L372" i="67"/>
  <c r="K372" i="67"/>
  <c r="J372" i="67"/>
  <c r="K2385" i="67"/>
  <c r="J2385" i="67"/>
  <c r="M2385" i="67"/>
  <c r="L2385" i="67"/>
  <c r="M3390" i="67"/>
  <c r="L3390" i="67"/>
  <c r="K3390" i="67"/>
  <c r="J3390" i="67"/>
  <c r="I5403" i="67"/>
  <c r="I4398" i="67"/>
  <c r="I3391" i="67"/>
  <c r="I2386" i="67"/>
  <c r="I1380" i="67"/>
  <c r="I373" i="67"/>
  <c r="I8465" i="67"/>
  <c r="I7458" i="67"/>
  <c r="J4398" i="67"/>
  <c r="M4398" i="67"/>
  <c r="L4398" i="67"/>
  <c r="K4398" i="67"/>
  <c r="J5403" i="67"/>
  <c r="M5403" i="67"/>
  <c r="K5403" i="67"/>
  <c r="L5403" i="67"/>
  <c r="L373" i="67"/>
  <c r="J373" i="67"/>
  <c r="K373" i="67"/>
  <c r="M373" i="67"/>
  <c r="L1380" i="67"/>
  <c r="K1380" i="67"/>
  <c r="J1380" i="67"/>
  <c r="M1380" i="67"/>
  <c r="M2386" i="67"/>
  <c r="L2386" i="67"/>
  <c r="K2386" i="67"/>
  <c r="J2386" i="67"/>
  <c r="M3391" i="67"/>
  <c r="L3391" i="67"/>
  <c r="K3391" i="67"/>
  <c r="J3391" i="67"/>
  <c r="L6408" i="67"/>
  <c r="K6408" i="67"/>
  <c r="J6408" i="67"/>
  <c r="M6408" i="67"/>
  <c r="I6409" i="67"/>
  <c r="I5404" i="67"/>
  <c r="I4399" i="67"/>
  <c r="I3392" i="67"/>
  <c r="I2387" i="67"/>
  <c r="I1381" i="67"/>
  <c r="I374" i="67"/>
  <c r="I8466" i="67"/>
  <c r="I7459" i="67"/>
  <c r="K374" i="67"/>
  <c r="J374" i="67"/>
  <c r="M374" i="67"/>
  <c r="L374" i="67"/>
  <c r="M1381" i="67"/>
  <c r="L1381" i="67"/>
  <c r="K1381" i="67"/>
  <c r="J1381" i="67"/>
  <c r="M4399" i="67"/>
  <c r="L4399" i="67"/>
  <c r="K4399" i="67"/>
  <c r="J4399" i="67"/>
  <c r="M5404" i="67"/>
  <c r="L5404" i="67"/>
  <c r="K5404" i="67"/>
  <c r="J5404" i="67"/>
  <c r="M6409" i="67"/>
  <c r="L6409" i="67"/>
  <c r="K6409" i="67"/>
  <c r="J6409" i="67"/>
  <c r="I6410" i="67"/>
  <c r="K2387" i="67"/>
  <c r="J2387" i="67"/>
  <c r="M2387" i="67"/>
  <c r="L2387" i="67"/>
  <c r="M3392" i="67"/>
  <c r="L3392" i="67"/>
  <c r="K3392" i="67"/>
  <c r="J3392" i="67"/>
  <c r="I5405" i="67"/>
  <c r="I4400" i="67"/>
  <c r="I3393" i="67"/>
  <c r="I2388" i="67"/>
  <c r="I1382" i="67"/>
  <c r="I375" i="67"/>
  <c r="I8467" i="67"/>
  <c r="I7460" i="67"/>
  <c r="J5405" i="67"/>
  <c r="M5405" i="67"/>
  <c r="K5405" i="67"/>
  <c r="L5405" i="67"/>
  <c r="J4400" i="67"/>
  <c r="M4400" i="67"/>
  <c r="L4400" i="67"/>
  <c r="K4400" i="67"/>
  <c r="L6410" i="67"/>
  <c r="K6410" i="67"/>
  <c r="J6410" i="67"/>
  <c r="M6410" i="67"/>
  <c r="I6411" i="67"/>
  <c r="K375" i="67"/>
  <c r="J375" i="67"/>
  <c r="M375" i="67"/>
  <c r="L375" i="67"/>
  <c r="M2388" i="67"/>
  <c r="L2388" i="67"/>
  <c r="K2388" i="67"/>
  <c r="J2388" i="67"/>
  <c r="L1382" i="67"/>
  <c r="K1382" i="67"/>
  <c r="J1382" i="67"/>
  <c r="M1382" i="67"/>
  <c r="M3393" i="67"/>
  <c r="L3393" i="67"/>
  <c r="K3393" i="67"/>
  <c r="J3393" i="67"/>
  <c r="I5406" i="67"/>
  <c r="I4401" i="67"/>
  <c r="I3394" i="67"/>
  <c r="I2389" i="67"/>
  <c r="I1383" i="67"/>
  <c r="I376" i="67"/>
  <c r="I8468" i="67"/>
  <c r="I7461" i="67"/>
  <c r="K376" i="67"/>
  <c r="J376" i="67"/>
  <c r="M376" i="67"/>
  <c r="L376" i="67"/>
  <c r="M4401" i="67"/>
  <c r="L4401" i="67"/>
  <c r="K4401" i="67"/>
  <c r="J4401" i="67"/>
  <c r="M1383" i="67"/>
  <c r="L1383" i="67"/>
  <c r="K1383" i="67"/>
  <c r="J1383" i="67"/>
  <c r="M5406" i="67"/>
  <c r="L5406" i="67"/>
  <c r="K5406" i="67"/>
  <c r="J5406" i="67"/>
  <c r="K2389" i="67"/>
  <c r="J2389" i="67"/>
  <c r="M2389" i="67"/>
  <c r="L2389" i="67"/>
  <c r="M6411" i="67"/>
  <c r="L6411" i="67"/>
  <c r="K6411" i="67"/>
  <c r="J6411" i="67"/>
  <c r="I6412" i="67"/>
  <c r="M3394" i="67"/>
  <c r="L3394" i="67"/>
  <c r="K3394" i="67"/>
  <c r="J3394" i="67"/>
  <c r="I5407" i="67"/>
  <c r="I4402" i="67"/>
  <c r="I3395" i="67"/>
  <c r="I2390" i="67"/>
  <c r="I1384" i="67"/>
  <c r="I377" i="67"/>
  <c r="I8469" i="67"/>
  <c r="I7462" i="67"/>
  <c r="J4402" i="67"/>
  <c r="M4402" i="67"/>
  <c r="L4402" i="67"/>
  <c r="K4402" i="67"/>
  <c r="J5407" i="67"/>
  <c r="M5407" i="67"/>
  <c r="K5407" i="67"/>
  <c r="L5407" i="67"/>
  <c r="J377" i="67"/>
  <c r="M377" i="67"/>
  <c r="L377" i="67"/>
  <c r="K377" i="67"/>
  <c r="M2390" i="67"/>
  <c r="L2390" i="67"/>
  <c r="K2390" i="67"/>
  <c r="J2390" i="67"/>
  <c r="L1384" i="67"/>
  <c r="K1384" i="67"/>
  <c r="J1384" i="67"/>
  <c r="M1384" i="67"/>
  <c r="M3395" i="67"/>
  <c r="L3395" i="67"/>
  <c r="K3395" i="67"/>
  <c r="J3395" i="67"/>
  <c r="L6412" i="67"/>
  <c r="K6412" i="67"/>
  <c r="J6412" i="67"/>
  <c r="M6412" i="67"/>
  <c r="I6413" i="67"/>
  <c r="I5408" i="67"/>
  <c r="I4403" i="67"/>
  <c r="I3396" i="67"/>
  <c r="I2391" i="67"/>
  <c r="I1385" i="67"/>
  <c r="I378" i="67"/>
  <c r="I8470" i="67"/>
  <c r="I7463" i="67"/>
  <c r="M4403" i="67"/>
  <c r="L4403" i="67"/>
  <c r="K4403" i="67"/>
  <c r="J4403" i="67"/>
  <c r="M5408" i="67"/>
  <c r="L5408" i="67"/>
  <c r="K5408" i="67"/>
  <c r="J5408" i="67"/>
  <c r="M6413" i="67"/>
  <c r="L6413" i="67"/>
  <c r="K6413" i="67"/>
  <c r="J6413" i="67"/>
  <c r="I6414" i="67"/>
  <c r="M378" i="67"/>
  <c r="L378" i="67"/>
  <c r="K378" i="67"/>
  <c r="J378" i="67"/>
  <c r="K2391" i="67"/>
  <c r="J2391" i="67"/>
  <c r="M2391" i="67"/>
  <c r="L2391" i="67"/>
  <c r="M1385" i="67"/>
  <c r="L1385" i="67"/>
  <c r="K1385" i="67"/>
  <c r="J1385" i="67"/>
  <c r="M3396" i="67"/>
  <c r="L3396" i="67"/>
  <c r="K3396" i="67"/>
  <c r="J3396" i="67"/>
  <c r="I5409" i="67"/>
  <c r="I4404" i="67"/>
  <c r="I3397" i="67"/>
  <c r="I2392" i="67"/>
  <c r="I1386" i="67"/>
  <c r="I379" i="67"/>
  <c r="I8471" i="67"/>
  <c r="I7464" i="67"/>
  <c r="J4404" i="67"/>
  <c r="M4404" i="67"/>
  <c r="L4404" i="67"/>
  <c r="K4404" i="67"/>
  <c r="L6414" i="67"/>
  <c r="K6414" i="67"/>
  <c r="J6414" i="67"/>
  <c r="M6414" i="67"/>
  <c r="I6415" i="67"/>
  <c r="M379" i="67"/>
  <c r="L379" i="67"/>
  <c r="K379" i="67"/>
  <c r="J379" i="67"/>
  <c r="J5409" i="67"/>
  <c r="M5409" i="67"/>
  <c r="K5409" i="67"/>
  <c r="L5409" i="67"/>
  <c r="L1386" i="67"/>
  <c r="K1386" i="67"/>
  <c r="J1386" i="67"/>
  <c r="M1386" i="67"/>
  <c r="M2392" i="67"/>
  <c r="L2392" i="67"/>
  <c r="K2392" i="67"/>
  <c r="J2392" i="67"/>
  <c r="M3397" i="67"/>
  <c r="L3397" i="67"/>
  <c r="K3397" i="67"/>
  <c r="J3397" i="67"/>
  <c r="I5410" i="67"/>
  <c r="I4405" i="67"/>
  <c r="I3398" i="67"/>
  <c r="I2393" i="67"/>
  <c r="I1387" i="67"/>
  <c r="I380" i="67"/>
  <c r="I8472" i="67"/>
  <c r="I7465" i="67"/>
  <c r="M4405" i="67"/>
  <c r="L4405" i="67"/>
  <c r="K4405" i="67"/>
  <c r="J4405" i="67"/>
  <c r="M380" i="67"/>
  <c r="L380" i="67"/>
  <c r="K380" i="67"/>
  <c r="J380" i="67"/>
  <c r="M1387" i="67"/>
  <c r="L1387" i="67"/>
  <c r="K1387" i="67"/>
  <c r="J1387" i="67"/>
  <c r="M5410" i="67"/>
  <c r="L5410" i="67"/>
  <c r="K5410" i="67"/>
  <c r="J5410" i="67"/>
  <c r="K2393" i="67"/>
  <c r="J2393" i="67"/>
  <c r="M2393" i="67"/>
  <c r="L2393" i="67"/>
  <c r="M3398" i="67"/>
  <c r="L3398" i="67"/>
  <c r="K3398" i="67"/>
  <c r="J3398" i="67"/>
  <c r="M6415" i="67"/>
  <c r="L6415" i="67"/>
  <c r="K6415" i="67"/>
  <c r="J6415" i="67"/>
  <c r="I6416" i="67"/>
  <c r="I5411" i="67"/>
  <c r="I4406" i="67"/>
  <c r="I3399" i="67"/>
  <c r="I2394" i="67"/>
  <c r="I1388" i="67"/>
  <c r="I381" i="67"/>
  <c r="I8473" i="67"/>
  <c r="I7466" i="67"/>
  <c r="J4406" i="67"/>
  <c r="M4406" i="67"/>
  <c r="L4406" i="67"/>
  <c r="K4406" i="67"/>
  <c r="J5411" i="67"/>
  <c r="M5411" i="67"/>
  <c r="K5411" i="67"/>
  <c r="L5411" i="67"/>
  <c r="L6416" i="67"/>
  <c r="K6416" i="67"/>
  <c r="J6416" i="67"/>
  <c r="M6416" i="67"/>
  <c r="I6417" i="67"/>
  <c r="L381" i="67"/>
  <c r="J381" i="67"/>
  <c r="K381" i="67"/>
  <c r="M381" i="67"/>
  <c r="L1388" i="67"/>
  <c r="K1388" i="67"/>
  <c r="J1388" i="67"/>
  <c r="M1388" i="67"/>
  <c r="M2394" i="67"/>
  <c r="L2394" i="67"/>
  <c r="K2394" i="67"/>
  <c r="J2394" i="67"/>
  <c r="M3399" i="67"/>
  <c r="L3399" i="67"/>
  <c r="K3399" i="67"/>
  <c r="J3399" i="67"/>
  <c r="I5412" i="67"/>
  <c r="I4407" i="67"/>
  <c r="I3400" i="67"/>
  <c r="I2395" i="67"/>
  <c r="I1389" i="67"/>
  <c r="I382" i="67"/>
  <c r="I8474" i="67"/>
  <c r="I7467" i="67"/>
  <c r="M4407" i="67"/>
  <c r="L4407" i="67"/>
  <c r="K4407" i="67"/>
  <c r="J4407" i="67"/>
  <c r="M6417" i="67"/>
  <c r="L6417" i="67"/>
  <c r="K6417" i="67"/>
  <c r="J6417" i="67"/>
  <c r="I6418" i="67"/>
  <c r="K2395" i="67"/>
  <c r="J2395" i="67"/>
  <c r="M2395" i="67"/>
  <c r="L2395" i="67"/>
  <c r="M5412" i="67"/>
  <c r="L5412" i="67"/>
  <c r="K5412" i="67"/>
  <c r="J5412" i="67"/>
  <c r="K382" i="67"/>
  <c r="J382" i="67"/>
  <c r="M382" i="67"/>
  <c r="L382" i="67"/>
  <c r="M1389" i="67"/>
  <c r="L1389" i="67"/>
  <c r="K1389" i="67"/>
  <c r="J1389" i="67"/>
  <c r="M3400" i="67"/>
  <c r="L3400" i="67"/>
  <c r="K3400" i="67"/>
  <c r="J3400" i="67"/>
  <c r="I5413" i="67"/>
  <c r="I4408" i="67"/>
  <c r="I3401" i="67"/>
  <c r="I2396" i="67"/>
  <c r="I1390" i="67"/>
  <c r="I383" i="67"/>
  <c r="I8475" i="67"/>
  <c r="I7468" i="67"/>
  <c r="L1390" i="67"/>
  <c r="K1390" i="67"/>
  <c r="J1390" i="67"/>
  <c r="M1390" i="67"/>
  <c r="J4408" i="67"/>
  <c r="M4408" i="67"/>
  <c r="L4408" i="67"/>
  <c r="K4408" i="67"/>
  <c r="M2396" i="67"/>
  <c r="L2396" i="67"/>
  <c r="K2396" i="67"/>
  <c r="J2396" i="67"/>
  <c r="J5413" i="67"/>
  <c r="M5413" i="67"/>
  <c r="K5413" i="67"/>
  <c r="L5413" i="67"/>
  <c r="K383" i="67"/>
  <c r="J383" i="67"/>
  <c r="M383" i="67"/>
  <c r="L383" i="67"/>
  <c r="M3401" i="67"/>
  <c r="L3401" i="67"/>
  <c r="K3401" i="67"/>
  <c r="J3401" i="67"/>
  <c r="L6418" i="67"/>
  <c r="K6418" i="67"/>
  <c r="J6418" i="67"/>
  <c r="M6418" i="67"/>
  <c r="I6419" i="67"/>
  <c r="I5414" i="67"/>
  <c r="I4409" i="67"/>
  <c r="I3402" i="67"/>
  <c r="I2397" i="67"/>
  <c r="I1391" i="67"/>
  <c r="I384" i="67"/>
  <c r="I8476" i="67"/>
  <c r="I7469" i="67"/>
  <c r="M5414" i="67"/>
  <c r="L5414" i="67"/>
  <c r="K5414" i="67"/>
  <c r="J5414" i="67"/>
  <c r="M4409" i="67"/>
  <c r="L4409" i="67"/>
  <c r="J4409" i="67"/>
  <c r="K4409" i="67"/>
  <c r="M6419" i="67"/>
  <c r="L6419" i="67"/>
  <c r="K6419" i="67"/>
  <c r="J6419" i="67"/>
  <c r="I6420" i="67"/>
  <c r="K384" i="67"/>
  <c r="J384" i="67"/>
  <c r="M384" i="67"/>
  <c r="L384" i="67"/>
  <c r="M1391" i="67"/>
  <c r="L1391" i="67"/>
  <c r="K1391" i="67"/>
  <c r="J1391" i="67"/>
  <c r="K2397" i="67"/>
  <c r="J2397" i="67"/>
  <c r="M2397" i="67"/>
  <c r="L2397" i="67"/>
  <c r="M3402" i="67"/>
  <c r="L3402" i="67"/>
  <c r="K3402" i="67"/>
  <c r="J3402" i="67"/>
  <c r="I5415" i="67"/>
  <c r="I4410" i="67"/>
  <c r="I3403" i="67"/>
  <c r="I2398" i="67"/>
  <c r="I1392" i="67"/>
  <c r="I385" i="67"/>
  <c r="I8477" i="67"/>
  <c r="I7470" i="67"/>
  <c r="J4410" i="67"/>
  <c r="M4410" i="67"/>
  <c r="L4410" i="67"/>
  <c r="K4410" i="67"/>
  <c r="L6420" i="67"/>
  <c r="K6420" i="67"/>
  <c r="J6420" i="67"/>
  <c r="M6420" i="67"/>
  <c r="I6421" i="67"/>
  <c r="L1392" i="67"/>
  <c r="K1392" i="67"/>
  <c r="J1392" i="67"/>
  <c r="M1392" i="67"/>
  <c r="M2398" i="67"/>
  <c r="L2398" i="67"/>
  <c r="K2398" i="67"/>
  <c r="J2398" i="67"/>
  <c r="J5415" i="67"/>
  <c r="M5415" i="67"/>
  <c r="K5415" i="67"/>
  <c r="L5415" i="67"/>
  <c r="J385" i="67"/>
  <c r="M385" i="67"/>
  <c r="L385" i="67"/>
  <c r="K385" i="67"/>
  <c r="M3403" i="67"/>
  <c r="L3403" i="67"/>
  <c r="K3403" i="67"/>
  <c r="J3403" i="67"/>
  <c r="I5416" i="67"/>
  <c r="I4411" i="67"/>
  <c r="I3404" i="67"/>
  <c r="I2399" i="67"/>
  <c r="I1393" i="67"/>
  <c r="I386" i="67"/>
  <c r="I8478" i="67"/>
  <c r="I7471" i="67"/>
  <c r="M4411" i="67"/>
  <c r="L4411" i="67"/>
  <c r="K4411" i="67"/>
  <c r="J4411" i="67"/>
  <c r="M5416" i="67"/>
  <c r="L5416" i="67"/>
  <c r="K5416" i="67"/>
  <c r="J5416" i="67"/>
  <c r="M386" i="67"/>
  <c r="L386" i="67"/>
  <c r="K386" i="67"/>
  <c r="J386" i="67"/>
  <c r="M1393" i="67"/>
  <c r="L1393" i="67"/>
  <c r="K1393" i="67"/>
  <c r="J1393" i="67"/>
  <c r="K2399" i="67"/>
  <c r="J2399" i="67"/>
  <c r="M2399" i="67"/>
  <c r="L2399" i="67"/>
  <c r="M3404" i="67"/>
  <c r="L3404" i="67"/>
  <c r="K3404" i="67"/>
  <c r="J3404" i="67"/>
  <c r="M6421" i="67"/>
  <c r="L6421" i="67"/>
  <c r="K6421" i="67"/>
  <c r="J6421" i="67"/>
  <c r="I6422" i="67"/>
  <c r="I5417" i="67"/>
  <c r="I4412" i="67"/>
  <c r="I3405" i="67"/>
  <c r="I2400" i="67"/>
  <c r="I1394" i="67"/>
  <c r="I387" i="67"/>
  <c r="I8479" i="67"/>
  <c r="I7472" i="67"/>
  <c r="J4412" i="67"/>
  <c r="M4412" i="67"/>
  <c r="L4412" i="67"/>
  <c r="K4412" i="67"/>
  <c r="L1394" i="67"/>
  <c r="K1394" i="67"/>
  <c r="J1394" i="67"/>
  <c r="M1394" i="67"/>
  <c r="M2400" i="67"/>
  <c r="L2400" i="67"/>
  <c r="K2400" i="67"/>
  <c r="J2400" i="67"/>
  <c r="J5417" i="67"/>
  <c r="M5417" i="67"/>
  <c r="K5417" i="67"/>
  <c r="L5417" i="67"/>
  <c r="L6422" i="67"/>
  <c r="K6422" i="67"/>
  <c r="J6422" i="67"/>
  <c r="M6422" i="67"/>
  <c r="I6423" i="67"/>
  <c r="M387" i="67"/>
  <c r="L387" i="67"/>
  <c r="K387" i="67"/>
  <c r="J387" i="67"/>
  <c r="M3405" i="67"/>
  <c r="L3405" i="67"/>
  <c r="K3405" i="67"/>
  <c r="J3405" i="67"/>
  <c r="I5418" i="67"/>
  <c r="I4413" i="67"/>
  <c r="I3406" i="67"/>
  <c r="I2401" i="67"/>
  <c r="I1395" i="67"/>
  <c r="I388" i="67"/>
  <c r="I8480" i="67"/>
  <c r="I7473" i="67"/>
  <c r="M4413" i="67"/>
  <c r="L4413" i="67"/>
  <c r="K4413" i="67"/>
  <c r="J4413" i="67"/>
  <c r="M5418" i="67"/>
  <c r="L5418" i="67"/>
  <c r="J5418" i="67"/>
  <c r="K5418" i="67"/>
  <c r="M6423" i="67"/>
  <c r="L6423" i="67"/>
  <c r="K6423" i="67"/>
  <c r="J6423" i="67"/>
  <c r="I6424" i="67"/>
  <c r="M388" i="67"/>
  <c r="L388" i="67"/>
  <c r="K388" i="67"/>
  <c r="J388" i="67"/>
  <c r="M1395" i="67"/>
  <c r="L1395" i="67"/>
  <c r="K1395" i="67"/>
  <c r="J1395" i="67"/>
  <c r="K2401" i="67"/>
  <c r="J2401" i="67"/>
  <c r="M2401" i="67"/>
  <c r="L2401" i="67"/>
  <c r="M3406" i="67"/>
  <c r="L3406" i="67"/>
  <c r="K3406" i="67"/>
  <c r="J3406" i="67"/>
  <c r="I5419" i="67"/>
  <c r="I4414" i="67"/>
  <c r="I3407" i="67"/>
  <c r="I2402" i="67"/>
  <c r="I1396" i="67"/>
  <c r="I389" i="67"/>
  <c r="I8481" i="67"/>
  <c r="I7474" i="67"/>
  <c r="J5419" i="67"/>
  <c r="M5419" i="67"/>
  <c r="K5419" i="67"/>
  <c r="L5419" i="67"/>
  <c r="J4414" i="67"/>
  <c r="M4414" i="67"/>
  <c r="L4414" i="67"/>
  <c r="K4414" i="67"/>
  <c r="L6424" i="67"/>
  <c r="K6424" i="67"/>
  <c r="J6424" i="67"/>
  <c r="M6424" i="67"/>
  <c r="I6425" i="67"/>
  <c r="L1396" i="67"/>
  <c r="K1396" i="67"/>
  <c r="J1396" i="67"/>
  <c r="M1396" i="67"/>
  <c r="L389" i="67"/>
  <c r="J389" i="67"/>
  <c r="K389" i="67"/>
  <c r="M389" i="67"/>
  <c r="M2402" i="67"/>
  <c r="L2402" i="67"/>
  <c r="K2402" i="67"/>
  <c r="J2402" i="67"/>
  <c r="M3407" i="67"/>
  <c r="L3407" i="67"/>
  <c r="K3407" i="67"/>
  <c r="J3407" i="67"/>
  <c r="I5420" i="67"/>
  <c r="I4415" i="67"/>
  <c r="I3408" i="67"/>
  <c r="I2403" i="67"/>
  <c r="I1397" i="67"/>
  <c r="I390" i="67"/>
  <c r="I8482" i="67"/>
  <c r="I7475" i="67"/>
  <c r="M6425" i="67"/>
  <c r="L6425" i="67"/>
  <c r="K6425" i="67"/>
  <c r="J6425" i="67"/>
  <c r="I6426" i="67"/>
  <c r="M4415" i="67"/>
  <c r="L4415" i="67"/>
  <c r="K4415" i="67"/>
  <c r="J4415" i="67"/>
  <c r="M5420" i="67"/>
  <c r="L5420" i="67"/>
  <c r="K5420" i="67"/>
  <c r="J5420" i="67"/>
  <c r="K390" i="67"/>
  <c r="J390" i="67"/>
  <c r="M390" i="67"/>
  <c r="L390" i="67"/>
  <c r="M1397" i="67"/>
  <c r="L1397" i="67"/>
  <c r="K1397" i="67"/>
  <c r="J1397" i="67"/>
  <c r="K2403" i="67"/>
  <c r="J2403" i="67"/>
  <c r="M2403" i="67"/>
  <c r="L2403" i="67"/>
  <c r="M3408" i="67"/>
  <c r="L3408" i="67"/>
  <c r="K3408" i="67"/>
  <c r="J3408" i="67"/>
  <c r="I5421" i="67"/>
  <c r="I4416" i="67"/>
  <c r="I3409" i="67"/>
  <c r="I2404" i="67"/>
  <c r="I1398" i="67"/>
  <c r="I391" i="67"/>
  <c r="I8483" i="67"/>
  <c r="I7476" i="67"/>
  <c r="J4416" i="67"/>
  <c r="M4416" i="67"/>
  <c r="L4416" i="67"/>
  <c r="K4416" i="67"/>
  <c r="L6426" i="67"/>
  <c r="K6426" i="67"/>
  <c r="J6426" i="67"/>
  <c r="M6426" i="67"/>
  <c r="I6427" i="67"/>
  <c r="K391" i="67"/>
  <c r="J391" i="67"/>
  <c r="M391" i="67"/>
  <c r="L391" i="67"/>
  <c r="L1398" i="67"/>
  <c r="K1398" i="67"/>
  <c r="J1398" i="67"/>
  <c r="M1398" i="67"/>
  <c r="J5421" i="67"/>
  <c r="M5421" i="67"/>
  <c r="K5421" i="67"/>
  <c r="L5421" i="67"/>
  <c r="M2404" i="67"/>
  <c r="L2404" i="67"/>
  <c r="K2404" i="67"/>
  <c r="J2404" i="67"/>
  <c r="M3409" i="67"/>
  <c r="L3409" i="67"/>
  <c r="K3409" i="67"/>
  <c r="J3409" i="67"/>
  <c r="I5422" i="67"/>
  <c r="I4417" i="67"/>
  <c r="I3410" i="67"/>
  <c r="I2405" i="67"/>
  <c r="I1399" i="67"/>
  <c r="I392" i="67"/>
  <c r="I8484" i="67"/>
  <c r="I7477" i="67"/>
  <c r="M5422" i="67"/>
  <c r="L5422" i="67"/>
  <c r="K5422" i="67"/>
  <c r="J5422" i="67"/>
  <c r="M1399" i="67"/>
  <c r="L1399" i="67"/>
  <c r="K1399" i="67"/>
  <c r="J1399" i="67"/>
  <c r="K392" i="67"/>
  <c r="J392" i="67"/>
  <c r="M392" i="67"/>
  <c r="L392" i="67"/>
  <c r="K2405" i="67"/>
  <c r="J2405" i="67"/>
  <c r="M2405" i="67"/>
  <c r="L2405" i="67"/>
  <c r="M4417" i="67"/>
  <c r="L4417" i="67"/>
  <c r="K4417" i="67"/>
  <c r="J4417" i="67"/>
  <c r="M3410" i="67"/>
  <c r="L3410" i="67"/>
  <c r="K3410" i="67"/>
  <c r="J3410" i="67"/>
  <c r="M6427" i="67"/>
  <c r="L6427" i="67"/>
  <c r="K6427" i="67"/>
  <c r="J6427" i="67"/>
  <c r="I6428" i="67"/>
  <c r="I5423" i="67"/>
  <c r="I4418" i="67"/>
  <c r="I3411" i="67"/>
  <c r="I2406" i="67"/>
  <c r="I1400" i="67"/>
  <c r="I393" i="67"/>
  <c r="I8485" i="67"/>
  <c r="I7478" i="67"/>
  <c r="J5423" i="67"/>
  <c r="M5423" i="67"/>
  <c r="K5423" i="67"/>
  <c r="L5423" i="67"/>
  <c r="L6428" i="67"/>
  <c r="K6428" i="67"/>
  <c r="J6428" i="67"/>
  <c r="M6428" i="67"/>
  <c r="I6429" i="67"/>
  <c r="L1400" i="67"/>
  <c r="K1400" i="67"/>
  <c r="J1400" i="67"/>
  <c r="M1400" i="67"/>
  <c r="J393" i="67"/>
  <c r="M393" i="67"/>
  <c r="L393" i="67"/>
  <c r="K393" i="67"/>
  <c r="M2406" i="67"/>
  <c r="L2406" i="67"/>
  <c r="K2406" i="67"/>
  <c r="J2406" i="67"/>
  <c r="J4418" i="67"/>
  <c r="M4418" i="67"/>
  <c r="L4418" i="67"/>
  <c r="K4418" i="67"/>
  <c r="M3411" i="67"/>
  <c r="L3411" i="67"/>
  <c r="K3411" i="67"/>
  <c r="J3411" i="67"/>
  <c r="I5424" i="67"/>
  <c r="I4419" i="67"/>
  <c r="I3412" i="67"/>
  <c r="I2407" i="67"/>
  <c r="I1401" i="67"/>
  <c r="I394" i="67"/>
  <c r="I8486" i="67"/>
  <c r="I7479" i="67"/>
  <c r="M1401" i="67"/>
  <c r="L1401" i="67"/>
  <c r="K1401" i="67"/>
  <c r="J1401" i="67"/>
  <c r="M5424" i="67"/>
  <c r="L5424" i="67"/>
  <c r="K5424" i="67"/>
  <c r="J5424" i="67"/>
  <c r="M4419" i="67"/>
  <c r="L4419" i="67"/>
  <c r="K4419" i="67"/>
  <c r="J4419" i="67"/>
  <c r="M394" i="67"/>
  <c r="L394" i="67"/>
  <c r="K394" i="67"/>
  <c r="J394" i="67"/>
  <c r="K2407" i="67"/>
  <c r="J2407" i="67"/>
  <c r="M2407" i="67"/>
  <c r="L2407" i="67"/>
  <c r="M3412" i="67"/>
  <c r="L3412" i="67"/>
  <c r="K3412" i="67"/>
  <c r="J3412" i="67"/>
  <c r="M6429" i="67"/>
  <c r="L6429" i="67"/>
  <c r="K6429" i="67"/>
  <c r="J6429" i="67"/>
  <c r="I6430" i="67"/>
  <c r="I5425" i="67"/>
  <c r="I4420" i="67"/>
  <c r="I3413" i="67"/>
  <c r="I2408" i="67"/>
  <c r="I1402" i="67"/>
  <c r="I395" i="67"/>
  <c r="I8487" i="67"/>
  <c r="I7480" i="67"/>
  <c r="J5425" i="67"/>
  <c r="M5425" i="67"/>
  <c r="K5425" i="67"/>
  <c r="L5425" i="67"/>
  <c r="M395" i="67"/>
  <c r="L395" i="67"/>
  <c r="K395" i="67"/>
  <c r="J395" i="67"/>
  <c r="L6430" i="67"/>
  <c r="K6430" i="67"/>
  <c r="J6430" i="67"/>
  <c r="M6430" i="67"/>
  <c r="I6431" i="67"/>
  <c r="J4420" i="67"/>
  <c r="M4420" i="67"/>
  <c r="L4420" i="67"/>
  <c r="K4420" i="67"/>
  <c r="L1402" i="67"/>
  <c r="K1402" i="67"/>
  <c r="J1402" i="67"/>
  <c r="M1402" i="67"/>
  <c r="M2408" i="67"/>
  <c r="L2408" i="67"/>
  <c r="K2408" i="67"/>
  <c r="J2408" i="67"/>
  <c r="M3413" i="67"/>
  <c r="L3413" i="67"/>
  <c r="K3413" i="67"/>
  <c r="J3413" i="67"/>
  <c r="I5426" i="67"/>
  <c r="I4421" i="67"/>
  <c r="I3414" i="67"/>
  <c r="I2409" i="67"/>
  <c r="I1403" i="67"/>
  <c r="I396" i="67"/>
  <c r="I8488" i="67"/>
  <c r="I7481" i="67"/>
  <c r="M4421" i="67"/>
  <c r="L4421" i="67"/>
  <c r="K4421" i="67"/>
  <c r="J4421" i="67"/>
  <c r="M6431" i="67"/>
  <c r="L6431" i="67"/>
  <c r="K6431" i="67"/>
  <c r="J6431" i="67"/>
  <c r="I6432" i="67"/>
  <c r="M396" i="67"/>
  <c r="L396" i="67"/>
  <c r="K396" i="67"/>
  <c r="J396" i="67"/>
  <c r="K2409" i="67"/>
  <c r="J2409" i="67"/>
  <c r="M2409" i="67"/>
  <c r="L2409" i="67"/>
  <c r="M5426" i="67"/>
  <c r="L5426" i="67"/>
  <c r="K5426" i="67"/>
  <c r="J5426" i="67"/>
  <c r="M1403" i="67"/>
  <c r="L1403" i="67"/>
  <c r="K1403" i="67"/>
  <c r="J1403" i="67"/>
  <c r="M3414" i="67"/>
  <c r="L3414" i="67"/>
  <c r="K3414" i="67"/>
  <c r="J3414" i="67"/>
  <c r="I5427" i="67"/>
  <c r="I4422" i="67"/>
  <c r="I3415" i="67"/>
  <c r="I2410" i="67"/>
  <c r="I1404" i="67"/>
  <c r="I397" i="67"/>
  <c r="I8489" i="67"/>
  <c r="I7482" i="67"/>
  <c r="J5427" i="67"/>
  <c r="M5427" i="67"/>
  <c r="K5427" i="67"/>
  <c r="L5427" i="67"/>
  <c r="J4422" i="67"/>
  <c r="M4422" i="67"/>
  <c r="L4422" i="67"/>
  <c r="K4422" i="67"/>
  <c r="M2410" i="67"/>
  <c r="L2410" i="67"/>
  <c r="K2410" i="67"/>
  <c r="J2410" i="67"/>
  <c r="L397" i="67"/>
  <c r="K397" i="67"/>
  <c r="J397" i="67"/>
  <c r="M397" i="67"/>
  <c r="L1404" i="67"/>
  <c r="K1404" i="67"/>
  <c r="J1404" i="67"/>
  <c r="M1404" i="67"/>
  <c r="M3415" i="67"/>
  <c r="L3415" i="67"/>
  <c r="K3415" i="67"/>
  <c r="J3415" i="67"/>
  <c r="L6432" i="67"/>
  <c r="K6432" i="67"/>
  <c r="J6432" i="67"/>
  <c r="M6432" i="67"/>
  <c r="I6433" i="67"/>
  <c r="I5428" i="67"/>
  <c r="I4423" i="67"/>
  <c r="I3416" i="67"/>
  <c r="I2411" i="67"/>
  <c r="I1405" i="67"/>
  <c r="I398" i="67"/>
  <c r="I8490" i="67"/>
  <c r="I7483" i="67"/>
  <c r="M4423" i="67"/>
  <c r="L4423" i="67"/>
  <c r="K4423" i="67"/>
  <c r="J4423" i="67"/>
  <c r="M5428" i="67"/>
  <c r="L5428" i="67"/>
  <c r="K5428" i="67"/>
  <c r="J5428" i="67"/>
  <c r="M6433" i="67"/>
  <c r="L6433" i="67"/>
  <c r="K6433" i="67"/>
  <c r="J6433" i="67"/>
  <c r="I6434" i="67"/>
  <c r="M1405" i="67"/>
  <c r="L1405" i="67"/>
  <c r="K1405" i="67"/>
  <c r="J1405" i="67"/>
  <c r="K398" i="67"/>
  <c r="J398" i="67"/>
  <c r="M398" i="67"/>
  <c r="L398" i="67"/>
  <c r="K2411" i="67"/>
  <c r="J2411" i="67"/>
  <c r="M2411" i="67"/>
  <c r="L2411" i="67"/>
  <c r="M3416" i="67"/>
  <c r="L3416" i="67"/>
  <c r="K3416" i="67"/>
  <c r="J3416" i="67"/>
  <c r="I5429" i="67"/>
  <c r="I4424" i="67"/>
  <c r="I3417" i="67"/>
  <c r="I2412" i="67"/>
  <c r="I1406" i="67"/>
  <c r="I399" i="67"/>
  <c r="I8491" i="67"/>
  <c r="I7484" i="67"/>
  <c r="J5429" i="67"/>
  <c r="M5429" i="67"/>
  <c r="K5429" i="67"/>
  <c r="L5429" i="67"/>
  <c r="L6434" i="67"/>
  <c r="K6434" i="67"/>
  <c r="J6434" i="67"/>
  <c r="M6434" i="67"/>
  <c r="I6435" i="67"/>
  <c r="L1406" i="67"/>
  <c r="K1406" i="67"/>
  <c r="J1406" i="67"/>
  <c r="M1406" i="67"/>
  <c r="J4424" i="67"/>
  <c r="M4424" i="67"/>
  <c r="L4424" i="67"/>
  <c r="K4424" i="67"/>
  <c r="K399" i="67"/>
  <c r="J399" i="67"/>
  <c r="M399" i="67"/>
  <c r="L399" i="67"/>
  <c r="M2412" i="67"/>
  <c r="L2412" i="67"/>
  <c r="K2412" i="67"/>
  <c r="J2412" i="67"/>
  <c r="M3417" i="67"/>
  <c r="L3417" i="67"/>
  <c r="K3417" i="67"/>
  <c r="J3417" i="67"/>
  <c r="I5430" i="67"/>
  <c r="I4425" i="67"/>
  <c r="I3418" i="67"/>
  <c r="I2413" i="67"/>
  <c r="I1407" i="67"/>
  <c r="I400" i="67"/>
  <c r="I8492" i="67"/>
  <c r="I7485" i="67"/>
  <c r="M4425" i="67"/>
  <c r="L4425" i="67"/>
  <c r="J4425" i="67"/>
  <c r="K4425" i="67"/>
  <c r="M5430" i="67"/>
  <c r="L5430" i="67"/>
  <c r="K5430" i="67"/>
  <c r="J5430" i="67"/>
  <c r="K400" i="67"/>
  <c r="J400" i="67"/>
  <c r="M400" i="67"/>
  <c r="L400" i="67"/>
  <c r="M1407" i="67"/>
  <c r="L1407" i="67"/>
  <c r="K1407" i="67"/>
  <c r="J1407" i="67"/>
  <c r="K2413" i="67"/>
  <c r="J2413" i="67"/>
  <c r="M2413" i="67"/>
  <c r="L2413" i="67"/>
  <c r="M3418" i="67"/>
  <c r="L3418" i="67"/>
  <c r="K3418" i="67"/>
  <c r="J3418" i="67"/>
  <c r="M6435" i="67"/>
  <c r="L6435" i="67"/>
  <c r="K6435" i="67"/>
  <c r="J6435" i="67"/>
  <c r="I6436" i="67"/>
  <c r="I5431" i="67"/>
  <c r="I4426" i="67"/>
  <c r="I3419" i="67"/>
  <c r="I2414" i="67"/>
  <c r="I1408" i="67"/>
  <c r="I401" i="67"/>
  <c r="I8493" i="67"/>
  <c r="I7486" i="67"/>
  <c r="J4426" i="67"/>
  <c r="M4426" i="67"/>
  <c r="L4426" i="67"/>
  <c r="K4426" i="67"/>
  <c r="J5431" i="67"/>
  <c r="M5431" i="67"/>
  <c r="K5431" i="67"/>
  <c r="L5431" i="67"/>
  <c r="L6436" i="67"/>
  <c r="K6436" i="67"/>
  <c r="J6436" i="67"/>
  <c r="M6436" i="67"/>
  <c r="I6437" i="67"/>
  <c r="J401" i="67"/>
  <c r="M401" i="67"/>
  <c r="L401" i="67"/>
  <c r="K401" i="67"/>
  <c r="L1408" i="67"/>
  <c r="K1408" i="67"/>
  <c r="J1408" i="67"/>
  <c r="M1408" i="67"/>
  <c r="M2414" i="67"/>
  <c r="L2414" i="67"/>
  <c r="K2414" i="67"/>
  <c r="J2414" i="67"/>
  <c r="M3419" i="67"/>
  <c r="L3419" i="67"/>
  <c r="K3419" i="67"/>
  <c r="J3419" i="67"/>
  <c r="I5432" i="67"/>
  <c r="I4427" i="67"/>
  <c r="I3420" i="67"/>
  <c r="I2415" i="67"/>
  <c r="I1409" i="67"/>
  <c r="I402" i="67"/>
  <c r="I8494" i="67"/>
  <c r="I7487" i="67"/>
  <c r="M4427" i="67"/>
  <c r="L4427" i="67"/>
  <c r="K4427" i="67"/>
  <c r="J4427" i="67"/>
  <c r="M6437" i="67"/>
  <c r="L6437" i="67"/>
  <c r="K6437" i="67"/>
  <c r="J6437" i="67"/>
  <c r="I6438" i="67"/>
  <c r="M1409" i="67"/>
  <c r="L1409" i="67"/>
  <c r="K1409" i="67"/>
  <c r="J1409" i="67"/>
  <c r="M5432" i="67"/>
  <c r="L5432" i="67"/>
  <c r="K5432" i="67"/>
  <c r="J5432" i="67"/>
  <c r="M402" i="67"/>
  <c r="L402" i="67"/>
  <c r="K402" i="67"/>
  <c r="J402" i="67"/>
  <c r="K2415" i="67"/>
  <c r="J2415" i="67"/>
  <c r="M2415" i="67"/>
  <c r="L2415" i="67"/>
  <c r="M3420" i="67"/>
  <c r="L3420" i="67"/>
  <c r="K3420" i="67"/>
  <c r="J3420" i="67"/>
  <c r="I5433" i="67"/>
  <c r="I4428" i="67"/>
  <c r="I3421" i="67"/>
  <c r="I2416" i="67"/>
  <c r="I1410" i="67"/>
  <c r="I403" i="67"/>
  <c r="I8495" i="67"/>
  <c r="I7488" i="67"/>
  <c r="J4428" i="67"/>
  <c r="M4428" i="67"/>
  <c r="L4428" i="67"/>
  <c r="K4428" i="67"/>
  <c r="J5433" i="67"/>
  <c r="M5433" i="67"/>
  <c r="K5433" i="67"/>
  <c r="L5433" i="67"/>
  <c r="M403" i="67"/>
  <c r="L403" i="67"/>
  <c r="K403" i="67"/>
  <c r="J403" i="67"/>
  <c r="L1410" i="67"/>
  <c r="K1410" i="67"/>
  <c r="J1410" i="67"/>
  <c r="M1410" i="67"/>
  <c r="M2416" i="67"/>
  <c r="L2416" i="67"/>
  <c r="K2416" i="67"/>
  <c r="J2416" i="67"/>
  <c r="M3421" i="67"/>
  <c r="L3421" i="67"/>
  <c r="K3421" i="67"/>
  <c r="J3421" i="67"/>
  <c r="L6438" i="67"/>
  <c r="K6438" i="67"/>
  <c r="J6438" i="67"/>
  <c r="M6438" i="67"/>
  <c r="I6439" i="67"/>
  <c r="I5434" i="67"/>
  <c r="I4429" i="67"/>
  <c r="I3422" i="67"/>
  <c r="I2417" i="67"/>
  <c r="I1411" i="67"/>
  <c r="I404" i="67"/>
  <c r="I8496" i="67"/>
  <c r="I7489" i="67"/>
  <c r="M4429" i="67"/>
  <c r="L4429" i="67"/>
  <c r="K4429" i="67"/>
  <c r="J4429" i="67"/>
  <c r="M1411" i="67"/>
  <c r="L1411" i="67"/>
  <c r="K1411" i="67"/>
  <c r="J1411" i="67"/>
  <c r="M404" i="67"/>
  <c r="L404" i="67"/>
  <c r="K404" i="67"/>
  <c r="J404" i="67"/>
  <c r="K2417" i="67"/>
  <c r="J2417" i="67"/>
  <c r="M2417" i="67"/>
  <c r="L2417" i="67"/>
  <c r="M5434" i="67"/>
  <c r="L5434" i="67"/>
  <c r="J5434" i="67"/>
  <c r="K5434" i="67"/>
  <c r="M6439" i="67"/>
  <c r="L6439" i="67"/>
  <c r="K6439" i="67"/>
  <c r="J6439" i="67"/>
  <c r="I6440" i="67"/>
  <c r="M3422" i="67"/>
  <c r="L3422" i="67"/>
  <c r="K3422" i="67"/>
  <c r="J3422" i="67"/>
  <c r="I5435" i="67"/>
  <c r="I4430" i="67"/>
  <c r="I3423" i="67"/>
  <c r="I2418" i="67"/>
  <c r="I1412" i="67"/>
  <c r="I405" i="67"/>
  <c r="I8497" i="67"/>
  <c r="I7490" i="67"/>
  <c r="J5435" i="67"/>
  <c r="M5435" i="67"/>
  <c r="K5435" i="67"/>
  <c r="L5435" i="67"/>
  <c r="L1412" i="67"/>
  <c r="K1412" i="67"/>
  <c r="J1412" i="67"/>
  <c r="M1412" i="67"/>
  <c r="J4430" i="67"/>
  <c r="M4430" i="67"/>
  <c r="L4430" i="67"/>
  <c r="K4430" i="67"/>
  <c r="L405" i="67"/>
  <c r="J405" i="67"/>
  <c r="K405" i="67"/>
  <c r="M405" i="67"/>
  <c r="J2418" i="67"/>
  <c r="M2418" i="67"/>
  <c r="L2418" i="67"/>
  <c r="K2418" i="67"/>
  <c r="M3423" i="67"/>
  <c r="L3423" i="67"/>
  <c r="K3423" i="67"/>
  <c r="J3423" i="67"/>
  <c r="L6440" i="67"/>
  <c r="M6440" i="67"/>
  <c r="K6440" i="67"/>
  <c r="J6440" i="67"/>
  <c r="I6441" i="67"/>
  <c r="I5436" i="67"/>
  <c r="I4431" i="67"/>
  <c r="I3424" i="67"/>
  <c r="I2419" i="67"/>
  <c r="I1413" i="67"/>
  <c r="I406" i="67"/>
  <c r="I8498" i="67"/>
  <c r="I7491" i="67"/>
  <c r="M4431" i="67"/>
  <c r="L4431" i="67"/>
  <c r="K4431" i="67"/>
  <c r="J4431" i="67"/>
  <c r="L2419" i="67"/>
  <c r="K2419" i="67"/>
  <c r="J2419" i="67"/>
  <c r="M2419" i="67"/>
  <c r="M5436" i="67"/>
  <c r="L5436" i="67"/>
  <c r="K5436" i="67"/>
  <c r="J5436" i="67"/>
  <c r="M6441" i="67"/>
  <c r="L6441" i="67"/>
  <c r="K6441" i="67"/>
  <c r="J6441" i="67"/>
  <c r="I6442" i="67"/>
  <c r="K406" i="67"/>
  <c r="J406" i="67"/>
  <c r="M406" i="67"/>
  <c r="L406" i="67"/>
  <c r="M1413" i="67"/>
  <c r="L1413" i="67"/>
  <c r="K1413" i="67"/>
  <c r="J1413" i="67"/>
  <c r="M3424" i="67"/>
  <c r="L3424" i="67"/>
  <c r="K3424" i="67"/>
  <c r="J3424" i="67"/>
  <c r="I5437" i="67"/>
  <c r="I4432" i="67"/>
  <c r="I3425" i="67"/>
  <c r="I2420" i="67"/>
  <c r="I1414" i="67"/>
  <c r="I407" i="67"/>
  <c r="I8499" i="67"/>
  <c r="I7492" i="67"/>
  <c r="J4432" i="67"/>
  <c r="M4432" i="67"/>
  <c r="L4432" i="67"/>
  <c r="K4432" i="67"/>
  <c r="L1414" i="67"/>
  <c r="K1414" i="67"/>
  <c r="J1414" i="67"/>
  <c r="M1414" i="67"/>
  <c r="J5437" i="67"/>
  <c r="M5437" i="67"/>
  <c r="K5437" i="67"/>
  <c r="L5437" i="67"/>
  <c r="K407" i="67"/>
  <c r="J407" i="67"/>
  <c r="M407" i="67"/>
  <c r="L407" i="67"/>
  <c r="M2420" i="67"/>
  <c r="J2420" i="67"/>
  <c r="L2420" i="67"/>
  <c r="K2420" i="67"/>
  <c r="M3425" i="67"/>
  <c r="L3425" i="67"/>
  <c r="K3425" i="67"/>
  <c r="J3425" i="67"/>
  <c r="L6442" i="67"/>
  <c r="K6442" i="67"/>
  <c r="M6442" i="67"/>
  <c r="J6442" i="67"/>
  <c r="I6443" i="67"/>
  <c r="I5438" i="67"/>
  <c r="I4433" i="67"/>
  <c r="I3426" i="67"/>
  <c r="I2421" i="67"/>
  <c r="I1415" i="67"/>
  <c r="I408" i="67"/>
  <c r="I8500" i="67"/>
  <c r="I7493" i="67"/>
  <c r="K408" i="67"/>
  <c r="J408" i="67"/>
  <c r="M408" i="67"/>
  <c r="L408" i="67"/>
  <c r="M5438" i="67"/>
  <c r="L5438" i="67"/>
  <c r="K5438" i="67"/>
  <c r="J5438" i="67"/>
  <c r="M4433" i="67"/>
  <c r="L4433" i="67"/>
  <c r="K4433" i="67"/>
  <c r="J4433" i="67"/>
  <c r="M1415" i="67"/>
  <c r="L1415" i="67"/>
  <c r="K1415" i="67"/>
  <c r="J1415" i="67"/>
  <c r="L2421" i="67"/>
  <c r="K2421" i="67"/>
  <c r="J2421" i="67"/>
  <c r="M2421" i="67"/>
  <c r="M6443" i="67"/>
  <c r="L6443" i="67"/>
  <c r="K6443" i="67"/>
  <c r="J6443" i="67"/>
  <c r="I6444" i="67"/>
  <c r="M3426" i="67"/>
  <c r="L3426" i="67"/>
  <c r="K3426" i="67"/>
  <c r="J3426" i="67"/>
  <c r="I5439" i="67"/>
  <c r="I4434" i="67"/>
  <c r="I3427" i="67"/>
  <c r="I2422" i="67"/>
  <c r="I1416" i="67"/>
  <c r="I409" i="67"/>
  <c r="I8501" i="67"/>
  <c r="I7494" i="67"/>
  <c r="J5439" i="67"/>
  <c r="M5439" i="67"/>
  <c r="K5439" i="67"/>
  <c r="L5439" i="67"/>
  <c r="L1416" i="67"/>
  <c r="K1416" i="67"/>
  <c r="J1416" i="67"/>
  <c r="M1416" i="67"/>
  <c r="M2422" i="67"/>
  <c r="J2422" i="67"/>
  <c r="L2422" i="67"/>
  <c r="K2422" i="67"/>
  <c r="J4434" i="67"/>
  <c r="M4434" i="67"/>
  <c r="L4434" i="67"/>
  <c r="K4434" i="67"/>
  <c r="J409" i="67"/>
  <c r="M409" i="67"/>
  <c r="L409" i="67"/>
  <c r="K409" i="67"/>
  <c r="M3427" i="67"/>
  <c r="L3427" i="67"/>
  <c r="K3427" i="67"/>
  <c r="J3427" i="67"/>
  <c r="L6444" i="67"/>
  <c r="K6444" i="67"/>
  <c r="M6444" i="67"/>
  <c r="J6444" i="67"/>
  <c r="I6445" i="67"/>
  <c r="I5440" i="67"/>
  <c r="I4435" i="67"/>
  <c r="I3428" i="67"/>
  <c r="I2423" i="67"/>
  <c r="I1417" i="67"/>
  <c r="I410" i="67"/>
  <c r="I8502" i="67"/>
  <c r="I7495" i="67"/>
  <c r="M5440" i="67"/>
  <c r="L5440" i="67"/>
  <c r="K5440" i="67"/>
  <c r="J5440" i="67"/>
  <c r="M4435" i="67"/>
  <c r="L4435" i="67"/>
  <c r="K4435" i="67"/>
  <c r="J4435" i="67"/>
  <c r="M6445" i="67"/>
  <c r="L6445" i="67"/>
  <c r="K6445" i="67"/>
  <c r="J6445" i="67"/>
  <c r="I6446" i="67"/>
  <c r="M1417" i="67"/>
  <c r="L1417" i="67"/>
  <c r="K1417" i="67"/>
  <c r="J1417" i="67"/>
  <c r="L2423" i="67"/>
  <c r="K2423" i="67"/>
  <c r="J2423" i="67"/>
  <c r="M2423" i="67"/>
  <c r="M410" i="67"/>
  <c r="L410" i="67"/>
  <c r="K410" i="67"/>
  <c r="J410" i="67"/>
  <c r="M3428" i="67"/>
  <c r="L3428" i="67"/>
  <c r="K3428" i="67"/>
  <c r="J3428" i="67"/>
  <c r="I5441" i="67"/>
  <c r="I4436" i="67"/>
  <c r="I3429" i="67"/>
  <c r="I2424" i="67"/>
  <c r="I1418" i="67"/>
  <c r="I411" i="67"/>
  <c r="I8503" i="67"/>
  <c r="I7496" i="67"/>
  <c r="J4436" i="67"/>
  <c r="M4436" i="67"/>
  <c r="L4436" i="67"/>
  <c r="K4436" i="67"/>
  <c r="M411" i="67"/>
  <c r="L411" i="67"/>
  <c r="K411" i="67"/>
  <c r="J411" i="67"/>
  <c r="J5441" i="67"/>
  <c r="M5441" i="67"/>
  <c r="K5441" i="67"/>
  <c r="L5441" i="67"/>
  <c r="L6446" i="67"/>
  <c r="K6446" i="67"/>
  <c r="J6446" i="67"/>
  <c r="M6446" i="67"/>
  <c r="I6447" i="67"/>
  <c r="L1418" i="67"/>
  <c r="K1418" i="67"/>
  <c r="J1418" i="67"/>
  <c r="M1418" i="67"/>
  <c r="M2424" i="67"/>
  <c r="J2424" i="67"/>
  <c r="K2424" i="67"/>
  <c r="L2424" i="67"/>
  <c r="M3429" i="67"/>
  <c r="L3429" i="67"/>
  <c r="K3429" i="67"/>
  <c r="J3429" i="67"/>
  <c r="I5442" i="67"/>
  <c r="I4437" i="67"/>
  <c r="I3430" i="67"/>
  <c r="I2425" i="67"/>
  <c r="I1419" i="67"/>
  <c r="I412" i="67"/>
  <c r="I8504" i="67"/>
  <c r="I7497" i="67"/>
  <c r="M5442" i="67"/>
  <c r="L5442" i="67"/>
  <c r="K5442" i="67"/>
  <c r="J5442" i="67"/>
  <c r="M1419" i="67"/>
  <c r="L1419" i="67"/>
  <c r="K1419" i="67"/>
  <c r="J1419" i="67"/>
  <c r="L2425" i="67"/>
  <c r="K2425" i="67"/>
  <c r="J2425" i="67"/>
  <c r="M2425" i="67"/>
  <c r="M4437" i="67"/>
  <c r="L4437" i="67"/>
  <c r="K4437" i="67"/>
  <c r="J4437" i="67"/>
  <c r="M412" i="67"/>
  <c r="L412" i="67"/>
  <c r="K412" i="67"/>
  <c r="J412" i="67"/>
  <c r="M3430" i="67"/>
  <c r="L3430" i="67"/>
  <c r="K3430" i="67"/>
  <c r="J3430" i="67"/>
  <c r="M6447" i="67"/>
  <c r="L6447" i="67"/>
  <c r="K6447" i="67"/>
  <c r="J6447" i="67"/>
  <c r="I6448" i="67"/>
  <c r="I5443" i="67"/>
  <c r="I4438" i="67"/>
  <c r="I3431" i="67"/>
  <c r="I2426" i="67"/>
  <c r="I1420" i="67"/>
  <c r="I413" i="67"/>
  <c r="I8505" i="67"/>
  <c r="I7498" i="67"/>
  <c r="J4438" i="67"/>
  <c r="M4438" i="67"/>
  <c r="L4438" i="67"/>
  <c r="K4438" i="67"/>
  <c r="J5443" i="67"/>
  <c r="M5443" i="67"/>
  <c r="K5443" i="67"/>
  <c r="L5443" i="67"/>
  <c r="L6448" i="67"/>
  <c r="K6448" i="67"/>
  <c r="M6448" i="67"/>
  <c r="J6448" i="67"/>
  <c r="I6449" i="67"/>
  <c r="L413" i="67"/>
  <c r="J413" i="67"/>
  <c r="K413" i="67"/>
  <c r="M413" i="67"/>
  <c r="L1420" i="67"/>
  <c r="K1420" i="67"/>
  <c r="J1420" i="67"/>
  <c r="M1420" i="67"/>
  <c r="M2426" i="67"/>
  <c r="J2426" i="67"/>
  <c r="L2426" i="67"/>
  <c r="K2426" i="67"/>
  <c r="M3431" i="67"/>
  <c r="L3431" i="67"/>
  <c r="K3431" i="67"/>
  <c r="J3431" i="67"/>
  <c r="I5444" i="67"/>
  <c r="I4439" i="67"/>
  <c r="I3432" i="67"/>
  <c r="I2427" i="67"/>
  <c r="I1421" i="67"/>
  <c r="I414" i="67"/>
  <c r="I8506" i="67"/>
  <c r="I7499" i="67"/>
  <c r="M6449" i="67"/>
  <c r="L6449" i="67"/>
  <c r="K6449" i="67"/>
  <c r="J6449" i="67"/>
  <c r="I6450" i="67"/>
  <c r="M5444" i="67"/>
  <c r="L5444" i="67"/>
  <c r="K5444" i="67"/>
  <c r="J5444" i="67"/>
  <c r="M4439" i="67"/>
  <c r="L4439" i="67"/>
  <c r="K4439" i="67"/>
  <c r="J4439" i="67"/>
  <c r="K414" i="67"/>
  <c r="J414" i="67"/>
  <c r="M414" i="67"/>
  <c r="L414" i="67"/>
  <c r="M1421" i="67"/>
  <c r="L1421" i="67"/>
  <c r="K1421" i="67"/>
  <c r="J1421" i="67"/>
  <c r="L2427" i="67"/>
  <c r="K2427" i="67"/>
  <c r="J2427" i="67"/>
  <c r="M2427" i="67"/>
  <c r="M3432" i="67"/>
  <c r="L3432" i="67"/>
  <c r="K3432" i="67"/>
  <c r="J3432" i="67"/>
  <c r="I5445" i="67"/>
  <c r="I4440" i="67"/>
  <c r="I3433" i="67"/>
  <c r="I2428" i="67"/>
  <c r="I1422" i="67"/>
  <c r="I415" i="67"/>
  <c r="I8507" i="67"/>
  <c r="I7500" i="67"/>
  <c r="J4440" i="67"/>
  <c r="M4440" i="67"/>
  <c r="L4440" i="67"/>
  <c r="K4440" i="67"/>
  <c r="J5445" i="67"/>
  <c r="M5445" i="67"/>
  <c r="K5445" i="67"/>
  <c r="L5445" i="67"/>
  <c r="K415" i="67"/>
  <c r="J415" i="67"/>
  <c r="M415" i="67"/>
  <c r="L415" i="67"/>
  <c r="L6450" i="67"/>
  <c r="K6450" i="67"/>
  <c r="M6450" i="67"/>
  <c r="J6450" i="67"/>
  <c r="I6451" i="67"/>
  <c r="L1422" i="67"/>
  <c r="K1422" i="67"/>
  <c r="J1422" i="67"/>
  <c r="M1422" i="67"/>
  <c r="M2428" i="67"/>
  <c r="J2428" i="67"/>
  <c r="L2428" i="67"/>
  <c r="K2428" i="67"/>
  <c r="M3433" i="67"/>
  <c r="L3433" i="67"/>
  <c r="K3433" i="67"/>
  <c r="J3433" i="67"/>
  <c r="I5446" i="67"/>
  <c r="I4441" i="67"/>
  <c r="I3434" i="67"/>
  <c r="I2429" i="67"/>
  <c r="I1423" i="67"/>
  <c r="I416" i="67"/>
  <c r="I8508" i="67"/>
  <c r="I7501" i="67"/>
  <c r="M4441" i="67"/>
  <c r="L4441" i="67"/>
  <c r="J4441" i="67"/>
  <c r="K4441" i="67"/>
  <c r="M5446" i="67"/>
  <c r="L5446" i="67"/>
  <c r="K5446" i="67"/>
  <c r="J5446" i="67"/>
  <c r="M1423" i="67"/>
  <c r="L1423" i="67"/>
  <c r="K1423" i="67"/>
  <c r="J1423" i="67"/>
  <c r="K416" i="67"/>
  <c r="J416" i="67"/>
  <c r="M416" i="67"/>
  <c r="L416" i="67"/>
  <c r="L2429" i="67"/>
  <c r="K2429" i="67"/>
  <c r="J2429" i="67"/>
  <c r="M2429" i="67"/>
  <c r="M3434" i="67"/>
  <c r="L3434" i="67"/>
  <c r="K3434" i="67"/>
  <c r="J3434" i="67"/>
  <c r="M6451" i="67"/>
  <c r="L6451" i="67"/>
  <c r="K6451" i="67"/>
  <c r="J6451" i="67"/>
  <c r="I6452" i="67"/>
  <c r="I5447" i="67"/>
  <c r="I4442" i="67"/>
  <c r="I3435" i="67"/>
  <c r="I2430" i="67"/>
  <c r="I1424" i="67"/>
  <c r="I417" i="67"/>
  <c r="I8509" i="67"/>
  <c r="I7502" i="67"/>
  <c r="L6452" i="67"/>
  <c r="K6452" i="67"/>
  <c r="M6452" i="67"/>
  <c r="J6452" i="67"/>
  <c r="I6453" i="67"/>
  <c r="J417" i="67"/>
  <c r="M417" i="67"/>
  <c r="L417" i="67"/>
  <c r="K417" i="67"/>
  <c r="J5447" i="67"/>
  <c r="M5447" i="67"/>
  <c r="K5447" i="67"/>
  <c r="L5447" i="67"/>
  <c r="J4442" i="67"/>
  <c r="M4442" i="67"/>
  <c r="L4442" i="67"/>
  <c r="K4442" i="67"/>
  <c r="L1424" i="67"/>
  <c r="K1424" i="67"/>
  <c r="J1424" i="67"/>
  <c r="M1424" i="67"/>
  <c r="M2430" i="67"/>
  <c r="J2430" i="67"/>
  <c r="L2430" i="67"/>
  <c r="K2430" i="67"/>
  <c r="M3435" i="67"/>
  <c r="L3435" i="67"/>
  <c r="K3435" i="67"/>
  <c r="J3435" i="67"/>
  <c r="I5448" i="67"/>
  <c r="I4443" i="67"/>
  <c r="I3436" i="67"/>
  <c r="I2431" i="67"/>
  <c r="I1425" i="67"/>
  <c r="I418" i="67"/>
  <c r="I8510" i="67"/>
  <c r="I7503" i="67"/>
  <c r="M5448" i="67"/>
  <c r="L5448" i="67"/>
  <c r="K5448" i="67"/>
  <c r="J5448" i="67"/>
  <c r="M1425" i="67"/>
  <c r="L1425" i="67"/>
  <c r="K1425" i="67"/>
  <c r="J1425" i="67"/>
  <c r="M4443" i="67"/>
  <c r="L4443" i="67"/>
  <c r="K4443" i="67"/>
  <c r="J4443" i="67"/>
  <c r="M6453" i="67"/>
  <c r="L6453" i="67"/>
  <c r="K6453" i="67"/>
  <c r="J6453" i="67"/>
  <c r="I6454" i="67"/>
  <c r="M418" i="67"/>
  <c r="L418" i="67"/>
  <c r="K418" i="67"/>
  <c r="J418" i="67"/>
  <c r="L2431" i="67"/>
  <c r="K2431" i="67"/>
  <c r="J2431" i="67"/>
  <c r="M2431" i="67"/>
  <c r="M3436" i="67"/>
  <c r="L3436" i="67"/>
  <c r="K3436" i="67"/>
  <c r="J3436" i="67"/>
  <c r="I5449" i="67"/>
  <c r="I4444" i="67"/>
  <c r="I3437" i="67"/>
  <c r="I2432" i="67"/>
  <c r="I1426" i="67"/>
  <c r="I419" i="67"/>
  <c r="I8511" i="67"/>
  <c r="I7504" i="67"/>
  <c r="J5449" i="67"/>
  <c r="M5449" i="67"/>
  <c r="K5449" i="67"/>
  <c r="L5449" i="67"/>
  <c r="J4444" i="67"/>
  <c r="M4444" i="67"/>
  <c r="L4444" i="67"/>
  <c r="K4444" i="67"/>
  <c r="L1426" i="67"/>
  <c r="K1426" i="67"/>
  <c r="J1426" i="67"/>
  <c r="M1426" i="67"/>
  <c r="M2432" i="67"/>
  <c r="J2432" i="67"/>
  <c r="L2432" i="67"/>
  <c r="K2432" i="67"/>
  <c r="M419" i="67"/>
  <c r="L419" i="67"/>
  <c r="K419" i="67"/>
  <c r="J419" i="67"/>
  <c r="M3437" i="67"/>
  <c r="L3437" i="67"/>
  <c r="K3437" i="67"/>
  <c r="J3437" i="67"/>
  <c r="L6454" i="67"/>
  <c r="K6454" i="67"/>
  <c r="M6454" i="67"/>
  <c r="J6454" i="67"/>
  <c r="I6455" i="67"/>
  <c r="I5450" i="67"/>
  <c r="I4445" i="67"/>
  <c r="I3438" i="67"/>
  <c r="I2433" i="67"/>
  <c r="I1427" i="67"/>
  <c r="I420" i="67"/>
  <c r="I8512" i="67"/>
  <c r="I7505" i="67"/>
  <c r="M4445" i="67"/>
  <c r="L4445" i="67"/>
  <c r="K4445" i="67"/>
  <c r="J4445" i="67"/>
  <c r="M6455" i="67"/>
  <c r="L6455" i="67"/>
  <c r="K6455" i="67"/>
  <c r="J6455" i="67"/>
  <c r="I6456" i="67"/>
  <c r="M1427" i="67"/>
  <c r="L1427" i="67"/>
  <c r="K1427" i="67"/>
  <c r="J1427" i="67"/>
  <c r="M5450" i="67"/>
  <c r="L5450" i="67"/>
  <c r="J5450" i="67"/>
  <c r="K5450" i="67"/>
  <c r="M420" i="67"/>
  <c r="L420" i="67"/>
  <c r="K420" i="67"/>
  <c r="J420" i="67"/>
  <c r="L2433" i="67"/>
  <c r="K2433" i="67"/>
  <c r="J2433" i="67"/>
  <c r="M2433" i="67"/>
  <c r="M3438" i="67"/>
  <c r="L3438" i="67"/>
  <c r="K3438" i="67"/>
  <c r="J3438" i="67"/>
  <c r="I5451" i="67"/>
  <c r="I4446" i="67"/>
  <c r="I3439" i="67"/>
  <c r="I2434" i="67"/>
  <c r="I1428" i="67"/>
  <c r="I421" i="67"/>
  <c r="I8513" i="67"/>
  <c r="I7506" i="67"/>
  <c r="J5451" i="67"/>
  <c r="M5451" i="67"/>
  <c r="K5451" i="67"/>
  <c r="L5451" i="67"/>
  <c r="L421" i="67"/>
  <c r="J421" i="67"/>
  <c r="K421" i="67"/>
  <c r="M421" i="67"/>
  <c r="J4446" i="67"/>
  <c r="M4446" i="67"/>
  <c r="L4446" i="67"/>
  <c r="K4446" i="67"/>
  <c r="L1428" i="67"/>
  <c r="K1428" i="67"/>
  <c r="J1428" i="67"/>
  <c r="M1428" i="67"/>
  <c r="M2434" i="67"/>
  <c r="J2434" i="67"/>
  <c r="L2434" i="67"/>
  <c r="K2434" i="67"/>
  <c r="M3439" i="67"/>
  <c r="L3439" i="67"/>
  <c r="K3439" i="67"/>
  <c r="J3439" i="67"/>
  <c r="L6456" i="67"/>
  <c r="K6456" i="67"/>
  <c r="M6456" i="67"/>
  <c r="J6456" i="67"/>
  <c r="I6457" i="67"/>
  <c r="I5452" i="67"/>
  <c r="I4447" i="67"/>
  <c r="I3440" i="67"/>
  <c r="I2435" i="67"/>
  <c r="I1429" i="67"/>
  <c r="I422" i="67"/>
  <c r="I8514" i="67"/>
  <c r="I7507" i="67"/>
  <c r="M5452" i="67"/>
  <c r="L5452" i="67"/>
  <c r="K5452" i="67"/>
  <c r="J5452" i="67"/>
  <c r="M6457" i="67"/>
  <c r="L6457" i="67"/>
  <c r="K6457" i="67"/>
  <c r="J6457" i="67"/>
  <c r="I6458" i="67"/>
  <c r="K422" i="67"/>
  <c r="J422" i="67"/>
  <c r="M422" i="67"/>
  <c r="L422" i="67"/>
  <c r="L2435" i="67"/>
  <c r="K2435" i="67"/>
  <c r="J2435" i="67"/>
  <c r="M2435" i="67"/>
  <c r="M4447" i="67"/>
  <c r="L4447" i="67"/>
  <c r="K4447" i="67"/>
  <c r="J4447" i="67"/>
  <c r="M1429" i="67"/>
  <c r="L1429" i="67"/>
  <c r="K1429" i="67"/>
  <c r="J1429" i="67"/>
  <c r="M3440" i="67"/>
  <c r="L3440" i="67"/>
  <c r="K3440" i="67"/>
  <c r="J3440" i="67"/>
  <c r="I5453" i="67"/>
  <c r="I4448" i="67"/>
  <c r="I3441" i="67"/>
  <c r="I2436" i="67"/>
  <c r="I1430" i="67"/>
  <c r="I423" i="67"/>
  <c r="I8515" i="67"/>
  <c r="I7508" i="67"/>
  <c r="J5453" i="67"/>
  <c r="M5453" i="67"/>
  <c r="K5453" i="67"/>
  <c r="L5453" i="67"/>
  <c r="J4448" i="67"/>
  <c r="M4448" i="67"/>
  <c r="L4448" i="67"/>
  <c r="K4448" i="67"/>
  <c r="K423" i="67"/>
  <c r="J423" i="67"/>
  <c r="M423" i="67"/>
  <c r="L423" i="67"/>
  <c r="L1430" i="67"/>
  <c r="K1430" i="67"/>
  <c r="J1430" i="67"/>
  <c r="M1430" i="67"/>
  <c r="M2436" i="67"/>
  <c r="J2436" i="67"/>
  <c r="L2436" i="67"/>
  <c r="K2436" i="67"/>
  <c r="M3441" i="67"/>
  <c r="L3441" i="67"/>
  <c r="K3441" i="67"/>
  <c r="J3441" i="67"/>
  <c r="L6458" i="67"/>
  <c r="K6458" i="67"/>
  <c r="M6458" i="67"/>
  <c r="J6458" i="67"/>
  <c r="I6459" i="67"/>
  <c r="I5454" i="67"/>
  <c r="I4449" i="67"/>
  <c r="I3442" i="67"/>
  <c r="I2437" i="67"/>
  <c r="I1431" i="67"/>
  <c r="I424" i="67"/>
  <c r="I8516" i="67"/>
  <c r="I7509" i="67"/>
  <c r="M4449" i="67"/>
  <c r="L4449" i="67"/>
  <c r="K4449" i="67"/>
  <c r="J4449" i="67"/>
  <c r="M6459" i="67"/>
  <c r="L6459" i="67"/>
  <c r="K6459" i="67"/>
  <c r="J6459" i="67"/>
  <c r="I6460" i="67"/>
  <c r="M5454" i="67"/>
  <c r="L5454" i="67"/>
  <c r="K5454" i="67"/>
  <c r="J5454" i="67"/>
  <c r="M1431" i="67"/>
  <c r="L1431" i="67"/>
  <c r="K1431" i="67"/>
  <c r="J1431" i="67"/>
  <c r="L2437" i="67"/>
  <c r="K2437" i="67"/>
  <c r="J2437" i="67"/>
  <c r="M2437" i="67"/>
  <c r="K424" i="67"/>
  <c r="J424" i="67"/>
  <c r="M424" i="67"/>
  <c r="L424" i="67"/>
  <c r="M3442" i="67"/>
  <c r="L3442" i="67"/>
  <c r="K3442" i="67"/>
  <c r="J3442" i="67"/>
  <c r="I5455" i="67"/>
  <c r="I4450" i="67"/>
  <c r="I3443" i="67"/>
  <c r="I2438" i="67"/>
  <c r="I1432" i="67"/>
  <c r="I425" i="67"/>
  <c r="I8517" i="67"/>
  <c r="I7510" i="67"/>
  <c r="J4450" i="67"/>
  <c r="M4450" i="67"/>
  <c r="L4450" i="67"/>
  <c r="K4450" i="67"/>
  <c r="J5455" i="67"/>
  <c r="M5455" i="67"/>
  <c r="K5455" i="67"/>
  <c r="L5455" i="67"/>
  <c r="L1432" i="67"/>
  <c r="K1432" i="67"/>
  <c r="J1432" i="67"/>
  <c r="M1432" i="67"/>
  <c r="J425" i="67"/>
  <c r="M425" i="67"/>
  <c r="L425" i="67"/>
  <c r="K425" i="67"/>
  <c r="M2438" i="67"/>
  <c r="J2438" i="67"/>
  <c r="L2438" i="67"/>
  <c r="K2438" i="67"/>
  <c r="M3443" i="67"/>
  <c r="L3443" i="67"/>
  <c r="K3443" i="67"/>
  <c r="J3443" i="67"/>
  <c r="L6460" i="67"/>
  <c r="K6460" i="67"/>
  <c r="M6460" i="67"/>
  <c r="J6460" i="67"/>
  <c r="I6461" i="67"/>
  <c r="I5456" i="67"/>
  <c r="I4451" i="67"/>
  <c r="I3444" i="67"/>
  <c r="I2439" i="67"/>
  <c r="I1433" i="67"/>
  <c r="I426" i="67"/>
  <c r="I8518" i="67"/>
  <c r="I7511" i="67"/>
  <c r="M5456" i="67"/>
  <c r="L5456" i="67"/>
  <c r="K5456" i="67"/>
  <c r="J5456" i="67"/>
  <c r="M6461" i="67"/>
  <c r="L6461" i="67"/>
  <c r="K6461" i="67"/>
  <c r="J6461" i="67"/>
  <c r="I6462" i="67"/>
  <c r="M4451" i="67"/>
  <c r="L4451" i="67"/>
  <c r="K4451" i="67"/>
  <c r="J4451" i="67"/>
  <c r="M1433" i="67"/>
  <c r="L1433" i="67"/>
  <c r="K1433" i="67"/>
  <c r="J1433" i="67"/>
  <c r="M426" i="67"/>
  <c r="L426" i="67"/>
  <c r="K426" i="67"/>
  <c r="J426" i="67"/>
  <c r="L2439" i="67"/>
  <c r="K2439" i="67"/>
  <c r="J2439" i="67"/>
  <c r="M2439" i="67"/>
  <c r="M3444" i="67"/>
  <c r="L3444" i="67"/>
  <c r="K3444" i="67"/>
  <c r="J3444" i="67"/>
  <c r="I5457" i="67"/>
  <c r="I4452" i="67"/>
  <c r="I3445" i="67"/>
  <c r="I2440" i="67"/>
  <c r="I1434" i="67"/>
  <c r="I427" i="67"/>
  <c r="I8519" i="67"/>
  <c r="I7512" i="67"/>
  <c r="J5457" i="67"/>
  <c r="M5457" i="67"/>
  <c r="K5457" i="67"/>
  <c r="L5457" i="67"/>
  <c r="J4452" i="67"/>
  <c r="M4452" i="67"/>
  <c r="L4452" i="67"/>
  <c r="K4452" i="67"/>
  <c r="M427" i="67"/>
  <c r="L427" i="67"/>
  <c r="K427" i="67"/>
  <c r="J427" i="67"/>
  <c r="L1434" i="67"/>
  <c r="K1434" i="67"/>
  <c r="J1434" i="67"/>
  <c r="M1434" i="67"/>
  <c r="M2440" i="67"/>
  <c r="J2440" i="67"/>
  <c r="K2440" i="67"/>
  <c r="L2440" i="67"/>
  <c r="M3445" i="67"/>
  <c r="L3445" i="67"/>
  <c r="K3445" i="67"/>
  <c r="J3445" i="67"/>
  <c r="L6462" i="67"/>
  <c r="K6462" i="67"/>
  <c r="J6462" i="67"/>
  <c r="M6462" i="67"/>
  <c r="I6463" i="67"/>
  <c r="I5458" i="67"/>
  <c r="I4453" i="67"/>
  <c r="I3446" i="67"/>
  <c r="I2441" i="67"/>
  <c r="I1435" i="67"/>
  <c r="I428" i="67"/>
  <c r="I8520" i="67"/>
  <c r="I7513" i="67"/>
  <c r="M4453" i="67"/>
  <c r="L4453" i="67"/>
  <c r="K4453" i="67"/>
  <c r="J4453" i="67"/>
  <c r="M5458" i="67"/>
  <c r="L5458" i="67"/>
  <c r="K5458" i="67"/>
  <c r="J5458" i="67"/>
  <c r="M1435" i="67"/>
  <c r="L1435" i="67"/>
  <c r="K1435" i="67"/>
  <c r="J1435" i="67"/>
  <c r="M6463" i="67"/>
  <c r="L6463" i="67"/>
  <c r="K6463" i="67"/>
  <c r="J6463" i="67"/>
  <c r="I6464" i="67"/>
  <c r="M428" i="67"/>
  <c r="L428" i="67"/>
  <c r="K428" i="67"/>
  <c r="J428" i="67"/>
  <c r="L2441" i="67"/>
  <c r="K2441" i="67"/>
  <c r="J2441" i="67"/>
  <c r="M2441" i="67"/>
  <c r="M3446" i="67"/>
  <c r="L3446" i="67"/>
  <c r="K3446" i="67"/>
  <c r="J3446" i="67"/>
  <c r="I5459" i="67"/>
  <c r="I4454" i="67"/>
  <c r="I3447" i="67"/>
  <c r="I2442" i="67"/>
  <c r="I1436" i="67"/>
  <c r="I429" i="67"/>
  <c r="I8521" i="67"/>
  <c r="I7514" i="67"/>
  <c r="J4454" i="67"/>
  <c r="M4454" i="67"/>
  <c r="L4454" i="67"/>
  <c r="K4454" i="67"/>
  <c r="J5459" i="67"/>
  <c r="M5459" i="67"/>
  <c r="K5459" i="67"/>
  <c r="L5459" i="67"/>
  <c r="L429" i="67"/>
  <c r="K429" i="67"/>
  <c r="J429" i="67"/>
  <c r="M429" i="67"/>
  <c r="L1436" i="67"/>
  <c r="K1436" i="67"/>
  <c r="J1436" i="67"/>
  <c r="M1436" i="67"/>
  <c r="M2442" i="67"/>
  <c r="J2442" i="67"/>
  <c r="L2442" i="67"/>
  <c r="K2442" i="67"/>
  <c r="M3447" i="67"/>
  <c r="L3447" i="67"/>
  <c r="K3447" i="67"/>
  <c r="J3447" i="67"/>
  <c r="L6464" i="67"/>
  <c r="K6464" i="67"/>
  <c r="M6464" i="67"/>
  <c r="J6464" i="67"/>
  <c r="I6465" i="67"/>
  <c r="I5460" i="67"/>
  <c r="I4455" i="67"/>
  <c r="I3448" i="67"/>
  <c r="I2443" i="67"/>
  <c r="I1437" i="67"/>
  <c r="I430" i="67"/>
  <c r="I8522" i="67"/>
  <c r="I7515" i="67"/>
  <c r="M5460" i="67"/>
  <c r="L5460" i="67"/>
  <c r="K5460" i="67"/>
  <c r="J5460" i="67"/>
  <c r="M1437" i="67"/>
  <c r="L1437" i="67"/>
  <c r="K1437" i="67"/>
  <c r="J1437" i="67"/>
  <c r="M4455" i="67"/>
  <c r="L4455" i="67"/>
  <c r="K4455" i="67"/>
  <c r="J4455" i="67"/>
  <c r="M6465" i="67"/>
  <c r="L6465" i="67"/>
  <c r="K6465" i="67"/>
  <c r="J6465" i="67"/>
  <c r="I6466" i="67"/>
  <c r="L2443" i="67"/>
  <c r="K2443" i="67"/>
  <c r="J2443" i="67"/>
  <c r="M2443" i="67"/>
  <c r="K430" i="67"/>
  <c r="J430" i="67"/>
  <c r="M430" i="67"/>
  <c r="L430" i="67"/>
  <c r="M3448" i="67"/>
  <c r="L3448" i="67"/>
  <c r="K3448" i="67"/>
  <c r="J3448" i="67"/>
  <c r="I5461" i="67"/>
  <c r="I4456" i="67"/>
  <c r="I3449" i="67"/>
  <c r="I2444" i="67"/>
  <c r="I1438" i="67"/>
  <c r="I431" i="67"/>
  <c r="I8523" i="67"/>
  <c r="I7516" i="67"/>
  <c r="J5461" i="67"/>
  <c r="K5461" i="67"/>
  <c r="L5461" i="67"/>
  <c r="M5461" i="67"/>
  <c r="K431" i="67"/>
  <c r="J431" i="67"/>
  <c r="M431" i="67"/>
  <c r="L431" i="67"/>
  <c r="J4456" i="67"/>
  <c r="M4456" i="67"/>
  <c r="L4456" i="67"/>
  <c r="K4456" i="67"/>
  <c r="L1438" i="67"/>
  <c r="K1438" i="67"/>
  <c r="J1438" i="67"/>
  <c r="M1438" i="67"/>
  <c r="M2444" i="67"/>
  <c r="J2444" i="67"/>
  <c r="L2444" i="67"/>
  <c r="K2444" i="67"/>
  <c r="M3449" i="67"/>
  <c r="L3449" i="67"/>
  <c r="K3449" i="67"/>
  <c r="J3449" i="67"/>
  <c r="L6466" i="67"/>
  <c r="K6466" i="67"/>
  <c r="M6466" i="67"/>
  <c r="J6466" i="67"/>
  <c r="I6467" i="67"/>
  <c r="I5462" i="67"/>
  <c r="I4457" i="67"/>
  <c r="I3450" i="67"/>
  <c r="I2445" i="67"/>
  <c r="I1439" i="67"/>
  <c r="I432" i="67"/>
  <c r="I8524" i="67"/>
  <c r="I7517" i="67"/>
  <c r="J5462" i="67"/>
  <c r="K5462" i="67"/>
  <c r="M5462" i="67"/>
  <c r="L5462" i="67"/>
  <c r="M1439" i="67"/>
  <c r="L1439" i="67"/>
  <c r="K1439" i="67"/>
  <c r="J1439" i="67"/>
  <c r="M6467" i="67"/>
  <c r="L6467" i="67"/>
  <c r="K6467" i="67"/>
  <c r="J6467" i="67"/>
  <c r="I6468" i="67"/>
  <c r="K432" i="67"/>
  <c r="J432" i="67"/>
  <c r="M432" i="67"/>
  <c r="L432" i="67"/>
  <c r="L2445" i="67"/>
  <c r="K2445" i="67"/>
  <c r="J2445" i="67"/>
  <c r="M2445" i="67"/>
  <c r="M4457" i="67"/>
  <c r="L4457" i="67"/>
  <c r="J4457" i="67"/>
  <c r="K4457" i="67"/>
  <c r="M3450" i="67"/>
  <c r="L3450" i="67"/>
  <c r="K3450" i="67"/>
  <c r="J3450" i="67"/>
  <c r="I5463" i="67"/>
  <c r="I4458" i="67"/>
  <c r="I3451" i="67"/>
  <c r="I2446" i="67"/>
  <c r="I1440" i="67"/>
  <c r="I433" i="67"/>
  <c r="I8525" i="67"/>
  <c r="I7518" i="67"/>
  <c r="J433" i="67"/>
  <c r="M433" i="67"/>
  <c r="L433" i="67"/>
  <c r="K433" i="67"/>
  <c r="J4458" i="67"/>
  <c r="M4458" i="67"/>
  <c r="L4458" i="67"/>
  <c r="K4458" i="67"/>
  <c r="K5463" i="67"/>
  <c r="J5463" i="67"/>
  <c r="M5463" i="67"/>
  <c r="L5463" i="67"/>
  <c r="L1440" i="67"/>
  <c r="K1440" i="67"/>
  <c r="J1440" i="67"/>
  <c r="M1440" i="67"/>
  <c r="M2446" i="67"/>
  <c r="J2446" i="67"/>
  <c r="L2446" i="67"/>
  <c r="K2446" i="67"/>
  <c r="L6468" i="67"/>
  <c r="K6468" i="67"/>
  <c r="M6468" i="67"/>
  <c r="J6468" i="67"/>
  <c r="I6469" i="67"/>
  <c r="M3451" i="67"/>
  <c r="L3451" i="67"/>
  <c r="K3451" i="67"/>
  <c r="J3451" i="67"/>
  <c r="I5464" i="67"/>
  <c r="I4459" i="67"/>
  <c r="I3452" i="67"/>
  <c r="I2447" i="67"/>
  <c r="I1441" i="67"/>
  <c r="I434" i="67"/>
  <c r="I8526" i="67"/>
  <c r="I7519" i="67"/>
  <c r="M5464" i="67"/>
  <c r="J5464" i="67"/>
  <c r="L5464" i="67"/>
  <c r="K5464" i="67"/>
  <c r="M4459" i="67"/>
  <c r="L4459" i="67"/>
  <c r="J4459" i="67"/>
  <c r="K4459" i="67"/>
  <c r="M434" i="67"/>
  <c r="L434" i="67"/>
  <c r="K434" i="67"/>
  <c r="J434" i="67"/>
  <c r="M1441" i="67"/>
  <c r="L1441" i="67"/>
  <c r="K1441" i="67"/>
  <c r="J1441" i="67"/>
  <c r="L2447" i="67"/>
  <c r="K2447" i="67"/>
  <c r="J2447" i="67"/>
  <c r="M2447" i="67"/>
  <c r="M3452" i="67"/>
  <c r="L3452" i="67"/>
  <c r="K3452" i="67"/>
  <c r="J3452" i="67"/>
  <c r="M6469" i="67"/>
  <c r="L6469" i="67"/>
  <c r="K6469" i="67"/>
  <c r="J6469" i="67"/>
  <c r="I6470" i="67"/>
  <c r="I5465" i="67"/>
  <c r="I4460" i="67"/>
  <c r="I3453" i="67"/>
  <c r="I2448" i="67"/>
  <c r="I1442" i="67"/>
  <c r="I435" i="67"/>
  <c r="I8527" i="67"/>
  <c r="I7520" i="67"/>
  <c r="J4460" i="67"/>
  <c r="M4460" i="67"/>
  <c r="L4460" i="67"/>
  <c r="K4460" i="67"/>
  <c r="K5465" i="67"/>
  <c r="J5465" i="67"/>
  <c r="M5465" i="67"/>
  <c r="L5465" i="67"/>
  <c r="M435" i="67"/>
  <c r="L435" i="67"/>
  <c r="K435" i="67"/>
  <c r="J435" i="67"/>
  <c r="L6470" i="67"/>
  <c r="K6470" i="67"/>
  <c r="M6470" i="67"/>
  <c r="J6470" i="67"/>
  <c r="I6471" i="67"/>
  <c r="L1442" i="67"/>
  <c r="K1442" i="67"/>
  <c r="J1442" i="67"/>
  <c r="M1442" i="67"/>
  <c r="M2448" i="67"/>
  <c r="J2448" i="67"/>
  <c r="L2448" i="67"/>
  <c r="K2448" i="67"/>
  <c r="M3453" i="67"/>
  <c r="L3453" i="67"/>
  <c r="K3453" i="67"/>
  <c r="J3453" i="67"/>
  <c r="I5466" i="67"/>
  <c r="I4461" i="67"/>
  <c r="I3454" i="67"/>
  <c r="I2449" i="67"/>
  <c r="I1443" i="67"/>
  <c r="I436" i="67"/>
  <c r="I8528" i="67"/>
  <c r="I7521" i="67"/>
  <c r="M5466" i="67"/>
  <c r="J5466" i="67"/>
  <c r="L5466" i="67"/>
  <c r="K5466" i="67"/>
  <c r="M4461" i="67"/>
  <c r="L4461" i="67"/>
  <c r="J4461" i="67"/>
  <c r="K4461" i="67"/>
  <c r="M436" i="67"/>
  <c r="L436" i="67"/>
  <c r="K436" i="67"/>
  <c r="J436" i="67"/>
  <c r="M1443" i="67"/>
  <c r="L1443" i="67"/>
  <c r="K1443" i="67"/>
  <c r="J1443" i="67"/>
  <c r="L2449" i="67"/>
  <c r="K2449" i="67"/>
  <c r="J2449" i="67"/>
  <c r="M2449" i="67"/>
  <c r="M3454" i="67"/>
  <c r="L3454" i="67"/>
  <c r="K3454" i="67"/>
  <c r="J3454" i="67"/>
  <c r="M6471" i="67"/>
  <c r="L6471" i="67"/>
  <c r="K6471" i="67"/>
  <c r="J6471" i="67"/>
  <c r="I6472" i="67"/>
  <c r="I5467" i="67"/>
  <c r="I4462" i="67"/>
  <c r="I3455" i="67"/>
  <c r="I2450" i="67"/>
  <c r="I1444" i="67"/>
  <c r="I437" i="67"/>
  <c r="I8529" i="67"/>
  <c r="I7522" i="67"/>
  <c r="K5467" i="67"/>
  <c r="J5467" i="67"/>
  <c r="M5467" i="67"/>
  <c r="L5467" i="67"/>
  <c r="J4462" i="67"/>
  <c r="M4462" i="67"/>
  <c r="L4462" i="67"/>
  <c r="K4462" i="67"/>
  <c r="L6472" i="67"/>
  <c r="K6472" i="67"/>
  <c r="M6472" i="67"/>
  <c r="J6472" i="67"/>
  <c r="I6473" i="67"/>
  <c r="M2450" i="67"/>
  <c r="J2450" i="67"/>
  <c r="L2450" i="67"/>
  <c r="K2450" i="67"/>
  <c r="L437" i="67"/>
  <c r="J437" i="67"/>
  <c r="K437" i="67"/>
  <c r="M437" i="67"/>
  <c r="L1444" i="67"/>
  <c r="K1444" i="67"/>
  <c r="J1444" i="67"/>
  <c r="M1444" i="67"/>
  <c r="M3455" i="67"/>
  <c r="L3455" i="67"/>
  <c r="K3455" i="67"/>
  <c r="J3455" i="67"/>
  <c r="I5468" i="67"/>
  <c r="I4463" i="67"/>
  <c r="I3456" i="67"/>
  <c r="I2451" i="67"/>
  <c r="I1445" i="67"/>
  <c r="I438" i="67"/>
  <c r="I8530" i="67"/>
  <c r="I7523" i="67"/>
  <c r="M5468" i="67"/>
  <c r="J5468" i="67"/>
  <c r="L5468" i="67"/>
  <c r="K5468" i="67"/>
  <c r="M4463" i="67"/>
  <c r="L4463" i="67"/>
  <c r="J4463" i="67"/>
  <c r="K4463" i="67"/>
  <c r="M1445" i="67"/>
  <c r="L1445" i="67"/>
  <c r="K1445" i="67"/>
  <c r="J1445" i="67"/>
  <c r="M6473" i="67"/>
  <c r="L6473" i="67"/>
  <c r="K6473" i="67"/>
  <c r="J6473" i="67"/>
  <c r="I6474" i="67"/>
  <c r="K438" i="67"/>
  <c r="J438" i="67"/>
  <c r="M438" i="67"/>
  <c r="L438" i="67"/>
  <c r="L2451" i="67"/>
  <c r="K2451" i="67"/>
  <c r="J2451" i="67"/>
  <c r="M2451" i="67"/>
  <c r="M3456" i="67"/>
  <c r="L3456" i="67"/>
  <c r="K3456" i="67"/>
  <c r="J3456" i="67"/>
  <c r="I5469" i="67"/>
  <c r="I4464" i="67"/>
  <c r="I3457" i="67"/>
  <c r="I2452" i="67"/>
  <c r="I1446" i="67"/>
  <c r="I439" i="67"/>
  <c r="I8531" i="67"/>
  <c r="I7524" i="67"/>
  <c r="K5469" i="67"/>
  <c r="J5469" i="67"/>
  <c r="M5469" i="67"/>
  <c r="L5469" i="67"/>
  <c r="J4464" i="67"/>
  <c r="M4464" i="67"/>
  <c r="L4464" i="67"/>
  <c r="K4464" i="67"/>
  <c r="K439" i="67"/>
  <c r="J439" i="67"/>
  <c r="M439" i="67"/>
  <c r="L439" i="67"/>
  <c r="L1446" i="67"/>
  <c r="K1446" i="67"/>
  <c r="J1446" i="67"/>
  <c r="M1446" i="67"/>
  <c r="M2452" i="67"/>
  <c r="J2452" i="67"/>
  <c r="L2452" i="67"/>
  <c r="K2452" i="67"/>
  <c r="M3457" i="67"/>
  <c r="L3457" i="67"/>
  <c r="K3457" i="67"/>
  <c r="J3457" i="67"/>
  <c r="L6474" i="67"/>
  <c r="K6474" i="67"/>
  <c r="M6474" i="67"/>
  <c r="J6474" i="67"/>
  <c r="I6475" i="67"/>
  <c r="I5470" i="67"/>
  <c r="I4465" i="67"/>
  <c r="I3458" i="67"/>
  <c r="I2453" i="67"/>
  <c r="I1447" i="67"/>
  <c r="I440" i="67"/>
  <c r="I8532" i="67"/>
  <c r="I7525" i="67"/>
  <c r="M4465" i="67"/>
  <c r="L4465" i="67"/>
  <c r="J4465" i="67"/>
  <c r="K4465" i="67"/>
  <c r="M5470" i="67"/>
  <c r="J5470" i="67"/>
  <c r="K5470" i="67"/>
  <c r="L5470" i="67"/>
  <c r="M6475" i="67"/>
  <c r="L6475" i="67"/>
  <c r="K6475" i="67"/>
  <c r="J6475" i="67"/>
  <c r="I6476" i="67"/>
  <c r="L2453" i="67"/>
  <c r="K2453" i="67"/>
  <c r="J2453" i="67"/>
  <c r="M2453" i="67"/>
  <c r="K440" i="67"/>
  <c r="J440" i="67"/>
  <c r="M440" i="67"/>
  <c r="L440" i="67"/>
  <c r="M1447" i="67"/>
  <c r="L1447" i="67"/>
  <c r="K1447" i="67"/>
  <c r="J1447" i="67"/>
  <c r="M3458" i="67"/>
  <c r="L3458" i="67"/>
  <c r="K3458" i="67"/>
  <c r="J3458" i="67"/>
  <c r="I5471" i="67"/>
  <c r="I4466" i="67"/>
  <c r="I3459" i="67"/>
  <c r="I2454" i="67"/>
  <c r="I1448" i="67"/>
  <c r="I441" i="67"/>
  <c r="I8533" i="67"/>
  <c r="I7526" i="67"/>
  <c r="J4466" i="67"/>
  <c r="M4466" i="67"/>
  <c r="L4466" i="67"/>
  <c r="K4466" i="67"/>
  <c r="L1448" i="67"/>
  <c r="K1448" i="67"/>
  <c r="J1448" i="67"/>
  <c r="M1448" i="67"/>
  <c r="K5471" i="67"/>
  <c r="J5471" i="67"/>
  <c r="M5471" i="67"/>
  <c r="L5471" i="67"/>
  <c r="J441" i="67"/>
  <c r="M441" i="67"/>
  <c r="L441" i="67"/>
  <c r="K441" i="67"/>
  <c r="M2454" i="67"/>
  <c r="J2454" i="67"/>
  <c r="L2454" i="67"/>
  <c r="K2454" i="67"/>
  <c r="L6476" i="67"/>
  <c r="K6476" i="67"/>
  <c r="M6476" i="67"/>
  <c r="J6476" i="67"/>
  <c r="I6477" i="67"/>
  <c r="M3459" i="67"/>
  <c r="L3459" i="67"/>
  <c r="K3459" i="67"/>
  <c r="J3459" i="67"/>
  <c r="I5472" i="67"/>
  <c r="I4467" i="67"/>
  <c r="I3460" i="67"/>
  <c r="I2455" i="67"/>
  <c r="I1449" i="67"/>
  <c r="I442" i="67"/>
  <c r="I8534" i="67"/>
  <c r="I7527" i="67"/>
  <c r="M5472" i="67"/>
  <c r="J5472" i="67"/>
  <c r="K5472" i="67"/>
  <c r="L5472" i="67"/>
  <c r="M442" i="67"/>
  <c r="L442" i="67"/>
  <c r="K442" i="67"/>
  <c r="J442" i="67"/>
  <c r="M4467" i="67"/>
  <c r="L4467" i="67"/>
  <c r="J4467" i="67"/>
  <c r="K4467" i="67"/>
  <c r="M1449" i="67"/>
  <c r="L1449" i="67"/>
  <c r="K1449" i="67"/>
  <c r="J1449" i="67"/>
  <c r="L2455" i="67"/>
  <c r="K2455" i="67"/>
  <c r="J2455" i="67"/>
  <c r="M2455" i="67"/>
  <c r="M3460" i="67"/>
  <c r="L3460" i="67"/>
  <c r="K3460" i="67"/>
  <c r="J3460" i="67"/>
  <c r="M6477" i="67"/>
  <c r="L6477" i="67"/>
  <c r="K6477" i="67"/>
  <c r="J6477" i="67"/>
  <c r="I6478" i="67"/>
  <c r="I5473" i="67"/>
  <c r="I4468" i="67"/>
  <c r="I3461" i="67"/>
  <c r="I2456" i="67"/>
  <c r="I1450" i="67"/>
  <c r="I443" i="67"/>
  <c r="I8535" i="67"/>
  <c r="I7528" i="67"/>
  <c r="J4468" i="67"/>
  <c r="M4468" i="67"/>
  <c r="L4468" i="67"/>
  <c r="K4468" i="67"/>
  <c r="K5473" i="67"/>
  <c r="J5473" i="67"/>
  <c r="M5473" i="67"/>
  <c r="L5473" i="67"/>
  <c r="L6478" i="67"/>
  <c r="K6478" i="67"/>
  <c r="J6478" i="67"/>
  <c r="M6478" i="67"/>
  <c r="I6479" i="67"/>
  <c r="L1450" i="67"/>
  <c r="K1450" i="67"/>
  <c r="J1450" i="67"/>
  <c r="M1450" i="67"/>
  <c r="M2456" i="67"/>
  <c r="J2456" i="67"/>
  <c r="K2456" i="67"/>
  <c r="L2456" i="67"/>
  <c r="M443" i="67"/>
  <c r="L443" i="67"/>
  <c r="K443" i="67"/>
  <c r="J443" i="67"/>
  <c r="M3461" i="67"/>
  <c r="L3461" i="67"/>
  <c r="K3461" i="67"/>
  <c r="J3461" i="67"/>
  <c r="I5474" i="67"/>
  <c r="I4469" i="67"/>
  <c r="I3462" i="67"/>
  <c r="I2457" i="67"/>
  <c r="I1451" i="67"/>
  <c r="I444" i="67"/>
  <c r="I8536" i="67"/>
  <c r="I7529" i="67"/>
  <c r="M4469" i="67"/>
  <c r="L4469" i="67"/>
  <c r="J4469" i="67"/>
  <c r="K4469" i="67"/>
  <c r="M5474" i="67"/>
  <c r="J5474" i="67"/>
  <c r="L5474" i="67"/>
  <c r="K5474" i="67"/>
  <c r="M1451" i="67"/>
  <c r="L1451" i="67"/>
  <c r="K1451" i="67"/>
  <c r="J1451" i="67"/>
  <c r="M6479" i="67"/>
  <c r="L6479" i="67"/>
  <c r="K6479" i="67"/>
  <c r="J6479" i="67"/>
  <c r="I6480" i="67"/>
  <c r="M444" i="67"/>
  <c r="L444" i="67"/>
  <c r="K444" i="67"/>
  <c r="J444" i="67"/>
  <c r="L2457" i="67"/>
  <c r="K2457" i="67"/>
  <c r="J2457" i="67"/>
  <c r="M2457" i="67"/>
  <c r="M3462" i="67"/>
  <c r="L3462" i="67"/>
  <c r="K3462" i="67"/>
  <c r="J3462" i="67"/>
  <c r="I5475" i="67"/>
  <c r="I4470" i="67"/>
  <c r="I3463" i="67"/>
  <c r="I2458" i="67"/>
  <c r="I1452" i="67"/>
  <c r="I445" i="67"/>
  <c r="I8537" i="67"/>
  <c r="I7530" i="67"/>
  <c r="K5475" i="67"/>
  <c r="J5475" i="67"/>
  <c r="M5475" i="67"/>
  <c r="L5475" i="67"/>
  <c r="J4470" i="67"/>
  <c r="M4470" i="67"/>
  <c r="L4470" i="67"/>
  <c r="K4470" i="67"/>
  <c r="L445" i="67"/>
  <c r="J445" i="67"/>
  <c r="K445" i="67"/>
  <c r="M445" i="67"/>
  <c r="L1452" i="67"/>
  <c r="K1452" i="67"/>
  <c r="J1452" i="67"/>
  <c r="M1452" i="67"/>
  <c r="M2458" i="67"/>
  <c r="J2458" i="67"/>
  <c r="L2458" i="67"/>
  <c r="K2458" i="67"/>
  <c r="M3463" i="67"/>
  <c r="L3463" i="67"/>
  <c r="K3463" i="67"/>
  <c r="J3463" i="67"/>
  <c r="L6480" i="67"/>
  <c r="K6480" i="67"/>
  <c r="M6480" i="67"/>
  <c r="J6480" i="67"/>
  <c r="I6481" i="67"/>
  <c r="I5476" i="67"/>
  <c r="I4471" i="67"/>
  <c r="I3464" i="67"/>
  <c r="I2459" i="67"/>
  <c r="I1453" i="67"/>
  <c r="I446" i="67"/>
  <c r="I8538" i="67"/>
  <c r="I7531" i="67"/>
  <c r="M4471" i="67"/>
  <c r="L4471" i="67"/>
  <c r="K4471" i="67"/>
  <c r="J4471" i="67"/>
  <c r="M5476" i="67"/>
  <c r="J5476" i="67"/>
  <c r="K5476" i="67"/>
  <c r="L5476" i="67"/>
  <c r="K446" i="67"/>
  <c r="J446" i="67"/>
  <c r="M446" i="67"/>
  <c r="L446" i="67"/>
  <c r="M1453" i="67"/>
  <c r="L1453" i="67"/>
  <c r="K1453" i="67"/>
  <c r="J1453" i="67"/>
  <c r="L2459" i="67"/>
  <c r="K2459" i="67"/>
  <c r="J2459" i="67"/>
  <c r="M2459" i="67"/>
  <c r="M6481" i="67"/>
  <c r="L6481" i="67"/>
  <c r="K6481" i="67"/>
  <c r="J6481" i="67"/>
  <c r="I6482" i="67"/>
  <c r="M3464" i="67"/>
  <c r="L3464" i="67"/>
  <c r="K3464" i="67"/>
  <c r="J3464" i="67"/>
  <c r="I5477" i="67"/>
  <c r="I4472" i="67"/>
  <c r="I3465" i="67"/>
  <c r="I2460" i="67"/>
  <c r="I1454" i="67"/>
  <c r="I447" i="67"/>
  <c r="I8539" i="67"/>
  <c r="I7532" i="67"/>
  <c r="J4472" i="67"/>
  <c r="M4472" i="67"/>
  <c r="L4472" i="67"/>
  <c r="K4472" i="67"/>
  <c r="K5477" i="67"/>
  <c r="J5477" i="67"/>
  <c r="M5477" i="67"/>
  <c r="L5477" i="67"/>
  <c r="K447" i="67"/>
  <c r="J447" i="67"/>
  <c r="M447" i="67"/>
  <c r="L447" i="67"/>
  <c r="M2460" i="67"/>
  <c r="J2460" i="67"/>
  <c r="L2460" i="67"/>
  <c r="K2460" i="67"/>
  <c r="L1454" i="67"/>
  <c r="K1454" i="67"/>
  <c r="J1454" i="67"/>
  <c r="M1454" i="67"/>
  <c r="M3465" i="67"/>
  <c r="L3465" i="67"/>
  <c r="K3465" i="67"/>
  <c r="J3465" i="67"/>
  <c r="L6482" i="67"/>
  <c r="K6482" i="67"/>
  <c r="M6482" i="67"/>
  <c r="J6482" i="67"/>
  <c r="I6483" i="67"/>
  <c r="I5478" i="67"/>
  <c r="I4473" i="67"/>
  <c r="I3466" i="67"/>
  <c r="I2461" i="67"/>
  <c r="I1455" i="67"/>
  <c r="I448" i="67"/>
  <c r="I8540" i="67"/>
  <c r="I7533" i="67"/>
  <c r="M6483" i="67"/>
  <c r="L6483" i="67"/>
  <c r="K6483" i="67"/>
  <c r="J6483" i="67"/>
  <c r="I6484" i="67"/>
  <c r="M4473" i="67"/>
  <c r="L4473" i="67"/>
  <c r="K4473" i="67"/>
  <c r="J4473" i="67"/>
  <c r="K448" i="67"/>
  <c r="J448" i="67"/>
  <c r="M448" i="67"/>
  <c r="L448" i="67"/>
  <c r="M1455" i="67"/>
  <c r="L1455" i="67"/>
  <c r="K1455" i="67"/>
  <c r="J1455" i="67"/>
  <c r="L2461" i="67"/>
  <c r="K2461" i="67"/>
  <c r="J2461" i="67"/>
  <c r="M2461" i="67"/>
  <c r="M5478" i="67"/>
  <c r="J5478" i="67"/>
  <c r="L5478" i="67"/>
  <c r="K5478" i="67"/>
  <c r="M3466" i="67"/>
  <c r="L3466" i="67"/>
  <c r="K3466" i="67"/>
  <c r="J3466" i="67"/>
  <c r="I5479" i="67"/>
  <c r="I4474" i="67"/>
  <c r="I3467" i="67"/>
  <c r="I2462" i="67"/>
  <c r="I1456" i="67"/>
  <c r="I449" i="67"/>
  <c r="I8541" i="67"/>
  <c r="I7534" i="67"/>
  <c r="L6484" i="67"/>
  <c r="K6484" i="67"/>
  <c r="M6484" i="67"/>
  <c r="J6484" i="67"/>
  <c r="I6485" i="67"/>
  <c r="K5479" i="67"/>
  <c r="J5479" i="67"/>
  <c r="M5479" i="67"/>
  <c r="L5479" i="67"/>
  <c r="M2462" i="67"/>
  <c r="J2462" i="67"/>
  <c r="L2462" i="67"/>
  <c r="K2462" i="67"/>
  <c r="J4474" i="67"/>
  <c r="M4474" i="67"/>
  <c r="L4474" i="67"/>
  <c r="K4474" i="67"/>
  <c r="J449" i="67"/>
  <c r="M449" i="67"/>
  <c r="L449" i="67"/>
  <c r="K449" i="67"/>
  <c r="L1456" i="67"/>
  <c r="K1456" i="67"/>
  <c r="J1456" i="67"/>
  <c r="M1456" i="67"/>
  <c r="M3467" i="67"/>
  <c r="L3467" i="67"/>
  <c r="K3467" i="67"/>
  <c r="J3467" i="67"/>
  <c r="I5480" i="67"/>
  <c r="I4475" i="67"/>
  <c r="I3468" i="67"/>
  <c r="I2463" i="67"/>
  <c r="I1457" i="67"/>
  <c r="I450" i="67"/>
  <c r="I8542" i="67"/>
  <c r="I7535" i="67"/>
  <c r="M4475" i="67"/>
  <c r="L4475" i="67"/>
  <c r="K4475" i="67"/>
  <c r="J4475" i="67"/>
  <c r="M5480" i="67"/>
  <c r="J5480" i="67"/>
  <c r="L5480" i="67"/>
  <c r="K5480" i="67"/>
  <c r="M6485" i="67"/>
  <c r="L6485" i="67"/>
  <c r="K6485" i="67"/>
  <c r="J6485" i="67"/>
  <c r="I6486" i="67"/>
  <c r="L2463" i="67"/>
  <c r="K2463" i="67"/>
  <c r="J2463" i="67"/>
  <c r="M2463" i="67"/>
  <c r="M450" i="67"/>
  <c r="L450" i="67"/>
  <c r="K450" i="67"/>
  <c r="J450" i="67"/>
  <c r="M1457" i="67"/>
  <c r="L1457" i="67"/>
  <c r="K1457" i="67"/>
  <c r="J1457" i="67"/>
  <c r="M3468" i="67"/>
  <c r="L3468" i="67"/>
  <c r="K3468" i="67"/>
  <c r="J3468" i="67"/>
  <c r="I5481" i="67"/>
  <c r="I4476" i="67"/>
  <c r="I3469" i="67"/>
  <c r="I2464" i="67"/>
  <c r="I1458" i="67"/>
  <c r="I451" i="67"/>
  <c r="I8543" i="67"/>
  <c r="I7536" i="67"/>
  <c r="L6486" i="67"/>
  <c r="K6486" i="67"/>
  <c r="M6486" i="67"/>
  <c r="J6486" i="67"/>
  <c r="I6487" i="67"/>
  <c r="K5481" i="67"/>
  <c r="J5481" i="67"/>
  <c r="M5481" i="67"/>
  <c r="L5481" i="67"/>
  <c r="J4476" i="67"/>
  <c r="M4476" i="67"/>
  <c r="L4476" i="67"/>
  <c r="K4476" i="67"/>
  <c r="M451" i="67"/>
  <c r="L451" i="67"/>
  <c r="K451" i="67"/>
  <c r="J451" i="67"/>
  <c r="L1458" i="67"/>
  <c r="K1458" i="67"/>
  <c r="J1458" i="67"/>
  <c r="M1458" i="67"/>
  <c r="M2464" i="67"/>
  <c r="J2464" i="67"/>
  <c r="L2464" i="67"/>
  <c r="K2464" i="67"/>
  <c r="M3469" i="67"/>
  <c r="L3469" i="67"/>
  <c r="K3469" i="67"/>
  <c r="J3469" i="67"/>
  <c r="I5482" i="67"/>
  <c r="I4477" i="67"/>
  <c r="I3470" i="67"/>
  <c r="I2465" i="67"/>
  <c r="I1459" i="67"/>
  <c r="I452" i="67"/>
  <c r="I8544" i="67"/>
  <c r="I7537" i="67"/>
  <c r="M6487" i="67"/>
  <c r="L6487" i="67"/>
  <c r="K6487" i="67"/>
  <c r="J6487" i="67"/>
  <c r="I6488" i="67"/>
  <c r="M5482" i="67"/>
  <c r="J5482" i="67"/>
  <c r="L5482" i="67"/>
  <c r="K5482" i="67"/>
  <c r="M452" i="67"/>
  <c r="L452" i="67"/>
  <c r="K452" i="67"/>
  <c r="J452" i="67"/>
  <c r="M4477" i="67"/>
  <c r="L4477" i="67"/>
  <c r="K4477" i="67"/>
  <c r="J4477" i="67"/>
  <c r="M1459" i="67"/>
  <c r="L1459" i="67"/>
  <c r="K1459" i="67"/>
  <c r="J1459" i="67"/>
  <c r="L2465" i="67"/>
  <c r="K2465" i="67"/>
  <c r="J2465" i="67"/>
  <c r="M2465" i="67"/>
  <c r="M3470" i="67"/>
  <c r="L3470" i="67"/>
  <c r="K3470" i="67"/>
  <c r="J3470" i="67"/>
  <c r="I5483" i="67"/>
  <c r="I4478" i="67"/>
  <c r="I3471" i="67"/>
  <c r="I2466" i="67"/>
  <c r="I1460" i="67"/>
  <c r="I453" i="67"/>
  <c r="I8545" i="67"/>
  <c r="I7538" i="67"/>
  <c r="K5483" i="67"/>
  <c r="J5483" i="67"/>
  <c r="M5483" i="67"/>
  <c r="L5483" i="67"/>
  <c r="L453" i="67"/>
  <c r="K453" i="67"/>
  <c r="J453" i="67"/>
  <c r="M453" i="67"/>
  <c r="L1460" i="67"/>
  <c r="K1460" i="67"/>
  <c r="J1460" i="67"/>
  <c r="M1460" i="67"/>
  <c r="J4478" i="67"/>
  <c r="M4478" i="67"/>
  <c r="L4478" i="67"/>
  <c r="K4478" i="67"/>
  <c r="L6488" i="67"/>
  <c r="K6488" i="67"/>
  <c r="M6488" i="67"/>
  <c r="J6488" i="67"/>
  <c r="I6489" i="67"/>
  <c r="M2466" i="67"/>
  <c r="J2466" i="67"/>
  <c r="L2466" i="67"/>
  <c r="K2466" i="67"/>
  <c r="M3471" i="67"/>
  <c r="L3471" i="67"/>
  <c r="K3471" i="67"/>
  <c r="J3471" i="67"/>
  <c r="I5484" i="67"/>
  <c r="I4479" i="67"/>
  <c r="I3472" i="67"/>
  <c r="I2467" i="67"/>
  <c r="I1461" i="67"/>
  <c r="I454" i="67"/>
  <c r="I8546" i="67"/>
  <c r="I7539" i="67"/>
  <c r="M4479" i="67"/>
  <c r="L4479" i="67"/>
  <c r="K4479" i="67"/>
  <c r="J4479" i="67"/>
  <c r="M5484" i="67"/>
  <c r="J5484" i="67"/>
  <c r="L5484" i="67"/>
  <c r="K5484" i="67"/>
  <c r="M6489" i="67"/>
  <c r="L6489" i="67"/>
  <c r="K6489" i="67"/>
  <c r="J6489" i="67"/>
  <c r="I6490" i="67"/>
  <c r="K454" i="67"/>
  <c r="J454" i="67"/>
  <c r="M454" i="67"/>
  <c r="L454" i="67"/>
  <c r="L2467" i="67"/>
  <c r="K2467" i="67"/>
  <c r="J2467" i="67"/>
  <c r="M2467" i="67"/>
  <c r="M1461" i="67"/>
  <c r="L1461" i="67"/>
  <c r="K1461" i="67"/>
  <c r="J1461" i="67"/>
  <c r="M3472" i="67"/>
  <c r="L3472" i="67"/>
  <c r="K3472" i="67"/>
  <c r="J3472" i="67"/>
  <c r="I5485" i="67"/>
  <c r="I4480" i="67"/>
  <c r="I3473" i="67"/>
  <c r="I2468" i="67"/>
  <c r="I1462" i="67"/>
  <c r="I455" i="67"/>
  <c r="I8547" i="67"/>
  <c r="I7540" i="67"/>
  <c r="J4480" i="67"/>
  <c r="M4480" i="67"/>
  <c r="L4480" i="67"/>
  <c r="K4480" i="67"/>
  <c r="K5485" i="67"/>
  <c r="J5485" i="67"/>
  <c r="M5485" i="67"/>
  <c r="L5485" i="67"/>
  <c r="M2468" i="67"/>
  <c r="J2468" i="67"/>
  <c r="L2468" i="67"/>
  <c r="K2468" i="67"/>
  <c r="L6490" i="67"/>
  <c r="K6490" i="67"/>
  <c r="M6490" i="67"/>
  <c r="J6490" i="67"/>
  <c r="I6491" i="67"/>
  <c r="K455" i="67"/>
  <c r="J455" i="67"/>
  <c r="M455" i="67"/>
  <c r="L455" i="67"/>
  <c r="L1462" i="67"/>
  <c r="K1462" i="67"/>
  <c r="J1462" i="67"/>
  <c r="M1462" i="67"/>
  <c r="M3473" i="67"/>
  <c r="L3473" i="67"/>
  <c r="K3473" i="67"/>
  <c r="J3473" i="67"/>
  <c r="I5486" i="67"/>
  <c r="I4481" i="67"/>
  <c r="I3474" i="67"/>
  <c r="I2469" i="67"/>
  <c r="I1463" i="67"/>
  <c r="I456" i="67"/>
  <c r="I8548" i="67"/>
  <c r="I7541" i="67"/>
  <c r="M5486" i="67"/>
  <c r="J5486" i="67"/>
  <c r="K5486" i="67"/>
  <c r="L5486" i="67"/>
  <c r="M4481" i="67"/>
  <c r="L4481" i="67"/>
  <c r="K4481" i="67"/>
  <c r="J4481" i="67"/>
  <c r="K456" i="67"/>
  <c r="J456" i="67"/>
  <c r="M456" i="67"/>
  <c r="L456" i="67"/>
  <c r="M1463" i="67"/>
  <c r="L1463" i="67"/>
  <c r="K1463" i="67"/>
  <c r="J1463" i="67"/>
  <c r="L2469" i="67"/>
  <c r="K2469" i="67"/>
  <c r="J2469" i="67"/>
  <c r="M2469" i="67"/>
  <c r="M3474" i="67"/>
  <c r="L3474" i="67"/>
  <c r="K3474" i="67"/>
  <c r="J3474" i="67"/>
  <c r="M6491" i="67"/>
  <c r="L6491" i="67"/>
  <c r="K6491" i="67"/>
  <c r="J6491" i="67"/>
  <c r="I6492" i="67"/>
  <c r="I5487" i="67"/>
  <c r="I4482" i="67"/>
  <c r="I3475" i="67"/>
  <c r="I2470" i="67"/>
  <c r="I1464" i="67"/>
  <c r="I457" i="67"/>
  <c r="I8549" i="67"/>
  <c r="I7542" i="67"/>
  <c r="J4482" i="67"/>
  <c r="M4482" i="67"/>
  <c r="L4482" i="67"/>
  <c r="K4482" i="67"/>
  <c r="K5487" i="67"/>
  <c r="J5487" i="67"/>
  <c r="M5487" i="67"/>
  <c r="L5487" i="67"/>
  <c r="L6492" i="67"/>
  <c r="K6492" i="67"/>
  <c r="M6492" i="67"/>
  <c r="J6492" i="67"/>
  <c r="I6493" i="67"/>
  <c r="J457" i="67"/>
  <c r="M457" i="67"/>
  <c r="L457" i="67"/>
  <c r="K457" i="67"/>
  <c r="L1464" i="67"/>
  <c r="K1464" i="67"/>
  <c r="J1464" i="67"/>
  <c r="M1464" i="67"/>
  <c r="M2470" i="67"/>
  <c r="J2470" i="67"/>
  <c r="L2470" i="67"/>
  <c r="K2470" i="67"/>
  <c r="M3475" i="67"/>
  <c r="L3475" i="67"/>
  <c r="K3475" i="67"/>
  <c r="J3475" i="67"/>
  <c r="I5488" i="67"/>
  <c r="I4483" i="67"/>
  <c r="I3476" i="67"/>
  <c r="I2471" i="67"/>
  <c r="I1465" i="67"/>
  <c r="I458" i="67"/>
  <c r="I8550" i="67"/>
  <c r="I7543" i="67"/>
  <c r="M4483" i="67"/>
  <c r="L4483" i="67"/>
  <c r="K4483" i="67"/>
  <c r="J4483" i="67"/>
  <c r="M5488" i="67"/>
  <c r="J5488" i="67"/>
  <c r="L5488" i="67"/>
  <c r="K5488" i="67"/>
  <c r="M1465" i="67"/>
  <c r="L1465" i="67"/>
  <c r="K1465" i="67"/>
  <c r="J1465" i="67"/>
  <c r="M458" i="67"/>
  <c r="L458" i="67"/>
  <c r="K458" i="67"/>
  <c r="J458" i="67"/>
  <c r="L2471" i="67"/>
  <c r="K2471" i="67"/>
  <c r="J2471" i="67"/>
  <c r="M2471" i="67"/>
  <c r="M6493" i="67"/>
  <c r="L6493" i="67"/>
  <c r="K6493" i="67"/>
  <c r="J6493" i="67"/>
  <c r="I6494" i="67"/>
  <c r="M3476" i="67"/>
  <c r="L3476" i="67"/>
  <c r="K3476" i="67"/>
  <c r="J3476" i="67"/>
  <c r="I5489" i="67"/>
  <c r="I4484" i="67"/>
  <c r="I3477" i="67"/>
  <c r="I2472" i="67"/>
  <c r="I1466" i="67"/>
  <c r="I459" i="67"/>
  <c r="I8551" i="67"/>
  <c r="I7544" i="67"/>
  <c r="K5489" i="67"/>
  <c r="J5489" i="67"/>
  <c r="M5489" i="67"/>
  <c r="L5489" i="67"/>
  <c r="L1466" i="67"/>
  <c r="K1466" i="67"/>
  <c r="J1466" i="67"/>
  <c r="M1466" i="67"/>
  <c r="M2472" i="67"/>
  <c r="J2472" i="67"/>
  <c r="K2472" i="67"/>
  <c r="L2472" i="67"/>
  <c r="J4484" i="67"/>
  <c r="M4484" i="67"/>
  <c r="L4484" i="67"/>
  <c r="K4484" i="67"/>
  <c r="M459" i="67"/>
  <c r="L459" i="67"/>
  <c r="K459" i="67"/>
  <c r="J459" i="67"/>
  <c r="M3477" i="67"/>
  <c r="L3477" i="67"/>
  <c r="K3477" i="67"/>
  <c r="J3477" i="67"/>
  <c r="L6494" i="67"/>
  <c r="K6494" i="67"/>
  <c r="J6494" i="67"/>
  <c r="M6494" i="67"/>
  <c r="I6495" i="67"/>
  <c r="I5490" i="67"/>
  <c r="I4485" i="67"/>
  <c r="I3478" i="67"/>
  <c r="I2473" i="67"/>
  <c r="I1467" i="67"/>
  <c r="I460" i="67"/>
  <c r="I8552" i="67"/>
  <c r="I7545" i="67"/>
  <c r="M5490" i="67"/>
  <c r="J5490" i="67"/>
  <c r="L5490" i="67"/>
  <c r="K5490" i="67"/>
  <c r="M460" i="67"/>
  <c r="L460" i="67"/>
  <c r="K460" i="67"/>
  <c r="J460" i="67"/>
  <c r="M6495" i="67"/>
  <c r="L6495" i="67"/>
  <c r="K6495" i="67"/>
  <c r="J6495" i="67"/>
  <c r="I6496" i="67"/>
  <c r="M1467" i="67"/>
  <c r="L1467" i="67"/>
  <c r="K1467" i="67"/>
  <c r="J1467" i="67"/>
  <c r="L2473" i="67"/>
  <c r="K2473" i="67"/>
  <c r="J2473" i="67"/>
  <c r="M2473" i="67"/>
  <c r="M4485" i="67"/>
  <c r="L4485" i="67"/>
  <c r="K4485" i="67"/>
  <c r="J4485" i="67"/>
  <c r="J3478" i="67"/>
  <c r="M3478" i="67"/>
  <c r="L3478" i="67"/>
  <c r="K3478" i="67"/>
  <c r="I5491" i="67"/>
  <c r="I4486" i="67"/>
  <c r="I3479" i="67"/>
  <c r="I2474" i="67"/>
  <c r="I1468" i="67"/>
  <c r="I461" i="67"/>
  <c r="I8553" i="67"/>
  <c r="I7546" i="67"/>
  <c r="J4486" i="67"/>
  <c r="M4486" i="67"/>
  <c r="L4486" i="67"/>
  <c r="K4486" i="67"/>
  <c r="L1468" i="67"/>
  <c r="K1468" i="67"/>
  <c r="J1468" i="67"/>
  <c r="M1468" i="67"/>
  <c r="K5491" i="67"/>
  <c r="J5491" i="67"/>
  <c r="M5491" i="67"/>
  <c r="L5491" i="67"/>
  <c r="L6496" i="67"/>
  <c r="K6496" i="67"/>
  <c r="M6496" i="67"/>
  <c r="J6496" i="67"/>
  <c r="I6497" i="67"/>
  <c r="L461" i="67"/>
  <c r="J461" i="67"/>
  <c r="K461" i="67"/>
  <c r="M461" i="67"/>
  <c r="M2474" i="67"/>
  <c r="J2474" i="67"/>
  <c r="L2474" i="67"/>
  <c r="K2474" i="67"/>
  <c r="K3479" i="67"/>
  <c r="M3479" i="67"/>
  <c r="L3479" i="67"/>
  <c r="J3479" i="67"/>
  <c r="I5492" i="67"/>
  <c r="I4487" i="67"/>
  <c r="I3480" i="67"/>
  <c r="I2475" i="67"/>
  <c r="I1469" i="67"/>
  <c r="I462" i="67"/>
  <c r="I8554" i="67"/>
  <c r="I7547" i="67"/>
  <c r="M1469" i="67"/>
  <c r="L1469" i="67"/>
  <c r="K1469" i="67"/>
  <c r="J1469" i="67"/>
  <c r="K462" i="67"/>
  <c r="J462" i="67"/>
  <c r="M462" i="67"/>
  <c r="L462" i="67"/>
  <c r="L2475" i="67"/>
  <c r="K2475" i="67"/>
  <c r="J2475" i="67"/>
  <c r="M2475" i="67"/>
  <c r="M4487" i="67"/>
  <c r="L4487" i="67"/>
  <c r="K4487" i="67"/>
  <c r="J4487" i="67"/>
  <c r="M5492" i="67"/>
  <c r="J5492" i="67"/>
  <c r="K5492" i="67"/>
  <c r="L5492" i="67"/>
  <c r="K3480" i="67"/>
  <c r="J3480" i="67"/>
  <c r="M3480" i="67"/>
  <c r="L3480" i="67"/>
  <c r="M6497" i="67"/>
  <c r="L6497" i="67"/>
  <c r="K6497" i="67"/>
  <c r="J6497" i="67"/>
  <c r="I6498" i="67"/>
  <c r="I5493" i="67"/>
  <c r="I4488" i="67"/>
  <c r="I3481" i="67"/>
  <c r="I2476" i="67"/>
  <c r="I1470" i="67"/>
  <c r="I463" i="67"/>
  <c r="I8555" i="67"/>
  <c r="I7548" i="67"/>
  <c r="K5493" i="67"/>
  <c r="J5493" i="67"/>
  <c r="M5493" i="67"/>
  <c r="L5493" i="67"/>
  <c r="L6498" i="67"/>
  <c r="K6498" i="67"/>
  <c r="M6498" i="67"/>
  <c r="J6498" i="67"/>
  <c r="I6499" i="67"/>
  <c r="K463" i="67"/>
  <c r="J463" i="67"/>
  <c r="M463" i="67"/>
  <c r="L463" i="67"/>
  <c r="L1470" i="67"/>
  <c r="K1470" i="67"/>
  <c r="J1470" i="67"/>
  <c r="M1470" i="67"/>
  <c r="M2476" i="67"/>
  <c r="J2476" i="67"/>
  <c r="L2476" i="67"/>
  <c r="K2476" i="67"/>
  <c r="J4488" i="67"/>
  <c r="M4488" i="67"/>
  <c r="L4488" i="67"/>
  <c r="K4488" i="67"/>
  <c r="K3481" i="67"/>
  <c r="M3481" i="67"/>
  <c r="L3481" i="67"/>
  <c r="J3481" i="67"/>
  <c r="I5494" i="67"/>
  <c r="I4489" i="67"/>
  <c r="I3482" i="67"/>
  <c r="I2477" i="67"/>
  <c r="I1471" i="67"/>
  <c r="I464" i="67"/>
  <c r="I8556" i="67"/>
  <c r="I7549" i="67"/>
  <c r="M4489" i="67"/>
  <c r="L4489" i="67"/>
  <c r="K4489" i="67"/>
  <c r="J4489" i="67"/>
  <c r="M5494" i="67"/>
  <c r="J5494" i="67"/>
  <c r="L5494" i="67"/>
  <c r="K5494" i="67"/>
  <c r="K464" i="67"/>
  <c r="J464" i="67"/>
  <c r="M464" i="67"/>
  <c r="L464" i="67"/>
  <c r="M1471" i="67"/>
  <c r="L1471" i="67"/>
  <c r="K1471" i="67"/>
  <c r="J1471" i="67"/>
  <c r="L2477" i="67"/>
  <c r="K2477" i="67"/>
  <c r="J2477" i="67"/>
  <c r="M2477" i="67"/>
  <c r="K3482" i="67"/>
  <c r="J3482" i="67"/>
  <c r="M3482" i="67"/>
  <c r="L3482" i="67"/>
  <c r="M6499" i="67"/>
  <c r="L6499" i="67"/>
  <c r="K6499" i="67"/>
  <c r="J6499" i="67"/>
  <c r="I6500" i="67"/>
  <c r="I5495" i="67"/>
  <c r="I4490" i="67"/>
  <c r="I3483" i="67"/>
  <c r="I2478" i="67"/>
  <c r="I1472" i="67"/>
  <c r="I465" i="67"/>
  <c r="I8557" i="67"/>
  <c r="I7550" i="67"/>
  <c r="K5495" i="67"/>
  <c r="J5495" i="67"/>
  <c r="M5495" i="67"/>
  <c r="L5495" i="67"/>
  <c r="L1472" i="67"/>
  <c r="K1472" i="67"/>
  <c r="J1472" i="67"/>
  <c r="M1472" i="67"/>
  <c r="J4490" i="67"/>
  <c r="M4490" i="67"/>
  <c r="L4490" i="67"/>
  <c r="K4490" i="67"/>
  <c r="L6500" i="67"/>
  <c r="K6500" i="67"/>
  <c r="M6500" i="67"/>
  <c r="J6500" i="67"/>
  <c r="I6501" i="67"/>
  <c r="M2478" i="67"/>
  <c r="J2478" i="67"/>
  <c r="L2478" i="67"/>
  <c r="K2478" i="67"/>
  <c r="J465" i="67"/>
  <c r="M465" i="67"/>
  <c r="L465" i="67"/>
  <c r="K465" i="67"/>
  <c r="K3483" i="67"/>
  <c r="M3483" i="67"/>
  <c r="L3483" i="67"/>
  <c r="J3483" i="67"/>
  <c r="I5496" i="67"/>
  <c r="I4491" i="67"/>
  <c r="I3484" i="67"/>
  <c r="I2479" i="67"/>
  <c r="I1473" i="67"/>
  <c r="I466" i="67"/>
  <c r="I8558" i="67"/>
  <c r="I7551" i="67"/>
  <c r="M5496" i="67"/>
  <c r="J5496" i="67"/>
  <c r="L5496" i="67"/>
  <c r="K5496" i="67"/>
  <c r="M466" i="67"/>
  <c r="L466" i="67"/>
  <c r="K466" i="67"/>
  <c r="J466" i="67"/>
  <c r="M1473" i="67"/>
  <c r="L1473" i="67"/>
  <c r="K1473" i="67"/>
  <c r="J1473" i="67"/>
  <c r="M4491" i="67"/>
  <c r="L4491" i="67"/>
  <c r="K4491" i="67"/>
  <c r="J4491" i="67"/>
  <c r="L2479" i="67"/>
  <c r="K2479" i="67"/>
  <c r="J2479" i="67"/>
  <c r="M2479" i="67"/>
  <c r="K3484" i="67"/>
  <c r="J3484" i="67"/>
  <c r="M3484" i="67"/>
  <c r="L3484" i="67"/>
  <c r="M6501" i="67"/>
  <c r="L6501" i="67"/>
  <c r="K6501" i="67"/>
  <c r="J6501" i="67"/>
  <c r="I6502" i="67"/>
  <c r="I5497" i="67"/>
  <c r="I4492" i="67"/>
  <c r="I3485" i="67"/>
  <c r="I2480" i="67"/>
  <c r="I1474" i="67"/>
  <c r="I467" i="67"/>
  <c r="I8559" i="67"/>
  <c r="I7552" i="67"/>
  <c r="J4492" i="67"/>
  <c r="M4492" i="67"/>
  <c r="L4492" i="67"/>
  <c r="K4492" i="67"/>
  <c r="K5497" i="67"/>
  <c r="J5497" i="67"/>
  <c r="M5497" i="67"/>
  <c r="L5497" i="67"/>
  <c r="L6502" i="67"/>
  <c r="K6502" i="67"/>
  <c r="M6502" i="67"/>
  <c r="J6502" i="67"/>
  <c r="I6503" i="67"/>
  <c r="M467" i="67"/>
  <c r="L467" i="67"/>
  <c r="K467" i="67"/>
  <c r="J467" i="67"/>
  <c r="L1474" i="67"/>
  <c r="K1474" i="67"/>
  <c r="J1474" i="67"/>
  <c r="M1474" i="67"/>
  <c r="M2480" i="67"/>
  <c r="J2480" i="67"/>
  <c r="L2480" i="67"/>
  <c r="K2480" i="67"/>
  <c r="K3485" i="67"/>
  <c r="M3485" i="67"/>
  <c r="L3485" i="67"/>
  <c r="J3485" i="67"/>
  <c r="I5498" i="67"/>
  <c r="I4493" i="67"/>
  <c r="I3486" i="67"/>
  <c r="I2481" i="67"/>
  <c r="I1475" i="67"/>
  <c r="I468" i="67"/>
  <c r="I8560" i="67"/>
  <c r="I7553" i="67"/>
  <c r="M5498" i="67"/>
  <c r="J5498" i="67"/>
  <c r="L5498" i="67"/>
  <c r="K5498" i="67"/>
  <c r="M4493" i="67"/>
  <c r="L4493" i="67"/>
  <c r="K4493" i="67"/>
  <c r="J4493" i="67"/>
  <c r="M468" i="67"/>
  <c r="L468" i="67"/>
  <c r="K468" i="67"/>
  <c r="J468" i="67"/>
  <c r="M6503" i="67"/>
  <c r="L6503" i="67"/>
  <c r="K6503" i="67"/>
  <c r="J6503" i="67"/>
  <c r="I6504" i="67"/>
  <c r="M1475" i="67"/>
  <c r="L1475" i="67"/>
  <c r="K1475" i="67"/>
  <c r="J1475" i="67"/>
  <c r="L2481" i="67"/>
  <c r="K2481" i="67"/>
  <c r="J2481" i="67"/>
  <c r="M2481" i="67"/>
  <c r="K3486" i="67"/>
  <c r="J3486" i="67"/>
  <c r="M3486" i="67"/>
  <c r="L3486" i="67"/>
  <c r="I5499" i="67"/>
  <c r="I4494" i="67"/>
  <c r="I3487" i="67"/>
  <c r="I2482" i="67"/>
  <c r="I1476" i="67"/>
  <c r="I469" i="67"/>
  <c r="I8561" i="67"/>
  <c r="I7554" i="67"/>
  <c r="L469" i="67"/>
  <c r="J469" i="67"/>
  <c r="K469" i="67"/>
  <c r="M469" i="67"/>
  <c r="K5499" i="67"/>
  <c r="J5499" i="67"/>
  <c r="M5499" i="67"/>
  <c r="L5499" i="67"/>
  <c r="J4494" i="67"/>
  <c r="M4494" i="67"/>
  <c r="L4494" i="67"/>
  <c r="K4494" i="67"/>
  <c r="L1476" i="67"/>
  <c r="K1476" i="67"/>
  <c r="J1476" i="67"/>
  <c r="M1476" i="67"/>
  <c r="M2482" i="67"/>
  <c r="J2482" i="67"/>
  <c r="L2482" i="67"/>
  <c r="K2482" i="67"/>
  <c r="K3487" i="67"/>
  <c r="J3487" i="67"/>
  <c r="M3487" i="67"/>
  <c r="L3487" i="67"/>
  <c r="L6504" i="67"/>
  <c r="K6504" i="67"/>
  <c r="M6504" i="67"/>
  <c r="J6504" i="67"/>
  <c r="I6505" i="67"/>
  <c r="I5500" i="67"/>
  <c r="I4495" i="67"/>
  <c r="I3488" i="67"/>
  <c r="I2483" i="67"/>
  <c r="I1477" i="67"/>
  <c r="I470" i="67"/>
  <c r="I8562" i="67"/>
  <c r="I7555" i="67"/>
  <c r="M4495" i="67"/>
  <c r="L4495" i="67"/>
  <c r="K4495" i="67"/>
  <c r="J4495" i="67"/>
  <c r="M6505" i="67"/>
  <c r="L6505" i="67"/>
  <c r="K6505" i="67"/>
  <c r="J6505" i="67"/>
  <c r="I6506" i="67"/>
  <c r="L2483" i="67"/>
  <c r="K2483" i="67"/>
  <c r="J2483" i="67"/>
  <c r="M2483" i="67"/>
  <c r="M5500" i="67"/>
  <c r="J5500" i="67"/>
  <c r="L5500" i="67"/>
  <c r="K5500" i="67"/>
  <c r="K470" i="67"/>
  <c r="J470" i="67"/>
  <c r="M470" i="67"/>
  <c r="L470" i="67"/>
  <c r="M1477" i="67"/>
  <c r="L1477" i="67"/>
  <c r="K1477" i="67"/>
  <c r="J1477" i="67"/>
  <c r="K3488" i="67"/>
  <c r="J3488" i="67"/>
  <c r="M3488" i="67"/>
  <c r="L3488" i="67"/>
  <c r="I5501" i="67"/>
  <c r="I4496" i="67"/>
  <c r="I3489" i="67"/>
  <c r="I2484" i="67"/>
  <c r="I1478" i="67"/>
  <c r="I471" i="67"/>
  <c r="I8563" i="67"/>
  <c r="I7556" i="67"/>
  <c r="J4496" i="67"/>
  <c r="M4496" i="67"/>
  <c r="L4496" i="67"/>
  <c r="K4496" i="67"/>
  <c r="K471" i="67"/>
  <c r="J471" i="67"/>
  <c r="M471" i="67"/>
  <c r="L471" i="67"/>
  <c r="K5501" i="67"/>
  <c r="J5501" i="67"/>
  <c r="M5501" i="67"/>
  <c r="L5501" i="67"/>
  <c r="L1478" i="67"/>
  <c r="K1478" i="67"/>
  <c r="J1478" i="67"/>
  <c r="M1478" i="67"/>
  <c r="M2484" i="67"/>
  <c r="J2484" i="67"/>
  <c r="L2484" i="67"/>
  <c r="K2484" i="67"/>
  <c r="K3489" i="67"/>
  <c r="M3489" i="67"/>
  <c r="L3489" i="67"/>
  <c r="J3489" i="67"/>
  <c r="L6506" i="67"/>
  <c r="K6506" i="67"/>
  <c r="M6506" i="67"/>
  <c r="J6506" i="67"/>
  <c r="I6507" i="67"/>
  <c r="I5502" i="67"/>
  <c r="I4497" i="67"/>
  <c r="I3490" i="67"/>
  <c r="I2485" i="67"/>
  <c r="I1479" i="67"/>
  <c r="I472" i="67"/>
  <c r="I8564" i="67"/>
  <c r="I7557" i="67"/>
  <c r="M5502" i="67"/>
  <c r="J5502" i="67"/>
  <c r="K5502" i="67"/>
  <c r="L5502" i="67"/>
  <c r="M6507" i="67"/>
  <c r="L6507" i="67"/>
  <c r="K6507" i="67"/>
  <c r="J6507" i="67"/>
  <c r="I6508" i="67"/>
  <c r="K472" i="67"/>
  <c r="J472" i="67"/>
  <c r="M472" i="67"/>
  <c r="L472" i="67"/>
  <c r="M1479" i="67"/>
  <c r="L1479" i="67"/>
  <c r="K1479" i="67"/>
  <c r="J1479" i="67"/>
  <c r="M4497" i="67"/>
  <c r="L4497" i="67"/>
  <c r="K4497" i="67"/>
  <c r="J4497" i="67"/>
  <c r="L2485" i="67"/>
  <c r="K2485" i="67"/>
  <c r="J2485" i="67"/>
  <c r="M2485" i="67"/>
  <c r="K3490" i="67"/>
  <c r="J3490" i="67"/>
  <c r="L3490" i="67"/>
  <c r="M3490" i="67"/>
  <c r="I5503" i="67"/>
  <c r="I4498" i="67"/>
  <c r="I3491" i="67"/>
  <c r="I2486" i="67"/>
  <c r="I1480" i="67"/>
  <c r="I473" i="67"/>
  <c r="I8565" i="67"/>
  <c r="I7558" i="67"/>
  <c r="J473" i="67"/>
  <c r="M473" i="67"/>
  <c r="L473" i="67"/>
  <c r="K473" i="67"/>
  <c r="L1480" i="67"/>
  <c r="K1480" i="67"/>
  <c r="J1480" i="67"/>
  <c r="M1480" i="67"/>
  <c r="J4498" i="67"/>
  <c r="M4498" i="67"/>
  <c r="L4498" i="67"/>
  <c r="K4498" i="67"/>
  <c r="M2486" i="67"/>
  <c r="J2486" i="67"/>
  <c r="L2486" i="67"/>
  <c r="K2486" i="67"/>
  <c r="K5503" i="67"/>
  <c r="J5503" i="67"/>
  <c r="M5503" i="67"/>
  <c r="L5503" i="67"/>
  <c r="K3491" i="67"/>
  <c r="M3491" i="67"/>
  <c r="L3491" i="67"/>
  <c r="J3491" i="67"/>
  <c r="L6508" i="67"/>
  <c r="K6508" i="67"/>
  <c r="M6508" i="67"/>
  <c r="J6508" i="67"/>
  <c r="I6509" i="67"/>
  <c r="I5504" i="67"/>
  <c r="I4499" i="67"/>
  <c r="I3492" i="67"/>
  <c r="I2487" i="67"/>
  <c r="I1481" i="67"/>
  <c r="I474" i="67"/>
  <c r="I8566" i="67"/>
  <c r="I7559" i="67"/>
  <c r="M4499" i="67"/>
  <c r="L4499" i="67"/>
  <c r="K4499" i="67"/>
  <c r="J4499" i="67"/>
  <c r="M474" i="67"/>
  <c r="L474" i="67"/>
  <c r="K474" i="67"/>
  <c r="J474" i="67"/>
  <c r="M5504" i="67"/>
  <c r="J5504" i="67"/>
  <c r="L5504" i="67"/>
  <c r="K5504" i="67"/>
  <c r="M6509" i="67"/>
  <c r="L6509" i="67"/>
  <c r="K6509" i="67"/>
  <c r="J6509" i="67"/>
  <c r="I6510" i="67"/>
  <c r="L2487" i="67"/>
  <c r="K2487" i="67"/>
  <c r="J2487" i="67"/>
  <c r="M2487" i="67"/>
  <c r="M1481" i="67"/>
  <c r="L1481" i="67"/>
  <c r="K1481" i="67"/>
  <c r="J1481" i="67"/>
  <c r="K3492" i="67"/>
  <c r="J3492" i="67"/>
  <c r="M3492" i="67"/>
  <c r="L3492" i="67"/>
  <c r="I5505" i="67"/>
  <c r="I4500" i="67"/>
  <c r="I3493" i="67"/>
  <c r="I2488" i="67"/>
  <c r="I1482" i="67"/>
  <c r="I475" i="67"/>
  <c r="I8567" i="67"/>
  <c r="I7560" i="67"/>
  <c r="K5505" i="67"/>
  <c r="J5505" i="67"/>
  <c r="M5505" i="67"/>
  <c r="L5505" i="67"/>
  <c r="L1482" i="67"/>
  <c r="K1482" i="67"/>
  <c r="J1482" i="67"/>
  <c r="M1482" i="67"/>
  <c r="M2488" i="67"/>
  <c r="J2488" i="67"/>
  <c r="K2488" i="67"/>
  <c r="L2488" i="67"/>
  <c r="J4500" i="67"/>
  <c r="M4500" i="67"/>
  <c r="L4500" i="67"/>
  <c r="K4500" i="67"/>
  <c r="M475" i="67"/>
  <c r="L475" i="67"/>
  <c r="K475" i="67"/>
  <c r="J475" i="67"/>
  <c r="K3493" i="67"/>
  <c r="L3493" i="67"/>
  <c r="J3493" i="67"/>
  <c r="M3493" i="67"/>
  <c r="L6510" i="67"/>
  <c r="K6510" i="67"/>
  <c r="J6510" i="67"/>
  <c r="M6510" i="67"/>
  <c r="I6511" i="67"/>
  <c r="I5506" i="67"/>
  <c r="I4501" i="67"/>
  <c r="I3494" i="67"/>
  <c r="I2489" i="67"/>
  <c r="I1483" i="67"/>
  <c r="I476" i="67"/>
  <c r="I8568" i="67"/>
  <c r="I7561" i="67"/>
  <c r="M5506" i="67"/>
  <c r="J5506" i="67"/>
  <c r="L5506" i="67"/>
  <c r="K5506" i="67"/>
  <c r="M6511" i="67"/>
  <c r="L6511" i="67"/>
  <c r="K6511" i="67"/>
  <c r="J6511" i="67"/>
  <c r="I6512" i="67"/>
  <c r="M4501" i="67"/>
  <c r="L4501" i="67"/>
  <c r="K4501" i="67"/>
  <c r="J4501" i="67"/>
  <c r="M476" i="67"/>
  <c r="L476" i="67"/>
  <c r="K476" i="67"/>
  <c r="J476" i="67"/>
  <c r="M1483" i="67"/>
  <c r="L1483" i="67"/>
  <c r="K1483" i="67"/>
  <c r="J1483" i="67"/>
  <c r="L2489" i="67"/>
  <c r="K2489" i="67"/>
  <c r="J2489" i="67"/>
  <c r="M2489" i="67"/>
  <c r="K3494" i="67"/>
  <c r="J3494" i="67"/>
  <c r="M3494" i="67"/>
  <c r="L3494" i="67"/>
  <c r="I5507" i="67"/>
  <c r="I4502" i="67"/>
  <c r="I3495" i="67"/>
  <c r="I2490" i="67"/>
  <c r="I1484" i="67"/>
  <c r="I477" i="67"/>
  <c r="I8569" i="67"/>
  <c r="I7562" i="67"/>
  <c r="L477" i="67"/>
  <c r="J477" i="67"/>
  <c r="K477" i="67"/>
  <c r="M477" i="67"/>
  <c r="J4502" i="67"/>
  <c r="M4502" i="67"/>
  <c r="L4502" i="67"/>
  <c r="K4502" i="67"/>
  <c r="L1484" i="67"/>
  <c r="K1484" i="67"/>
  <c r="J1484" i="67"/>
  <c r="M1484" i="67"/>
  <c r="K5507" i="67"/>
  <c r="J5507" i="67"/>
  <c r="M5507" i="67"/>
  <c r="L5507" i="67"/>
  <c r="M2490" i="67"/>
  <c r="J2490" i="67"/>
  <c r="L2490" i="67"/>
  <c r="K2490" i="67"/>
  <c r="K3495" i="67"/>
  <c r="M3495" i="67"/>
  <c r="L3495" i="67"/>
  <c r="J3495" i="67"/>
  <c r="L6512" i="67"/>
  <c r="K6512" i="67"/>
  <c r="M6512" i="67"/>
  <c r="J6512" i="67"/>
  <c r="I6513" i="67"/>
  <c r="I5508" i="67"/>
  <c r="I4503" i="67"/>
  <c r="I3496" i="67"/>
  <c r="I2491" i="67"/>
  <c r="I1485" i="67"/>
  <c r="I478" i="67"/>
  <c r="I8570" i="67"/>
  <c r="I7563" i="67"/>
  <c r="M4503" i="67"/>
  <c r="L4503" i="67"/>
  <c r="K4503" i="67"/>
  <c r="J4503" i="67"/>
  <c r="M5508" i="67"/>
  <c r="J5508" i="67"/>
  <c r="K5508" i="67"/>
  <c r="L5508" i="67"/>
  <c r="M6513" i="67"/>
  <c r="L6513" i="67"/>
  <c r="K6513" i="67"/>
  <c r="J6513" i="67"/>
  <c r="I6514" i="67"/>
  <c r="M1485" i="67"/>
  <c r="L1485" i="67"/>
  <c r="K1485" i="67"/>
  <c r="J1485" i="67"/>
  <c r="K478" i="67"/>
  <c r="J478" i="67"/>
  <c r="M478" i="67"/>
  <c r="L478" i="67"/>
  <c r="L2491" i="67"/>
  <c r="K2491" i="67"/>
  <c r="J2491" i="67"/>
  <c r="M2491" i="67"/>
  <c r="K3496" i="67"/>
  <c r="J3496" i="67"/>
  <c r="M3496" i="67"/>
  <c r="L3496" i="67"/>
  <c r="I5509" i="67"/>
  <c r="I4504" i="67"/>
  <c r="I3497" i="67"/>
  <c r="I2492" i="67"/>
  <c r="I1486" i="67"/>
  <c r="I479" i="67"/>
  <c r="I8571" i="67"/>
  <c r="I7564" i="67"/>
  <c r="K5509" i="67"/>
  <c r="J5509" i="67"/>
  <c r="M5509" i="67"/>
  <c r="L5509" i="67"/>
  <c r="L6514" i="67"/>
  <c r="K6514" i="67"/>
  <c r="M6514" i="67"/>
  <c r="J6514" i="67"/>
  <c r="I6515" i="67"/>
  <c r="L1486" i="67"/>
  <c r="K1486" i="67"/>
  <c r="J1486" i="67"/>
  <c r="M1486" i="67"/>
  <c r="M2492" i="67"/>
  <c r="J2492" i="67"/>
  <c r="L2492" i="67"/>
  <c r="K2492" i="67"/>
  <c r="J4504" i="67"/>
  <c r="M4504" i="67"/>
  <c r="L4504" i="67"/>
  <c r="K4504" i="67"/>
  <c r="K479" i="67"/>
  <c r="J479" i="67"/>
  <c r="M479" i="67"/>
  <c r="L479" i="67"/>
  <c r="K3497" i="67"/>
  <c r="M3497" i="67"/>
  <c r="L3497" i="67"/>
  <c r="J3497" i="67"/>
  <c r="I5510" i="67"/>
  <c r="I4505" i="67"/>
  <c r="I3498" i="67"/>
  <c r="I2493" i="67"/>
  <c r="I1487" i="67"/>
  <c r="I480" i="67"/>
  <c r="I8572" i="67"/>
  <c r="I7565" i="67"/>
  <c r="M5510" i="67"/>
  <c r="J5510" i="67"/>
  <c r="L5510" i="67"/>
  <c r="K5510" i="67"/>
  <c r="K480" i="67"/>
  <c r="J480" i="67"/>
  <c r="M480" i="67"/>
  <c r="L480" i="67"/>
  <c r="M4505" i="67"/>
  <c r="L4505" i="67"/>
  <c r="K4505" i="67"/>
  <c r="J4505" i="67"/>
  <c r="M1487" i="67"/>
  <c r="L1487" i="67"/>
  <c r="K1487" i="67"/>
  <c r="J1487" i="67"/>
  <c r="L2493" i="67"/>
  <c r="K2493" i="67"/>
  <c r="J2493" i="67"/>
  <c r="M2493" i="67"/>
  <c r="K3498" i="67"/>
  <c r="J3498" i="67"/>
  <c r="M3498" i="67"/>
  <c r="L3498" i="67"/>
  <c r="M6515" i="67"/>
  <c r="L6515" i="67"/>
  <c r="K6515" i="67"/>
  <c r="J6515" i="67"/>
  <c r="I6516" i="67"/>
  <c r="I5511" i="67"/>
  <c r="I4506" i="67"/>
  <c r="I3499" i="67"/>
  <c r="I2494" i="67"/>
  <c r="I1488" i="67"/>
  <c r="I481" i="67"/>
  <c r="I8573" i="67"/>
  <c r="I7566" i="67"/>
  <c r="K5511" i="67"/>
  <c r="J5511" i="67"/>
  <c r="M5511" i="67"/>
  <c r="L5511" i="67"/>
  <c r="J4506" i="67"/>
  <c r="M4506" i="67"/>
  <c r="L4506" i="67"/>
  <c r="K4506" i="67"/>
  <c r="J481" i="67"/>
  <c r="M481" i="67"/>
  <c r="L481" i="67"/>
  <c r="K481" i="67"/>
  <c r="L1488" i="67"/>
  <c r="K1488" i="67"/>
  <c r="J1488" i="67"/>
  <c r="M1488" i="67"/>
  <c r="M2494" i="67"/>
  <c r="J2494" i="67"/>
  <c r="L2494" i="67"/>
  <c r="K2494" i="67"/>
  <c r="L6516" i="67"/>
  <c r="K6516" i="67"/>
  <c r="M6516" i="67"/>
  <c r="J6516" i="67"/>
  <c r="I6517" i="67"/>
  <c r="K3499" i="67"/>
  <c r="M3499" i="67"/>
  <c r="L3499" i="67"/>
  <c r="J3499" i="67"/>
  <c r="I5512" i="67"/>
  <c r="I4507" i="67"/>
  <c r="I3500" i="67"/>
  <c r="I2495" i="67"/>
  <c r="I1489" i="67"/>
  <c r="I482" i="67"/>
  <c r="I8574" i="67"/>
  <c r="I7567" i="67"/>
  <c r="M4507" i="67"/>
  <c r="L4507" i="67"/>
  <c r="K4507" i="67"/>
  <c r="J4507" i="67"/>
  <c r="M1489" i="67"/>
  <c r="L1489" i="67"/>
  <c r="K1489" i="67"/>
  <c r="J1489" i="67"/>
  <c r="M5512" i="67"/>
  <c r="J5512" i="67"/>
  <c r="L5512" i="67"/>
  <c r="K5512" i="67"/>
  <c r="M482" i="67"/>
  <c r="L482" i="67"/>
  <c r="K482" i="67"/>
  <c r="J482" i="67"/>
  <c r="L2495" i="67"/>
  <c r="K2495" i="67"/>
  <c r="J2495" i="67"/>
  <c r="M2495" i="67"/>
  <c r="K3500" i="67"/>
  <c r="J3500" i="67"/>
  <c r="M3500" i="67"/>
  <c r="L3500" i="67"/>
  <c r="M6517" i="67"/>
  <c r="L6517" i="67"/>
  <c r="K6517" i="67"/>
  <c r="J6517" i="67"/>
  <c r="I6518" i="67"/>
  <c r="I5513" i="67"/>
  <c r="I4508" i="67"/>
  <c r="I3501" i="67"/>
  <c r="I2496" i="67"/>
  <c r="I1490" i="67"/>
  <c r="I483" i="67"/>
  <c r="I8575" i="67"/>
  <c r="I7568" i="67"/>
  <c r="J4508" i="67"/>
  <c r="M4508" i="67"/>
  <c r="L4508" i="67"/>
  <c r="K4508" i="67"/>
  <c r="K5513" i="67"/>
  <c r="J5513" i="67"/>
  <c r="M5513" i="67"/>
  <c r="L5513" i="67"/>
  <c r="M483" i="67"/>
  <c r="L483" i="67"/>
  <c r="K483" i="67"/>
  <c r="J483" i="67"/>
  <c r="L6518" i="67"/>
  <c r="K6518" i="67"/>
  <c r="M6518" i="67"/>
  <c r="J6518" i="67"/>
  <c r="I6519" i="67"/>
  <c r="L1490" i="67"/>
  <c r="K1490" i="67"/>
  <c r="J1490" i="67"/>
  <c r="M1490" i="67"/>
  <c r="M2496" i="67"/>
  <c r="J2496" i="67"/>
  <c r="L2496" i="67"/>
  <c r="K2496" i="67"/>
  <c r="K3501" i="67"/>
  <c r="M3501" i="67"/>
  <c r="L3501" i="67"/>
  <c r="J3501" i="67"/>
  <c r="I5514" i="67"/>
  <c r="I4509" i="67"/>
  <c r="I3502" i="67"/>
  <c r="I2497" i="67"/>
  <c r="I1491" i="67"/>
  <c r="I484" i="67"/>
  <c r="I8576" i="67"/>
  <c r="I7569" i="67"/>
  <c r="M5514" i="67"/>
  <c r="J5514" i="67"/>
  <c r="L5514" i="67"/>
  <c r="K5514" i="67"/>
  <c r="M484" i="67"/>
  <c r="L484" i="67"/>
  <c r="K484" i="67"/>
  <c r="J484" i="67"/>
  <c r="M1491" i="67"/>
  <c r="L1491" i="67"/>
  <c r="K1491" i="67"/>
  <c r="J1491" i="67"/>
  <c r="L2497" i="67"/>
  <c r="K2497" i="67"/>
  <c r="J2497" i="67"/>
  <c r="M2497" i="67"/>
  <c r="M4509" i="67"/>
  <c r="L4509" i="67"/>
  <c r="K4509" i="67"/>
  <c r="J4509" i="67"/>
  <c r="K3502" i="67"/>
  <c r="J3502" i="67"/>
  <c r="M3502" i="67"/>
  <c r="L3502" i="67"/>
  <c r="M6519" i="67"/>
  <c r="L6519" i="67"/>
  <c r="K6519" i="67"/>
  <c r="J6519" i="67"/>
  <c r="I6520" i="67"/>
  <c r="I5515" i="67"/>
  <c r="I4510" i="67"/>
  <c r="I3503" i="67"/>
  <c r="I2498" i="67"/>
  <c r="I1492" i="67"/>
  <c r="I485" i="67"/>
  <c r="I8577" i="67"/>
  <c r="I7570" i="67"/>
  <c r="K5515" i="67"/>
  <c r="J5515" i="67"/>
  <c r="M5515" i="67"/>
  <c r="L5515" i="67"/>
  <c r="L485" i="67"/>
  <c r="K485" i="67"/>
  <c r="J485" i="67"/>
  <c r="M485" i="67"/>
  <c r="J4510" i="67"/>
  <c r="M4510" i="67"/>
  <c r="L4510" i="67"/>
  <c r="K4510" i="67"/>
  <c r="L6520" i="67"/>
  <c r="K6520" i="67"/>
  <c r="M6520" i="67"/>
  <c r="J6520" i="67"/>
  <c r="I6521" i="67"/>
  <c r="L1492" i="67"/>
  <c r="K1492" i="67"/>
  <c r="J1492" i="67"/>
  <c r="M1492" i="67"/>
  <c r="M2498" i="67"/>
  <c r="J2498" i="67"/>
  <c r="L2498" i="67"/>
  <c r="K2498" i="67"/>
  <c r="K3503" i="67"/>
  <c r="J3503" i="67"/>
  <c r="M3503" i="67"/>
  <c r="L3503" i="67"/>
  <c r="I5516" i="67"/>
  <c r="I4511" i="67"/>
  <c r="I3504" i="67"/>
  <c r="I2499" i="67"/>
  <c r="I1493" i="67"/>
  <c r="I486" i="67"/>
  <c r="I8578" i="67"/>
  <c r="I7571" i="67"/>
  <c r="M5516" i="67"/>
  <c r="J5516" i="67"/>
  <c r="L5516" i="67"/>
  <c r="K5516" i="67"/>
  <c r="K486" i="67"/>
  <c r="J486" i="67"/>
  <c r="M486" i="67"/>
  <c r="L486" i="67"/>
  <c r="M1493" i="67"/>
  <c r="L1493" i="67"/>
  <c r="K1493" i="67"/>
  <c r="J1493" i="67"/>
  <c r="L2499" i="67"/>
  <c r="K2499" i="67"/>
  <c r="J2499" i="67"/>
  <c r="M2499" i="67"/>
  <c r="M4511" i="67"/>
  <c r="L4511" i="67"/>
  <c r="K4511" i="67"/>
  <c r="J4511" i="67"/>
  <c r="K3504" i="67"/>
  <c r="J3504" i="67"/>
  <c r="M3504" i="67"/>
  <c r="L3504" i="67"/>
  <c r="M6521" i="67"/>
  <c r="L6521" i="67"/>
  <c r="K6521" i="67"/>
  <c r="J6521" i="67"/>
  <c r="I6522" i="67"/>
  <c r="I5517" i="67"/>
  <c r="I4512" i="67"/>
  <c r="I3505" i="67"/>
  <c r="I2500" i="67"/>
  <c r="I1494" i="67"/>
  <c r="I487" i="67"/>
  <c r="I8579" i="67"/>
  <c r="I7572" i="67"/>
  <c r="J4512" i="67"/>
  <c r="M4512" i="67"/>
  <c r="L4512" i="67"/>
  <c r="K4512" i="67"/>
  <c r="K5517" i="67"/>
  <c r="J5517" i="67"/>
  <c r="M5517" i="67"/>
  <c r="L5517" i="67"/>
  <c r="L6522" i="67"/>
  <c r="K6522" i="67"/>
  <c r="M6522" i="67"/>
  <c r="J6522" i="67"/>
  <c r="I6523" i="67"/>
  <c r="K487" i="67"/>
  <c r="J487" i="67"/>
  <c r="M487" i="67"/>
  <c r="L487" i="67"/>
  <c r="L1494" i="67"/>
  <c r="K1494" i="67"/>
  <c r="J1494" i="67"/>
  <c r="M1494" i="67"/>
  <c r="M2500" i="67"/>
  <c r="J2500" i="67"/>
  <c r="L2500" i="67"/>
  <c r="K2500" i="67"/>
  <c r="K3505" i="67"/>
  <c r="M3505" i="67"/>
  <c r="L3505" i="67"/>
  <c r="J3505" i="67"/>
  <c r="I5518" i="67"/>
  <c r="I4513" i="67"/>
  <c r="I3506" i="67"/>
  <c r="I2501" i="67"/>
  <c r="I1495" i="67"/>
  <c r="I488" i="67"/>
  <c r="I8580" i="67"/>
  <c r="I7573" i="67"/>
  <c r="M4513" i="67"/>
  <c r="L4513" i="67"/>
  <c r="K4513" i="67"/>
  <c r="J4513" i="67"/>
  <c r="K488" i="67"/>
  <c r="J488" i="67"/>
  <c r="M488" i="67"/>
  <c r="L488" i="67"/>
  <c r="M1495" i="67"/>
  <c r="L1495" i="67"/>
  <c r="K1495" i="67"/>
  <c r="J1495" i="67"/>
  <c r="L2501" i="67"/>
  <c r="K2501" i="67"/>
  <c r="J2501" i="67"/>
  <c r="M2501" i="67"/>
  <c r="M5518" i="67"/>
  <c r="J5518" i="67"/>
  <c r="K5518" i="67"/>
  <c r="L5518" i="67"/>
  <c r="M6523" i="67"/>
  <c r="L6523" i="67"/>
  <c r="K6523" i="67"/>
  <c r="J6523" i="67"/>
  <c r="I6524" i="67"/>
  <c r="K3506" i="67"/>
  <c r="J3506" i="67"/>
  <c r="L3506" i="67"/>
  <c r="M3506" i="67"/>
  <c r="I5519" i="67"/>
  <c r="I4514" i="67"/>
  <c r="I3507" i="67"/>
  <c r="I2502" i="67"/>
  <c r="I1496" i="67"/>
  <c r="I489" i="67"/>
  <c r="I8581" i="67"/>
  <c r="I7574" i="67"/>
  <c r="K5519" i="67"/>
  <c r="J5519" i="67"/>
  <c r="M5519" i="67"/>
  <c r="L5519" i="67"/>
  <c r="L1496" i="67"/>
  <c r="K1496" i="67"/>
  <c r="J1496" i="67"/>
  <c r="M1496" i="67"/>
  <c r="M2502" i="67"/>
  <c r="J2502" i="67"/>
  <c r="L2502" i="67"/>
  <c r="K2502" i="67"/>
  <c r="J4514" i="67"/>
  <c r="M4514" i="67"/>
  <c r="L4514" i="67"/>
  <c r="K4514" i="67"/>
  <c r="J489" i="67"/>
  <c r="M489" i="67"/>
  <c r="L489" i="67"/>
  <c r="K489" i="67"/>
  <c r="K3507" i="67"/>
  <c r="M3507" i="67"/>
  <c r="L3507" i="67"/>
  <c r="J3507" i="67"/>
  <c r="L6524" i="67"/>
  <c r="K6524" i="67"/>
  <c r="M6524" i="67"/>
  <c r="J6524" i="67"/>
  <c r="I6525" i="67"/>
  <c r="I5520" i="67"/>
  <c r="I4515" i="67"/>
  <c r="I3508" i="67"/>
  <c r="I2503" i="67"/>
  <c r="I1497" i="67"/>
  <c r="I490" i="67"/>
  <c r="I8582" i="67"/>
  <c r="I7575" i="67"/>
  <c r="M5520" i="67"/>
  <c r="J5520" i="67"/>
  <c r="L5520" i="67"/>
  <c r="K5520" i="67"/>
  <c r="M4515" i="67"/>
  <c r="L4515" i="67"/>
  <c r="K4515" i="67"/>
  <c r="J4515" i="67"/>
  <c r="M490" i="67"/>
  <c r="L490" i="67"/>
  <c r="K490" i="67"/>
  <c r="J490" i="67"/>
  <c r="M6525" i="67"/>
  <c r="L6525" i="67"/>
  <c r="K6525" i="67"/>
  <c r="J6525" i="67"/>
  <c r="I6526" i="67"/>
  <c r="L2503" i="67"/>
  <c r="K2503" i="67"/>
  <c r="J2503" i="67"/>
  <c r="M2503" i="67"/>
  <c r="M1497" i="67"/>
  <c r="L1497" i="67"/>
  <c r="K1497" i="67"/>
  <c r="J1497" i="67"/>
  <c r="K3508" i="67"/>
  <c r="J3508" i="67"/>
  <c r="M3508" i="67"/>
  <c r="L3508" i="67"/>
  <c r="I5521" i="67"/>
  <c r="I4516" i="67"/>
  <c r="I3509" i="67"/>
  <c r="I2504" i="67"/>
  <c r="I1498" i="67"/>
  <c r="I491" i="67"/>
  <c r="I8583" i="67"/>
  <c r="I7576" i="67"/>
  <c r="K5521" i="67"/>
  <c r="J5521" i="67"/>
  <c r="M5521" i="67"/>
  <c r="L5521" i="67"/>
  <c r="M491" i="67"/>
  <c r="L491" i="67"/>
  <c r="K491" i="67"/>
  <c r="J491" i="67"/>
  <c r="J4516" i="67"/>
  <c r="M4516" i="67"/>
  <c r="L4516" i="67"/>
  <c r="K4516" i="67"/>
  <c r="M2504" i="67"/>
  <c r="J2504" i="67"/>
  <c r="K2504" i="67"/>
  <c r="L2504" i="67"/>
  <c r="L1498" i="67"/>
  <c r="K1498" i="67"/>
  <c r="J1498" i="67"/>
  <c r="M1498" i="67"/>
  <c r="K3509" i="67"/>
  <c r="L3509" i="67"/>
  <c r="J3509" i="67"/>
  <c r="M3509" i="67"/>
  <c r="L6526" i="67"/>
  <c r="K6526" i="67"/>
  <c r="J6526" i="67"/>
  <c r="M6526" i="67"/>
  <c r="I6527" i="67"/>
  <c r="I5522" i="67"/>
  <c r="I4517" i="67"/>
  <c r="I3510" i="67"/>
  <c r="I2505" i="67"/>
  <c r="I1499" i="67"/>
  <c r="I492" i="67"/>
  <c r="I8584" i="67"/>
  <c r="I7577" i="67"/>
  <c r="M4517" i="67"/>
  <c r="L4517" i="67"/>
  <c r="K4517" i="67"/>
  <c r="J4517" i="67"/>
  <c r="M492" i="67"/>
  <c r="L492" i="67"/>
  <c r="K492" i="67"/>
  <c r="J492" i="67"/>
  <c r="M5522" i="67"/>
  <c r="J5522" i="67"/>
  <c r="L5522" i="67"/>
  <c r="K5522" i="67"/>
  <c r="L2505" i="67"/>
  <c r="K2505" i="67"/>
  <c r="J2505" i="67"/>
  <c r="M2505" i="67"/>
  <c r="M6527" i="67"/>
  <c r="L6527" i="67"/>
  <c r="K6527" i="67"/>
  <c r="J6527" i="67"/>
  <c r="I6528" i="67"/>
  <c r="M1499" i="67"/>
  <c r="L1499" i="67"/>
  <c r="K1499" i="67"/>
  <c r="J1499" i="67"/>
  <c r="K3510" i="67"/>
  <c r="J3510" i="67"/>
  <c r="M3510" i="67"/>
  <c r="L3510" i="67"/>
  <c r="I5523" i="67"/>
  <c r="I4518" i="67"/>
  <c r="I3511" i="67"/>
  <c r="I2506" i="67"/>
  <c r="I1500" i="67"/>
  <c r="I493" i="67"/>
  <c r="I8585" i="67"/>
  <c r="I7578" i="67"/>
  <c r="L493" i="67"/>
  <c r="J493" i="67"/>
  <c r="K493" i="67"/>
  <c r="M493" i="67"/>
  <c r="J4518" i="67"/>
  <c r="M4518" i="67"/>
  <c r="L4518" i="67"/>
  <c r="K4518" i="67"/>
  <c r="K5523" i="67"/>
  <c r="J5523" i="67"/>
  <c r="M5523" i="67"/>
  <c r="L5523" i="67"/>
  <c r="L6528" i="67"/>
  <c r="K6528" i="67"/>
  <c r="M6528" i="67"/>
  <c r="J6528" i="67"/>
  <c r="I6529" i="67"/>
  <c r="L1500" i="67"/>
  <c r="K1500" i="67"/>
  <c r="J1500" i="67"/>
  <c r="M1500" i="67"/>
  <c r="M2506" i="67"/>
  <c r="J2506" i="67"/>
  <c r="L2506" i="67"/>
  <c r="K2506" i="67"/>
  <c r="K3511" i="67"/>
  <c r="M3511" i="67"/>
  <c r="L3511" i="67"/>
  <c r="J3511" i="67"/>
  <c r="I5524" i="67"/>
  <c r="I4519" i="67"/>
  <c r="I3512" i="67"/>
  <c r="I2507" i="67"/>
  <c r="I1501" i="67"/>
  <c r="I494" i="67"/>
  <c r="I8586" i="67"/>
  <c r="I7579" i="67"/>
  <c r="M4519" i="67"/>
  <c r="L4519" i="67"/>
  <c r="K4519" i="67"/>
  <c r="J4519" i="67"/>
  <c r="M5524" i="67"/>
  <c r="J5524" i="67"/>
  <c r="K5524" i="67"/>
  <c r="L5524" i="67"/>
  <c r="M1501" i="67"/>
  <c r="L1501" i="67"/>
  <c r="K1501" i="67"/>
  <c r="J1501" i="67"/>
  <c r="L2507" i="67"/>
  <c r="K2507" i="67"/>
  <c r="J2507" i="67"/>
  <c r="M2507" i="67"/>
  <c r="K494" i="67"/>
  <c r="J494" i="67"/>
  <c r="M494" i="67"/>
  <c r="L494" i="67"/>
  <c r="K3512" i="67"/>
  <c r="J3512" i="67"/>
  <c r="M3512" i="67"/>
  <c r="L3512" i="67"/>
  <c r="M6529" i="67"/>
  <c r="L6529" i="67"/>
  <c r="K6529" i="67"/>
  <c r="J6529" i="67"/>
  <c r="I6530" i="67"/>
  <c r="I5525" i="67"/>
  <c r="I4520" i="67"/>
  <c r="I3513" i="67"/>
  <c r="I2508" i="67"/>
  <c r="I1502" i="67"/>
  <c r="I495" i="67"/>
  <c r="I8587" i="67"/>
  <c r="I7580" i="67"/>
  <c r="L6530" i="67"/>
  <c r="K6530" i="67"/>
  <c r="M6530" i="67"/>
  <c r="J6530" i="67"/>
  <c r="I6531" i="67"/>
  <c r="K495" i="67"/>
  <c r="J495" i="67"/>
  <c r="M495" i="67"/>
  <c r="L495" i="67"/>
  <c r="L1502" i="67"/>
  <c r="K1502" i="67"/>
  <c r="J1502" i="67"/>
  <c r="M1502" i="67"/>
  <c r="J4520" i="67"/>
  <c r="M4520" i="67"/>
  <c r="L4520" i="67"/>
  <c r="K4520" i="67"/>
  <c r="M2508" i="67"/>
  <c r="J2508" i="67"/>
  <c r="L2508" i="67"/>
  <c r="K2508" i="67"/>
  <c r="K5525" i="67"/>
  <c r="J5525" i="67"/>
  <c r="M5525" i="67"/>
  <c r="L5525" i="67"/>
  <c r="K3513" i="67"/>
  <c r="M3513" i="67"/>
  <c r="L3513" i="67"/>
  <c r="J3513" i="67"/>
  <c r="I5526" i="67"/>
  <c r="I4521" i="67"/>
  <c r="I3514" i="67"/>
  <c r="I2509" i="67"/>
  <c r="I1503" i="67"/>
  <c r="I496" i="67"/>
  <c r="I8588" i="67"/>
  <c r="I7581" i="67"/>
  <c r="M4521" i="67"/>
  <c r="L4521" i="67"/>
  <c r="K4521" i="67"/>
  <c r="J4521" i="67"/>
  <c r="M1503" i="67"/>
  <c r="L1503" i="67"/>
  <c r="K1503" i="67"/>
  <c r="J1503" i="67"/>
  <c r="M5526" i="67"/>
  <c r="J5526" i="67"/>
  <c r="L5526" i="67"/>
  <c r="K5526" i="67"/>
  <c r="M6531" i="67"/>
  <c r="L6531" i="67"/>
  <c r="K6531" i="67"/>
  <c r="J6531" i="67"/>
  <c r="I6532" i="67"/>
  <c r="K496" i="67"/>
  <c r="J496" i="67"/>
  <c r="M496" i="67"/>
  <c r="L496" i="67"/>
  <c r="L2509" i="67"/>
  <c r="K2509" i="67"/>
  <c r="J2509" i="67"/>
  <c r="M2509" i="67"/>
  <c r="K3514" i="67"/>
  <c r="J3514" i="67"/>
  <c r="M3514" i="67"/>
  <c r="L3514" i="67"/>
  <c r="I5527" i="67"/>
  <c r="I4522" i="67"/>
  <c r="I3515" i="67"/>
  <c r="I2510" i="67"/>
  <c r="I1504" i="67"/>
  <c r="I497" i="67"/>
  <c r="I8589" i="67"/>
  <c r="I7582" i="67"/>
  <c r="K5527" i="67"/>
  <c r="J5527" i="67"/>
  <c r="M5527" i="67"/>
  <c r="L5527" i="67"/>
  <c r="J4522" i="67"/>
  <c r="M4522" i="67"/>
  <c r="L4522" i="67"/>
  <c r="K4522" i="67"/>
  <c r="L1504" i="67"/>
  <c r="K1504" i="67"/>
  <c r="J1504" i="67"/>
  <c r="M1504" i="67"/>
  <c r="M2510" i="67"/>
  <c r="J2510" i="67"/>
  <c r="L2510" i="67"/>
  <c r="K2510" i="67"/>
  <c r="J497" i="67"/>
  <c r="M497" i="67"/>
  <c r="L497" i="67"/>
  <c r="K497" i="67"/>
  <c r="K3515" i="67"/>
  <c r="M3515" i="67"/>
  <c r="L3515" i="67"/>
  <c r="J3515" i="67"/>
  <c r="L6532" i="67"/>
  <c r="K6532" i="67"/>
  <c r="M6532" i="67"/>
  <c r="J6532" i="67"/>
  <c r="I6533" i="67"/>
  <c r="I5528" i="67"/>
  <c r="I4523" i="67"/>
  <c r="I3516" i="67"/>
  <c r="I2511" i="67"/>
  <c r="I1505" i="67"/>
  <c r="I498" i="67"/>
  <c r="I8590" i="67"/>
  <c r="I7583" i="67"/>
  <c r="M4523" i="67"/>
  <c r="L4523" i="67"/>
  <c r="K4523" i="67"/>
  <c r="J4523" i="67"/>
  <c r="M6533" i="67"/>
  <c r="L6533" i="67"/>
  <c r="K6533" i="67"/>
  <c r="J6533" i="67"/>
  <c r="I6534" i="67"/>
  <c r="M5528" i="67"/>
  <c r="J5528" i="67"/>
  <c r="L5528" i="67"/>
  <c r="K5528" i="67"/>
  <c r="M498" i="67"/>
  <c r="L498" i="67"/>
  <c r="K498" i="67"/>
  <c r="J498" i="67"/>
  <c r="M1505" i="67"/>
  <c r="L1505" i="67"/>
  <c r="K1505" i="67"/>
  <c r="J1505" i="67"/>
  <c r="L2511" i="67"/>
  <c r="K2511" i="67"/>
  <c r="J2511" i="67"/>
  <c r="M2511" i="67"/>
  <c r="K3516" i="67"/>
  <c r="J3516" i="67"/>
  <c r="M3516" i="67"/>
  <c r="L3516" i="67"/>
  <c r="I5529" i="67"/>
  <c r="I4524" i="67"/>
  <c r="I3517" i="67"/>
  <c r="I2512" i="67"/>
  <c r="I1506" i="67"/>
  <c r="I499" i="67"/>
  <c r="I8591" i="67"/>
  <c r="I7584" i="67"/>
  <c r="K5529" i="67"/>
  <c r="J5529" i="67"/>
  <c r="M5529" i="67"/>
  <c r="L5529" i="67"/>
  <c r="M499" i="67"/>
  <c r="L499" i="67"/>
  <c r="K499" i="67"/>
  <c r="J499" i="67"/>
  <c r="J4524" i="67"/>
  <c r="M4524" i="67"/>
  <c r="L4524" i="67"/>
  <c r="K4524" i="67"/>
  <c r="L1506" i="67"/>
  <c r="K1506" i="67"/>
  <c r="J1506" i="67"/>
  <c r="M1506" i="67"/>
  <c r="M2512" i="67"/>
  <c r="J2512" i="67"/>
  <c r="L2512" i="67"/>
  <c r="K2512" i="67"/>
  <c r="K3517" i="67"/>
  <c r="M3517" i="67"/>
  <c r="L3517" i="67"/>
  <c r="J3517" i="67"/>
  <c r="L6534" i="67"/>
  <c r="K6534" i="67"/>
  <c r="M6534" i="67"/>
  <c r="J6534" i="67"/>
  <c r="I6535" i="67"/>
  <c r="I5530" i="67"/>
  <c r="I4525" i="67"/>
  <c r="I3518" i="67"/>
  <c r="I2513" i="67"/>
  <c r="I1507" i="67"/>
  <c r="I500" i="67"/>
  <c r="I8592" i="67"/>
  <c r="I7585" i="67"/>
  <c r="M4525" i="67"/>
  <c r="L4525" i="67"/>
  <c r="K4525" i="67"/>
  <c r="J4525" i="67"/>
  <c r="M500" i="67"/>
  <c r="L500" i="67"/>
  <c r="K500" i="67"/>
  <c r="J500" i="67"/>
  <c r="M6535" i="67"/>
  <c r="L6535" i="67"/>
  <c r="K6535" i="67"/>
  <c r="J6535" i="67"/>
  <c r="I6536" i="67"/>
  <c r="L2513" i="67"/>
  <c r="K2513" i="67"/>
  <c r="J2513" i="67"/>
  <c r="M2513" i="67"/>
  <c r="M5530" i="67"/>
  <c r="J5530" i="67"/>
  <c r="L5530" i="67"/>
  <c r="K5530" i="67"/>
  <c r="M1507" i="67"/>
  <c r="L1507" i="67"/>
  <c r="K1507" i="67"/>
  <c r="J1507" i="67"/>
  <c r="K3518" i="67"/>
  <c r="J3518" i="67"/>
  <c r="M3518" i="67"/>
  <c r="L3518" i="67"/>
  <c r="I5531" i="67"/>
  <c r="I4526" i="67"/>
  <c r="I3519" i="67"/>
  <c r="I2514" i="67"/>
  <c r="I1508" i="67"/>
  <c r="I501" i="67"/>
  <c r="I8593" i="67"/>
  <c r="I7586" i="67"/>
  <c r="J4526" i="67"/>
  <c r="M4526" i="67"/>
  <c r="L4526" i="67"/>
  <c r="K4526" i="67"/>
  <c r="K5531" i="67"/>
  <c r="J5531" i="67"/>
  <c r="M5531" i="67"/>
  <c r="L5531" i="67"/>
  <c r="L1508" i="67"/>
  <c r="K1508" i="67"/>
  <c r="J1508" i="67"/>
  <c r="M1508" i="67"/>
  <c r="L6536" i="67"/>
  <c r="K6536" i="67"/>
  <c r="M6536" i="67"/>
  <c r="J6536" i="67"/>
  <c r="I6537" i="67"/>
  <c r="L501" i="67"/>
  <c r="J501" i="67"/>
  <c r="K501" i="67"/>
  <c r="M501" i="67"/>
  <c r="M2514" i="67"/>
  <c r="J2514" i="67"/>
  <c r="L2514" i="67"/>
  <c r="K2514" i="67"/>
  <c r="K3519" i="67"/>
  <c r="J3519" i="67"/>
  <c r="M3519" i="67"/>
  <c r="L3519" i="67"/>
  <c r="I5532" i="67"/>
  <c r="I4527" i="67"/>
  <c r="I3520" i="67"/>
  <c r="I2515" i="67"/>
  <c r="I1509" i="67"/>
  <c r="I502" i="67"/>
  <c r="I8594" i="67"/>
  <c r="I7587" i="67"/>
  <c r="K502" i="67"/>
  <c r="J502" i="67"/>
  <c r="M502" i="67"/>
  <c r="L502" i="67"/>
  <c r="M4527" i="67"/>
  <c r="L4527" i="67"/>
  <c r="K4527" i="67"/>
  <c r="J4527" i="67"/>
  <c r="M5532" i="67"/>
  <c r="J5532" i="67"/>
  <c r="L5532" i="67"/>
  <c r="K5532" i="67"/>
  <c r="M1509" i="67"/>
  <c r="L1509" i="67"/>
  <c r="K1509" i="67"/>
  <c r="J1509" i="67"/>
  <c r="L2515" i="67"/>
  <c r="K2515" i="67"/>
  <c r="J2515" i="67"/>
  <c r="M2515" i="67"/>
  <c r="K3520" i="67"/>
  <c r="J3520" i="67"/>
  <c r="M3520" i="67"/>
  <c r="L3520" i="67"/>
  <c r="M6537" i="67"/>
  <c r="L6537" i="67"/>
  <c r="K6537" i="67"/>
  <c r="J6537" i="67"/>
  <c r="I6538" i="67"/>
  <c r="I5533" i="67"/>
  <c r="I4528" i="67"/>
  <c r="I3521" i="67"/>
  <c r="I2516" i="67"/>
  <c r="I1510" i="67"/>
  <c r="I503" i="67"/>
  <c r="I8595" i="67"/>
  <c r="I7588" i="67"/>
  <c r="L6538" i="67"/>
  <c r="K6538" i="67"/>
  <c r="M6538" i="67"/>
  <c r="J6538" i="67"/>
  <c r="I6539" i="67"/>
  <c r="L1510" i="67"/>
  <c r="K1510" i="67"/>
  <c r="J1510" i="67"/>
  <c r="M1510" i="67"/>
  <c r="K5533" i="67"/>
  <c r="J5533" i="67"/>
  <c r="M5533" i="67"/>
  <c r="L5533" i="67"/>
  <c r="K503" i="67"/>
  <c r="J503" i="67"/>
  <c r="M503" i="67"/>
  <c r="L503" i="67"/>
  <c r="M2516" i="67"/>
  <c r="J2516" i="67"/>
  <c r="L2516" i="67"/>
  <c r="K2516" i="67"/>
  <c r="J4528" i="67"/>
  <c r="M4528" i="67"/>
  <c r="L4528" i="67"/>
  <c r="K4528" i="67"/>
  <c r="K3521" i="67"/>
  <c r="M3521" i="67"/>
  <c r="L3521" i="67"/>
  <c r="J3521" i="67"/>
  <c r="I5534" i="67"/>
  <c r="I4529" i="67"/>
  <c r="I3522" i="67"/>
  <c r="I2517" i="67"/>
  <c r="I1511" i="67"/>
  <c r="I504" i="67"/>
  <c r="I8596" i="67"/>
  <c r="I7589" i="67"/>
  <c r="M4529" i="67"/>
  <c r="L4529" i="67"/>
  <c r="K4529" i="67"/>
  <c r="J4529" i="67"/>
  <c r="M5534" i="67"/>
  <c r="J5534" i="67"/>
  <c r="K5534" i="67"/>
  <c r="L5534" i="67"/>
  <c r="K504" i="67"/>
  <c r="J504" i="67"/>
  <c r="M504" i="67"/>
  <c r="L504" i="67"/>
  <c r="M1511" i="67"/>
  <c r="L1511" i="67"/>
  <c r="K1511" i="67"/>
  <c r="J1511" i="67"/>
  <c r="M6539" i="67"/>
  <c r="L6539" i="67"/>
  <c r="K6539" i="67"/>
  <c r="J6539" i="67"/>
  <c r="I6540" i="67"/>
  <c r="L2517" i="67"/>
  <c r="K2517" i="67"/>
  <c r="J2517" i="67"/>
  <c r="M2517" i="67"/>
  <c r="K3522" i="67"/>
  <c r="J3522" i="67"/>
  <c r="L3522" i="67"/>
  <c r="M3522" i="67"/>
  <c r="I5535" i="67"/>
  <c r="I4530" i="67"/>
  <c r="I3523" i="67"/>
  <c r="I2518" i="67"/>
  <c r="I1512" i="67"/>
  <c r="I505" i="67"/>
  <c r="I8597" i="67"/>
  <c r="I7590" i="67"/>
  <c r="J4530" i="67"/>
  <c r="M4530" i="67"/>
  <c r="L4530" i="67"/>
  <c r="K4530" i="67"/>
  <c r="K5535" i="67"/>
  <c r="J5535" i="67"/>
  <c r="M5535" i="67"/>
  <c r="L5535" i="67"/>
  <c r="J505" i="67"/>
  <c r="M505" i="67"/>
  <c r="L505" i="67"/>
  <c r="K505" i="67"/>
  <c r="L1512" i="67"/>
  <c r="K1512" i="67"/>
  <c r="J1512" i="67"/>
  <c r="M1512" i="67"/>
  <c r="M2518" i="67"/>
  <c r="J2518" i="67"/>
  <c r="L2518" i="67"/>
  <c r="K2518" i="67"/>
  <c r="L6540" i="67"/>
  <c r="K6540" i="67"/>
  <c r="M6540" i="67"/>
  <c r="J6540" i="67"/>
  <c r="I6541" i="67"/>
  <c r="K3523" i="67"/>
  <c r="M3523" i="67"/>
  <c r="L3523" i="67"/>
  <c r="J3523" i="67"/>
  <c r="I5536" i="67"/>
  <c r="I4531" i="67"/>
  <c r="I3524" i="67"/>
  <c r="I2519" i="67"/>
  <c r="I1513" i="67"/>
  <c r="I506" i="67"/>
  <c r="I8598" i="67"/>
  <c r="I7591" i="67"/>
  <c r="M4531" i="67"/>
  <c r="L4531" i="67"/>
  <c r="K4531" i="67"/>
  <c r="J4531" i="67"/>
  <c r="M506" i="67"/>
  <c r="L506" i="67"/>
  <c r="K506" i="67"/>
  <c r="J506" i="67"/>
  <c r="M5536" i="67"/>
  <c r="J5536" i="67"/>
  <c r="L5536" i="67"/>
  <c r="K5536" i="67"/>
  <c r="M1513" i="67"/>
  <c r="L1513" i="67"/>
  <c r="K1513" i="67"/>
  <c r="J1513" i="67"/>
  <c r="L2519" i="67"/>
  <c r="K2519" i="67"/>
  <c r="J2519" i="67"/>
  <c r="M2519" i="67"/>
  <c r="K3524" i="67"/>
  <c r="J3524" i="67"/>
  <c r="M3524" i="67"/>
  <c r="L3524" i="67"/>
  <c r="M6541" i="67"/>
  <c r="L6541" i="67"/>
  <c r="K6541" i="67"/>
  <c r="J6541" i="67"/>
  <c r="I6542" i="67"/>
  <c r="I5537" i="67"/>
  <c r="I4532" i="67"/>
  <c r="I3525" i="67"/>
  <c r="I2520" i="67"/>
  <c r="I1514" i="67"/>
  <c r="I507" i="67"/>
  <c r="I8599" i="67"/>
  <c r="I7592" i="67"/>
  <c r="J4532" i="67"/>
  <c r="M4532" i="67"/>
  <c r="L4532" i="67"/>
  <c r="K4532" i="67"/>
  <c r="L6542" i="67"/>
  <c r="K6542" i="67"/>
  <c r="J6542" i="67"/>
  <c r="M6542" i="67"/>
  <c r="I6543" i="67"/>
  <c r="K5537" i="67"/>
  <c r="J5537" i="67"/>
  <c r="M5537" i="67"/>
  <c r="L5537" i="67"/>
  <c r="M507" i="67"/>
  <c r="L507" i="67"/>
  <c r="K507" i="67"/>
  <c r="J507" i="67"/>
  <c r="L1514" i="67"/>
  <c r="K1514" i="67"/>
  <c r="J1514" i="67"/>
  <c r="M1514" i="67"/>
  <c r="M2520" i="67"/>
  <c r="J2520" i="67"/>
  <c r="K2520" i="67"/>
  <c r="L2520" i="67"/>
  <c r="K3525" i="67"/>
  <c r="L3525" i="67"/>
  <c r="J3525" i="67"/>
  <c r="M3525" i="67"/>
  <c r="I5538" i="67"/>
  <c r="I4533" i="67"/>
  <c r="I3526" i="67"/>
  <c r="I2521" i="67"/>
  <c r="I1515" i="67"/>
  <c r="I508" i="67"/>
  <c r="I8600" i="67"/>
  <c r="I7593" i="67"/>
  <c r="M4533" i="67"/>
  <c r="L4533" i="67"/>
  <c r="K4533" i="67"/>
  <c r="J4533" i="67"/>
  <c r="M1515" i="67"/>
  <c r="L1515" i="67"/>
  <c r="K1515" i="67"/>
  <c r="J1515" i="67"/>
  <c r="M508" i="67"/>
  <c r="L508" i="67"/>
  <c r="K508" i="67"/>
  <c r="J508" i="67"/>
  <c r="L2521" i="67"/>
  <c r="K2521" i="67"/>
  <c r="J2521" i="67"/>
  <c r="M2521" i="67"/>
  <c r="M5538" i="67"/>
  <c r="J5538" i="67"/>
  <c r="L5538" i="67"/>
  <c r="K5538" i="67"/>
  <c r="K3526" i="67"/>
  <c r="J3526" i="67"/>
  <c r="M3526" i="67"/>
  <c r="L3526" i="67"/>
  <c r="M6543" i="67"/>
  <c r="L6543" i="67"/>
  <c r="K6543" i="67"/>
  <c r="J6543" i="67"/>
  <c r="I6544" i="67"/>
  <c r="I5539" i="67"/>
  <c r="I4534" i="67"/>
  <c r="I3527" i="67"/>
  <c r="I2522" i="67"/>
  <c r="I1516" i="67"/>
  <c r="I509" i="67"/>
  <c r="I8601" i="67"/>
  <c r="I7594" i="67"/>
  <c r="J4534" i="67"/>
  <c r="M4534" i="67"/>
  <c r="L4534" i="67"/>
  <c r="K4534" i="67"/>
  <c r="L509" i="67"/>
  <c r="J509" i="67"/>
  <c r="K509" i="67"/>
  <c r="M509" i="67"/>
  <c r="K5539" i="67"/>
  <c r="J5539" i="67"/>
  <c r="M5539" i="67"/>
  <c r="L5539" i="67"/>
  <c r="M2522" i="67"/>
  <c r="J2522" i="67"/>
  <c r="L2522" i="67"/>
  <c r="K2522" i="67"/>
  <c r="L6544" i="67"/>
  <c r="K6544" i="67"/>
  <c r="M6544" i="67"/>
  <c r="J6544" i="67"/>
  <c r="I6545" i="67"/>
  <c r="L1516" i="67"/>
  <c r="K1516" i="67"/>
  <c r="J1516" i="67"/>
  <c r="M1516" i="67"/>
  <c r="K3527" i="67"/>
  <c r="M3527" i="67"/>
  <c r="L3527" i="67"/>
  <c r="J3527" i="67"/>
  <c r="I5540" i="67"/>
  <c r="I4535" i="67"/>
  <c r="I3528" i="67"/>
  <c r="I2523" i="67"/>
  <c r="I1517" i="67"/>
  <c r="I510" i="67"/>
  <c r="I8602" i="67"/>
  <c r="I7595" i="67"/>
  <c r="M5540" i="67"/>
  <c r="J5540" i="67"/>
  <c r="K5540" i="67"/>
  <c r="L5540" i="67"/>
  <c r="M4535" i="67"/>
  <c r="L4535" i="67"/>
  <c r="K4535" i="67"/>
  <c r="J4535" i="67"/>
  <c r="K510" i="67"/>
  <c r="J510" i="67"/>
  <c r="M510" i="67"/>
  <c r="L510" i="67"/>
  <c r="M6545" i="67"/>
  <c r="L6545" i="67"/>
  <c r="K6545" i="67"/>
  <c r="J6545" i="67"/>
  <c r="I6546" i="67"/>
  <c r="M1517" i="67"/>
  <c r="L1517" i="67"/>
  <c r="K1517" i="67"/>
  <c r="J1517" i="67"/>
  <c r="L2523" i="67"/>
  <c r="K2523" i="67"/>
  <c r="J2523" i="67"/>
  <c r="M2523" i="67"/>
  <c r="K3528" i="67"/>
  <c r="J3528" i="67"/>
  <c r="M3528" i="67"/>
  <c r="L3528" i="67"/>
  <c r="I5541" i="67"/>
  <c r="I4536" i="67"/>
  <c r="I3529" i="67"/>
  <c r="I2524" i="67"/>
  <c r="I1518" i="67"/>
  <c r="I511" i="67"/>
  <c r="I8603" i="67"/>
  <c r="I7596" i="67"/>
  <c r="K5541" i="67"/>
  <c r="J5541" i="67"/>
  <c r="M5541" i="67"/>
  <c r="L5541" i="67"/>
  <c r="J4536" i="67"/>
  <c r="M4536" i="67"/>
  <c r="L4536" i="67"/>
  <c r="K4536" i="67"/>
  <c r="K511" i="67"/>
  <c r="J511" i="67"/>
  <c r="M511" i="67"/>
  <c r="L511" i="67"/>
  <c r="M2524" i="67"/>
  <c r="J2524" i="67"/>
  <c r="L2524" i="67"/>
  <c r="K2524" i="67"/>
  <c r="L1518" i="67"/>
  <c r="K1518" i="67"/>
  <c r="J1518" i="67"/>
  <c r="M1518" i="67"/>
  <c r="K3529" i="67"/>
  <c r="M3529" i="67"/>
  <c r="L3529" i="67"/>
  <c r="J3529" i="67"/>
  <c r="L6546" i="67"/>
  <c r="K6546" i="67"/>
  <c r="M6546" i="67"/>
  <c r="J6546" i="67"/>
  <c r="I6547" i="67"/>
  <c r="I5542" i="67"/>
  <c r="I4537" i="67"/>
  <c r="I3530" i="67"/>
  <c r="I2525" i="67"/>
  <c r="I1519" i="67"/>
  <c r="I512" i="67"/>
  <c r="I8604" i="67"/>
  <c r="I7597" i="67"/>
  <c r="M4537" i="67"/>
  <c r="L4537" i="67"/>
  <c r="K4537" i="67"/>
  <c r="J4537" i="67"/>
  <c r="M1519" i="67"/>
  <c r="L1519" i="67"/>
  <c r="K1519" i="67"/>
  <c r="J1519" i="67"/>
  <c r="M5542" i="67"/>
  <c r="J5542" i="67"/>
  <c r="L5542" i="67"/>
  <c r="K5542" i="67"/>
  <c r="L2525" i="67"/>
  <c r="K2525" i="67"/>
  <c r="J2525" i="67"/>
  <c r="M2525" i="67"/>
  <c r="K6547" i="67"/>
  <c r="M6547" i="67"/>
  <c r="L6547" i="67"/>
  <c r="J6547" i="67"/>
  <c r="I6548" i="67"/>
  <c r="K512" i="67"/>
  <c r="J512" i="67"/>
  <c r="M512" i="67"/>
  <c r="L512" i="67"/>
  <c r="K3530" i="67"/>
  <c r="J3530" i="67"/>
  <c r="M3530" i="67"/>
  <c r="L3530" i="67"/>
  <c r="I5543" i="67"/>
  <c r="I4538" i="67"/>
  <c r="I3531" i="67"/>
  <c r="I2526" i="67"/>
  <c r="I1520" i="67"/>
  <c r="I513" i="67"/>
  <c r="I8605" i="67"/>
  <c r="I7598" i="67"/>
  <c r="J4538" i="67"/>
  <c r="M4538" i="67"/>
  <c r="L4538" i="67"/>
  <c r="K4538" i="67"/>
  <c r="J513" i="67"/>
  <c r="M513" i="67"/>
  <c r="L513" i="67"/>
  <c r="K513" i="67"/>
  <c r="K5543" i="67"/>
  <c r="J5543" i="67"/>
  <c r="M5543" i="67"/>
  <c r="L5543" i="67"/>
  <c r="M2526" i="67"/>
  <c r="J2526" i="67"/>
  <c r="L2526" i="67"/>
  <c r="K2526" i="67"/>
  <c r="M6548" i="67"/>
  <c r="J6548" i="67"/>
  <c r="K6548" i="67"/>
  <c r="L6548" i="67"/>
  <c r="I6549" i="67"/>
  <c r="L1520" i="67"/>
  <c r="K1520" i="67"/>
  <c r="J1520" i="67"/>
  <c r="M1520" i="67"/>
  <c r="K3531" i="67"/>
  <c r="M3531" i="67"/>
  <c r="L3531" i="67"/>
  <c r="J3531" i="67"/>
  <c r="I5544" i="67"/>
  <c r="I4539" i="67"/>
  <c r="I3532" i="67"/>
  <c r="I2527" i="67"/>
  <c r="I1521" i="67"/>
  <c r="I514" i="67"/>
  <c r="I8606" i="67"/>
  <c r="I7599" i="67"/>
  <c r="M4539" i="67"/>
  <c r="L4539" i="67"/>
  <c r="K4539" i="67"/>
  <c r="J4539" i="67"/>
  <c r="K6549" i="67"/>
  <c r="J6549" i="67"/>
  <c r="L6549" i="67"/>
  <c r="M6549" i="67"/>
  <c r="I6550" i="67"/>
  <c r="M5544" i="67"/>
  <c r="J5544" i="67"/>
  <c r="L5544" i="67"/>
  <c r="K5544" i="67"/>
  <c r="M514" i="67"/>
  <c r="L514" i="67"/>
  <c r="K514" i="67"/>
  <c r="J514" i="67"/>
  <c r="M1521" i="67"/>
  <c r="L1521" i="67"/>
  <c r="K1521" i="67"/>
  <c r="J1521" i="67"/>
  <c r="L2527" i="67"/>
  <c r="K2527" i="67"/>
  <c r="J2527" i="67"/>
  <c r="M2527" i="67"/>
  <c r="K3532" i="67"/>
  <c r="J3532" i="67"/>
  <c r="M3532" i="67"/>
  <c r="L3532" i="67"/>
  <c r="I5545" i="67"/>
  <c r="I4540" i="67"/>
  <c r="I3533" i="67"/>
  <c r="I2528" i="67"/>
  <c r="I1522" i="67"/>
  <c r="I515" i="67"/>
  <c r="I8607" i="67"/>
  <c r="I7600" i="67"/>
  <c r="K5545" i="67"/>
  <c r="J5545" i="67"/>
  <c r="M5545" i="67"/>
  <c r="L5545" i="67"/>
  <c r="M515" i="67"/>
  <c r="L515" i="67"/>
  <c r="K515" i="67"/>
  <c r="J515" i="67"/>
  <c r="J4540" i="67"/>
  <c r="M4540" i="67"/>
  <c r="L4540" i="67"/>
  <c r="K4540" i="67"/>
  <c r="L1522" i="67"/>
  <c r="K1522" i="67"/>
  <c r="J1522" i="67"/>
  <c r="M1522" i="67"/>
  <c r="M2528" i="67"/>
  <c r="J2528" i="67"/>
  <c r="L2528" i="67"/>
  <c r="K2528" i="67"/>
  <c r="K3533" i="67"/>
  <c r="M3533" i="67"/>
  <c r="L3533" i="67"/>
  <c r="J3533" i="67"/>
  <c r="M6550" i="67"/>
  <c r="J6550" i="67"/>
  <c r="K6550" i="67"/>
  <c r="L6550" i="67"/>
  <c r="I6551" i="67"/>
  <c r="I5546" i="67"/>
  <c r="I4541" i="67"/>
  <c r="I3534" i="67"/>
  <c r="I2529" i="67"/>
  <c r="I1523" i="67"/>
  <c r="I516" i="67"/>
  <c r="I8608" i="67"/>
  <c r="I7601" i="67"/>
  <c r="M5546" i="67"/>
  <c r="J5546" i="67"/>
  <c r="L5546" i="67"/>
  <c r="K5546" i="67"/>
  <c r="M4541" i="67"/>
  <c r="L4541" i="67"/>
  <c r="K4541" i="67"/>
  <c r="J4541" i="67"/>
  <c r="M516" i="67"/>
  <c r="L516" i="67"/>
  <c r="K516" i="67"/>
  <c r="J516" i="67"/>
  <c r="K6551" i="67"/>
  <c r="J6551" i="67"/>
  <c r="L6551" i="67"/>
  <c r="M6551" i="67"/>
  <c r="I6552" i="67"/>
  <c r="M1523" i="67"/>
  <c r="L1523" i="67"/>
  <c r="K1523" i="67"/>
  <c r="J1523" i="67"/>
  <c r="L2529" i="67"/>
  <c r="K2529" i="67"/>
  <c r="J2529" i="67"/>
  <c r="M2529" i="67"/>
  <c r="K3534" i="67"/>
  <c r="J3534" i="67"/>
  <c r="M3534" i="67"/>
  <c r="L3534" i="67"/>
  <c r="I5547" i="67"/>
  <c r="I4542" i="67"/>
  <c r="I3535" i="67"/>
  <c r="I2530" i="67"/>
  <c r="I1524" i="67"/>
  <c r="I517" i="67"/>
  <c r="I8609" i="67"/>
  <c r="I7602" i="67"/>
  <c r="J4542" i="67"/>
  <c r="M4542" i="67"/>
  <c r="L4542" i="67"/>
  <c r="K4542" i="67"/>
  <c r="K5547" i="67"/>
  <c r="J5547" i="67"/>
  <c r="M5547" i="67"/>
  <c r="L5547" i="67"/>
  <c r="L517" i="67"/>
  <c r="K517" i="67"/>
  <c r="J517" i="67"/>
  <c r="M517" i="67"/>
  <c r="M2530" i="67"/>
  <c r="J2530" i="67"/>
  <c r="L2530" i="67"/>
  <c r="K2530" i="67"/>
  <c r="L1524" i="67"/>
  <c r="K1524" i="67"/>
  <c r="J1524" i="67"/>
  <c r="M1524" i="67"/>
  <c r="K3535" i="67"/>
  <c r="J3535" i="67"/>
  <c r="M3535" i="67"/>
  <c r="L3535" i="67"/>
  <c r="M6552" i="67"/>
  <c r="J6552" i="67"/>
  <c r="L6552" i="67"/>
  <c r="K6552" i="67"/>
  <c r="I6553" i="67"/>
  <c r="I5548" i="67"/>
  <c r="I4543" i="67"/>
  <c r="I3536" i="67"/>
  <c r="I2531" i="67"/>
  <c r="I1525" i="67"/>
  <c r="I518" i="67"/>
  <c r="I8610" i="67"/>
  <c r="I7603" i="67"/>
  <c r="K6553" i="67"/>
  <c r="J6553" i="67"/>
  <c r="L6553" i="67"/>
  <c r="M6553" i="67"/>
  <c r="I6554" i="67"/>
  <c r="M5548" i="67"/>
  <c r="J5548" i="67"/>
  <c r="L5548" i="67"/>
  <c r="K5548" i="67"/>
  <c r="M4543" i="67"/>
  <c r="L4543" i="67"/>
  <c r="K4543" i="67"/>
  <c r="J4543" i="67"/>
  <c r="L2531" i="67"/>
  <c r="K2531" i="67"/>
  <c r="J2531" i="67"/>
  <c r="M2531" i="67"/>
  <c r="K518" i="67"/>
  <c r="J518" i="67"/>
  <c r="M518" i="67"/>
  <c r="L518" i="67"/>
  <c r="M1525" i="67"/>
  <c r="L1525" i="67"/>
  <c r="K1525" i="67"/>
  <c r="J1525" i="67"/>
  <c r="K3536" i="67"/>
  <c r="J3536" i="67"/>
  <c r="M3536" i="67"/>
  <c r="L3536" i="67"/>
  <c r="I5549" i="67"/>
  <c r="I4544" i="67"/>
  <c r="I3537" i="67"/>
  <c r="I2532" i="67"/>
  <c r="I1526" i="67"/>
  <c r="I519" i="67"/>
  <c r="I8611" i="67"/>
  <c r="I7604" i="67"/>
  <c r="M6554" i="67"/>
  <c r="J6554" i="67"/>
  <c r="L6554" i="67"/>
  <c r="K6554" i="67"/>
  <c r="I6555" i="67"/>
  <c r="J4544" i="67"/>
  <c r="M4544" i="67"/>
  <c r="L4544" i="67"/>
  <c r="K4544" i="67"/>
  <c r="K519" i="67"/>
  <c r="J519" i="67"/>
  <c r="M519" i="67"/>
  <c r="L519" i="67"/>
  <c r="K5549" i="67"/>
  <c r="J5549" i="67"/>
  <c r="M5549" i="67"/>
  <c r="L5549" i="67"/>
  <c r="L1526" i="67"/>
  <c r="K1526" i="67"/>
  <c r="J1526" i="67"/>
  <c r="M1526" i="67"/>
  <c r="M2532" i="67"/>
  <c r="J2532" i="67"/>
  <c r="L2532" i="67"/>
  <c r="K2532" i="67"/>
  <c r="K3537" i="67"/>
  <c r="M3537" i="67"/>
  <c r="L3537" i="67"/>
  <c r="J3537" i="67"/>
  <c r="I5550" i="67"/>
  <c r="I4545" i="67"/>
  <c r="I3538" i="67"/>
  <c r="I2533" i="67"/>
  <c r="I1527" i="67"/>
  <c r="I520" i="67"/>
  <c r="I8612" i="67"/>
  <c r="I7605" i="67"/>
  <c r="M5550" i="67"/>
  <c r="J5550" i="67"/>
  <c r="K5550" i="67"/>
  <c r="L5550" i="67"/>
  <c r="K6555" i="67"/>
  <c r="J6555" i="67"/>
  <c r="L6555" i="67"/>
  <c r="M6555" i="67"/>
  <c r="I6556" i="67"/>
  <c r="M1527" i="67"/>
  <c r="L1527" i="67"/>
  <c r="K1527" i="67"/>
  <c r="J1527" i="67"/>
  <c r="L2533" i="67"/>
  <c r="K2533" i="67"/>
  <c r="J2533" i="67"/>
  <c r="M2533" i="67"/>
  <c r="M4545" i="67"/>
  <c r="L4545" i="67"/>
  <c r="K4545" i="67"/>
  <c r="J4545" i="67"/>
  <c r="K520" i="67"/>
  <c r="J520" i="67"/>
  <c r="M520" i="67"/>
  <c r="L520" i="67"/>
  <c r="K3538" i="67"/>
  <c r="J3538" i="67"/>
  <c r="L3538" i="67"/>
  <c r="M3538" i="67"/>
  <c r="I5551" i="67"/>
  <c r="I4546" i="67"/>
  <c r="I3539" i="67"/>
  <c r="I2534" i="67"/>
  <c r="I1528" i="67"/>
  <c r="I521" i="67"/>
  <c r="I8613" i="67"/>
  <c r="I7606" i="67"/>
  <c r="J4546" i="67"/>
  <c r="M4546" i="67"/>
  <c r="L4546" i="67"/>
  <c r="K4546" i="67"/>
  <c r="L1528" i="67"/>
  <c r="K1528" i="67"/>
  <c r="J1528" i="67"/>
  <c r="M1528" i="67"/>
  <c r="M2534" i="67"/>
  <c r="J2534" i="67"/>
  <c r="L2534" i="67"/>
  <c r="K2534" i="67"/>
  <c r="K5551" i="67"/>
  <c r="J5551" i="67"/>
  <c r="M5551" i="67"/>
  <c r="L5551" i="67"/>
  <c r="J521" i="67"/>
  <c r="M521" i="67"/>
  <c r="L521" i="67"/>
  <c r="K521" i="67"/>
  <c r="K3539" i="67"/>
  <c r="M3539" i="67"/>
  <c r="L3539" i="67"/>
  <c r="J3539" i="67"/>
  <c r="M6556" i="67"/>
  <c r="J6556" i="67"/>
  <c r="L6556" i="67"/>
  <c r="K6556" i="67"/>
  <c r="I6557" i="67"/>
  <c r="I5552" i="67"/>
  <c r="I4547" i="67"/>
  <c r="I3540" i="67"/>
  <c r="I2535" i="67"/>
  <c r="I1529" i="67"/>
  <c r="I522" i="67"/>
  <c r="I8614" i="67"/>
  <c r="I7607" i="67"/>
  <c r="M4547" i="67"/>
  <c r="L4547" i="67"/>
  <c r="K4547" i="67"/>
  <c r="J4547" i="67"/>
  <c r="K6557" i="67"/>
  <c r="J6557" i="67"/>
  <c r="L6557" i="67"/>
  <c r="M6557" i="67"/>
  <c r="I6558" i="67"/>
  <c r="M5552" i="67"/>
  <c r="J5552" i="67"/>
  <c r="L5552" i="67"/>
  <c r="K5552" i="67"/>
  <c r="M522" i="67"/>
  <c r="L522" i="67"/>
  <c r="K522" i="67"/>
  <c r="J522" i="67"/>
  <c r="M1529" i="67"/>
  <c r="L1529" i="67"/>
  <c r="K1529" i="67"/>
  <c r="J1529" i="67"/>
  <c r="L2535" i="67"/>
  <c r="K2535" i="67"/>
  <c r="J2535" i="67"/>
  <c r="M2535" i="67"/>
  <c r="K3540" i="67"/>
  <c r="J3540" i="67"/>
  <c r="M3540" i="67"/>
  <c r="L3540" i="67"/>
  <c r="I5553" i="67"/>
  <c r="I4548" i="67"/>
  <c r="I3541" i="67"/>
  <c r="I2536" i="67"/>
  <c r="I1530" i="67"/>
  <c r="I523" i="67"/>
  <c r="I8615" i="67"/>
  <c r="I7608" i="67"/>
  <c r="K5553" i="67"/>
  <c r="J5553" i="67"/>
  <c r="M5553" i="67"/>
  <c r="L5553" i="67"/>
  <c r="J4548" i="67"/>
  <c r="M4548" i="67"/>
  <c r="L4548" i="67"/>
  <c r="K4548" i="67"/>
  <c r="M523" i="67"/>
  <c r="L523" i="67"/>
  <c r="K523" i="67"/>
  <c r="J523" i="67"/>
  <c r="L1530" i="67"/>
  <c r="K1530" i="67"/>
  <c r="J1530" i="67"/>
  <c r="M1530" i="67"/>
  <c r="M2536" i="67"/>
  <c r="J2536" i="67"/>
  <c r="K2536" i="67"/>
  <c r="L2536" i="67"/>
  <c r="K3541" i="67"/>
  <c r="L3541" i="67"/>
  <c r="J3541" i="67"/>
  <c r="M3541" i="67"/>
  <c r="M6558" i="67"/>
  <c r="J6558" i="67"/>
  <c r="L6558" i="67"/>
  <c r="K6558" i="67"/>
  <c r="I6559" i="67"/>
  <c r="I5554" i="67"/>
  <c r="I4549" i="67"/>
  <c r="I3542" i="67"/>
  <c r="I2537" i="67"/>
  <c r="I1531" i="67"/>
  <c r="I524" i="67"/>
  <c r="I8616" i="67"/>
  <c r="I7609" i="67"/>
  <c r="M5554" i="67"/>
  <c r="J5554" i="67"/>
  <c r="L5554" i="67"/>
  <c r="K5554" i="67"/>
  <c r="K6559" i="67"/>
  <c r="J6559" i="67"/>
  <c r="L6559" i="67"/>
  <c r="M6559" i="67"/>
  <c r="I6560" i="67"/>
  <c r="M4549" i="67"/>
  <c r="L4549" i="67"/>
  <c r="K4549" i="67"/>
  <c r="J4549" i="67"/>
  <c r="M524" i="67"/>
  <c r="L524" i="67"/>
  <c r="K524" i="67"/>
  <c r="J524" i="67"/>
  <c r="M1531" i="67"/>
  <c r="L1531" i="67"/>
  <c r="K1531" i="67"/>
  <c r="J1531" i="67"/>
  <c r="L2537" i="67"/>
  <c r="K2537" i="67"/>
  <c r="J2537" i="67"/>
  <c r="M2537" i="67"/>
  <c r="K3542" i="67"/>
  <c r="J3542" i="67"/>
  <c r="M3542" i="67"/>
  <c r="L3542" i="67"/>
  <c r="I5555" i="67"/>
  <c r="I4550" i="67"/>
  <c r="I3543" i="67"/>
  <c r="I2538" i="67"/>
  <c r="I1532" i="67"/>
  <c r="I525" i="67"/>
  <c r="I8617" i="67"/>
  <c r="I7610" i="67"/>
  <c r="K5555" i="67"/>
  <c r="J5555" i="67"/>
  <c r="M5555" i="67"/>
  <c r="L5555" i="67"/>
  <c r="J4550" i="67"/>
  <c r="M4550" i="67"/>
  <c r="L4550" i="67"/>
  <c r="K4550" i="67"/>
  <c r="M2538" i="67"/>
  <c r="J2538" i="67"/>
  <c r="L2538" i="67"/>
  <c r="K2538" i="67"/>
  <c r="L525" i="67"/>
  <c r="K525" i="67"/>
  <c r="J525" i="67"/>
  <c r="M525" i="67"/>
  <c r="L1532" i="67"/>
  <c r="K1532" i="67"/>
  <c r="J1532" i="67"/>
  <c r="M1532" i="67"/>
  <c r="K3543" i="67"/>
  <c r="M3543" i="67"/>
  <c r="L3543" i="67"/>
  <c r="J3543" i="67"/>
  <c r="M6560" i="67"/>
  <c r="J6560" i="67"/>
  <c r="L6560" i="67"/>
  <c r="K6560" i="67"/>
  <c r="I6561" i="67"/>
  <c r="I5556" i="67"/>
  <c r="I4551" i="67"/>
  <c r="I3544" i="67"/>
  <c r="I2539" i="67"/>
  <c r="I1533" i="67"/>
  <c r="I526" i="67"/>
  <c r="I8618" i="67"/>
  <c r="I7611" i="67"/>
  <c r="M4551" i="67"/>
  <c r="L4551" i="67"/>
  <c r="K4551" i="67"/>
  <c r="J4551" i="67"/>
  <c r="K6561" i="67"/>
  <c r="J6561" i="67"/>
  <c r="L6561" i="67"/>
  <c r="M6561" i="67"/>
  <c r="I6562" i="67"/>
  <c r="M5556" i="67"/>
  <c r="J5556" i="67"/>
  <c r="K5556" i="67"/>
  <c r="L5556" i="67"/>
  <c r="K526" i="67"/>
  <c r="J526" i="67"/>
  <c r="M526" i="67"/>
  <c r="L526" i="67"/>
  <c r="M1533" i="67"/>
  <c r="L1533" i="67"/>
  <c r="K1533" i="67"/>
  <c r="J1533" i="67"/>
  <c r="L2539" i="67"/>
  <c r="K2539" i="67"/>
  <c r="J2539" i="67"/>
  <c r="M2539" i="67"/>
  <c r="K3544" i="67"/>
  <c r="J3544" i="67"/>
  <c r="M3544" i="67"/>
  <c r="L3544" i="67"/>
  <c r="I5557" i="67"/>
  <c r="I4552" i="67"/>
  <c r="I3545" i="67"/>
  <c r="I2540" i="67"/>
  <c r="I1534" i="67"/>
  <c r="I527" i="67"/>
  <c r="I8619" i="67"/>
  <c r="I7612" i="67"/>
  <c r="K5557" i="67"/>
  <c r="J5557" i="67"/>
  <c r="M5557" i="67"/>
  <c r="L5557" i="67"/>
  <c r="K527" i="67"/>
  <c r="J527" i="67"/>
  <c r="M527" i="67"/>
  <c r="L527" i="67"/>
  <c r="M2540" i="67"/>
  <c r="J2540" i="67"/>
  <c r="L2540" i="67"/>
  <c r="K2540" i="67"/>
  <c r="J4552" i="67"/>
  <c r="M4552" i="67"/>
  <c r="L4552" i="67"/>
  <c r="K4552" i="67"/>
  <c r="L1534" i="67"/>
  <c r="K1534" i="67"/>
  <c r="J1534" i="67"/>
  <c r="M1534" i="67"/>
  <c r="K3545" i="67"/>
  <c r="M3545" i="67"/>
  <c r="L3545" i="67"/>
  <c r="J3545" i="67"/>
  <c r="M6562" i="67"/>
  <c r="J6562" i="67"/>
  <c r="L6562" i="67"/>
  <c r="K6562" i="67"/>
  <c r="I6563" i="67"/>
  <c r="I5558" i="67"/>
  <c r="I4553" i="67"/>
  <c r="I3546" i="67"/>
  <c r="I2541" i="67"/>
  <c r="I1535" i="67"/>
  <c r="I528" i="67"/>
  <c r="I8620" i="67"/>
  <c r="I7613" i="67"/>
  <c r="K6563" i="67"/>
  <c r="J6563" i="67"/>
  <c r="L6563" i="67"/>
  <c r="M6563" i="67"/>
  <c r="I6564" i="67"/>
  <c r="M5558" i="67"/>
  <c r="J5558" i="67"/>
  <c r="L5558" i="67"/>
  <c r="K5558" i="67"/>
  <c r="K528" i="67"/>
  <c r="J528" i="67"/>
  <c r="M528" i="67"/>
  <c r="L528" i="67"/>
  <c r="M4553" i="67"/>
  <c r="L4553" i="67"/>
  <c r="K4553" i="67"/>
  <c r="J4553" i="67"/>
  <c r="M1535" i="67"/>
  <c r="L1535" i="67"/>
  <c r="K1535" i="67"/>
  <c r="J1535" i="67"/>
  <c r="L2541" i="67"/>
  <c r="K2541" i="67"/>
  <c r="J2541" i="67"/>
  <c r="M2541" i="67"/>
  <c r="K3546" i="67"/>
  <c r="J3546" i="67"/>
  <c r="M3546" i="67"/>
  <c r="L3546" i="67"/>
  <c r="I5559" i="67"/>
  <c r="I4554" i="67"/>
  <c r="I3547" i="67"/>
  <c r="I2542" i="67"/>
  <c r="I1536" i="67"/>
  <c r="I529" i="67"/>
  <c r="I8621" i="67"/>
  <c r="I7614" i="67"/>
  <c r="J4554" i="67"/>
  <c r="M4554" i="67"/>
  <c r="L4554" i="67"/>
  <c r="K4554" i="67"/>
  <c r="M6564" i="67"/>
  <c r="J6564" i="67"/>
  <c r="K6564" i="67"/>
  <c r="L6564" i="67"/>
  <c r="I6565" i="67"/>
  <c r="L1536" i="67"/>
  <c r="K1536" i="67"/>
  <c r="J1536" i="67"/>
  <c r="M1536" i="67"/>
  <c r="K5559" i="67"/>
  <c r="J5559" i="67"/>
  <c r="M5559" i="67"/>
  <c r="L5559" i="67"/>
  <c r="J529" i="67"/>
  <c r="M529" i="67"/>
  <c r="L529" i="67"/>
  <c r="K529" i="67"/>
  <c r="M2542" i="67"/>
  <c r="J2542" i="67"/>
  <c r="L2542" i="67"/>
  <c r="K2542" i="67"/>
  <c r="K3547" i="67"/>
  <c r="M3547" i="67"/>
  <c r="L3547" i="67"/>
  <c r="J3547" i="67"/>
  <c r="I5560" i="67"/>
  <c r="I4555" i="67"/>
  <c r="I3548" i="67"/>
  <c r="I2543" i="67"/>
  <c r="I1537" i="67"/>
  <c r="I530" i="67"/>
  <c r="I8622" i="67"/>
  <c r="I7615" i="67"/>
  <c r="M5560" i="67"/>
  <c r="J5560" i="67"/>
  <c r="L5560" i="67"/>
  <c r="K5560" i="67"/>
  <c r="M1537" i="67"/>
  <c r="L1537" i="67"/>
  <c r="K1537" i="67"/>
  <c r="J1537" i="67"/>
  <c r="M4555" i="67"/>
  <c r="L4555" i="67"/>
  <c r="K4555" i="67"/>
  <c r="J4555" i="67"/>
  <c r="M530" i="67"/>
  <c r="L530" i="67"/>
  <c r="K530" i="67"/>
  <c r="J530" i="67"/>
  <c r="L2543" i="67"/>
  <c r="K2543" i="67"/>
  <c r="J2543" i="67"/>
  <c r="M2543" i="67"/>
  <c r="K3548" i="67"/>
  <c r="J3548" i="67"/>
  <c r="M3548" i="67"/>
  <c r="L3548" i="67"/>
  <c r="K6565" i="67"/>
  <c r="J6565" i="67"/>
  <c r="L6565" i="67"/>
  <c r="M6565" i="67"/>
  <c r="I6566" i="67"/>
  <c r="I5561" i="67"/>
  <c r="I4556" i="67"/>
  <c r="I3549" i="67"/>
  <c r="I2544" i="67"/>
  <c r="I1538" i="67"/>
  <c r="I531" i="67"/>
  <c r="I8623" i="67"/>
  <c r="I7616" i="67"/>
  <c r="J4556" i="67"/>
  <c r="M4556" i="67"/>
  <c r="L4556" i="67"/>
  <c r="K4556" i="67"/>
  <c r="M6566" i="67"/>
  <c r="J6566" i="67"/>
  <c r="K6566" i="67"/>
  <c r="L6566" i="67"/>
  <c r="I6567" i="67"/>
  <c r="K5561" i="67"/>
  <c r="J5561" i="67"/>
  <c r="M5561" i="67"/>
  <c r="L5561" i="67"/>
  <c r="M2544" i="67"/>
  <c r="J2544" i="67"/>
  <c r="L2544" i="67"/>
  <c r="K2544" i="67"/>
  <c r="M531" i="67"/>
  <c r="L531" i="67"/>
  <c r="K531" i="67"/>
  <c r="J531" i="67"/>
  <c r="L1538" i="67"/>
  <c r="K1538" i="67"/>
  <c r="J1538" i="67"/>
  <c r="M1538" i="67"/>
  <c r="K3549" i="67"/>
  <c r="M3549" i="67"/>
  <c r="L3549" i="67"/>
  <c r="J3549" i="67"/>
  <c r="I5562" i="67"/>
  <c r="I4557" i="67"/>
  <c r="I3550" i="67"/>
  <c r="I2545" i="67"/>
  <c r="I1539" i="67"/>
  <c r="I532" i="67"/>
  <c r="I8624" i="67"/>
  <c r="I7617" i="67"/>
  <c r="M4557" i="67"/>
  <c r="L4557" i="67"/>
  <c r="K4557" i="67"/>
  <c r="J4557" i="67"/>
  <c r="M5562" i="67"/>
  <c r="J5562" i="67"/>
  <c r="L5562" i="67"/>
  <c r="K5562" i="67"/>
  <c r="M532" i="67"/>
  <c r="L532" i="67"/>
  <c r="K532" i="67"/>
  <c r="J532" i="67"/>
  <c r="M1539" i="67"/>
  <c r="L1539" i="67"/>
  <c r="K1539" i="67"/>
  <c r="J1539" i="67"/>
  <c r="L2545" i="67"/>
  <c r="K2545" i="67"/>
  <c r="J2545" i="67"/>
  <c r="M2545" i="67"/>
  <c r="K3550" i="67"/>
  <c r="J3550" i="67"/>
  <c r="M3550" i="67"/>
  <c r="L3550" i="67"/>
  <c r="K6567" i="67"/>
  <c r="J6567" i="67"/>
  <c r="L6567" i="67"/>
  <c r="M6567" i="67"/>
  <c r="I6568" i="67"/>
  <c r="I5563" i="67"/>
  <c r="I4558" i="67"/>
  <c r="I3551" i="67"/>
  <c r="I2546" i="67"/>
  <c r="I1540" i="67"/>
  <c r="I533" i="67"/>
  <c r="I8625" i="67"/>
  <c r="I7618" i="67"/>
  <c r="M6568" i="67"/>
  <c r="J6568" i="67"/>
  <c r="L6568" i="67"/>
  <c r="K6568" i="67"/>
  <c r="I6569" i="67"/>
  <c r="K5563" i="67"/>
  <c r="J5563" i="67"/>
  <c r="M5563" i="67"/>
  <c r="L5563" i="67"/>
  <c r="L533" i="67"/>
  <c r="K533" i="67"/>
  <c r="J533" i="67"/>
  <c r="M533" i="67"/>
  <c r="L1540" i="67"/>
  <c r="K1540" i="67"/>
  <c r="J1540" i="67"/>
  <c r="M1540" i="67"/>
  <c r="M2546" i="67"/>
  <c r="J2546" i="67"/>
  <c r="L2546" i="67"/>
  <c r="K2546" i="67"/>
  <c r="J4558" i="67"/>
  <c r="M4558" i="67"/>
  <c r="L4558" i="67"/>
  <c r="K4558" i="67"/>
  <c r="K3551" i="67"/>
  <c r="J3551" i="67"/>
  <c r="M3551" i="67"/>
  <c r="L3551" i="67"/>
  <c r="I5564" i="67"/>
  <c r="I4559" i="67"/>
  <c r="I3552" i="67"/>
  <c r="I2547" i="67"/>
  <c r="I1541" i="67"/>
  <c r="I534" i="67"/>
  <c r="I8626" i="67"/>
  <c r="I7619" i="67"/>
  <c r="K6569" i="67"/>
  <c r="J6569" i="67"/>
  <c r="L6569" i="67"/>
  <c r="M6569" i="67"/>
  <c r="I6570" i="67"/>
  <c r="K534" i="67"/>
  <c r="J534" i="67"/>
  <c r="M534" i="67"/>
  <c r="L534" i="67"/>
  <c r="M4559" i="67"/>
  <c r="L4559" i="67"/>
  <c r="K4559" i="67"/>
  <c r="J4559" i="67"/>
  <c r="M5564" i="67"/>
  <c r="J5564" i="67"/>
  <c r="L5564" i="67"/>
  <c r="K5564" i="67"/>
  <c r="L2547" i="67"/>
  <c r="K2547" i="67"/>
  <c r="J2547" i="67"/>
  <c r="M2547" i="67"/>
  <c r="M1541" i="67"/>
  <c r="L1541" i="67"/>
  <c r="K1541" i="67"/>
  <c r="J1541" i="67"/>
  <c r="K3552" i="67"/>
  <c r="J3552" i="67"/>
  <c r="M3552" i="67"/>
  <c r="L3552" i="67"/>
  <c r="I5565" i="67"/>
  <c r="I4560" i="67"/>
  <c r="I3553" i="67"/>
  <c r="I2548" i="67"/>
  <c r="I1542" i="67"/>
  <c r="I535" i="67"/>
  <c r="I8627" i="67"/>
  <c r="I7620" i="67"/>
  <c r="K5565" i="67"/>
  <c r="J5565" i="67"/>
  <c r="M5565" i="67"/>
  <c r="L5565" i="67"/>
  <c r="K535" i="67"/>
  <c r="J535" i="67"/>
  <c r="M535" i="67"/>
  <c r="L535" i="67"/>
  <c r="L1542" i="67"/>
  <c r="K1542" i="67"/>
  <c r="J1542" i="67"/>
  <c r="M1542" i="67"/>
  <c r="M2548" i="67"/>
  <c r="J2548" i="67"/>
  <c r="L2548" i="67"/>
  <c r="K2548" i="67"/>
  <c r="J4560" i="67"/>
  <c r="M4560" i="67"/>
  <c r="L4560" i="67"/>
  <c r="K4560" i="67"/>
  <c r="M6570" i="67"/>
  <c r="J6570" i="67"/>
  <c r="L6570" i="67"/>
  <c r="K6570" i="67"/>
  <c r="I6571" i="67"/>
  <c r="K3553" i="67"/>
  <c r="M3553" i="67"/>
  <c r="L3553" i="67"/>
  <c r="J3553" i="67"/>
  <c r="I5566" i="67"/>
  <c r="I4561" i="67"/>
  <c r="I3554" i="67"/>
  <c r="I2549" i="67"/>
  <c r="I1543" i="67"/>
  <c r="I536" i="67"/>
  <c r="I8628" i="67"/>
  <c r="I7621" i="67"/>
  <c r="M1543" i="67"/>
  <c r="L1543" i="67"/>
  <c r="K1543" i="67"/>
  <c r="J1543" i="67"/>
  <c r="M5566" i="67"/>
  <c r="J5566" i="67"/>
  <c r="K5566" i="67"/>
  <c r="L5566" i="67"/>
  <c r="L2549" i="67"/>
  <c r="K2549" i="67"/>
  <c r="J2549" i="67"/>
  <c r="M2549" i="67"/>
  <c r="M4561" i="67"/>
  <c r="L4561" i="67"/>
  <c r="K4561" i="67"/>
  <c r="J4561" i="67"/>
  <c r="K536" i="67"/>
  <c r="J536" i="67"/>
  <c r="M536" i="67"/>
  <c r="L536" i="67"/>
  <c r="K3554" i="67"/>
  <c r="J3554" i="67"/>
  <c r="L3554" i="67"/>
  <c r="M3554" i="67"/>
  <c r="K6571" i="67"/>
  <c r="J6571" i="67"/>
  <c r="L6571" i="67"/>
  <c r="M6571" i="67"/>
  <c r="I6572" i="67"/>
  <c r="I5567" i="67"/>
  <c r="I4562" i="67"/>
  <c r="I3555" i="67"/>
  <c r="I2550" i="67"/>
  <c r="I1544" i="67"/>
  <c r="I537" i="67"/>
  <c r="I8629" i="67"/>
  <c r="I7622" i="67"/>
  <c r="J4562" i="67"/>
  <c r="M4562" i="67"/>
  <c r="L4562" i="67"/>
  <c r="K4562" i="67"/>
  <c r="L1544" i="67"/>
  <c r="K1544" i="67"/>
  <c r="J1544" i="67"/>
  <c r="M1544" i="67"/>
  <c r="K3555" i="67"/>
  <c r="M3555" i="67"/>
  <c r="L3555" i="67"/>
  <c r="J3555" i="67"/>
  <c r="K5567" i="67"/>
  <c r="J5567" i="67"/>
  <c r="M5567" i="67"/>
  <c r="L5567" i="67"/>
  <c r="M6572" i="67"/>
  <c r="J6572" i="67"/>
  <c r="L6572" i="67"/>
  <c r="K6572" i="67"/>
  <c r="I6573" i="67"/>
  <c r="J537" i="67"/>
  <c r="M537" i="67"/>
  <c r="L537" i="67"/>
  <c r="K537" i="67"/>
  <c r="M2550" i="67"/>
  <c r="J2550" i="67"/>
  <c r="L2550" i="67"/>
  <c r="K2550" i="67"/>
  <c r="I5568" i="67"/>
  <c r="I4563" i="67"/>
  <c r="I3556" i="67"/>
  <c r="I2551" i="67"/>
  <c r="I1545" i="67"/>
  <c r="I538" i="67"/>
  <c r="I8630" i="67"/>
  <c r="I7623" i="67"/>
  <c r="M5568" i="67"/>
  <c r="J5568" i="67"/>
  <c r="L5568" i="67"/>
  <c r="K5568" i="67"/>
  <c r="M538" i="67"/>
  <c r="L538" i="67"/>
  <c r="K538" i="67"/>
  <c r="J538" i="67"/>
  <c r="M4563" i="67"/>
  <c r="L4563" i="67"/>
  <c r="K4563" i="67"/>
  <c r="J4563" i="67"/>
  <c r="M1545" i="67"/>
  <c r="L1545" i="67"/>
  <c r="K1545" i="67"/>
  <c r="J1545" i="67"/>
  <c r="L2551" i="67"/>
  <c r="K2551" i="67"/>
  <c r="J2551" i="67"/>
  <c r="M2551" i="67"/>
  <c r="K6573" i="67"/>
  <c r="J6573" i="67"/>
  <c r="L6573" i="67"/>
  <c r="M6573" i="67"/>
  <c r="I6574" i="67"/>
  <c r="K3556" i="67"/>
  <c r="J3556" i="67"/>
  <c r="M3556" i="67"/>
  <c r="L3556" i="67"/>
  <c r="I5569" i="67"/>
  <c r="I4564" i="67"/>
  <c r="I3557" i="67"/>
  <c r="I2552" i="67"/>
  <c r="I1546" i="67"/>
  <c r="I539" i="67"/>
  <c r="I8631" i="67"/>
  <c r="I7624" i="67"/>
  <c r="K5569" i="67"/>
  <c r="J5569" i="67"/>
  <c r="M5569" i="67"/>
  <c r="L5569" i="67"/>
  <c r="J4564" i="67"/>
  <c r="M4564" i="67"/>
  <c r="L4564" i="67"/>
  <c r="K4564" i="67"/>
  <c r="M539" i="67"/>
  <c r="L539" i="67"/>
  <c r="K539" i="67"/>
  <c r="J539" i="67"/>
  <c r="L1546" i="67"/>
  <c r="K1546" i="67"/>
  <c r="J1546" i="67"/>
  <c r="M1546" i="67"/>
  <c r="M2552" i="67"/>
  <c r="J2552" i="67"/>
  <c r="K2552" i="67"/>
  <c r="L2552" i="67"/>
  <c r="K3557" i="67"/>
  <c r="L3557" i="67"/>
  <c r="J3557" i="67"/>
  <c r="M3557" i="67"/>
  <c r="M6574" i="67"/>
  <c r="J6574" i="67"/>
  <c r="L6574" i="67"/>
  <c r="K6574" i="67"/>
  <c r="I6575" i="67"/>
  <c r="I5570" i="67"/>
  <c r="I4565" i="67"/>
  <c r="I3558" i="67"/>
  <c r="I2553" i="67"/>
  <c r="I1547" i="67"/>
  <c r="I540" i="67"/>
  <c r="I8632" i="67"/>
  <c r="I7625" i="67"/>
  <c r="M4565" i="67"/>
  <c r="L4565" i="67"/>
  <c r="K4565" i="67"/>
  <c r="J4565" i="67"/>
  <c r="M540" i="67"/>
  <c r="L540" i="67"/>
  <c r="K540" i="67"/>
  <c r="J540" i="67"/>
  <c r="M1547" i="67"/>
  <c r="L1547" i="67"/>
  <c r="K1547" i="67"/>
  <c r="J1547" i="67"/>
  <c r="L2553" i="67"/>
  <c r="K2553" i="67"/>
  <c r="J2553" i="67"/>
  <c r="M2553" i="67"/>
  <c r="M5570" i="67"/>
  <c r="J5570" i="67"/>
  <c r="L5570" i="67"/>
  <c r="K5570" i="67"/>
  <c r="K6575" i="67"/>
  <c r="J6575" i="67"/>
  <c r="L6575" i="67"/>
  <c r="M6575" i="67"/>
  <c r="I6576" i="67"/>
  <c r="K3558" i="67"/>
  <c r="J3558" i="67"/>
  <c r="M3558" i="67"/>
  <c r="L3558" i="67"/>
  <c r="I5571" i="67"/>
  <c r="I4566" i="67"/>
  <c r="I3559" i="67"/>
  <c r="I2554" i="67"/>
  <c r="I1548" i="67"/>
  <c r="I541" i="67"/>
  <c r="I8633" i="67"/>
  <c r="I7626" i="67"/>
  <c r="J4566" i="67"/>
  <c r="M4566" i="67"/>
  <c r="L4566" i="67"/>
  <c r="K4566" i="67"/>
  <c r="K5571" i="67"/>
  <c r="J5571" i="67"/>
  <c r="M5571" i="67"/>
  <c r="L5571" i="67"/>
  <c r="L541" i="67"/>
  <c r="K541" i="67"/>
  <c r="J541" i="67"/>
  <c r="M541" i="67"/>
  <c r="L1548" i="67"/>
  <c r="K1548" i="67"/>
  <c r="J1548" i="67"/>
  <c r="M1548" i="67"/>
  <c r="M2554" i="67"/>
  <c r="J2554" i="67"/>
  <c r="L2554" i="67"/>
  <c r="K2554" i="67"/>
  <c r="K3559" i="67"/>
  <c r="M3559" i="67"/>
  <c r="L3559" i="67"/>
  <c r="J3559" i="67"/>
  <c r="M6576" i="67"/>
  <c r="J6576" i="67"/>
  <c r="L6576" i="67"/>
  <c r="K6576" i="67"/>
  <c r="I6577" i="67"/>
  <c r="I5572" i="67"/>
  <c r="I4567" i="67"/>
  <c r="I3560" i="67"/>
  <c r="I2555" i="67"/>
  <c r="I1549" i="67"/>
  <c r="I542" i="67"/>
  <c r="I8634" i="67"/>
  <c r="I7627" i="67"/>
  <c r="M4567" i="67"/>
  <c r="L4567" i="67"/>
  <c r="K4567" i="67"/>
  <c r="J4567" i="67"/>
  <c r="K6577" i="67"/>
  <c r="J6577" i="67"/>
  <c r="L6577" i="67"/>
  <c r="M6577" i="67"/>
  <c r="I6578" i="67"/>
  <c r="K542" i="67"/>
  <c r="J542" i="67"/>
  <c r="M542" i="67"/>
  <c r="L542" i="67"/>
  <c r="M5572" i="67"/>
  <c r="J5572" i="67"/>
  <c r="K5572" i="67"/>
  <c r="L5572" i="67"/>
  <c r="L2555" i="67"/>
  <c r="K2555" i="67"/>
  <c r="J2555" i="67"/>
  <c r="M2555" i="67"/>
  <c r="M1549" i="67"/>
  <c r="L1549" i="67"/>
  <c r="K1549" i="67"/>
  <c r="J1549" i="67"/>
  <c r="K3560" i="67"/>
  <c r="J3560" i="67"/>
  <c r="M3560" i="67"/>
  <c r="L3560" i="67"/>
  <c r="I5573" i="67"/>
  <c r="I4568" i="67"/>
  <c r="I3561" i="67"/>
  <c r="I2556" i="67"/>
  <c r="I1550" i="67"/>
  <c r="I543" i="67"/>
  <c r="I8635" i="67"/>
  <c r="I7628" i="67"/>
  <c r="K5573" i="67"/>
  <c r="J5573" i="67"/>
  <c r="M5573" i="67"/>
  <c r="L5573" i="67"/>
  <c r="K543" i="67"/>
  <c r="J543" i="67"/>
  <c r="M543" i="67"/>
  <c r="L543" i="67"/>
  <c r="J4568" i="67"/>
  <c r="M4568" i="67"/>
  <c r="L4568" i="67"/>
  <c r="K4568" i="67"/>
  <c r="L1550" i="67"/>
  <c r="K1550" i="67"/>
  <c r="J1550" i="67"/>
  <c r="M1550" i="67"/>
  <c r="M2556" i="67"/>
  <c r="J2556" i="67"/>
  <c r="L2556" i="67"/>
  <c r="K2556" i="67"/>
  <c r="K3561" i="67"/>
  <c r="M3561" i="67"/>
  <c r="L3561" i="67"/>
  <c r="J3561" i="67"/>
  <c r="M6578" i="67"/>
  <c r="J6578" i="67"/>
  <c r="L6578" i="67"/>
  <c r="K6578" i="67"/>
  <c r="I6579" i="67"/>
  <c r="I5574" i="67"/>
  <c r="I4569" i="67"/>
  <c r="I3562" i="67"/>
  <c r="I2557" i="67"/>
  <c r="I1551" i="67"/>
  <c r="I544" i="67"/>
  <c r="I8636" i="67"/>
  <c r="I7629" i="67"/>
  <c r="M4569" i="67"/>
  <c r="L4569" i="67"/>
  <c r="K4569" i="67"/>
  <c r="J4569" i="67"/>
  <c r="M5574" i="67"/>
  <c r="J5574" i="67"/>
  <c r="L5574" i="67"/>
  <c r="K5574" i="67"/>
  <c r="K544" i="67"/>
  <c r="J544" i="67"/>
  <c r="M544" i="67"/>
  <c r="L544" i="67"/>
  <c r="M1551" i="67"/>
  <c r="L1551" i="67"/>
  <c r="K1551" i="67"/>
  <c r="J1551" i="67"/>
  <c r="K6579" i="67"/>
  <c r="J6579" i="67"/>
  <c r="L6579" i="67"/>
  <c r="M6579" i="67"/>
  <c r="I6580" i="67"/>
  <c r="L2557" i="67"/>
  <c r="K2557" i="67"/>
  <c r="J2557" i="67"/>
  <c r="M2557" i="67"/>
  <c r="K3562" i="67"/>
  <c r="J3562" i="67"/>
  <c r="M3562" i="67"/>
  <c r="L3562" i="67"/>
  <c r="I5575" i="67"/>
  <c r="I4570" i="67"/>
  <c r="I3563" i="67"/>
  <c r="I2558" i="67"/>
  <c r="I1552" i="67"/>
  <c r="I545" i="67"/>
  <c r="I8637" i="67"/>
  <c r="I7630" i="67"/>
  <c r="J4570" i="67"/>
  <c r="M4570" i="67"/>
  <c r="L4570" i="67"/>
  <c r="K4570" i="67"/>
  <c r="K5575" i="67"/>
  <c r="J5575" i="67"/>
  <c r="M5575" i="67"/>
  <c r="L5575" i="67"/>
  <c r="M6580" i="67"/>
  <c r="J6580" i="67"/>
  <c r="K6580" i="67"/>
  <c r="L6580" i="67"/>
  <c r="I6581" i="67"/>
  <c r="J545" i="67"/>
  <c r="M545" i="67"/>
  <c r="L545" i="67"/>
  <c r="K545" i="67"/>
  <c r="L1552" i="67"/>
  <c r="K1552" i="67"/>
  <c r="J1552" i="67"/>
  <c r="M1552" i="67"/>
  <c r="M2558" i="67"/>
  <c r="J2558" i="67"/>
  <c r="L2558" i="67"/>
  <c r="K2558" i="67"/>
  <c r="K3563" i="67"/>
  <c r="M3563" i="67"/>
  <c r="L3563" i="67"/>
  <c r="J3563" i="67"/>
  <c r="I5576" i="67"/>
  <c r="I4571" i="67"/>
  <c r="I3564" i="67"/>
  <c r="I2559" i="67"/>
  <c r="I1553" i="67"/>
  <c r="I546" i="67"/>
  <c r="I8638" i="67"/>
  <c r="I7631" i="67"/>
  <c r="K6581" i="67"/>
  <c r="J6581" i="67"/>
  <c r="L6581" i="67"/>
  <c r="M6581" i="67"/>
  <c r="I6582" i="67"/>
  <c r="M4571" i="67"/>
  <c r="L4571" i="67"/>
  <c r="K4571" i="67"/>
  <c r="J4571" i="67"/>
  <c r="M1553" i="67"/>
  <c r="L1553" i="67"/>
  <c r="K1553" i="67"/>
  <c r="J1553" i="67"/>
  <c r="M5576" i="67"/>
  <c r="J5576" i="67"/>
  <c r="L5576" i="67"/>
  <c r="K5576" i="67"/>
  <c r="M546" i="67"/>
  <c r="L546" i="67"/>
  <c r="K546" i="67"/>
  <c r="J546" i="67"/>
  <c r="L2559" i="67"/>
  <c r="K2559" i="67"/>
  <c r="J2559" i="67"/>
  <c r="M2559" i="67"/>
  <c r="K3564" i="67"/>
  <c r="J3564" i="67"/>
  <c r="M3564" i="67"/>
  <c r="L3564" i="67"/>
  <c r="I5577" i="67"/>
  <c r="I4572" i="67"/>
  <c r="I3565" i="67"/>
  <c r="I2560" i="67"/>
  <c r="I1554" i="67"/>
  <c r="I547" i="67"/>
  <c r="I8639" i="67"/>
  <c r="I7632" i="67"/>
  <c r="J4572" i="67"/>
  <c r="M4572" i="67"/>
  <c r="L4572" i="67"/>
  <c r="K4572" i="67"/>
  <c r="K5577" i="67"/>
  <c r="J5577" i="67"/>
  <c r="M5577" i="67"/>
  <c r="L5577" i="67"/>
  <c r="M6582" i="67"/>
  <c r="J6582" i="67"/>
  <c r="K6582" i="67"/>
  <c r="L6582" i="67"/>
  <c r="I6583" i="67"/>
  <c r="M547" i="67"/>
  <c r="L547" i="67"/>
  <c r="K547" i="67"/>
  <c r="J547" i="67"/>
  <c r="L1554" i="67"/>
  <c r="K1554" i="67"/>
  <c r="J1554" i="67"/>
  <c r="M1554" i="67"/>
  <c r="M2560" i="67"/>
  <c r="J2560" i="67"/>
  <c r="L2560" i="67"/>
  <c r="K2560" i="67"/>
  <c r="K3565" i="67"/>
  <c r="M3565" i="67"/>
  <c r="L3565" i="67"/>
  <c r="J3565" i="67"/>
  <c r="I5578" i="67"/>
  <c r="I4573" i="67"/>
  <c r="I3566" i="67"/>
  <c r="I2561" i="67"/>
  <c r="I1555" i="67"/>
  <c r="I548" i="67"/>
  <c r="I8640" i="67"/>
  <c r="I7633" i="67"/>
  <c r="M5578" i="67"/>
  <c r="J5578" i="67"/>
  <c r="L5578" i="67"/>
  <c r="K5578" i="67"/>
  <c r="K6583" i="67"/>
  <c r="J6583" i="67"/>
  <c r="L6583" i="67"/>
  <c r="M6583" i="67"/>
  <c r="I6584" i="67"/>
  <c r="M548" i="67"/>
  <c r="L548" i="67"/>
  <c r="K548" i="67"/>
  <c r="J548" i="67"/>
  <c r="M1555" i="67"/>
  <c r="L1555" i="67"/>
  <c r="K1555" i="67"/>
  <c r="J1555" i="67"/>
  <c r="L2561" i="67"/>
  <c r="K2561" i="67"/>
  <c r="J2561" i="67"/>
  <c r="M2561" i="67"/>
  <c r="M4573" i="67"/>
  <c r="L4573" i="67"/>
  <c r="K4573" i="67"/>
  <c r="J4573" i="67"/>
  <c r="K3566" i="67"/>
  <c r="J3566" i="67"/>
  <c r="M3566" i="67"/>
  <c r="L3566" i="67"/>
  <c r="I5579" i="67"/>
  <c r="I4574" i="67"/>
  <c r="I3567" i="67"/>
  <c r="I2562" i="67"/>
  <c r="I1556" i="67"/>
  <c r="I549" i="67"/>
  <c r="I8641" i="67"/>
  <c r="I7634" i="67"/>
  <c r="K5579" i="67"/>
  <c r="J5579" i="67"/>
  <c r="M5579" i="67"/>
  <c r="L5579" i="67"/>
  <c r="J4574" i="67"/>
  <c r="M4574" i="67"/>
  <c r="L4574" i="67"/>
  <c r="K4574" i="67"/>
  <c r="L1556" i="67"/>
  <c r="K1556" i="67"/>
  <c r="J1556" i="67"/>
  <c r="M1556" i="67"/>
  <c r="M2562" i="67"/>
  <c r="J2562" i="67"/>
  <c r="L2562" i="67"/>
  <c r="K2562" i="67"/>
  <c r="L549" i="67"/>
  <c r="K549" i="67"/>
  <c r="J549" i="67"/>
  <c r="M549" i="67"/>
  <c r="K3567" i="67"/>
  <c r="J3567" i="67"/>
  <c r="M3567" i="67"/>
  <c r="L3567" i="67"/>
  <c r="M6584" i="67"/>
  <c r="J6584" i="67"/>
  <c r="L6584" i="67"/>
  <c r="K6584" i="67"/>
  <c r="I6585" i="67"/>
  <c r="I5580" i="67"/>
  <c r="I4575" i="67"/>
  <c r="I3568" i="67"/>
  <c r="I2563" i="67"/>
  <c r="I1557" i="67"/>
  <c r="I550" i="67"/>
  <c r="I8642" i="67"/>
  <c r="I7635" i="67"/>
  <c r="K6585" i="67"/>
  <c r="J6585" i="67"/>
  <c r="L6585" i="67"/>
  <c r="M6585" i="67"/>
  <c r="I6586" i="67"/>
  <c r="M5580" i="67"/>
  <c r="J5580" i="67"/>
  <c r="L5580" i="67"/>
  <c r="K5580" i="67"/>
  <c r="M1557" i="67"/>
  <c r="L1557" i="67"/>
  <c r="K1557" i="67"/>
  <c r="J1557" i="67"/>
  <c r="M4575" i="67"/>
  <c r="L4575" i="67"/>
  <c r="K4575" i="67"/>
  <c r="J4575" i="67"/>
  <c r="K550" i="67"/>
  <c r="J550" i="67"/>
  <c r="M550" i="67"/>
  <c r="L550" i="67"/>
  <c r="L2563" i="67"/>
  <c r="K2563" i="67"/>
  <c r="J2563" i="67"/>
  <c r="M2563" i="67"/>
  <c r="K3568" i="67"/>
  <c r="J3568" i="67"/>
  <c r="M3568" i="67"/>
  <c r="L3568" i="67"/>
  <c r="I5581" i="67"/>
  <c r="I4576" i="67"/>
  <c r="I3569" i="67"/>
  <c r="I2564" i="67"/>
  <c r="I1558" i="67"/>
  <c r="I551" i="67"/>
  <c r="I8643" i="67"/>
  <c r="I7636" i="67"/>
  <c r="M6586" i="67"/>
  <c r="J6586" i="67"/>
  <c r="L6586" i="67"/>
  <c r="K6586" i="67"/>
  <c r="I6587" i="67"/>
  <c r="K5581" i="67"/>
  <c r="J5581" i="67"/>
  <c r="M5581" i="67"/>
  <c r="L5581" i="67"/>
  <c r="L1558" i="67"/>
  <c r="K1558" i="67"/>
  <c r="J1558" i="67"/>
  <c r="M1558" i="67"/>
  <c r="K551" i="67"/>
  <c r="J551" i="67"/>
  <c r="M551" i="67"/>
  <c r="L551" i="67"/>
  <c r="M2564" i="67"/>
  <c r="J2564" i="67"/>
  <c r="L2564" i="67"/>
  <c r="K2564" i="67"/>
  <c r="J4576" i="67"/>
  <c r="M4576" i="67"/>
  <c r="L4576" i="67"/>
  <c r="K4576" i="67"/>
  <c r="K3569" i="67"/>
  <c r="M3569" i="67"/>
  <c r="L3569" i="67"/>
  <c r="J3569" i="67"/>
  <c r="I5582" i="67"/>
  <c r="I4577" i="67"/>
  <c r="I3570" i="67"/>
  <c r="I2565" i="67"/>
  <c r="I1559" i="67"/>
  <c r="I552" i="67"/>
  <c r="I8644" i="67"/>
  <c r="I7637" i="67"/>
  <c r="M4577" i="67"/>
  <c r="L4577" i="67"/>
  <c r="K4577" i="67"/>
  <c r="J4577" i="67"/>
  <c r="M5582" i="67"/>
  <c r="J5582" i="67"/>
  <c r="K5582" i="67"/>
  <c r="L5582" i="67"/>
  <c r="K6587" i="67"/>
  <c r="J6587" i="67"/>
  <c r="L6587" i="67"/>
  <c r="M6587" i="67"/>
  <c r="I6588" i="67"/>
  <c r="K552" i="67"/>
  <c r="J552" i="67"/>
  <c r="M552" i="67"/>
  <c r="L552" i="67"/>
  <c r="M1559" i="67"/>
  <c r="L1559" i="67"/>
  <c r="K1559" i="67"/>
  <c r="J1559" i="67"/>
  <c r="L2565" i="67"/>
  <c r="K2565" i="67"/>
  <c r="J2565" i="67"/>
  <c r="M2565" i="67"/>
  <c r="K3570" i="67"/>
  <c r="J3570" i="67"/>
  <c r="L3570" i="67"/>
  <c r="M3570" i="67"/>
  <c r="I5583" i="67"/>
  <c r="I4578" i="67"/>
  <c r="I3571" i="67"/>
  <c r="I2566" i="67"/>
  <c r="I1560" i="67"/>
  <c r="I553" i="67"/>
  <c r="I8645" i="67"/>
  <c r="I7638" i="67"/>
  <c r="K5583" i="67"/>
  <c r="J5583" i="67"/>
  <c r="M5583" i="67"/>
  <c r="L5583" i="67"/>
  <c r="M6588" i="67"/>
  <c r="J6588" i="67"/>
  <c r="L6588" i="67"/>
  <c r="K6588" i="67"/>
  <c r="I6589" i="67"/>
  <c r="J553" i="67"/>
  <c r="M553" i="67"/>
  <c r="L553" i="67"/>
  <c r="K553" i="67"/>
  <c r="L1560" i="67"/>
  <c r="K1560" i="67"/>
  <c r="J1560" i="67"/>
  <c r="M1560" i="67"/>
  <c r="M2566" i="67"/>
  <c r="J2566" i="67"/>
  <c r="L2566" i="67"/>
  <c r="K2566" i="67"/>
  <c r="J4578" i="67"/>
  <c r="M4578" i="67"/>
  <c r="L4578" i="67"/>
  <c r="K4578" i="67"/>
  <c r="K3571" i="67"/>
  <c r="M3571" i="67"/>
  <c r="L3571" i="67"/>
  <c r="J3571" i="67"/>
  <c r="I5584" i="67"/>
  <c r="I4579" i="67"/>
  <c r="I3572" i="67"/>
  <c r="I2567" i="67"/>
  <c r="I1561" i="67"/>
  <c r="I554" i="67"/>
  <c r="I8646" i="67"/>
  <c r="I7639" i="67"/>
  <c r="M5584" i="67"/>
  <c r="J5584" i="67"/>
  <c r="L5584" i="67"/>
  <c r="K5584" i="67"/>
  <c r="M554" i="67"/>
  <c r="L554" i="67"/>
  <c r="K554" i="67"/>
  <c r="J554" i="67"/>
  <c r="M4579" i="67"/>
  <c r="L4579" i="67"/>
  <c r="K4579" i="67"/>
  <c r="J4579" i="67"/>
  <c r="M1561" i="67"/>
  <c r="L1561" i="67"/>
  <c r="K1561" i="67"/>
  <c r="J1561" i="67"/>
  <c r="L2567" i="67"/>
  <c r="K2567" i="67"/>
  <c r="J2567" i="67"/>
  <c r="M2567" i="67"/>
  <c r="K3572" i="67"/>
  <c r="J3572" i="67"/>
  <c r="M3572" i="67"/>
  <c r="L3572" i="67"/>
  <c r="K6589" i="67"/>
  <c r="J6589" i="67"/>
  <c r="L6589" i="67"/>
  <c r="M6589" i="67"/>
  <c r="I6590" i="67"/>
  <c r="I5585" i="67"/>
  <c r="I4580" i="67"/>
  <c r="I3573" i="67"/>
  <c r="I2568" i="67"/>
  <c r="I1562" i="67"/>
  <c r="I555" i="67"/>
  <c r="I8647" i="67"/>
  <c r="I7640" i="67"/>
  <c r="J4580" i="67"/>
  <c r="M4580" i="67"/>
  <c r="L4580" i="67"/>
  <c r="K4580" i="67"/>
  <c r="M6590" i="67"/>
  <c r="J6590" i="67"/>
  <c r="L6590" i="67"/>
  <c r="K6590" i="67"/>
  <c r="I6591" i="67"/>
  <c r="K5585" i="67"/>
  <c r="J5585" i="67"/>
  <c r="M5585" i="67"/>
  <c r="L5585" i="67"/>
  <c r="L1562" i="67"/>
  <c r="K1562" i="67"/>
  <c r="J1562" i="67"/>
  <c r="M1562" i="67"/>
  <c r="M555" i="67"/>
  <c r="L555" i="67"/>
  <c r="K555" i="67"/>
  <c r="J555" i="67"/>
  <c r="M2568" i="67"/>
  <c r="J2568" i="67"/>
  <c r="K2568" i="67"/>
  <c r="L2568" i="67"/>
  <c r="K3573" i="67"/>
  <c r="L3573" i="67"/>
  <c r="J3573" i="67"/>
  <c r="M3573" i="67"/>
  <c r="I5586" i="67"/>
  <c r="I4581" i="67"/>
  <c r="I3574" i="67"/>
  <c r="I2569" i="67"/>
  <c r="I1563" i="67"/>
  <c r="I556" i="67"/>
  <c r="I8648" i="67"/>
  <c r="I7641" i="67"/>
  <c r="M5586" i="67"/>
  <c r="J5586" i="67"/>
  <c r="L5586" i="67"/>
  <c r="K5586" i="67"/>
  <c r="M4581" i="67"/>
  <c r="L4581" i="67"/>
  <c r="K4581" i="67"/>
  <c r="J4581" i="67"/>
  <c r="M556" i="67"/>
  <c r="L556" i="67"/>
  <c r="K556" i="67"/>
  <c r="J556" i="67"/>
  <c r="M1563" i="67"/>
  <c r="L1563" i="67"/>
  <c r="K1563" i="67"/>
  <c r="J1563" i="67"/>
  <c r="L2569" i="67"/>
  <c r="K2569" i="67"/>
  <c r="J2569" i="67"/>
  <c r="M2569" i="67"/>
  <c r="K3574" i="67"/>
  <c r="J3574" i="67"/>
  <c r="M3574" i="67"/>
  <c r="L3574" i="67"/>
  <c r="K6591" i="67"/>
  <c r="J6591" i="67"/>
  <c r="L6591" i="67"/>
  <c r="M6591" i="67"/>
  <c r="I6592" i="67"/>
  <c r="I5587" i="67"/>
  <c r="I4582" i="67"/>
  <c r="I3575" i="67"/>
  <c r="I2570" i="67"/>
  <c r="I1564" i="67"/>
  <c r="I557" i="67"/>
  <c r="I8649" i="67"/>
  <c r="I7642" i="67"/>
  <c r="M6592" i="67"/>
  <c r="J6592" i="67"/>
  <c r="L6592" i="67"/>
  <c r="K6592" i="67"/>
  <c r="I6593" i="67"/>
  <c r="L557" i="67"/>
  <c r="K557" i="67"/>
  <c r="J557" i="67"/>
  <c r="M557" i="67"/>
  <c r="L1564" i="67"/>
  <c r="K1564" i="67"/>
  <c r="J1564" i="67"/>
  <c r="M1564" i="67"/>
  <c r="M2570" i="67"/>
  <c r="J2570" i="67"/>
  <c r="L2570" i="67"/>
  <c r="K2570" i="67"/>
  <c r="J4582" i="67"/>
  <c r="M4582" i="67"/>
  <c r="L4582" i="67"/>
  <c r="K4582" i="67"/>
  <c r="K5587" i="67"/>
  <c r="J5587" i="67"/>
  <c r="M5587" i="67"/>
  <c r="L5587" i="67"/>
  <c r="K3575" i="67"/>
  <c r="M3575" i="67"/>
  <c r="L3575" i="67"/>
  <c r="J3575" i="67"/>
  <c r="I5588" i="67"/>
  <c r="I4583" i="67"/>
  <c r="I3576" i="67"/>
  <c r="I2571" i="67"/>
  <c r="I1565" i="67"/>
  <c r="I558" i="67"/>
  <c r="I8650" i="67"/>
  <c r="I7643" i="67"/>
  <c r="K6593" i="67"/>
  <c r="J6593" i="67"/>
  <c r="L6593" i="67"/>
  <c r="M6593" i="67"/>
  <c r="I6594" i="67"/>
  <c r="M4583" i="67"/>
  <c r="L4583" i="67"/>
  <c r="K4583" i="67"/>
  <c r="J4583" i="67"/>
  <c r="M5588" i="67"/>
  <c r="J5588" i="67"/>
  <c r="K5588" i="67"/>
  <c r="L5588" i="67"/>
  <c r="L2571" i="67"/>
  <c r="K2571" i="67"/>
  <c r="J2571" i="67"/>
  <c r="M2571" i="67"/>
  <c r="K558" i="67"/>
  <c r="J558" i="67"/>
  <c r="M558" i="67"/>
  <c r="L558" i="67"/>
  <c r="M1565" i="67"/>
  <c r="L1565" i="67"/>
  <c r="K1565" i="67"/>
  <c r="J1565" i="67"/>
  <c r="K3576" i="67"/>
  <c r="J3576" i="67"/>
  <c r="M3576" i="67"/>
  <c r="L3576" i="67"/>
  <c r="I5589" i="67"/>
  <c r="I4584" i="67"/>
  <c r="I3577" i="67"/>
  <c r="I2572" i="67"/>
  <c r="I1566" i="67"/>
  <c r="I559" i="67"/>
  <c r="I8651" i="67"/>
  <c r="I7644" i="67"/>
  <c r="K5589" i="67"/>
  <c r="J5589" i="67"/>
  <c r="M5589" i="67"/>
  <c r="L5589" i="67"/>
  <c r="J4584" i="67"/>
  <c r="M4584" i="67"/>
  <c r="L4584" i="67"/>
  <c r="K4584" i="67"/>
  <c r="M6594" i="67"/>
  <c r="J6594" i="67"/>
  <c r="L6594" i="67"/>
  <c r="K6594" i="67"/>
  <c r="I6595" i="67"/>
  <c r="M2572" i="67"/>
  <c r="J2572" i="67"/>
  <c r="L2572" i="67"/>
  <c r="K2572" i="67"/>
  <c r="K559" i="67"/>
  <c r="J559" i="67"/>
  <c r="M559" i="67"/>
  <c r="L559" i="67"/>
  <c r="L1566" i="67"/>
  <c r="K1566" i="67"/>
  <c r="J1566" i="67"/>
  <c r="M1566" i="67"/>
  <c r="K3577" i="67"/>
  <c r="M3577" i="67"/>
  <c r="L3577" i="67"/>
  <c r="J3577" i="67"/>
  <c r="I5590" i="67"/>
  <c r="I4585" i="67"/>
  <c r="I3578" i="67"/>
  <c r="I2573" i="67"/>
  <c r="I1567" i="67"/>
  <c r="I560" i="67"/>
  <c r="I8652" i="67"/>
  <c r="I7645" i="67"/>
  <c r="M4585" i="67"/>
  <c r="L4585" i="67"/>
  <c r="K4585" i="67"/>
  <c r="J4585" i="67"/>
  <c r="K6595" i="67"/>
  <c r="J6595" i="67"/>
  <c r="L6595" i="67"/>
  <c r="M6595" i="67"/>
  <c r="I6596" i="67"/>
  <c r="K560" i="67"/>
  <c r="J560" i="67"/>
  <c r="M560" i="67"/>
  <c r="L560" i="67"/>
  <c r="M5590" i="67"/>
  <c r="J5590" i="67"/>
  <c r="L5590" i="67"/>
  <c r="K5590" i="67"/>
  <c r="M1567" i="67"/>
  <c r="L1567" i="67"/>
  <c r="K1567" i="67"/>
  <c r="J1567" i="67"/>
  <c r="L2573" i="67"/>
  <c r="K2573" i="67"/>
  <c r="J2573" i="67"/>
  <c r="M2573" i="67"/>
  <c r="K3578" i="67"/>
  <c r="J3578" i="67"/>
  <c r="M3578" i="67"/>
  <c r="L3578" i="67"/>
  <c r="I5591" i="67"/>
  <c r="I4586" i="67"/>
  <c r="I3579" i="67"/>
  <c r="I2574" i="67"/>
  <c r="I1568" i="67"/>
  <c r="I561" i="67"/>
  <c r="I8653" i="67"/>
  <c r="I7646" i="67"/>
  <c r="J561" i="67"/>
  <c r="M561" i="67"/>
  <c r="L561" i="67"/>
  <c r="K561" i="67"/>
  <c r="K5591" i="67"/>
  <c r="J5591" i="67"/>
  <c r="M5591" i="67"/>
  <c r="L5591" i="67"/>
  <c r="J4586" i="67"/>
  <c r="M4586" i="67"/>
  <c r="L4586" i="67"/>
  <c r="K4586" i="67"/>
  <c r="L1568" i="67"/>
  <c r="K1568" i="67"/>
  <c r="J1568" i="67"/>
  <c r="M1568" i="67"/>
  <c r="M2574" i="67"/>
  <c r="J2574" i="67"/>
  <c r="L2574" i="67"/>
  <c r="K2574" i="67"/>
  <c r="K3579" i="67"/>
  <c r="M3579" i="67"/>
  <c r="L3579" i="67"/>
  <c r="J3579" i="67"/>
  <c r="M6596" i="67"/>
  <c r="J6596" i="67"/>
  <c r="K6596" i="67"/>
  <c r="L6596" i="67"/>
  <c r="I6597" i="67"/>
  <c r="I5592" i="67"/>
  <c r="I4587" i="67"/>
  <c r="I3580" i="67"/>
  <c r="I2575" i="67"/>
  <c r="I1569" i="67"/>
  <c r="I562" i="67"/>
  <c r="I8654" i="67"/>
  <c r="I7647" i="67"/>
  <c r="M4587" i="67"/>
  <c r="L4587" i="67"/>
  <c r="K4587" i="67"/>
  <c r="J4587" i="67"/>
  <c r="M5592" i="67"/>
  <c r="J5592" i="67"/>
  <c r="L5592" i="67"/>
  <c r="K5592" i="67"/>
  <c r="M562" i="67"/>
  <c r="L562" i="67"/>
  <c r="K562" i="67"/>
  <c r="J562" i="67"/>
  <c r="K6597" i="67"/>
  <c r="J6597" i="67"/>
  <c r="L6597" i="67"/>
  <c r="M6597" i="67"/>
  <c r="I6598" i="67"/>
  <c r="M1569" i="67"/>
  <c r="L1569" i="67"/>
  <c r="K1569" i="67"/>
  <c r="J1569" i="67"/>
  <c r="L2575" i="67"/>
  <c r="K2575" i="67"/>
  <c r="J2575" i="67"/>
  <c r="M2575" i="67"/>
  <c r="K3580" i="67"/>
  <c r="J3580" i="67"/>
  <c r="M3580" i="67"/>
  <c r="L3580" i="67"/>
  <c r="I5593" i="67"/>
  <c r="I4588" i="67"/>
  <c r="I3581" i="67"/>
  <c r="I2576" i="67"/>
  <c r="I1570" i="67"/>
  <c r="I563" i="67"/>
  <c r="I8655" i="67"/>
  <c r="I7648" i="67"/>
  <c r="K5593" i="67"/>
  <c r="J5593" i="67"/>
  <c r="M5593" i="67"/>
  <c r="L5593" i="67"/>
  <c r="J4588" i="67"/>
  <c r="M4588" i="67"/>
  <c r="L4588" i="67"/>
  <c r="K4588" i="67"/>
  <c r="L1570" i="67"/>
  <c r="K1570" i="67"/>
  <c r="J1570" i="67"/>
  <c r="M1570" i="67"/>
  <c r="M563" i="67"/>
  <c r="L563" i="67"/>
  <c r="K563" i="67"/>
  <c r="J563" i="67"/>
  <c r="M2576" i="67"/>
  <c r="J2576" i="67"/>
  <c r="L2576" i="67"/>
  <c r="K2576" i="67"/>
  <c r="K3581" i="67"/>
  <c r="M3581" i="67"/>
  <c r="L3581" i="67"/>
  <c r="J3581" i="67"/>
  <c r="M6598" i="67"/>
  <c r="J6598" i="67"/>
  <c r="K6598" i="67"/>
  <c r="L6598" i="67"/>
  <c r="I6599" i="67"/>
  <c r="I5594" i="67"/>
  <c r="I4589" i="67"/>
  <c r="I3582" i="67"/>
  <c r="I2577" i="67"/>
  <c r="I1571" i="67"/>
  <c r="I564" i="67"/>
  <c r="I8656" i="67"/>
  <c r="I7649" i="67"/>
  <c r="M5594" i="67"/>
  <c r="J5594" i="67"/>
  <c r="L5594" i="67"/>
  <c r="K5594" i="67"/>
  <c r="K6599" i="67"/>
  <c r="J6599" i="67"/>
  <c r="L6599" i="67"/>
  <c r="M6599" i="67"/>
  <c r="I6600" i="67"/>
  <c r="M4589" i="67"/>
  <c r="L4589" i="67"/>
  <c r="K4589" i="67"/>
  <c r="J4589" i="67"/>
  <c r="M564" i="67"/>
  <c r="L564" i="67"/>
  <c r="K564" i="67"/>
  <c r="J564" i="67"/>
  <c r="M1571" i="67"/>
  <c r="L1571" i="67"/>
  <c r="K1571" i="67"/>
  <c r="J1571" i="67"/>
  <c r="L2577" i="67"/>
  <c r="K2577" i="67"/>
  <c r="J2577" i="67"/>
  <c r="M2577" i="67"/>
  <c r="K3582" i="67"/>
  <c r="J3582" i="67"/>
  <c r="M3582" i="67"/>
  <c r="L3582" i="67"/>
  <c r="I5595" i="67"/>
  <c r="I4590" i="67"/>
  <c r="I3583" i="67"/>
  <c r="I2578" i="67"/>
  <c r="I1572" i="67"/>
  <c r="I565" i="67"/>
  <c r="I8657" i="67"/>
  <c r="I7650" i="67"/>
  <c r="J4590" i="67"/>
  <c r="M4590" i="67"/>
  <c r="L4590" i="67"/>
  <c r="K4590" i="67"/>
  <c r="L1572" i="67"/>
  <c r="K1572" i="67"/>
  <c r="J1572" i="67"/>
  <c r="M1572" i="67"/>
  <c r="K5595" i="67"/>
  <c r="J5595" i="67"/>
  <c r="M5595" i="67"/>
  <c r="L5595" i="67"/>
  <c r="L565" i="67"/>
  <c r="K565" i="67"/>
  <c r="J565" i="67"/>
  <c r="M565" i="67"/>
  <c r="M2578" i="67"/>
  <c r="J2578" i="67"/>
  <c r="L2578" i="67"/>
  <c r="K2578" i="67"/>
  <c r="K3583" i="67"/>
  <c r="J3583" i="67"/>
  <c r="M3583" i="67"/>
  <c r="L3583" i="67"/>
  <c r="M6600" i="67"/>
  <c r="J6600" i="67"/>
  <c r="L6600" i="67"/>
  <c r="K6600" i="67"/>
  <c r="I6601" i="67"/>
  <c r="I5596" i="67"/>
  <c r="I4591" i="67"/>
  <c r="I3584" i="67"/>
  <c r="I2579" i="67"/>
  <c r="I1573" i="67"/>
  <c r="I566" i="67"/>
  <c r="I8658" i="67"/>
  <c r="I7651" i="67"/>
  <c r="M5596" i="67"/>
  <c r="J5596" i="67"/>
  <c r="L5596" i="67"/>
  <c r="K5596" i="67"/>
  <c r="M4591" i="67"/>
  <c r="L4591" i="67"/>
  <c r="K4591" i="67"/>
  <c r="J4591" i="67"/>
  <c r="K6601" i="67"/>
  <c r="J6601" i="67"/>
  <c r="L6601" i="67"/>
  <c r="M6601" i="67"/>
  <c r="I6602" i="67"/>
  <c r="K566" i="67"/>
  <c r="J566" i="67"/>
  <c r="M566" i="67"/>
  <c r="L566" i="67"/>
  <c r="M1573" i="67"/>
  <c r="L1573" i="67"/>
  <c r="K1573" i="67"/>
  <c r="J1573" i="67"/>
  <c r="L2579" i="67"/>
  <c r="K2579" i="67"/>
  <c r="J2579" i="67"/>
  <c r="M2579" i="67"/>
  <c r="K3584" i="67"/>
  <c r="J3584" i="67"/>
  <c r="M3584" i="67"/>
  <c r="L3584" i="67"/>
  <c r="I5597" i="67"/>
  <c r="I4592" i="67"/>
  <c r="I3585" i="67"/>
  <c r="I2580" i="67"/>
  <c r="I1574" i="67"/>
  <c r="I567" i="67"/>
  <c r="I8659" i="67"/>
  <c r="I7652" i="67"/>
  <c r="K5597" i="67"/>
  <c r="J5597" i="67"/>
  <c r="M5597" i="67"/>
  <c r="L5597" i="67"/>
  <c r="M6602" i="67"/>
  <c r="J6602" i="67"/>
  <c r="L6602" i="67"/>
  <c r="K6602" i="67"/>
  <c r="I6603" i="67"/>
  <c r="J4592" i="67"/>
  <c r="M4592" i="67"/>
  <c r="L4592" i="67"/>
  <c r="K4592" i="67"/>
  <c r="M2580" i="67"/>
  <c r="J2580" i="67"/>
  <c r="L2580" i="67"/>
  <c r="K2580" i="67"/>
  <c r="K567" i="67"/>
  <c r="J567" i="67"/>
  <c r="M567" i="67"/>
  <c r="L567" i="67"/>
  <c r="L1574" i="67"/>
  <c r="K1574" i="67"/>
  <c r="J1574" i="67"/>
  <c r="M1574" i="67"/>
  <c r="K3585" i="67"/>
  <c r="M3585" i="67"/>
  <c r="L3585" i="67"/>
  <c r="J3585" i="67"/>
  <c r="I5598" i="67"/>
  <c r="I4593" i="67"/>
  <c r="I3586" i="67"/>
  <c r="I2581" i="67"/>
  <c r="I1575" i="67"/>
  <c r="I568" i="67"/>
  <c r="I8660" i="67"/>
  <c r="I7653" i="67"/>
  <c r="M4593" i="67"/>
  <c r="L4593" i="67"/>
  <c r="K4593" i="67"/>
  <c r="J4593" i="67"/>
  <c r="M5598" i="67"/>
  <c r="J5598" i="67"/>
  <c r="K5598" i="67"/>
  <c r="L5598" i="67"/>
  <c r="K568" i="67"/>
  <c r="J568" i="67"/>
  <c r="M568" i="67"/>
  <c r="L568" i="67"/>
  <c r="M1575" i="67"/>
  <c r="L1575" i="67"/>
  <c r="K1575" i="67"/>
  <c r="J1575" i="67"/>
  <c r="L2581" i="67"/>
  <c r="K2581" i="67"/>
  <c r="J2581" i="67"/>
  <c r="M2581" i="67"/>
  <c r="K3586" i="67"/>
  <c r="J3586" i="67"/>
  <c r="L3586" i="67"/>
  <c r="M3586" i="67"/>
  <c r="K6603" i="67"/>
  <c r="J6603" i="67"/>
  <c r="L6603" i="67"/>
  <c r="M6603" i="67"/>
  <c r="I6604" i="67"/>
  <c r="I5599" i="67"/>
  <c r="I4594" i="67"/>
  <c r="I3587" i="67"/>
  <c r="I2582" i="67"/>
  <c r="I1576" i="67"/>
  <c r="I569" i="67"/>
  <c r="I8661" i="67"/>
  <c r="I7654" i="67"/>
  <c r="J569" i="67"/>
  <c r="M569" i="67"/>
  <c r="L569" i="67"/>
  <c r="K569" i="67"/>
  <c r="K5599" i="67"/>
  <c r="J5599" i="67"/>
  <c r="M5599" i="67"/>
  <c r="L5599" i="67"/>
  <c r="L1576" i="67"/>
  <c r="K1576" i="67"/>
  <c r="J1576" i="67"/>
  <c r="M1576" i="67"/>
  <c r="M2582" i="67"/>
  <c r="L2582" i="67"/>
  <c r="K2582" i="67"/>
  <c r="J2582" i="67"/>
  <c r="J4594" i="67"/>
  <c r="M4594" i="67"/>
  <c r="L4594" i="67"/>
  <c r="K4594" i="67"/>
  <c r="M6604" i="67"/>
  <c r="J6604" i="67"/>
  <c r="K6604" i="67"/>
  <c r="L6604" i="67"/>
  <c r="I6605" i="67"/>
  <c r="K3587" i="67"/>
  <c r="M3587" i="67"/>
  <c r="L3587" i="67"/>
  <c r="J3587" i="67"/>
  <c r="I5600" i="67"/>
  <c r="I4595" i="67"/>
  <c r="I3588" i="67"/>
  <c r="I2583" i="67"/>
  <c r="I1577" i="67"/>
  <c r="I570" i="67"/>
  <c r="I8662" i="67"/>
  <c r="I7655" i="67"/>
  <c r="M4595" i="67"/>
  <c r="L4595" i="67"/>
  <c r="K4595" i="67"/>
  <c r="J4595" i="67"/>
  <c r="M5600" i="67"/>
  <c r="J5600" i="67"/>
  <c r="L5600" i="67"/>
  <c r="K5600" i="67"/>
  <c r="M570" i="67"/>
  <c r="L570" i="67"/>
  <c r="K570" i="67"/>
  <c r="J570" i="67"/>
  <c r="M1577" i="67"/>
  <c r="L1577" i="67"/>
  <c r="K1577" i="67"/>
  <c r="J1577" i="67"/>
  <c r="L2583" i="67"/>
  <c r="K2583" i="67"/>
  <c r="J2583" i="67"/>
  <c r="M2583" i="67"/>
  <c r="K3588" i="67"/>
  <c r="J3588" i="67"/>
  <c r="M3588" i="67"/>
  <c r="L3588" i="67"/>
  <c r="K6605" i="67"/>
  <c r="J6605" i="67"/>
  <c r="L6605" i="67"/>
  <c r="M6605" i="67"/>
  <c r="I6606" i="67"/>
  <c r="I5601" i="67"/>
  <c r="I4596" i="67"/>
  <c r="I3589" i="67"/>
  <c r="I2584" i="67"/>
  <c r="I1578" i="67"/>
  <c r="I571" i="67"/>
  <c r="I8663" i="67"/>
  <c r="I7656" i="67"/>
  <c r="J4596" i="67"/>
  <c r="M4596" i="67"/>
  <c r="L4596" i="67"/>
  <c r="K4596" i="67"/>
  <c r="K5601" i="67"/>
  <c r="J5601" i="67"/>
  <c r="M5601" i="67"/>
  <c r="L5601" i="67"/>
  <c r="M6606" i="67"/>
  <c r="J6606" i="67"/>
  <c r="L6606" i="67"/>
  <c r="K6606" i="67"/>
  <c r="I6607" i="67"/>
  <c r="M571" i="67"/>
  <c r="L571" i="67"/>
  <c r="K571" i="67"/>
  <c r="J571" i="67"/>
  <c r="L1578" i="67"/>
  <c r="K1578" i="67"/>
  <c r="J1578" i="67"/>
  <c r="M1578" i="67"/>
  <c r="M2584" i="67"/>
  <c r="L2584" i="67"/>
  <c r="K2584" i="67"/>
  <c r="J2584" i="67"/>
  <c r="K3589" i="67"/>
  <c r="L3589" i="67"/>
  <c r="J3589" i="67"/>
  <c r="M3589" i="67"/>
  <c r="I5602" i="67"/>
  <c r="I4597" i="67"/>
  <c r="I3590" i="67"/>
  <c r="I2585" i="67"/>
  <c r="I1579" i="67"/>
  <c r="I572" i="67"/>
  <c r="I8664" i="67"/>
  <c r="I7657" i="67"/>
  <c r="M5602" i="67"/>
  <c r="J5602" i="67"/>
  <c r="L5602" i="67"/>
  <c r="K5602" i="67"/>
  <c r="K6607" i="67"/>
  <c r="J6607" i="67"/>
  <c r="L6607" i="67"/>
  <c r="M6607" i="67"/>
  <c r="I6608" i="67"/>
  <c r="M572" i="67"/>
  <c r="L572" i="67"/>
  <c r="K572" i="67"/>
  <c r="J572" i="67"/>
  <c r="M1579" i="67"/>
  <c r="L1579" i="67"/>
  <c r="K1579" i="67"/>
  <c r="J1579" i="67"/>
  <c r="M4597" i="67"/>
  <c r="L4597" i="67"/>
  <c r="K4597" i="67"/>
  <c r="J4597" i="67"/>
  <c r="L2585" i="67"/>
  <c r="K2585" i="67"/>
  <c r="J2585" i="67"/>
  <c r="M2585" i="67"/>
  <c r="K3590" i="67"/>
  <c r="J3590" i="67"/>
  <c r="M3590" i="67"/>
  <c r="L3590" i="67"/>
  <c r="I5603" i="67"/>
  <c r="I4598" i="67"/>
  <c r="I3591" i="67"/>
  <c r="I2586" i="67"/>
  <c r="I1580" i="67"/>
  <c r="I573" i="67"/>
  <c r="I8665" i="67"/>
  <c r="I7658" i="67"/>
  <c r="K5603" i="67"/>
  <c r="J5603" i="67"/>
  <c r="M5603" i="67"/>
  <c r="L5603" i="67"/>
  <c r="J4598" i="67"/>
  <c r="M4598" i="67"/>
  <c r="L4598" i="67"/>
  <c r="K4598" i="67"/>
  <c r="L573" i="67"/>
  <c r="K573" i="67"/>
  <c r="J573" i="67"/>
  <c r="M573" i="67"/>
  <c r="L1580" i="67"/>
  <c r="K1580" i="67"/>
  <c r="J1580" i="67"/>
  <c r="M1580" i="67"/>
  <c r="M2586" i="67"/>
  <c r="L2586" i="67"/>
  <c r="K2586" i="67"/>
  <c r="J2586" i="67"/>
  <c r="K3591" i="67"/>
  <c r="M3591" i="67"/>
  <c r="L3591" i="67"/>
  <c r="J3591" i="67"/>
  <c r="M6608" i="67"/>
  <c r="J6608" i="67"/>
  <c r="L6608" i="67"/>
  <c r="K6608" i="67"/>
  <c r="I6609" i="67"/>
  <c r="I5604" i="67"/>
  <c r="I4599" i="67"/>
  <c r="I3592" i="67"/>
  <c r="I2587" i="67"/>
  <c r="I1581" i="67"/>
  <c r="I574" i="67"/>
  <c r="I8666" i="67"/>
  <c r="I7659" i="67"/>
  <c r="M4599" i="67"/>
  <c r="L4599" i="67"/>
  <c r="K4599" i="67"/>
  <c r="J4599" i="67"/>
  <c r="M5604" i="67"/>
  <c r="J5604" i="67"/>
  <c r="K5604" i="67"/>
  <c r="L5604" i="67"/>
  <c r="K574" i="67"/>
  <c r="J574" i="67"/>
  <c r="M574" i="67"/>
  <c r="L574" i="67"/>
  <c r="M1581" i="67"/>
  <c r="L1581" i="67"/>
  <c r="K1581" i="67"/>
  <c r="J1581" i="67"/>
  <c r="L2587" i="67"/>
  <c r="K2587" i="67"/>
  <c r="J2587" i="67"/>
  <c r="M2587" i="67"/>
  <c r="K6609" i="67"/>
  <c r="J6609" i="67"/>
  <c r="L6609" i="67"/>
  <c r="M6609" i="67"/>
  <c r="I6610" i="67"/>
  <c r="K3592" i="67"/>
  <c r="J3592" i="67"/>
  <c r="M3592" i="67"/>
  <c r="L3592" i="67"/>
  <c r="I5605" i="67"/>
  <c r="I4600" i="67"/>
  <c r="I3593" i="67"/>
  <c r="I2588" i="67"/>
  <c r="I1582" i="67"/>
  <c r="I575" i="67"/>
  <c r="I8667" i="67"/>
  <c r="I7660" i="67"/>
  <c r="J4600" i="67"/>
  <c r="M4600" i="67"/>
  <c r="L4600" i="67"/>
  <c r="K4600" i="67"/>
  <c r="K5605" i="67"/>
  <c r="J5605" i="67"/>
  <c r="M5605" i="67"/>
  <c r="L5605" i="67"/>
  <c r="K575" i="67"/>
  <c r="J575" i="67"/>
  <c r="M575" i="67"/>
  <c r="L575" i="67"/>
  <c r="L1582" i="67"/>
  <c r="K1582" i="67"/>
  <c r="J1582" i="67"/>
  <c r="M1582" i="67"/>
  <c r="M2588" i="67"/>
  <c r="L2588" i="67"/>
  <c r="K2588" i="67"/>
  <c r="J2588" i="67"/>
  <c r="K3593" i="67"/>
  <c r="M3593" i="67"/>
  <c r="L3593" i="67"/>
  <c r="J3593" i="67"/>
  <c r="M6610" i="67"/>
  <c r="J6610" i="67"/>
  <c r="L6610" i="67"/>
  <c r="K6610" i="67"/>
  <c r="I6611" i="67"/>
  <c r="I5606" i="67"/>
  <c r="I4601" i="67"/>
  <c r="I3594" i="67"/>
  <c r="I2589" i="67"/>
  <c r="I1583" i="67"/>
  <c r="I576" i="67"/>
  <c r="I8668" i="67"/>
  <c r="I7661" i="67"/>
  <c r="M4601" i="67"/>
  <c r="L4601" i="67"/>
  <c r="K4601" i="67"/>
  <c r="J4601" i="67"/>
  <c r="K576" i="67"/>
  <c r="J576" i="67"/>
  <c r="M576" i="67"/>
  <c r="L576" i="67"/>
  <c r="M5606" i="67"/>
  <c r="J5606" i="67"/>
  <c r="L5606" i="67"/>
  <c r="K5606" i="67"/>
  <c r="K6611" i="67"/>
  <c r="J6611" i="67"/>
  <c r="L6611" i="67"/>
  <c r="M6611" i="67"/>
  <c r="I6612" i="67"/>
  <c r="M1583" i="67"/>
  <c r="L1583" i="67"/>
  <c r="K1583" i="67"/>
  <c r="J1583" i="67"/>
  <c r="L2589" i="67"/>
  <c r="K2589" i="67"/>
  <c r="J2589" i="67"/>
  <c r="M2589" i="67"/>
  <c r="K3594" i="67"/>
  <c r="J3594" i="67"/>
  <c r="M3594" i="67"/>
  <c r="L3594" i="67"/>
  <c r="I5607" i="67"/>
  <c r="I4602" i="67"/>
  <c r="I3595" i="67"/>
  <c r="I2590" i="67"/>
  <c r="I1584" i="67"/>
  <c r="I577" i="67"/>
  <c r="I8669" i="67"/>
  <c r="I7662" i="67"/>
  <c r="K5607" i="67"/>
  <c r="J5607" i="67"/>
  <c r="M5607" i="67"/>
  <c r="L5607" i="67"/>
  <c r="J4602" i="67"/>
  <c r="M4602" i="67"/>
  <c r="L4602" i="67"/>
  <c r="K4602" i="67"/>
  <c r="L1584" i="67"/>
  <c r="K1584" i="67"/>
  <c r="J1584" i="67"/>
  <c r="M1584" i="67"/>
  <c r="J577" i="67"/>
  <c r="M577" i="67"/>
  <c r="L577" i="67"/>
  <c r="K577" i="67"/>
  <c r="M2590" i="67"/>
  <c r="L2590" i="67"/>
  <c r="K2590" i="67"/>
  <c r="J2590" i="67"/>
  <c r="K3595" i="67"/>
  <c r="M3595" i="67"/>
  <c r="L3595" i="67"/>
  <c r="J3595" i="67"/>
  <c r="M6612" i="67"/>
  <c r="J6612" i="67"/>
  <c r="K6612" i="67"/>
  <c r="L6612" i="67"/>
  <c r="I6613" i="67"/>
  <c r="I5608" i="67"/>
  <c r="I4603" i="67"/>
  <c r="I3596" i="67"/>
  <c r="I2591" i="67"/>
  <c r="I1585" i="67"/>
  <c r="I578" i="67"/>
  <c r="I8670" i="67"/>
  <c r="I7663" i="67"/>
  <c r="M5608" i="67"/>
  <c r="J5608" i="67"/>
  <c r="L5608" i="67"/>
  <c r="K5608" i="67"/>
  <c r="K6613" i="67"/>
  <c r="J6613" i="67"/>
  <c r="L6613" i="67"/>
  <c r="M6613" i="67"/>
  <c r="I6614" i="67"/>
  <c r="M4603" i="67"/>
  <c r="L4603" i="67"/>
  <c r="K4603" i="67"/>
  <c r="J4603" i="67"/>
  <c r="M1585" i="67"/>
  <c r="L1585" i="67"/>
  <c r="K1585" i="67"/>
  <c r="J1585" i="67"/>
  <c r="M578" i="67"/>
  <c r="L578" i="67"/>
  <c r="K578" i="67"/>
  <c r="J578" i="67"/>
  <c r="L2591" i="67"/>
  <c r="K2591" i="67"/>
  <c r="J2591" i="67"/>
  <c r="M2591" i="67"/>
  <c r="K3596" i="67"/>
  <c r="J3596" i="67"/>
  <c r="M3596" i="67"/>
  <c r="L3596" i="67"/>
  <c r="I5609" i="67"/>
  <c r="I4604" i="67"/>
  <c r="I3597" i="67"/>
  <c r="I2592" i="67"/>
  <c r="I1586" i="67"/>
  <c r="I579" i="67"/>
  <c r="I8671" i="67"/>
  <c r="I7664" i="67"/>
  <c r="J4604" i="67"/>
  <c r="M4604" i="67"/>
  <c r="L4604" i="67"/>
  <c r="K4604" i="67"/>
  <c r="K5609" i="67"/>
  <c r="J5609" i="67"/>
  <c r="M5609" i="67"/>
  <c r="L5609" i="67"/>
  <c r="M579" i="67"/>
  <c r="L579" i="67"/>
  <c r="K579" i="67"/>
  <c r="J579" i="67"/>
  <c r="L1586" i="67"/>
  <c r="K1586" i="67"/>
  <c r="J1586" i="67"/>
  <c r="M1586" i="67"/>
  <c r="M2592" i="67"/>
  <c r="L2592" i="67"/>
  <c r="K2592" i="67"/>
  <c r="J2592" i="67"/>
  <c r="K3597" i="67"/>
  <c r="M3597" i="67"/>
  <c r="L3597" i="67"/>
  <c r="J3597" i="67"/>
  <c r="M6614" i="67"/>
  <c r="J6614" i="67"/>
  <c r="K6614" i="67"/>
  <c r="L6614" i="67"/>
  <c r="I6615" i="67"/>
  <c r="I5610" i="67"/>
  <c r="I4605" i="67"/>
  <c r="I3598" i="67"/>
  <c r="I2593" i="67"/>
  <c r="I1587" i="67"/>
  <c r="I580" i="67"/>
  <c r="I8672" i="67"/>
  <c r="I7665" i="67"/>
  <c r="K6615" i="67"/>
  <c r="J6615" i="67"/>
  <c r="L6615" i="67"/>
  <c r="M6615" i="67"/>
  <c r="I6616" i="67"/>
  <c r="M4605" i="67"/>
  <c r="L4605" i="67"/>
  <c r="K4605" i="67"/>
  <c r="J4605" i="67"/>
  <c r="M1587" i="67"/>
  <c r="L1587" i="67"/>
  <c r="K1587" i="67"/>
  <c r="J1587" i="67"/>
  <c r="M5610" i="67"/>
  <c r="J5610" i="67"/>
  <c r="L5610" i="67"/>
  <c r="K5610" i="67"/>
  <c r="M580" i="67"/>
  <c r="L580" i="67"/>
  <c r="K580" i="67"/>
  <c r="J580" i="67"/>
  <c r="L2593" i="67"/>
  <c r="K2593" i="67"/>
  <c r="J2593" i="67"/>
  <c r="M2593" i="67"/>
  <c r="K3598" i="67"/>
  <c r="J3598" i="67"/>
  <c r="M3598" i="67"/>
  <c r="L3598" i="67"/>
  <c r="I5611" i="67"/>
  <c r="I4606" i="67"/>
  <c r="I3599" i="67"/>
  <c r="I2594" i="67"/>
  <c r="I1588" i="67"/>
  <c r="I581" i="67"/>
  <c r="I8673" i="67"/>
  <c r="I7666" i="67"/>
  <c r="J4606" i="67"/>
  <c r="M4606" i="67"/>
  <c r="L4606" i="67"/>
  <c r="K4606" i="67"/>
  <c r="K5611" i="67"/>
  <c r="J5611" i="67"/>
  <c r="M5611" i="67"/>
  <c r="L5611" i="67"/>
  <c r="M6616" i="67"/>
  <c r="J6616" i="67"/>
  <c r="L6616" i="67"/>
  <c r="K6616" i="67"/>
  <c r="I6617" i="67"/>
  <c r="L1588" i="67"/>
  <c r="K1588" i="67"/>
  <c r="J1588" i="67"/>
  <c r="M1588" i="67"/>
  <c r="M2594" i="67"/>
  <c r="L2594" i="67"/>
  <c r="K2594" i="67"/>
  <c r="J2594" i="67"/>
  <c r="L581" i="67"/>
  <c r="K581" i="67"/>
  <c r="J581" i="67"/>
  <c r="M581" i="67"/>
  <c r="K3599" i="67"/>
  <c r="J3599" i="67"/>
  <c r="M3599" i="67"/>
  <c r="L3599" i="67"/>
  <c r="I5612" i="67"/>
  <c r="I4607" i="67"/>
  <c r="I3600" i="67"/>
  <c r="I2595" i="67"/>
  <c r="I1589" i="67"/>
  <c r="I582" i="67"/>
  <c r="I8674" i="67"/>
  <c r="I7667" i="67"/>
  <c r="M4607" i="67"/>
  <c r="L4607" i="67"/>
  <c r="K4607" i="67"/>
  <c r="J4607" i="67"/>
  <c r="K582" i="67"/>
  <c r="J582" i="67"/>
  <c r="M582" i="67"/>
  <c r="L582" i="67"/>
  <c r="M5612" i="67"/>
  <c r="J5612" i="67"/>
  <c r="L5612" i="67"/>
  <c r="K5612" i="67"/>
  <c r="K6617" i="67"/>
  <c r="J6617" i="67"/>
  <c r="L6617" i="67"/>
  <c r="M6617" i="67"/>
  <c r="I6618" i="67"/>
  <c r="M1589" i="67"/>
  <c r="L1589" i="67"/>
  <c r="K1589" i="67"/>
  <c r="J1589" i="67"/>
  <c r="L2595" i="67"/>
  <c r="K2595" i="67"/>
  <c r="J2595" i="67"/>
  <c r="M2595" i="67"/>
  <c r="K3600" i="67"/>
  <c r="J3600" i="67"/>
  <c r="M3600" i="67"/>
  <c r="L3600" i="67"/>
  <c r="I5613" i="67"/>
  <c r="I4608" i="67"/>
  <c r="I3601" i="67"/>
  <c r="I2596" i="67"/>
  <c r="I1590" i="67"/>
  <c r="I583" i="67"/>
  <c r="I8675" i="67"/>
  <c r="I7668" i="67"/>
  <c r="K5613" i="67"/>
  <c r="J5613" i="67"/>
  <c r="M5613" i="67"/>
  <c r="L5613" i="67"/>
  <c r="J4608" i="67"/>
  <c r="M4608" i="67"/>
  <c r="L4608" i="67"/>
  <c r="K4608" i="67"/>
  <c r="K583" i="67"/>
  <c r="J583" i="67"/>
  <c r="M583" i="67"/>
  <c r="L583" i="67"/>
  <c r="L1590" i="67"/>
  <c r="K1590" i="67"/>
  <c r="J1590" i="67"/>
  <c r="M1590" i="67"/>
  <c r="M2596" i="67"/>
  <c r="L2596" i="67"/>
  <c r="K2596" i="67"/>
  <c r="J2596" i="67"/>
  <c r="K3601" i="67"/>
  <c r="M3601" i="67"/>
  <c r="L3601" i="67"/>
  <c r="J3601" i="67"/>
  <c r="M6618" i="67"/>
  <c r="J6618" i="67"/>
  <c r="L6618" i="67"/>
  <c r="K6618" i="67"/>
  <c r="I6619" i="67"/>
  <c r="I5614" i="67"/>
  <c r="I4609" i="67"/>
  <c r="I3602" i="67"/>
  <c r="I2597" i="67"/>
  <c r="I1591" i="67"/>
  <c r="I584" i="67"/>
  <c r="I8676" i="67"/>
  <c r="I7669" i="67"/>
  <c r="M4609" i="67"/>
  <c r="L4609" i="67"/>
  <c r="K4609" i="67"/>
  <c r="J4609" i="67"/>
  <c r="M5614" i="67"/>
  <c r="J5614" i="67"/>
  <c r="K5614" i="67"/>
  <c r="L5614" i="67"/>
  <c r="M1591" i="67"/>
  <c r="L1591" i="67"/>
  <c r="K1591" i="67"/>
  <c r="J1591" i="67"/>
  <c r="K6619" i="67"/>
  <c r="J6619" i="67"/>
  <c r="L6619" i="67"/>
  <c r="M6619" i="67"/>
  <c r="I6620" i="67"/>
  <c r="K584" i="67"/>
  <c r="J584" i="67"/>
  <c r="M584" i="67"/>
  <c r="L584" i="67"/>
  <c r="L2597" i="67"/>
  <c r="K2597" i="67"/>
  <c r="J2597" i="67"/>
  <c r="M2597" i="67"/>
  <c r="K3602" i="67"/>
  <c r="J3602" i="67"/>
  <c r="L3602" i="67"/>
  <c r="M3602" i="67"/>
  <c r="I5615" i="67"/>
  <c r="I4610" i="67"/>
  <c r="I3603" i="67"/>
  <c r="I2598" i="67"/>
  <c r="I1592" i="67"/>
  <c r="I585" i="67"/>
  <c r="I8677" i="67"/>
  <c r="I7670" i="67"/>
  <c r="J4610" i="67"/>
  <c r="M4610" i="67"/>
  <c r="L4610" i="67"/>
  <c r="K4610" i="67"/>
  <c r="K5615" i="67"/>
  <c r="J5615" i="67"/>
  <c r="M5615" i="67"/>
  <c r="L5615" i="67"/>
  <c r="L1592" i="67"/>
  <c r="K1592" i="67"/>
  <c r="J1592" i="67"/>
  <c r="M1592" i="67"/>
  <c r="M2598" i="67"/>
  <c r="L2598" i="67"/>
  <c r="K2598" i="67"/>
  <c r="J2598" i="67"/>
  <c r="J585" i="67"/>
  <c r="M585" i="67"/>
  <c r="L585" i="67"/>
  <c r="K585" i="67"/>
  <c r="K3603" i="67"/>
  <c r="M3603" i="67"/>
  <c r="L3603" i="67"/>
  <c r="J3603" i="67"/>
  <c r="M6620" i="67"/>
  <c r="J6620" i="67"/>
  <c r="L6620" i="67"/>
  <c r="K6620" i="67"/>
  <c r="I6621" i="67"/>
  <c r="I5616" i="67"/>
  <c r="I4611" i="67"/>
  <c r="I3604" i="67"/>
  <c r="I2599" i="67"/>
  <c r="I1593" i="67"/>
  <c r="I586" i="67"/>
  <c r="I8678" i="67"/>
  <c r="I7671" i="67"/>
  <c r="M4611" i="67"/>
  <c r="L4611" i="67"/>
  <c r="K4611" i="67"/>
  <c r="J4611" i="67"/>
  <c r="M5616" i="67"/>
  <c r="J5616" i="67"/>
  <c r="L5616" i="67"/>
  <c r="K5616" i="67"/>
  <c r="L2599" i="67"/>
  <c r="K2599" i="67"/>
  <c r="J2599" i="67"/>
  <c r="M2599" i="67"/>
  <c r="K6621" i="67"/>
  <c r="J6621" i="67"/>
  <c r="L6621" i="67"/>
  <c r="M6621" i="67"/>
  <c r="I6622" i="67"/>
  <c r="M586" i="67"/>
  <c r="L586" i="67"/>
  <c r="K586" i="67"/>
  <c r="J586" i="67"/>
  <c r="M1593" i="67"/>
  <c r="L1593" i="67"/>
  <c r="K1593" i="67"/>
  <c r="J1593" i="67"/>
  <c r="K3604" i="67"/>
  <c r="J3604" i="67"/>
  <c r="M3604" i="67"/>
  <c r="L3604" i="67"/>
  <c r="I5617" i="67"/>
  <c r="I4612" i="67"/>
  <c r="I3605" i="67"/>
  <c r="I2600" i="67"/>
  <c r="I1594" i="67"/>
  <c r="I587" i="67"/>
  <c r="I8679" i="67"/>
  <c r="I7672" i="67"/>
  <c r="J4612" i="67"/>
  <c r="M4612" i="67"/>
  <c r="L4612" i="67"/>
  <c r="K4612" i="67"/>
  <c r="K5617" i="67"/>
  <c r="J5617" i="67"/>
  <c r="M5617" i="67"/>
  <c r="L5617" i="67"/>
  <c r="M587" i="67"/>
  <c r="L587" i="67"/>
  <c r="K587" i="67"/>
  <c r="J587" i="67"/>
  <c r="L1594" i="67"/>
  <c r="K1594" i="67"/>
  <c r="J1594" i="67"/>
  <c r="M1594" i="67"/>
  <c r="M2600" i="67"/>
  <c r="L2600" i="67"/>
  <c r="K2600" i="67"/>
  <c r="J2600" i="67"/>
  <c r="K3605" i="67"/>
  <c r="L3605" i="67"/>
  <c r="J3605" i="67"/>
  <c r="M3605" i="67"/>
  <c r="M6622" i="67"/>
  <c r="J6622" i="67"/>
  <c r="L6622" i="67"/>
  <c r="K6622" i="67"/>
  <c r="I6623" i="67"/>
  <c r="I5618" i="67"/>
  <c r="I4613" i="67"/>
  <c r="I3606" i="67"/>
  <c r="I2601" i="67"/>
  <c r="I1595" i="67"/>
  <c r="I588" i="67"/>
  <c r="I8680" i="67"/>
  <c r="I7673" i="67"/>
  <c r="M5618" i="67"/>
  <c r="J5618" i="67"/>
  <c r="L5618" i="67"/>
  <c r="K5618" i="67"/>
  <c r="K6623" i="67"/>
  <c r="J6623" i="67"/>
  <c r="L6623" i="67"/>
  <c r="M6623" i="67"/>
  <c r="I6624" i="67"/>
  <c r="M1595" i="67"/>
  <c r="L1595" i="67"/>
  <c r="K1595" i="67"/>
  <c r="J1595" i="67"/>
  <c r="L2601" i="67"/>
  <c r="K2601" i="67"/>
  <c r="J2601" i="67"/>
  <c r="M2601" i="67"/>
  <c r="M4613" i="67"/>
  <c r="L4613" i="67"/>
  <c r="K4613" i="67"/>
  <c r="J4613" i="67"/>
  <c r="M588" i="67"/>
  <c r="L588" i="67"/>
  <c r="K588" i="67"/>
  <c r="J588" i="67"/>
  <c r="K3606" i="67"/>
  <c r="J3606" i="67"/>
  <c r="M3606" i="67"/>
  <c r="L3606" i="67"/>
  <c r="I5619" i="67"/>
  <c r="I4614" i="67"/>
  <c r="I3607" i="67"/>
  <c r="I2602" i="67"/>
  <c r="I1596" i="67"/>
  <c r="I589" i="67"/>
  <c r="I8681" i="67"/>
  <c r="I7674" i="67"/>
  <c r="K5619" i="67"/>
  <c r="J5619" i="67"/>
  <c r="M5619" i="67"/>
  <c r="L5619" i="67"/>
  <c r="L589" i="67"/>
  <c r="K589" i="67"/>
  <c r="J589" i="67"/>
  <c r="M589" i="67"/>
  <c r="L1596" i="67"/>
  <c r="K1596" i="67"/>
  <c r="J1596" i="67"/>
  <c r="M1596" i="67"/>
  <c r="J4614" i="67"/>
  <c r="M4614" i="67"/>
  <c r="L4614" i="67"/>
  <c r="K4614" i="67"/>
  <c r="M2602" i="67"/>
  <c r="L2602" i="67"/>
  <c r="K2602" i="67"/>
  <c r="J2602" i="67"/>
  <c r="K3607" i="67"/>
  <c r="M3607" i="67"/>
  <c r="L3607" i="67"/>
  <c r="J3607" i="67"/>
  <c r="M6624" i="67"/>
  <c r="J6624" i="67"/>
  <c r="L6624" i="67"/>
  <c r="K6624" i="67"/>
  <c r="I6625" i="67"/>
  <c r="I5620" i="67"/>
  <c r="I4615" i="67"/>
  <c r="I3608" i="67"/>
  <c r="I2603" i="67"/>
  <c r="I1597" i="67"/>
  <c r="I590" i="67"/>
  <c r="I8682" i="67"/>
  <c r="I7675" i="67"/>
  <c r="M4615" i="67"/>
  <c r="L4615" i="67"/>
  <c r="K4615" i="67"/>
  <c r="J4615" i="67"/>
  <c r="K590" i="67"/>
  <c r="J590" i="67"/>
  <c r="M590" i="67"/>
  <c r="L590" i="67"/>
  <c r="M5620" i="67"/>
  <c r="J5620" i="67"/>
  <c r="K5620" i="67"/>
  <c r="L5620" i="67"/>
  <c r="L2603" i="67"/>
  <c r="K2603" i="67"/>
  <c r="J2603" i="67"/>
  <c r="M2603" i="67"/>
  <c r="K6625" i="67"/>
  <c r="J6625" i="67"/>
  <c r="L6625" i="67"/>
  <c r="M6625" i="67"/>
  <c r="I6626" i="67"/>
  <c r="M1597" i="67"/>
  <c r="L1597" i="67"/>
  <c r="K1597" i="67"/>
  <c r="J1597" i="67"/>
  <c r="K3608" i="67"/>
  <c r="J3608" i="67"/>
  <c r="M3608" i="67"/>
  <c r="L3608" i="67"/>
  <c r="I5621" i="67"/>
  <c r="I4616" i="67"/>
  <c r="I3609" i="67"/>
  <c r="I2604" i="67"/>
  <c r="I1598" i="67"/>
  <c r="I591" i="67"/>
  <c r="I8683" i="67"/>
  <c r="I7676" i="67"/>
  <c r="K5621" i="67"/>
  <c r="J5621" i="67"/>
  <c r="M5621" i="67"/>
  <c r="L5621" i="67"/>
  <c r="M6626" i="67"/>
  <c r="J6626" i="67"/>
  <c r="L6626" i="67"/>
  <c r="K6626" i="67"/>
  <c r="I6627" i="67"/>
  <c r="L1598" i="67"/>
  <c r="K1598" i="67"/>
  <c r="J1598" i="67"/>
  <c r="M1598" i="67"/>
  <c r="J4616" i="67"/>
  <c r="M4616" i="67"/>
  <c r="L4616" i="67"/>
  <c r="K4616" i="67"/>
  <c r="K591" i="67"/>
  <c r="J591" i="67"/>
  <c r="M591" i="67"/>
  <c r="L591" i="67"/>
  <c r="M2604" i="67"/>
  <c r="L2604" i="67"/>
  <c r="K2604" i="67"/>
  <c r="J2604" i="67"/>
  <c r="K3609" i="67"/>
  <c r="M3609" i="67"/>
  <c r="L3609" i="67"/>
  <c r="J3609" i="67"/>
  <c r="I5622" i="67"/>
  <c r="I4617" i="67"/>
  <c r="I3610" i="67"/>
  <c r="I2605" i="67"/>
  <c r="I1599" i="67"/>
  <c r="I592" i="67"/>
  <c r="I8684" i="67"/>
  <c r="I7677" i="67"/>
  <c r="M4617" i="67"/>
  <c r="L4617" i="67"/>
  <c r="K4617" i="67"/>
  <c r="J4617" i="67"/>
  <c r="M5622" i="67"/>
  <c r="J5622" i="67"/>
  <c r="L5622" i="67"/>
  <c r="K5622" i="67"/>
  <c r="K592" i="67"/>
  <c r="J592" i="67"/>
  <c r="M592" i="67"/>
  <c r="L592" i="67"/>
  <c r="M1599" i="67"/>
  <c r="L1599" i="67"/>
  <c r="K1599" i="67"/>
  <c r="J1599" i="67"/>
  <c r="L2605" i="67"/>
  <c r="K2605" i="67"/>
  <c r="J2605" i="67"/>
  <c r="M2605" i="67"/>
  <c r="K3610" i="67"/>
  <c r="J3610" i="67"/>
  <c r="M3610" i="67"/>
  <c r="L3610" i="67"/>
  <c r="K6627" i="67"/>
  <c r="J6627" i="67"/>
  <c r="L6627" i="67"/>
  <c r="M6627" i="67"/>
  <c r="I6628" i="67"/>
  <c r="I5623" i="67"/>
  <c r="I4618" i="67"/>
  <c r="I3611" i="67"/>
  <c r="I2606" i="67"/>
  <c r="I1600" i="67"/>
  <c r="I593" i="67"/>
  <c r="I8685" i="67"/>
  <c r="I7678" i="67"/>
  <c r="J4618" i="67"/>
  <c r="M4618" i="67"/>
  <c r="L4618" i="67"/>
  <c r="K4618" i="67"/>
  <c r="L1600" i="67"/>
  <c r="K1600" i="67"/>
  <c r="J1600" i="67"/>
  <c r="M1600" i="67"/>
  <c r="M2606" i="67"/>
  <c r="L2606" i="67"/>
  <c r="K2606" i="67"/>
  <c r="J2606" i="67"/>
  <c r="K5623" i="67"/>
  <c r="J5623" i="67"/>
  <c r="M5623" i="67"/>
  <c r="L5623" i="67"/>
  <c r="M6628" i="67"/>
  <c r="J6628" i="67"/>
  <c r="K6628" i="67"/>
  <c r="L6628" i="67"/>
  <c r="I6629" i="67"/>
  <c r="J593" i="67"/>
  <c r="M593" i="67"/>
  <c r="L593" i="67"/>
  <c r="K593" i="67"/>
  <c r="K3611" i="67"/>
  <c r="M3611" i="67"/>
  <c r="L3611" i="67"/>
  <c r="J3611" i="67"/>
  <c r="I5624" i="67"/>
  <c r="I4619" i="67"/>
  <c r="I3612" i="67"/>
  <c r="I2607" i="67"/>
  <c r="I1601" i="67"/>
  <c r="I594" i="67"/>
  <c r="I8686" i="67"/>
  <c r="I7679" i="67"/>
  <c r="M4619" i="67"/>
  <c r="L4619" i="67"/>
  <c r="K4619" i="67"/>
  <c r="J4619" i="67"/>
  <c r="M594" i="67"/>
  <c r="L594" i="67"/>
  <c r="K594" i="67"/>
  <c r="J594" i="67"/>
  <c r="M1601" i="67"/>
  <c r="L1601" i="67"/>
  <c r="K1601" i="67"/>
  <c r="J1601" i="67"/>
  <c r="M5624" i="67"/>
  <c r="J5624" i="67"/>
  <c r="L5624" i="67"/>
  <c r="K5624" i="67"/>
  <c r="K6629" i="67"/>
  <c r="J6629" i="67"/>
  <c r="L6629" i="67"/>
  <c r="M6629" i="67"/>
  <c r="I6630" i="67"/>
  <c r="L2607" i="67"/>
  <c r="K2607" i="67"/>
  <c r="J2607" i="67"/>
  <c r="M2607" i="67"/>
  <c r="K3612" i="67"/>
  <c r="J3612" i="67"/>
  <c r="M3612" i="67"/>
  <c r="L3612" i="67"/>
  <c r="I5625" i="67"/>
  <c r="I4620" i="67"/>
  <c r="I3613" i="67"/>
  <c r="I2608" i="67"/>
  <c r="I1602" i="67"/>
  <c r="I595" i="67"/>
  <c r="I8687" i="67"/>
  <c r="I7680" i="67"/>
  <c r="J4620" i="67"/>
  <c r="M4620" i="67"/>
  <c r="L4620" i="67"/>
  <c r="K4620" i="67"/>
  <c r="K5625" i="67"/>
  <c r="J5625" i="67"/>
  <c r="M5625" i="67"/>
  <c r="L5625" i="67"/>
  <c r="M6630" i="67"/>
  <c r="J6630" i="67"/>
  <c r="K6630" i="67"/>
  <c r="L6630" i="67"/>
  <c r="I6631" i="67"/>
  <c r="M2608" i="67"/>
  <c r="L2608" i="67"/>
  <c r="K2608" i="67"/>
  <c r="J2608" i="67"/>
  <c r="M595" i="67"/>
  <c r="L595" i="67"/>
  <c r="K595" i="67"/>
  <c r="J595" i="67"/>
  <c r="L1602" i="67"/>
  <c r="K1602" i="67"/>
  <c r="J1602" i="67"/>
  <c r="M1602" i="67"/>
  <c r="K3613" i="67"/>
  <c r="M3613" i="67"/>
  <c r="L3613" i="67"/>
  <c r="J3613" i="67"/>
  <c r="I5626" i="67"/>
  <c r="I4621" i="67"/>
  <c r="I3614" i="67"/>
  <c r="I2609" i="67"/>
  <c r="I1603" i="67"/>
  <c r="I596" i="67"/>
  <c r="I8688" i="67"/>
  <c r="I7681" i="67"/>
  <c r="M5626" i="67"/>
  <c r="J5626" i="67"/>
  <c r="L5626" i="67"/>
  <c r="K5626" i="67"/>
  <c r="K6631" i="67"/>
  <c r="J6631" i="67"/>
  <c r="L6631" i="67"/>
  <c r="M6631" i="67"/>
  <c r="I6632" i="67"/>
  <c r="M596" i="67"/>
  <c r="L596" i="67"/>
  <c r="K596" i="67"/>
  <c r="J596" i="67"/>
  <c r="M4621" i="67"/>
  <c r="L4621" i="67"/>
  <c r="K4621" i="67"/>
  <c r="J4621" i="67"/>
  <c r="M1603" i="67"/>
  <c r="L1603" i="67"/>
  <c r="K1603" i="67"/>
  <c r="J1603" i="67"/>
  <c r="L2609" i="67"/>
  <c r="K2609" i="67"/>
  <c r="J2609" i="67"/>
  <c r="M2609" i="67"/>
  <c r="K3614" i="67"/>
  <c r="J3614" i="67"/>
  <c r="M3614" i="67"/>
  <c r="L3614" i="67"/>
  <c r="I5627" i="67"/>
  <c r="I4622" i="67"/>
  <c r="I3615" i="67"/>
  <c r="I2610" i="67"/>
  <c r="I1604" i="67"/>
  <c r="I597" i="67"/>
  <c r="I8689" i="67"/>
  <c r="I7682" i="67"/>
  <c r="K5627" i="67"/>
  <c r="J5627" i="67"/>
  <c r="M5627" i="67"/>
  <c r="L5627" i="67"/>
  <c r="M2610" i="67"/>
  <c r="L2610" i="67"/>
  <c r="K2610" i="67"/>
  <c r="J2610" i="67"/>
  <c r="J4622" i="67"/>
  <c r="M4622" i="67"/>
  <c r="L4622" i="67"/>
  <c r="K4622" i="67"/>
  <c r="L597" i="67"/>
  <c r="K597" i="67"/>
  <c r="J597" i="67"/>
  <c r="M597" i="67"/>
  <c r="L1604" i="67"/>
  <c r="K1604" i="67"/>
  <c r="J1604" i="67"/>
  <c r="M1604" i="67"/>
  <c r="K3615" i="67"/>
  <c r="J3615" i="67"/>
  <c r="M3615" i="67"/>
  <c r="L3615" i="67"/>
  <c r="M6632" i="67"/>
  <c r="J6632" i="67"/>
  <c r="L6632" i="67"/>
  <c r="K6632" i="67"/>
  <c r="I6633" i="67"/>
  <c r="I5628" i="67"/>
  <c r="I4623" i="67"/>
  <c r="I3616" i="67"/>
  <c r="I2611" i="67"/>
  <c r="I1605" i="67"/>
  <c r="I598" i="67"/>
  <c r="I8690" i="67"/>
  <c r="I7683" i="67"/>
  <c r="M4623" i="67"/>
  <c r="L4623" i="67"/>
  <c r="K4623" i="67"/>
  <c r="J4623" i="67"/>
  <c r="K6633" i="67"/>
  <c r="J6633" i="67"/>
  <c r="L6633" i="67"/>
  <c r="M6633" i="67"/>
  <c r="I6634" i="67"/>
  <c r="K598" i="67"/>
  <c r="J598" i="67"/>
  <c r="M598" i="67"/>
  <c r="L598" i="67"/>
  <c r="M1605" i="67"/>
  <c r="L1605" i="67"/>
  <c r="K1605" i="67"/>
  <c r="J1605" i="67"/>
  <c r="L2611" i="67"/>
  <c r="K2611" i="67"/>
  <c r="J2611" i="67"/>
  <c r="M2611" i="67"/>
  <c r="M5628" i="67"/>
  <c r="J5628" i="67"/>
  <c r="L5628" i="67"/>
  <c r="K5628" i="67"/>
  <c r="K3616" i="67"/>
  <c r="J3616" i="67"/>
  <c r="M3616" i="67"/>
  <c r="L3616" i="67"/>
  <c r="I5629" i="67"/>
  <c r="I4624" i="67"/>
  <c r="I3617" i="67"/>
  <c r="I2612" i="67"/>
  <c r="I1606" i="67"/>
  <c r="I599" i="67"/>
  <c r="I8691" i="67"/>
  <c r="I7684" i="67"/>
  <c r="K5629" i="67"/>
  <c r="J5629" i="67"/>
  <c r="M5629" i="67"/>
  <c r="L5629" i="67"/>
  <c r="J4624" i="67"/>
  <c r="M4624" i="67"/>
  <c r="L4624" i="67"/>
  <c r="K4624" i="67"/>
  <c r="K599" i="67"/>
  <c r="J599" i="67"/>
  <c r="M599" i="67"/>
  <c r="L599" i="67"/>
  <c r="L1606" i="67"/>
  <c r="K1606" i="67"/>
  <c r="J1606" i="67"/>
  <c r="M1606" i="67"/>
  <c r="M2612" i="67"/>
  <c r="L2612" i="67"/>
  <c r="K2612" i="67"/>
  <c r="J2612" i="67"/>
  <c r="K3617" i="67"/>
  <c r="M3617" i="67"/>
  <c r="L3617" i="67"/>
  <c r="J3617" i="67"/>
  <c r="M6634" i="67"/>
  <c r="J6634" i="67"/>
  <c r="L6634" i="67"/>
  <c r="K6634" i="67"/>
  <c r="I6635" i="67"/>
  <c r="I5630" i="67"/>
  <c r="I4625" i="67"/>
  <c r="I3618" i="67"/>
  <c r="I2613" i="67"/>
  <c r="I1607" i="67"/>
  <c r="I600" i="67"/>
  <c r="I8692" i="67"/>
  <c r="I7685" i="67"/>
  <c r="M5630" i="67"/>
  <c r="J5630" i="67"/>
  <c r="K5630" i="67"/>
  <c r="L5630" i="67"/>
  <c r="K6635" i="67"/>
  <c r="J6635" i="67"/>
  <c r="L6635" i="67"/>
  <c r="M6635" i="67"/>
  <c r="I6636" i="67"/>
  <c r="K600" i="67"/>
  <c r="J600" i="67"/>
  <c r="M600" i="67"/>
  <c r="L600" i="67"/>
  <c r="L2613" i="67"/>
  <c r="K2613" i="67"/>
  <c r="J2613" i="67"/>
  <c r="M2613" i="67"/>
  <c r="M4625" i="67"/>
  <c r="L4625" i="67"/>
  <c r="K4625" i="67"/>
  <c r="J4625" i="67"/>
  <c r="M1607" i="67"/>
  <c r="L1607" i="67"/>
  <c r="K1607" i="67"/>
  <c r="J1607" i="67"/>
  <c r="K3618" i="67"/>
  <c r="J3618" i="67"/>
  <c r="L3618" i="67"/>
  <c r="M3618" i="67"/>
  <c r="I5631" i="67"/>
  <c r="I4626" i="67"/>
  <c r="I3619" i="67"/>
  <c r="I2614" i="67"/>
  <c r="I1608" i="67"/>
  <c r="I601" i="67"/>
  <c r="I8693" i="67"/>
  <c r="I7686" i="67"/>
  <c r="J4626" i="67"/>
  <c r="M4626" i="67"/>
  <c r="L4626" i="67"/>
  <c r="K4626" i="67"/>
  <c r="K5631" i="67"/>
  <c r="J5631" i="67"/>
  <c r="M5631" i="67"/>
  <c r="L5631" i="67"/>
  <c r="J601" i="67"/>
  <c r="M601" i="67"/>
  <c r="L601" i="67"/>
  <c r="K601" i="67"/>
  <c r="L1608" i="67"/>
  <c r="K1608" i="67"/>
  <c r="J1608" i="67"/>
  <c r="M1608" i="67"/>
  <c r="M2614" i="67"/>
  <c r="L2614" i="67"/>
  <c r="K2614" i="67"/>
  <c r="J2614" i="67"/>
  <c r="K3619" i="67"/>
  <c r="M3619" i="67"/>
  <c r="L3619" i="67"/>
  <c r="J3619" i="67"/>
  <c r="M6636" i="67"/>
  <c r="J6636" i="67"/>
  <c r="L6636" i="67"/>
  <c r="K6636" i="67"/>
  <c r="I6637" i="67"/>
  <c r="I5632" i="67"/>
  <c r="I4627" i="67"/>
  <c r="I3620" i="67"/>
  <c r="I2615" i="67"/>
  <c r="I1609" i="67"/>
  <c r="I602" i="67"/>
  <c r="I8694" i="67"/>
  <c r="I7687" i="67"/>
  <c r="M5632" i="67"/>
  <c r="J5632" i="67"/>
  <c r="L5632" i="67"/>
  <c r="K5632" i="67"/>
  <c r="K6637" i="67"/>
  <c r="J6637" i="67"/>
  <c r="L6637" i="67"/>
  <c r="M6637" i="67"/>
  <c r="I6638" i="67"/>
  <c r="M4627" i="67"/>
  <c r="L4627" i="67"/>
  <c r="K4627" i="67"/>
  <c r="J4627" i="67"/>
  <c r="M602" i="67"/>
  <c r="L602" i="67"/>
  <c r="K602" i="67"/>
  <c r="J602" i="67"/>
  <c r="M1609" i="67"/>
  <c r="L1609" i="67"/>
  <c r="K1609" i="67"/>
  <c r="J1609" i="67"/>
  <c r="L2615" i="67"/>
  <c r="K2615" i="67"/>
  <c r="J2615" i="67"/>
  <c r="M2615" i="67"/>
  <c r="K3620" i="67"/>
  <c r="J3620" i="67"/>
  <c r="M3620" i="67"/>
  <c r="L3620" i="67"/>
  <c r="I5633" i="67"/>
  <c r="I4628" i="67"/>
  <c r="I3621" i="67"/>
  <c r="I2616" i="67"/>
  <c r="I1610" i="67"/>
  <c r="I603" i="67"/>
  <c r="I8695" i="67"/>
  <c r="I7688" i="67"/>
  <c r="K5633" i="67"/>
  <c r="J5633" i="67"/>
  <c r="M5633" i="67"/>
  <c r="L5633" i="67"/>
  <c r="M603" i="67"/>
  <c r="L603" i="67"/>
  <c r="K603" i="67"/>
  <c r="J603" i="67"/>
  <c r="M2616" i="67"/>
  <c r="L2616" i="67"/>
  <c r="K2616" i="67"/>
  <c r="J2616" i="67"/>
  <c r="J4628" i="67"/>
  <c r="M4628" i="67"/>
  <c r="L4628" i="67"/>
  <c r="K4628" i="67"/>
  <c r="L1610" i="67"/>
  <c r="K1610" i="67"/>
  <c r="J1610" i="67"/>
  <c r="M1610" i="67"/>
  <c r="K3621" i="67"/>
  <c r="L3621" i="67"/>
  <c r="J3621" i="67"/>
  <c r="M3621" i="67"/>
  <c r="M6638" i="67"/>
  <c r="J6638" i="67"/>
  <c r="L6638" i="67"/>
  <c r="K6638" i="67"/>
  <c r="I6639" i="67"/>
  <c r="I5634" i="67"/>
  <c r="I4629" i="67"/>
  <c r="I3622" i="67"/>
  <c r="I2617" i="67"/>
  <c r="I1611" i="67"/>
  <c r="I604" i="67"/>
  <c r="I8696" i="67"/>
  <c r="I7689" i="67"/>
  <c r="M4629" i="67"/>
  <c r="L4629" i="67"/>
  <c r="K4629" i="67"/>
  <c r="J4629" i="67"/>
  <c r="K6639" i="67"/>
  <c r="J6639" i="67"/>
  <c r="L6639" i="67"/>
  <c r="M6639" i="67"/>
  <c r="I6640" i="67"/>
  <c r="M604" i="67"/>
  <c r="L604" i="67"/>
  <c r="K604" i="67"/>
  <c r="J604" i="67"/>
  <c r="M5634" i="67"/>
  <c r="J5634" i="67"/>
  <c r="L5634" i="67"/>
  <c r="K5634" i="67"/>
  <c r="M1611" i="67"/>
  <c r="L1611" i="67"/>
  <c r="K1611" i="67"/>
  <c r="J1611" i="67"/>
  <c r="L2617" i="67"/>
  <c r="K2617" i="67"/>
  <c r="J2617" i="67"/>
  <c r="M2617" i="67"/>
  <c r="K3622" i="67"/>
  <c r="J3622" i="67"/>
  <c r="M3622" i="67"/>
  <c r="L3622" i="67"/>
  <c r="I5635" i="67"/>
  <c r="I4630" i="67"/>
  <c r="I3623" i="67"/>
  <c r="I2618" i="67"/>
  <c r="I1612" i="67"/>
  <c r="I605" i="67"/>
  <c r="I8697" i="67"/>
  <c r="I7690" i="67"/>
  <c r="K5635" i="67"/>
  <c r="J5635" i="67"/>
  <c r="M5635" i="67"/>
  <c r="L5635" i="67"/>
  <c r="L1612" i="67"/>
  <c r="K1612" i="67"/>
  <c r="J1612" i="67"/>
  <c r="M1612" i="67"/>
  <c r="J4630" i="67"/>
  <c r="M4630" i="67"/>
  <c r="L4630" i="67"/>
  <c r="K4630" i="67"/>
  <c r="L605" i="67"/>
  <c r="K605" i="67"/>
  <c r="J605" i="67"/>
  <c r="M605" i="67"/>
  <c r="M2618" i="67"/>
  <c r="L2618" i="67"/>
  <c r="K2618" i="67"/>
  <c r="J2618" i="67"/>
  <c r="K3623" i="67"/>
  <c r="M3623" i="67"/>
  <c r="L3623" i="67"/>
  <c r="J3623" i="67"/>
  <c r="M6640" i="67"/>
  <c r="J6640" i="67"/>
  <c r="L6640" i="67"/>
  <c r="K6640" i="67"/>
  <c r="I6641" i="67"/>
  <c r="I5636" i="67"/>
  <c r="I4631" i="67"/>
  <c r="I3624" i="67"/>
  <c r="I2619" i="67"/>
  <c r="I1613" i="67"/>
  <c r="I606" i="67"/>
  <c r="I8698" i="67"/>
  <c r="I7691" i="67"/>
  <c r="K6641" i="67"/>
  <c r="J6641" i="67"/>
  <c r="L6641" i="67"/>
  <c r="M6641" i="67"/>
  <c r="I6642" i="67"/>
  <c r="M5636" i="67"/>
  <c r="J5636" i="67"/>
  <c r="K5636" i="67"/>
  <c r="L5636" i="67"/>
  <c r="K606" i="67"/>
  <c r="J606" i="67"/>
  <c r="M606" i="67"/>
  <c r="L606" i="67"/>
  <c r="L2619" i="67"/>
  <c r="K2619" i="67"/>
  <c r="J2619" i="67"/>
  <c r="M2619" i="67"/>
  <c r="M4631" i="67"/>
  <c r="L4631" i="67"/>
  <c r="K4631" i="67"/>
  <c r="J4631" i="67"/>
  <c r="M1613" i="67"/>
  <c r="L1613" i="67"/>
  <c r="K1613" i="67"/>
  <c r="J1613" i="67"/>
  <c r="K3624" i="67"/>
  <c r="J3624" i="67"/>
  <c r="M3624" i="67"/>
  <c r="L3624" i="67"/>
  <c r="I5637" i="67"/>
  <c r="I4632" i="67"/>
  <c r="I3625" i="67"/>
  <c r="I2620" i="67"/>
  <c r="I1614" i="67"/>
  <c r="I607" i="67"/>
  <c r="I8699" i="67"/>
  <c r="I7692" i="67"/>
  <c r="M6642" i="67"/>
  <c r="J6642" i="67"/>
  <c r="L6642" i="67"/>
  <c r="K6642" i="67"/>
  <c r="I6643" i="67"/>
  <c r="J4632" i="67"/>
  <c r="M4632" i="67"/>
  <c r="L4632" i="67"/>
  <c r="K4632" i="67"/>
  <c r="M2620" i="67"/>
  <c r="L2620" i="67"/>
  <c r="K2620" i="67"/>
  <c r="J2620" i="67"/>
  <c r="K5637" i="67"/>
  <c r="J5637" i="67"/>
  <c r="M5637" i="67"/>
  <c r="L5637" i="67"/>
  <c r="K607" i="67"/>
  <c r="J607" i="67"/>
  <c r="M607" i="67"/>
  <c r="L607" i="67"/>
  <c r="L1614" i="67"/>
  <c r="K1614" i="67"/>
  <c r="J1614" i="67"/>
  <c r="M1614" i="67"/>
  <c r="K3625" i="67"/>
  <c r="M3625" i="67"/>
  <c r="L3625" i="67"/>
  <c r="J3625" i="67"/>
  <c r="I5638" i="67"/>
  <c r="I4633" i="67"/>
  <c r="I3626" i="67"/>
  <c r="I2621" i="67"/>
  <c r="I1615" i="67"/>
  <c r="I608" i="67"/>
  <c r="I8700" i="67"/>
  <c r="I7693" i="67"/>
  <c r="M5638" i="67"/>
  <c r="J5638" i="67"/>
  <c r="L5638" i="67"/>
  <c r="K5638" i="67"/>
  <c r="M4633" i="67"/>
  <c r="L4633" i="67"/>
  <c r="K4633" i="67"/>
  <c r="J4633" i="67"/>
  <c r="K6643" i="67"/>
  <c r="J6643" i="67"/>
  <c r="L6643" i="67"/>
  <c r="M6643" i="67"/>
  <c r="I6644" i="67"/>
  <c r="K608" i="67"/>
  <c r="J608" i="67"/>
  <c r="M608" i="67"/>
  <c r="L608" i="67"/>
  <c r="L2621" i="67"/>
  <c r="K2621" i="67"/>
  <c r="J2621" i="67"/>
  <c r="M2621" i="67"/>
  <c r="M1615" i="67"/>
  <c r="L1615" i="67"/>
  <c r="K1615" i="67"/>
  <c r="J1615" i="67"/>
  <c r="K3626" i="67"/>
  <c r="J3626" i="67"/>
  <c r="M3626" i="67"/>
  <c r="L3626" i="67"/>
  <c r="I5639" i="67"/>
  <c r="I4634" i="67"/>
  <c r="I3627" i="67"/>
  <c r="I2622" i="67"/>
  <c r="I1616" i="67"/>
  <c r="I609" i="67"/>
  <c r="I8701" i="67"/>
  <c r="I7694" i="67"/>
  <c r="J4634" i="67"/>
  <c r="M4634" i="67"/>
  <c r="L4634" i="67"/>
  <c r="K4634" i="67"/>
  <c r="J609" i="67"/>
  <c r="M609" i="67"/>
  <c r="L609" i="67"/>
  <c r="K609" i="67"/>
  <c r="L1616" i="67"/>
  <c r="K1616" i="67"/>
  <c r="J1616" i="67"/>
  <c r="M1616" i="67"/>
  <c r="M2622" i="67"/>
  <c r="L2622" i="67"/>
  <c r="K2622" i="67"/>
  <c r="J2622" i="67"/>
  <c r="K5639" i="67"/>
  <c r="J5639" i="67"/>
  <c r="M5639" i="67"/>
  <c r="L5639" i="67"/>
  <c r="M6644" i="67"/>
  <c r="J6644" i="67"/>
  <c r="K6644" i="67"/>
  <c r="L6644" i="67"/>
  <c r="I6645" i="67"/>
  <c r="K3627" i="67"/>
  <c r="M3627" i="67"/>
  <c r="L3627" i="67"/>
  <c r="J3627" i="67"/>
  <c r="I5640" i="67"/>
  <c r="I4635" i="67"/>
  <c r="I3628" i="67"/>
  <c r="I2623" i="67"/>
  <c r="I1617" i="67"/>
  <c r="I610" i="67"/>
  <c r="I8702" i="67"/>
  <c r="I7695" i="67"/>
  <c r="M4635" i="67"/>
  <c r="L4635" i="67"/>
  <c r="K4635" i="67"/>
  <c r="J4635" i="67"/>
  <c r="M5640" i="67"/>
  <c r="J5640" i="67"/>
  <c r="L5640" i="67"/>
  <c r="K5640" i="67"/>
  <c r="M610" i="67"/>
  <c r="L610" i="67"/>
  <c r="K610" i="67"/>
  <c r="J610" i="67"/>
  <c r="M1617" i="67"/>
  <c r="L1617" i="67"/>
  <c r="K1617" i="67"/>
  <c r="J1617" i="67"/>
  <c r="L2623" i="67"/>
  <c r="K2623" i="67"/>
  <c r="J2623" i="67"/>
  <c r="M2623" i="67"/>
  <c r="K3628" i="67"/>
  <c r="J3628" i="67"/>
  <c r="M3628" i="67"/>
  <c r="L3628" i="67"/>
  <c r="K6645" i="67"/>
  <c r="J6645" i="67"/>
  <c r="L6645" i="67"/>
  <c r="M6645" i="67"/>
  <c r="I6646" i="67"/>
  <c r="I5641" i="67"/>
  <c r="I4636" i="67"/>
  <c r="I3629" i="67"/>
  <c r="I2624" i="67"/>
  <c r="I1618" i="67"/>
  <c r="I611" i="67"/>
  <c r="I8703" i="67"/>
  <c r="I7696" i="67"/>
  <c r="J4636" i="67"/>
  <c r="M4636" i="67"/>
  <c r="L4636" i="67"/>
  <c r="K4636" i="67"/>
  <c r="K5641" i="67"/>
  <c r="J5641" i="67"/>
  <c r="M5641" i="67"/>
  <c r="L5641" i="67"/>
  <c r="M6646" i="67"/>
  <c r="J6646" i="67"/>
  <c r="K6646" i="67"/>
  <c r="L6646" i="67"/>
  <c r="I6647" i="67"/>
  <c r="M611" i="67"/>
  <c r="L611" i="67"/>
  <c r="K611" i="67"/>
  <c r="J611" i="67"/>
  <c r="L1618" i="67"/>
  <c r="K1618" i="67"/>
  <c r="J1618" i="67"/>
  <c r="M1618" i="67"/>
  <c r="M2624" i="67"/>
  <c r="L2624" i="67"/>
  <c r="K2624" i="67"/>
  <c r="J2624" i="67"/>
  <c r="K3629" i="67"/>
  <c r="M3629" i="67"/>
  <c r="L3629" i="67"/>
  <c r="J3629" i="67"/>
  <c r="I5642" i="67"/>
  <c r="I4637" i="67"/>
  <c r="I3630" i="67"/>
  <c r="I2625" i="67"/>
  <c r="I1619" i="67"/>
  <c r="I612" i="67"/>
  <c r="I8704" i="67"/>
  <c r="I7697" i="67"/>
  <c r="M4637" i="67"/>
  <c r="L4637" i="67"/>
  <c r="K4637" i="67"/>
  <c r="J4637" i="67"/>
  <c r="M5642" i="67"/>
  <c r="J5642" i="67"/>
  <c r="L5642" i="67"/>
  <c r="K5642" i="67"/>
  <c r="M612" i="67"/>
  <c r="L612" i="67"/>
  <c r="K612" i="67"/>
  <c r="J612" i="67"/>
  <c r="M1619" i="67"/>
  <c r="L1619" i="67"/>
  <c r="K1619" i="67"/>
  <c r="J1619" i="67"/>
  <c r="K6647" i="67"/>
  <c r="J6647" i="67"/>
  <c r="L6647" i="67"/>
  <c r="M6647" i="67"/>
  <c r="I6648" i="67"/>
  <c r="L2625" i="67"/>
  <c r="K2625" i="67"/>
  <c r="J2625" i="67"/>
  <c r="M2625" i="67"/>
  <c r="K3630" i="67"/>
  <c r="J3630" i="67"/>
  <c r="M3630" i="67"/>
  <c r="L3630" i="67"/>
  <c r="I5643" i="67"/>
  <c r="I4638" i="67"/>
  <c r="I3631" i="67"/>
  <c r="I2626" i="67"/>
  <c r="I1620" i="67"/>
  <c r="I613" i="67"/>
  <c r="I8705" i="67"/>
  <c r="I7698" i="67"/>
  <c r="K5643" i="67"/>
  <c r="J5643" i="67"/>
  <c r="M5643" i="67"/>
  <c r="L5643" i="67"/>
  <c r="M6648" i="67"/>
  <c r="J6648" i="67"/>
  <c r="L6648" i="67"/>
  <c r="K6648" i="67"/>
  <c r="I6649" i="67"/>
  <c r="J4638" i="67"/>
  <c r="M4638" i="67"/>
  <c r="L4638" i="67"/>
  <c r="K4638" i="67"/>
  <c r="L613" i="67"/>
  <c r="J613" i="67"/>
  <c r="K613" i="67"/>
  <c r="M613" i="67"/>
  <c r="L1620" i="67"/>
  <c r="K1620" i="67"/>
  <c r="J1620" i="67"/>
  <c r="M1620" i="67"/>
  <c r="M2626" i="67"/>
  <c r="L2626" i="67"/>
  <c r="K2626" i="67"/>
  <c r="J2626" i="67"/>
  <c r="K3631" i="67"/>
  <c r="J3631" i="67"/>
  <c r="M3631" i="67"/>
  <c r="L3631" i="67"/>
  <c r="I5644" i="67"/>
  <c r="I4639" i="67"/>
  <c r="I3632" i="67"/>
  <c r="I2627" i="67"/>
  <c r="I1621" i="67"/>
  <c r="I614" i="67"/>
  <c r="I8706" i="67"/>
  <c r="I7699" i="67"/>
  <c r="M5644" i="67"/>
  <c r="J5644" i="67"/>
  <c r="L5644" i="67"/>
  <c r="K5644" i="67"/>
  <c r="M1621" i="67"/>
  <c r="L1621" i="67"/>
  <c r="K1621" i="67"/>
  <c r="J1621" i="67"/>
  <c r="K614" i="67"/>
  <c r="J614" i="67"/>
  <c r="M614" i="67"/>
  <c r="L614" i="67"/>
  <c r="L2627" i="67"/>
  <c r="K2627" i="67"/>
  <c r="J2627" i="67"/>
  <c r="M2627" i="67"/>
  <c r="M4639" i="67"/>
  <c r="L4639" i="67"/>
  <c r="K4639" i="67"/>
  <c r="J4639" i="67"/>
  <c r="K3632" i="67"/>
  <c r="J3632" i="67"/>
  <c r="M3632" i="67"/>
  <c r="L3632" i="67"/>
  <c r="K6649" i="67"/>
  <c r="J6649" i="67"/>
  <c r="L6649" i="67"/>
  <c r="M6649" i="67"/>
  <c r="I6650" i="67"/>
  <c r="I5645" i="67"/>
  <c r="I4640" i="67"/>
  <c r="I3633" i="67"/>
  <c r="I2628" i="67"/>
  <c r="I1622" i="67"/>
  <c r="I615" i="67"/>
  <c r="I8707" i="67"/>
  <c r="I7700" i="67"/>
  <c r="J4640" i="67"/>
  <c r="M4640" i="67"/>
  <c r="L4640" i="67"/>
  <c r="K4640" i="67"/>
  <c r="M6650" i="67"/>
  <c r="J6650" i="67"/>
  <c r="L6650" i="67"/>
  <c r="K6650" i="67"/>
  <c r="I6651" i="67"/>
  <c r="K5645" i="67"/>
  <c r="J5645" i="67"/>
  <c r="M5645" i="67"/>
  <c r="L5645" i="67"/>
  <c r="M2628" i="67"/>
  <c r="L2628" i="67"/>
  <c r="K2628" i="67"/>
  <c r="J2628" i="67"/>
  <c r="K615" i="67"/>
  <c r="J615" i="67"/>
  <c r="M615" i="67"/>
  <c r="L615" i="67"/>
  <c r="L1622" i="67"/>
  <c r="K1622" i="67"/>
  <c r="J1622" i="67"/>
  <c r="M1622" i="67"/>
  <c r="K3633" i="67"/>
  <c r="M3633" i="67"/>
  <c r="L3633" i="67"/>
  <c r="J3633" i="67"/>
  <c r="I5646" i="67"/>
  <c r="I4641" i="67"/>
  <c r="I3634" i="67"/>
  <c r="I2629" i="67"/>
  <c r="I1623" i="67"/>
  <c r="I616" i="67"/>
  <c r="I8708" i="67"/>
  <c r="I7701" i="67"/>
  <c r="M5646" i="67"/>
  <c r="J5646" i="67"/>
  <c r="K5646" i="67"/>
  <c r="L5646" i="67"/>
  <c r="M1623" i="67"/>
  <c r="L1623" i="67"/>
  <c r="K1623" i="67"/>
  <c r="J1623" i="67"/>
  <c r="K616" i="67"/>
  <c r="J616" i="67"/>
  <c r="M616" i="67"/>
  <c r="L616" i="67"/>
  <c r="L2629" i="67"/>
  <c r="K2629" i="67"/>
  <c r="J2629" i="67"/>
  <c r="M2629" i="67"/>
  <c r="M4641" i="67"/>
  <c r="L4641" i="67"/>
  <c r="K4641" i="67"/>
  <c r="J4641" i="67"/>
  <c r="K3634" i="67"/>
  <c r="J3634" i="67"/>
  <c r="L3634" i="67"/>
  <c r="M3634" i="67"/>
  <c r="K6651" i="67"/>
  <c r="J6651" i="67"/>
  <c r="L6651" i="67"/>
  <c r="M6651" i="67"/>
  <c r="I6652" i="67"/>
  <c r="I5647" i="67"/>
  <c r="I4642" i="67"/>
  <c r="I3635" i="67"/>
  <c r="I2630" i="67"/>
  <c r="I1624" i="67"/>
  <c r="I617" i="67"/>
  <c r="I8709" i="67"/>
  <c r="I7702" i="67"/>
  <c r="J4642" i="67"/>
  <c r="M4642" i="67"/>
  <c r="L4642" i="67"/>
  <c r="K4642" i="67"/>
  <c r="K5647" i="67"/>
  <c r="J5647" i="67"/>
  <c r="M5647" i="67"/>
  <c r="L5647" i="67"/>
  <c r="M6652" i="67"/>
  <c r="J6652" i="67"/>
  <c r="L6652" i="67"/>
  <c r="K6652" i="67"/>
  <c r="I6653" i="67"/>
  <c r="M2630" i="67"/>
  <c r="L2630" i="67"/>
  <c r="K2630" i="67"/>
  <c r="J2630" i="67"/>
  <c r="J617" i="67"/>
  <c r="M617" i="67"/>
  <c r="L617" i="67"/>
  <c r="K617" i="67"/>
  <c r="L1624" i="67"/>
  <c r="K1624" i="67"/>
  <c r="J1624" i="67"/>
  <c r="M1624" i="67"/>
  <c r="K3635" i="67"/>
  <c r="M3635" i="67"/>
  <c r="L3635" i="67"/>
  <c r="J3635" i="67"/>
  <c r="I5648" i="67"/>
  <c r="I4643" i="67"/>
  <c r="I3636" i="67"/>
  <c r="I2631" i="67"/>
  <c r="I1625" i="67"/>
  <c r="I618" i="67"/>
  <c r="I8710" i="67"/>
  <c r="I7703" i="67"/>
  <c r="M4643" i="67"/>
  <c r="L4643" i="67"/>
  <c r="K4643" i="67"/>
  <c r="J4643" i="67"/>
  <c r="M1625" i="67"/>
  <c r="L1625" i="67"/>
  <c r="K1625" i="67"/>
  <c r="J1625" i="67"/>
  <c r="M5648" i="67"/>
  <c r="J5648" i="67"/>
  <c r="L5648" i="67"/>
  <c r="K5648" i="67"/>
  <c r="M618" i="67"/>
  <c r="L618" i="67"/>
  <c r="K618" i="67"/>
  <c r="J618" i="67"/>
  <c r="L2631" i="67"/>
  <c r="K2631" i="67"/>
  <c r="J2631" i="67"/>
  <c r="M2631" i="67"/>
  <c r="K6653" i="67"/>
  <c r="J6653" i="67"/>
  <c r="L6653" i="67"/>
  <c r="M6653" i="67"/>
  <c r="I6654" i="67"/>
  <c r="K3636" i="67"/>
  <c r="J3636" i="67"/>
  <c r="M3636" i="67"/>
  <c r="L3636" i="67"/>
  <c r="I5649" i="67"/>
  <c r="I4644" i="67"/>
  <c r="I3637" i="67"/>
  <c r="I2632" i="67"/>
  <c r="I1626" i="67"/>
  <c r="I619" i="67"/>
  <c r="I8711" i="67"/>
  <c r="I7704" i="67"/>
  <c r="K5649" i="67"/>
  <c r="J5649" i="67"/>
  <c r="M5649" i="67"/>
  <c r="L5649" i="67"/>
  <c r="M619" i="67"/>
  <c r="L619" i="67"/>
  <c r="K619" i="67"/>
  <c r="J619" i="67"/>
  <c r="L1626" i="67"/>
  <c r="K1626" i="67"/>
  <c r="J1626" i="67"/>
  <c r="M1626" i="67"/>
  <c r="J4644" i="67"/>
  <c r="M4644" i="67"/>
  <c r="L4644" i="67"/>
  <c r="K4644" i="67"/>
  <c r="M2632" i="67"/>
  <c r="L2632" i="67"/>
  <c r="K2632" i="67"/>
  <c r="J2632" i="67"/>
  <c r="K3637" i="67"/>
  <c r="L3637" i="67"/>
  <c r="J3637" i="67"/>
  <c r="M3637" i="67"/>
  <c r="M6654" i="67"/>
  <c r="J6654" i="67"/>
  <c r="L6654" i="67"/>
  <c r="K6654" i="67"/>
  <c r="I6655" i="67"/>
  <c r="I5650" i="67"/>
  <c r="I4645" i="67"/>
  <c r="I3638" i="67"/>
  <c r="I2633" i="67"/>
  <c r="I1627" i="67"/>
  <c r="I620" i="67"/>
  <c r="I8712" i="67"/>
  <c r="I7705" i="67"/>
  <c r="M4645" i="67"/>
  <c r="L4645" i="67"/>
  <c r="K4645" i="67"/>
  <c r="J4645" i="67"/>
  <c r="M6655" i="67"/>
  <c r="K6655" i="67"/>
  <c r="J6655" i="67"/>
  <c r="L6655" i="67"/>
  <c r="I6656" i="67"/>
  <c r="M5650" i="67"/>
  <c r="J5650" i="67"/>
  <c r="L5650" i="67"/>
  <c r="K5650" i="67"/>
  <c r="M620" i="67"/>
  <c r="L620" i="67"/>
  <c r="K620" i="67"/>
  <c r="J620" i="67"/>
  <c r="M1627" i="67"/>
  <c r="L1627" i="67"/>
  <c r="K1627" i="67"/>
  <c r="J1627" i="67"/>
  <c r="L2633" i="67"/>
  <c r="K2633" i="67"/>
  <c r="J2633" i="67"/>
  <c r="M2633" i="67"/>
  <c r="K3638" i="67"/>
  <c r="J3638" i="67"/>
  <c r="M3638" i="67"/>
  <c r="L3638" i="67"/>
  <c r="I5651" i="67"/>
  <c r="I4646" i="67"/>
  <c r="I3639" i="67"/>
  <c r="I2634" i="67"/>
  <c r="I1628" i="67"/>
  <c r="I621" i="67"/>
  <c r="I8713" i="67"/>
  <c r="I7706" i="67"/>
  <c r="L621" i="67"/>
  <c r="J621" i="67"/>
  <c r="K621" i="67"/>
  <c r="M621" i="67"/>
  <c r="L1628" i="67"/>
  <c r="K1628" i="67"/>
  <c r="J1628" i="67"/>
  <c r="M1628" i="67"/>
  <c r="M2634" i="67"/>
  <c r="L2634" i="67"/>
  <c r="K2634" i="67"/>
  <c r="J2634" i="67"/>
  <c r="J4646" i="67"/>
  <c r="M4646" i="67"/>
  <c r="L4646" i="67"/>
  <c r="K4646" i="67"/>
  <c r="K5651" i="67"/>
  <c r="J5651" i="67"/>
  <c r="M5651" i="67"/>
  <c r="L5651" i="67"/>
  <c r="K3639" i="67"/>
  <c r="M3639" i="67"/>
  <c r="L3639" i="67"/>
  <c r="J3639" i="67"/>
  <c r="K6656" i="67"/>
  <c r="J6656" i="67"/>
  <c r="L6656" i="67"/>
  <c r="M6656" i="67"/>
  <c r="I6657" i="67"/>
  <c r="I5652" i="67"/>
  <c r="I4647" i="67"/>
  <c r="I3640" i="67"/>
  <c r="I2635" i="67"/>
  <c r="I1629" i="67"/>
  <c r="I622" i="67"/>
  <c r="I8714" i="67"/>
  <c r="I7707" i="67"/>
  <c r="M4647" i="67"/>
  <c r="L4647" i="67"/>
  <c r="K4647" i="67"/>
  <c r="J4647" i="67"/>
  <c r="M6657" i="67"/>
  <c r="J6657" i="67"/>
  <c r="K6657" i="67"/>
  <c r="L6657" i="67"/>
  <c r="I6658" i="67"/>
  <c r="K622" i="67"/>
  <c r="J622" i="67"/>
  <c r="M622" i="67"/>
  <c r="L622" i="67"/>
  <c r="M1629" i="67"/>
  <c r="L1629" i="67"/>
  <c r="K1629" i="67"/>
  <c r="J1629" i="67"/>
  <c r="M5652" i="67"/>
  <c r="J5652" i="67"/>
  <c r="K5652" i="67"/>
  <c r="L5652" i="67"/>
  <c r="L2635" i="67"/>
  <c r="K2635" i="67"/>
  <c r="J2635" i="67"/>
  <c r="M2635" i="67"/>
  <c r="K3640" i="67"/>
  <c r="J3640" i="67"/>
  <c r="M3640" i="67"/>
  <c r="L3640" i="67"/>
  <c r="I5653" i="67"/>
  <c r="I4648" i="67"/>
  <c r="I3641" i="67"/>
  <c r="I2636" i="67"/>
  <c r="I1630" i="67"/>
  <c r="I623" i="67"/>
  <c r="I8715" i="67"/>
  <c r="I7708" i="67"/>
  <c r="K5653" i="67"/>
  <c r="J5653" i="67"/>
  <c r="M5653" i="67"/>
  <c r="L5653" i="67"/>
  <c r="J4648" i="67"/>
  <c r="M4648" i="67"/>
  <c r="L4648" i="67"/>
  <c r="K4648" i="67"/>
  <c r="K623" i="67"/>
  <c r="J623" i="67"/>
  <c r="M623" i="67"/>
  <c r="L623" i="67"/>
  <c r="L1630" i="67"/>
  <c r="K1630" i="67"/>
  <c r="J1630" i="67"/>
  <c r="M1630" i="67"/>
  <c r="M2636" i="67"/>
  <c r="L2636" i="67"/>
  <c r="K2636" i="67"/>
  <c r="J2636" i="67"/>
  <c r="K3641" i="67"/>
  <c r="M3641" i="67"/>
  <c r="L3641" i="67"/>
  <c r="J3641" i="67"/>
  <c r="K6658" i="67"/>
  <c r="J6658" i="67"/>
  <c r="L6658" i="67"/>
  <c r="M6658" i="67"/>
  <c r="I6659" i="67"/>
  <c r="I5654" i="67"/>
  <c r="I4649" i="67"/>
  <c r="I3642" i="67"/>
  <c r="I2637" i="67"/>
  <c r="I1631" i="67"/>
  <c r="I624" i="67"/>
  <c r="I8716" i="67"/>
  <c r="I7709" i="67"/>
  <c r="M6659" i="67"/>
  <c r="J6659" i="67"/>
  <c r="L6659" i="67"/>
  <c r="K6659" i="67"/>
  <c r="I6660" i="67"/>
  <c r="K624" i="67"/>
  <c r="J624" i="67"/>
  <c r="M624" i="67"/>
  <c r="L624" i="67"/>
  <c r="M4649" i="67"/>
  <c r="L4649" i="67"/>
  <c r="K4649" i="67"/>
  <c r="J4649" i="67"/>
  <c r="M5654" i="67"/>
  <c r="J5654" i="67"/>
  <c r="L5654" i="67"/>
  <c r="K5654" i="67"/>
  <c r="M1631" i="67"/>
  <c r="L1631" i="67"/>
  <c r="K1631" i="67"/>
  <c r="J1631" i="67"/>
  <c r="L2637" i="67"/>
  <c r="K2637" i="67"/>
  <c r="J2637" i="67"/>
  <c r="M2637" i="67"/>
  <c r="K3642" i="67"/>
  <c r="J3642" i="67"/>
  <c r="M3642" i="67"/>
  <c r="L3642" i="67"/>
  <c r="I5655" i="67"/>
  <c r="I4650" i="67"/>
  <c r="I3643" i="67"/>
  <c r="I2638" i="67"/>
  <c r="I1632" i="67"/>
  <c r="I625" i="67"/>
  <c r="I8717" i="67"/>
  <c r="I7710" i="67"/>
  <c r="K5655" i="67"/>
  <c r="J5655" i="67"/>
  <c r="M5655" i="67"/>
  <c r="L5655" i="67"/>
  <c r="J625" i="67"/>
  <c r="M625" i="67"/>
  <c r="L625" i="67"/>
  <c r="K625" i="67"/>
  <c r="K6660" i="67"/>
  <c r="J6660" i="67"/>
  <c r="L6660" i="67"/>
  <c r="M6660" i="67"/>
  <c r="I6661" i="67"/>
  <c r="L1632" i="67"/>
  <c r="K1632" i="67"/>
  <c r="J1632" i="67"/>
  <c r="M1632" i="67"/>
  <c r="M2638" i="67"/>
  <c r="L2638" i="67"/>
  <c r="K2638" i="67"/>
  <c r="J2638" i="67"/>
  <c r="J4650" i="67"/>
  <c r="M4650" i="67"/>
  <c r="L4650" i="67"/>
  <c r="K4650" i="67"/>
  <c r="K3643" i="67"/>
  <c r="M3643" i="67"/>
  <c r="L3643" i="67"/>
  <c r="J3643" i="67"/>
  <c r="I5656" i="67"/>
  <c r="I4651" i="67"/>
  <c r="I3644" i="67"/>
  <c r="I2639" i="67"/>
  <c r="I1633" i="67"/>
  <c r="I626" i="67"/>
  <c r="I8718" i="67"/>
  <c r="I7711" i="67"/>
  <c r="M5656" i="67"/>
  <c r="J5656" i="67"/>
  <c r="L5656" i="67"/>
  <c r="K5656" i="67"/>
  <c r="M626" i="67"/>
  <c r="L626" i="67"/>
  <c r="K626" i="67"/>
  <c r="J626" i="67"/>
  <c r="M1633" i="67"/>
  <c r="L1633" i="67"/>
  <c r="K1633" i="67"/>
  <c r="J1633" i="67"/>
  <c r="M4651" i="67"/>
  <c r="L4651" i="67"/>
  <c r="K4651" i="67"/>
  <c r="J4651" i="67"/>
  <c r="L2639" i="67"/>
  <c r="K2639" i="67"/>
  <c r="J2639" i="67"/>
  <c r="M2639" i="67"/>
  <c r="M6661" i="67"/>
  <c r="J6661" i="67"/>
  <c r="K6661" i="67"/>
  <c r="L6661" i="67"/>
  <c r="I6662" i="67"/>
  <c r="K3644" i="67"/>
  <c r="J3644" i="67"/>
  <c r="M3644" i="67"/>
  <c r="L3644" i="67"/>
  <c r="I5657" i="67"/>
  <c r="I4652" i="67"/>
  <c r="I3645" i="67"/>
  <c r="I2640" i="67"/>
  <c r="I1634" i="67"/>
  <c r="I627" i="67"/>
  <c r="I8719" i="67"/>
  <c r="I7712" i="67"/>
  <c r="J4652" i="67"/>
  <c r="M4652" i="67"/>
  <c r="L4652" i="67"/>
  <c r="K4652" i="67"/>
  <c r="K5657" i="67"/>
  <c r="J5657" i="67"/>
  <c r="M5657" i="67"/>
  <c r="L5657" i="67"/>
  <c r="L1634" i="67"/>
  <c r="K1634" i="67"/>
  <c r="J1634" i="67"/>
  <c r="M1634" i="67"/>
  <c r="M2640" i="67"/>
  <c r="L2640" i="67"/>
  <c r="K2640" i="67"/>
  <c r="J2640" i="67"/>
  <c r="M627" i="67"/>
  <c r="L627" i="67"/>
  <c r="K627" i="67"/>
  <c r="J627" i="67"/>
  <c r="K3645" i="67"/>
  <c r="M3645" i="67"/>
  <c r="L3645" i="67"/>
  <c r="J3645" i="67"/>
  <c r="K6662" i="67"/>
  <c r="J6662" i="67"/>
  <c r="L6662" i="67"/>
  <c r="M6662" i="67"/>
  <c r="I6663" i="67"/>
  <c r="I5658" i="67"/>
  <c r="I4653" i="67"/>
  <c r="I3646" i="67"/>
  <c r="I2641" i="67"/>
  <c r="I1635" i="67"/>
  <c r="I628" i="67"/>
  <c r="I8720" i="67"/>
  <c r="I7713" i="67"/>
  <c r="M6663" i="67"/>
  <c r="J6663" i="67"/>
  <c r="L6663" i="67"/>
  <c r="K6663" i="67"/>
  <c r="I6664" i="67"/>
  <c r="M4653" i="67"/>
  <c r="L4653" i="67"/>
  <c r="K4653" i="67"/>
  <c r="J4653" i="67"/>
  <c r="M628" i="67"/>
  <c r="L628" i="67"/>
  <c r="K628" i="67"/>
  <c r="J628" i="67"/>
  <c r="M5658" i="67"/>
  <c r="J5658" i="67"/>
  <c r="L5658" i="67"/>
  <c r="K5658" i="67"/>
  <c r="M1635" i="67"/>
  <c r="L1635" i="67"/>
  <c r="K1635" i="67"/>
  <c r="J1635" i="67"/>
  <c r="L2641" i="67"/>
  <c r="K2641" i="67"/>
  <c r="J2641" i="67"/>
  <c r="M2641" i="67"/>
  <c r="K3646" i="67"/>
  <c r="J3646" i="67"/>
  <c r="M3646" i="67"/>
  <c r="L3646" i="67"/>
  <c r="I5659" i="67"/>
  <c r="I4654" i="67"/>
  <c r="I3647" i="67"/>
  <c r="I2642" i="67"/>
  <c r="I1636" i="67"/>
  <c r="I629" i="67"/>
  <c r="I8721" i="67"/>
  <c r="I7714" i="67"/>
  <c r="K5659" i="67"/>
  <c r="J5659" i="67"/>
  <c r="M5659" i="67"/>
  <c r="L5659" i="67"/>
  <c r="L629" i="67"/>
  <c r="J629" i="67"/>
  <c r="K629" i="67"/>
  <c r="M629" i="67"/>
  <c r="J4654" i="67"/>
  <c r="M4654" i="67"/>
  <c r="L4654" i="67"/>
  <c r="K4654" i="67"/>
  <c r="K6664" i="67"/>
  <c r="J6664" i="67"/>
  <c r="L6664" i="67"/>
  <c r="M6664" i="67"/>
  <c r="I6665" i="67"/>
  <c r="L1636" i="67"/>
  <c r="K1636" i="67"/>
  <c r="J1636" i="67"/>
  <c r="M1636" i="67"/>
  <c r="M2642" i="67"/>
  <c r="L2642" i="67"/>
  <c r="K2642" i="67"/>
  <c r="J2642" i="67"/>
  <c r="K3647" i="67"/>
  <c r="J3647" i="67"/>
  <c r="M3647" i="67"/>
  <c r="L3647" i="67"/>
  <c r="I5660" i="67"/>
  <c r="I4655" i="67"/>
  <c r="I3648" i="67"/>
  <c r="I2643" i="67"/>
  <c r="I1637" i="67"/>
  <c r="I630" i="67"/>
  <c r="I8722" i="67"/>
  <c r="I7715" i="67"/>
  <c r="M5660" i="67"/>
  <c r="J5660" i="67"/>
  <c r="L5660" i="67"/>
  <c r="K5660" i="67"/>
  <c r="K630" i="67"/>
  <c r="J630" i="67"/>
  <c r="M630" i="67"/>
  <c r="L630" i="67"/>
  <c r="L2643" i="67"/>
  <c r="K2643" i="67"/>
  <c r="J2643" i="67"/>
  <c r="M2643" i="67"/>
  <c r="M4655" i="67"/>
  <c r="L4655" i="67"/>
  <c r="K4655" i="67"/>
  <c r="J4655" i="67"/>
  <c r="M1637" i="67"/>
  <c r="L1637" i="67"/>
  <c r="K1637" i="67"/>
  <c r="J1637" i="67"/>
  <c r="K3648" i="67"/>
  <c r="J3648" i="67"/>
  <c r="M3648" i="67"/>
  <c r="L3648" i="67"/>
  <c r="M6665" i="67"/>
  <c r="J6665" i="67"/>
  <c r="L6665" i="67"/>
  <c r="K6665" i="67"/>
  <c r="I6666" i="67"/>
  <c r="I5661" i="67"/>
  <c r="I4656" i="67"/>
  <c r="I3649" i="67"/>
  <c r="I2644" i="67"/>
  <c r="I1638" i="67"/>
  <c r="I631" i="67"/>
  <c r="I8723" i="67"/>
  <c r="I7716" i="67"/>
  <c r="K5661" i="67"/>
  <c r="J5661" i="67"/>
  <c r="M5661" i="67"/>
  <c r="L5661" i="67"/>
  <c r="K6666" i="67"/>
  <c r="J6666" i="67"/>
  <c r="L6666" i="67"/>
  <c r="M6666" i="67"/>
  <c r="I6667" i="67"/>
  <c r="J4656" i="67"/>
  <c r="M4656" i="67"/>
  <c r="L4656" i="67"/>
  <c r="K4656" i="67"/>
  <c r="K631" i="67"/>
  <c r="J631" i="67"/>
  <c r="M631" i="67"/>
  <c r="L631" i="67"/>
  <c r="L1638" i="67"/>
  <c r="K1638" i="67"/>
  <c r="J1638" i="67"/>
  <c r="M1638" i="67"/>
  <c r="M2644" i="67"/>
  <c r="L2644" i="67"/>
  <c r="K2644" i="67"/>
  <c r="J2644" i="67"/>
  <c r="K3649" i="67"/>
  <c r="M3649" i="67"/>
  <c r="L3649" i="67"/>
  <c r="J3649" i="67"/>
  <c r="I5662" i="67"/>
  <c r="I4657" i="67"/>
  <c r="I3650" i="67"/>
  <c r="I2645" i="67"/>
  <c r="I1639" i="67"/>
  <c r="I632" i="67"/>
  <c r="I8724" i="67"/>
  <c r="I7717" i="67"/>
  <c r="K632" i="67"/>
  <c r="J632" i="67"/>
  <c r="M632" i="67"/>
  <c r="L632" i="67"/>
  <c r="M4657" i="67"/>
  <c r="L4657" i="67"/>
  <c r="K4657" i="67"/>
  <c r="J4657" i="67"/>
  <c r="M5662" i="67"/>
  <c r="J5662" i="67"/>
  <c r="K5662" i="67"/>
  <c r="L5662" i="67"/>
  <c r="L2645" i="67"/>
  <c r="K2645" i="67"/>
  <c r="J2645" i="67"/>
  <c r="M2645" i="67"/>
  <c r="M1639" i="67"/>
  <c r="L1639" i="67"/>
  <c r="K1639" i="67"/>
  <c r="J1639" i="67"/>
  <c r="K3650" i="67"/>
  <c r="J3650" i="67"/>
  <c r="L3650" i="67"/>
  <c r="M3650" i="67"/>
  <c r="M6667" i="67"/>
  <c r="J6667" i="67"/>
  <c r="L6667" i="67"/>
  <c r="K6667" i="67"/>
  <c r="I6668" i="67"/>
  <c r="I5663" i="67"/>
  <c r="I4658" i="67"/>
  <c r="I3651" i="67"/>
  <c r="I2646" i="67"/>
  <c r="I1640" i="67"/>
  <c r="I633" i="67"/>
  <c r="I8725" i="67"/>
  <c r="I7718" i="67"/>
  <c r="K5663" i="67"/>
  <c r="J5663" i="67"/>
  <c r="M5663" i="67"/>
  <c r="L5663" i="67"/>
  <c r="J633" i="67"/>
  <c r="M633" i="67"/>
  <c r="L633" i="67"/>
  <c r="K633" i="67"/>
  <c r="K6668" i="67"/>
  <c r="J6668" i="67"/>
  <c r="L6668" i="67"/>
  <c r="M6668" i="67"/>
  <c r="I6669" i="67"/>
  <c r="L1640" i="67"/>
  <c r="K1640" i="67"/>
  <c r="J1640" i="67"/>
  <c r="M1640" i="67"/>
  <c r="M2646" i="67"/>
  <c r="L2646" i="67"/>
  <c r="K2646" i="67"/>
  <c r="J2646" i="67"/>
  <c r="J4658" i="67"/>
  <c r="M4658" i="67"/>
  <c r="L4658" i="67"/>
  <c r="K4658" i="67"/>
  <c r="K3651" i="67"/>
  <c r="M3651" i="67"/>
  <c r="L3651" i="67"/>
  <c r="J3651" i="67"/>
  <c r="I5664" i="67"/>
  <c r="I4659" i="67"/>
  <c r="I3652" i="67"/>
  <c r="I2647" i="67"/>
  <c r="I1641" i="67"/>
  <c r="I634" i="67"/>
  <c r="I8726" i="67"/>
  <c r="I7719" i="67"/>
  <c r="M5664" i="67"/>
  <c r="J5664" i="67"/>
  <c r="L5664" i="67"/>
  <c r="K5664" i="67"/>
  <c r="M4659" i="67"/>
  <c r="L4659" i="67"/>
  <c r="K4659" i="67"/>
  <c r="J4659" i="67"/>
  <c r="M1641" i="67"/>
  <c r="L1641" i="67"/>
  <c r="K1641" i="67"/>
  <c r="J1641" i="67"/>
  <c r="M6669" i="67"/>
  <c r="J6669" i="67"/>
  <c r="L6669" i="67"/>
  <c r="K6669" i="67"/>
  <c r="I6670" i="67"/>
  <c r="M634" i="67"/>
  <c r="L634" i="67"/>
  <c r="K634" i="67"/>
  <c r="J634" i="67"/>
  <c r="L2647" i="67"/>
  <c r="K2647" i="67"/>
  <c r="J2647" i="67"/>
  <c r="M2647" i="67"/>
  <c r="K3652" i="67"/>
  <c r="J3652" i="67"/>
  <c r="M3652" i="67"/>
  <c r="L3652" i="67"/>
  <c r="I5665" i="67"/>
  <c r="I4660" i="67"/>
  <c r="I3653" i="67"/>
  <c r="I2648" i="67"/>
  <c r="I1642" i="67"/>
  <c r="I635" i="67"/>
  <c r="I8727" i="67"/>
  <c r="I7720" i="67"/>
  <c r="J4660" i="67"/>
  <c r="M4660" i="67"/>
  <c r="L4660" i="67"/>
  <c r="K4660" i="67"/>
  <c r="L1642" i="67"/>
  <c r="K1642" i="67"/>
  <c r="J1642" i="67"/>
  <c r="M1642" i="67"/>
  <c r="M635" i="67"/>
  <c r="L635" i="67"/>
  <c r="K635" i="67"/>
  <c r="J635" i="67"/>
  <c r="M2648" i="67"/>
  <c r="L2648" i="67"/>
  <c r="K2648" i="67"/>
  <c r="J2648" i="67"/>
  <c r="K5665" i="67"/>
  <c r="J5665" i="67"/>
  <c r="M5665" i="67"/>
  <c r="L5665" i="67"/>
  <c r="K3653" i="67"/>
  <c r="L3653" i="67"/>
  <c r="J3653" i="67"/>
  <c r="M3653" i="67"/>
  <c r="K6670" i="67"/>
  <c r="J6670" i="67"/>
  <c r="L6670" i="67"/>
  <c r="M6670" i="67"/>
  <c r="I6671" i="67"/>
  <c r="I5666" i="67"/>
  <c r="I4661" i="67"/>
  <c r="I3654" i="67"/>
  <c r="I2649" i="67"/>
  <c r="I1643" i="67"/>
  <c r="I636" i="67"/>
  <c r="I8728" i="67"/>
  <c r="I7721" i="67"/>
  <c r="M6671" i="67"/>
  <c r="J6671" i="67"/>
  <c r="K6671" i="67"/>
  <c r="L6671" i="67"/>
  <c r="I6672" i="67"/>
  <c r="M4661" i="67"/>
  <c r="L4661" i="67"/>
  <c r="K4661" i="67"/>
  <c r="J4661" i="67"/>
  <c r="M5666" i="67"/>
  <c r="J5666" i="67"/>
  <c r="L5666" i="67"/>
  <c r="K5666" i="67"/>
  <c r="M636" i="67"/>
  <c r="L636" i="67"/>
  <c r="K636" i="67"/>
  <c r="J636" i="67"/>
  <c r="M1643" i="67"/>
  <c r="L1643" i="67"/>
  <c r="K1643" i="67"/>
  <c r="J1643" i="67"/>
  <c r="L2649" i="67"/>
  <c r="K2649" i="67"/>
  <c r="J2649" i="67"/>
  <c r="M2649" i="67"/>
  <c r="K3654" i="67"/>
  <c r="J3654" i="67"/>
  <c r="M3654" i="67"/>
  <c r="L3654" i="67"/>
  <c r="I5667" i="67"/>
  <c r="I4662" i="67"/>
  <c r="I3655" i="67"/>
  <c r="I2650" i="67"/>
  <c r="I1644" i="67"/>
  <c r="I637" i="67"/>
  <c r="I8729" i="67"/>
  <c r="I7722" i="67"/>
  <c r="J4662" i="67"/>
  <c r="M4662" i="67"/>
  <c r="L4662" i="67"/>
  <c r="K4662" i="67"/>
  <c r="K6672" i="67"/>
  <c r="J6672" i="67"/>
  <c r="L6672" i="67"/>
  <c r="M6672" i="67"/>
  <c r="I6673" i="67"/>
  <c r="K5667" i="67"/>
  <c r="J5667" i="67"/>
  <c r="M5667" i="67"/>
  <c r="L5667" i="67"/>
  <c r="L1644" i="67"/>
  <c r="K1644" i="67"/>
  <c r="J1644" i="67"/>
  <c r="M1644" i="67"/>
  <c r="L637" i="67"/>
  <c r="K637" i="67"/>
  <c r="J637" i="67"/>
  <c r="M637" i="67"/>
  <c r="M2650" i="67"/>
  <c r="L2650" i="67"/>
  <c r="K2650" i="67"/>
  <c r="J2650" i="67"/>
  <c r="K3655" i="67"/>
  <c r="M3655" i="67"/>
  <c r="L3655" i="67"/>
  <c r="J3655" i="67"/>
  <c r="I5668" i="67"/>
  <c r="I4663" i="67"/>
  <c r="I3656" i="67"/>
  <c r="I2651" i="67"/>
  <c r="I1645" i="67"/>
  <c r="I638" i="67"/>
  <c r="I8730" i="67"/>
  <c r="I7723" i="67"/>
  <c r="M4663" i="67"/>
  <c r="L4663" i="67"/>
  <c r="K4663" i="67"/>
  <c r="J4663" i="67"/>
  <c r="M5668" i="67"/>
  <c r="J5668" i="67"/>
  <c r="K5668" i="67"/>
  <c r="L5668" i="67"/>
  <c r="K638" i="67"/>
  <c r="J638" i="67"/>
  <c r="M638" i="67"/>
  <c r="L638" i="67"/>
  <c r="M1645" i="67"/>
  <c r="L1645" i="67"/>
  <c r="K1645" i="67"/>
  <c r="J1645" i="67"/>
  <c r="L2651" i="67"/>
  <c r="K2651" i="67"/>
  <c r="J2651" i="67"/>
  <c r="M2651" i="67"/>
  <c r="K3656" i="67"/>
  <c r="J3656" i="67"/>
  <c r="M3656" i="67"/>
  <c r="L3656" i="67"/>
  <c r="M6673" i="67"/>
  <c r="J6673" i="67"/>
  <c r="K6673" i="67"/>
  <c r="L6673" i="67"/>
  <c r="I6674" i="67"/>
  <c r="I5669" i="67"/>
  <c r="I4664" i="67"/>
  <c r="I3657" i="67"/>
  <c r="I2652" i="67"/>
  <c r="I1646" i="67"/>
  <c r="I639" i="67"/>
  <c r="I8731" i="67"/>
  <c r="I7724" i="67"/>
  <c r="J4664" i="67"/>
  <c r="M4664" i="67"/>
  <c r="L4664" i="67"/>
  <c r="K4664" i="67"/>
  <c r="K6674" i="67"/>
  <c r="J6674" i="67"/>
  <c r="L6674" i="67"/>
  <c r="M6674" i="67"/>
  <c r="I6675" i="67"/>
  <c r="K639" i="67"/>
  <c r="J639" i="67"/>
  <c r="M639" i="67"/>
  <c r="L639" i="67"/>
  <c r="L1646" i="67"/>
  <c r="K1646" i="67"/>
  <c r="J1646" i="67"/>
  <c r="M1646" i="67"/>
  <c r="K5669" i="67"/>
  <c r="J5669" i="67"/>
  <c r="M5669" i="67"/>
  <c r="L5669" i="67"/>
  <c r="M2652" i="67"/>
  <c r="L2652" i="67"/>
  <c r="K2652" i="67"/>
  <c r="J2652" i="67"/>
  <c r="K3657" i="67"/>
  <c r="M3657" i="67"/>
  <c r="L3657" i="67"/>
  <c r="J3657" i="67"/>
  <c r="I5670" i="67"/>
  <c r="I4665" i="67"/>
  <c r="I3658" i="67"/>
  <c r="I2653" i="67"/>
  <c r="I1647" i="67"/>
  <c r="I640" i="67"/>
  <c r="I8732" i="67"/>
  <c r="I7725" i="67"/>
  <c r="M5670" i="67"/>
  <c r="J5670" i="67"/>
  <c r="L5670" i="67"/>
  <c r="K5670" i="67"/>
  <c r="M4665" i="67"/>
  <c r="L4665" i="67"/>
  <c r="K4665" i="67"/>
  <c r="J4665" i="67"/>
  <c r="M1647" i="67"/>
  <c r="L1647" i="67"/>
  <c r="K1647" i="67"/>
  <c r="J1647" i="67"/>
  <c r="K640" i="67"/>
  <c r="J640" i="67"/>
  <c r="M640" i="67"/>
  <c r="L640" i="67"/>
  <c r="L2653" i="67"/>
  <c r="K2653" i="67"/>
  <c r="J2653" i="67"/>
  <c r="M2653" i="67"/>
  <c r="K3658" i="67"/>
  <c r="J3658" i="67"/>
  <c r="M3658" i="67"/>
  <c r="L3658" i="67"/>
  <c r="M6675" i="67"/>
  <c r="J6675" i="67"/>
  <c r="L6675" i="67"/>
  <c r="K6675" i="67"/>
  <c r="I6676" i="67"/>
  <c r="I5671" i="67"/>
  <c r="I4666" i="67"/>
  <c r="I3659" i="67"/>
  <c r="I2654" i="67"/>
  <c r="I1648" i="67"/>
  <c r="I641" i="67"/>
  <c r="I8733" i="67"/>
  <c r="I7726" i="67"/>
  <c r="J4666" i="67"/>
  <c r="M4666" i="67"/>
  <c r="L4666" i="67"/>
  <c r="K4666" i="67"/>
  <c r="J641" i="67"/>
  <c r="M641" i="67"/>
  <c r="L641" i="67"/>
  <c r="K641" i="67"/>
  <c r="K6676" i="67"/>
  <c r="J6676" i="67"/>
  <c r="L6676" i="67"/>
  <c r="M6676" i="67"/>
  <c r="I6677" i="67"/>
  <c r="K5671" i="67"/>
  <c r="J5671" i="67"/>
  <c r="M5671" i="67"/>
  <c r="L5671" i="67"/>
  <c r="L1648" i="67"/>
  <c r="K1648" i="67"/>
  <c r="J1648" i="67"/>
  <c r="M1648" i="67"/>
  <c r="M2654" i="67"/>
  <c r="L2654" i="67"/>
  <c r="K2654" i="67"/>
  <c r="J2654" i="67"/>
  <c r="M3659" i="67"/>
  <c r="L3659" i="67"/>
  <c r="K3659" i="67"/>
  <c r="J3659" i="67"/>
  <c r="I5672" i="67"/>
  <c r="I4667" i="67"/>
  <c r="I3660" i="67"/>
  <c r="I2655" i="67"/>
  <c r="I1649" i="67"/>
  <c r="I642" i="67"/>
  <c r="I8734" i="67"/>
  <c r="I7727" i="67"/>
  <c r="M5672" i="67"/>
  <c r="J5672" i="67"/>
  <c r="L5672" i="67"/>
  <c r="K5672" i="67"/>
  <c r="M4667" i="67"/>
  <c r="L4667" i="67"/>
  <c r="K4667" i="67"/>
  <c r="J4667" i="67"/>
  <c r="M6677" i="67"/>
  <c r="J6677" i="67"/>
  <c r="K6677" i="67"/>
  <c r="L6677" i="67"/>
  <c r="I6678" i="67"/>
  <c r="M642" i="67"/>
  <c r="L642" i="67"/>
  <c r="K642" i="67"/>
  <c r="J642" i="67"/>
  <c r="M1649" i="67"/>
  <c r="L1649" i="67"/>
  <c r="K1649" i="67"/>
  <c r="J1649" i="67"/>
  <c r="L2655" i="67"/>
  <c r="K2655" i="67"/>
  <c r="J2655" i="67"/>
  <c r="M2655" i="67"/>
  <c r="K3660" i="67"/>
  <c r="J3660" i="67"/>
  <c r="M3660" i="67"/>
  <c r="L3660" i="67"/>
  <c r="I5673" i="67"/>
  <c r="I4668" i="67"/>
  <c r="I3661" i="67"/>
  <c r="I2656" i="67"/>
  <c r="I1650" i="67"/>
  <c r="I643" i="67"/>
  <c r="I8735" i="67"/>
  <c r="I7728" i="67"/>
  <c r="M643" i="67"/>
  <c r="L643" i="67"/>
  <c r="K643" i="67"/>
  <c r="J643" i="67"/>
  <c r="J4668" i="67"/>
  <c r="M4668" i="67"/>
  <c r="L4668" i="67"/>
  <c r="K4668" i="67"/>
  <c r="K6678" i="67"/>
  <c r="J6678" i="67"/>
  <c r="L6678" i="67"/>
  <c r="M6678" i="67"/>
  <c r="I6679" i="67"/>
  <c r="L1650" i="67"/>
  <c r="K1650" i="67"/>
  <c r="J1650" i="67"/>
  <c r="M1650" i="67"/>
  <c r="M2656" i="67"/>
  <c r="L2656" i="67"/>
  <c r="K2656" i="67"/>
  <c r="J2656" i="67"/>
  <c r="K5673" i="67"/>
  <c r="J5673" i="67"/>
  <c r="M5673" i="67"/>
  <c r="L5673" i="67"/>
  <c r="M3661" i="67"/>
  <c r="L3661" i="67"/>
  <c r="K3661" i="67"/>
  <c r="J3661" i="67"/>
  <c r="I5674" i="67"/>
  <c r="I4669" i="67"/>
  <c r="I3662" i="67"/>
  <c r="I2657" i="67"/>
  <c r="I1651" i="67"/>
  <c r="I644" i="67"/>
  <c r="I8736" i="67"/>
  <c r="I7729" i="67"/>
  <c r="M6679" i="67"/>
  <c r="J6679" i="67"/>
  <c r="L6679" i="67"/>
  <c r="K6679" i="67"/>
  <c r="I6680" i="67"/>
  <c r="M644" i="67"/>
  <c r="L644" i="67"/>
  <c r="K644" i="67"/>
  <c r="J644" i="67"/>
  <c r="L2657" i="67"/>
  <c r="K2657" i="67"/>
  <c r="J2657" i="67"/>
  <c r="M2657" i="67"/>
  <c r="M4669" i="67"/>
  <c r="L4669" i="67"/>
  <c r="K4669" i="67"/>
  <c r="J4669" i="67"/>
  <c r="M5674" i="67"/>
  <c r="J5674" i="67"/>
  <c r="L5674" i="67"/>
  <c r="K5674" i="67"/>
  <c r="M1651" i="67"/>
  <c r="L1651" i="67"/>
  <c r="K1651" i="67"/>
  <c r="J1651" i="67"/>
  <c r="K3662" i="67"/>
  <c r="J3662" i="67"/>
  <c r="M3662" i="67"/>
  <c r="L3662" i="67"/>
  <c r="I5675" i="67"/>
  <c r="I4670" i="67"/>
  <c r="I3663" i="67"/>
  <c r="I2658" i="67"/>
  <c r="I1652" i="67"/>
  <c r="I645" i="67"/>
  <c r="I8737" i="67"/>
  <c r="I7730" i="67"/>
  <c r="K5675" i="67"/>
  <c r="J5675" i="67"/>
  <c r="M5675" i="67"/>
  <c r="L5675" i="67"/>
  <c r="J4670" i="67"/>
  <c r="M4670" i="67"/>
  <c r="L4670" i="67"/>
  <c r="K4670" i="67"/>
  <c r="K6680" i="67"/>
  <c r="J6680" i="67"/>
  <c r="L6680" i="67"/>
  <c r="M6680" i="67"/>
  <c r="I6681" i="67"/>
  <c r="L1652" i="67"/>
  <c r="K1652" i="67"/>
  <c r="J1652" i="67"/>
  <c r="M1652" i="67"/>
  <c r="M3663" i="67"/>
  <c r="L3663" i="67"/>
  <c r="K3663" i="67"/>
  <c r="J3663" i="67"/>
  <c r="L645" i="67"/>
  <c r="K645" i="67"/>
  <c r="J645" i="67"/>
  <c r="M645" i="67"/>
  <c r="M2658" i="67"/>
  <c r="L2658" i="67"/>
  <c r="K2658" i="67"/>
  <c r="J2658" i="67"/>
  <c r="I5676" i="67"/>
  <c r="I4671" i="67"/>
  <c r="I3664" i="67"/>
  <c r="I2659" i="67"/>
  <c r="I1653" i="67"/>
  <c r="I646" i="67"/>
  <c r="I8738" i="67"/>
  <c r="I7731" i="67"/>
  <c r="K646" i="67"/>
  <c r="J646" i="67"/>
  <c r="M646" i="67"/>
  <c r="L646" i="67"/>
  <c r="M5676" i="67"/>
  <c r="J5676" i="67"/>
  <c r="L5676" i="67"/>
  <c r="K5676" i="67"/>
  <c r="M6681" i="67"/>
  <c r="J6681" i="67"/>
  <c r="L6681" i="67"/>
  <c r="K6681" i="67"/>
  <c r="I6682" i="67"/>
  <c r="M4671" i="67"/>
  <c r="L4671" i="67"/>
  <c r="K4671" i="67"/>
  <c r="J4671" i="67"/>
  <c r="M1653" i="67"/>
  <c r="L1653" i="67"/>
  <c r="K1653" i="67"/>
  <c r="J1653" i="67"/>
  <c r="L2659" i="67"/>
  <c r="K2659" i="67"/>
  <c r="J2659" i="67"/>
  <c r="M2659" i="67"/>
  <c r="K3664" i="67"/>
  <c r="J3664" i="67"/>
  <c r="M3664" i="67"/>
  <c r="L3664" i="67"/>
  <c r="I5677" i="67"/>
  <c r="I4672" i="67"/>
  <c r="I3665" i="67"/>
  <c r="I2660" i="67"/>
  <c r="I1654" i="67"/>
  <c r="I647" i="67"/>
  <c r="I8739" i="67"/>
  <c r="I7732" i="67"/>
  <c r="K5677" i="67"/>
  <c r="J5677" i="67"/>
  <c r="M5677" i="67"/>
  <c r="L5677" i="67"/>
  <c r="J4672" i="67"/>
  <c r="M4672" i="67"/>
  <c r="L4672" i="67"/>
  <c r="K4672" i="67"/>
  <c r="K6682" i="67"/>
  <c r="J6682" i="67"/>
  <c r="L6682" i="67"/>
  <c r="M6682" i="67"/>
  <c r="I6683" i="67"/>
  <c r="M2660" i="67"/>
  <c r="L2660" i="67"/>
  <c r="K2660" i="67"/>
  <c r="J2660" i="67"/>
  <c r="K647" i="67"/>
  <c r="J647" i="67"/>
  <c r="M647" i="67"/>
  <c r="L647" i="67"/>
  <c r="L1654" i="67"/>
  <c r="K1654" i="67"/>
  <c r="J1654" i="67"/>
  <c r="M1654" i="67"/>
  <c r="M3665" i="67"/>
  <c r="L3665" i="67"/>
  <c r="K3665" i="67"/>
  <c r="J3665" i="67"/>
  <c r="I5678" i="67"/>
  <c r="I4673" i="67"/>
  <c r="I3666" i="67"/>
  <c r="I2661" i="67"/>
  <c r="I1655" i="67"/>
  <c r="I648" i="67"/>
  <c r="I8740" i="67"/>
  <c r="I7733" i="67"/>
  <c r="M4673" i="67"/>
  <c r="L4673" i="67"/>
  <c r="K4673" i="67"/>
  <c r="J4673" i="67"/>
  <c r="M5678" i="67"/>
  <c r="J5678" i="67"/>
  <c r="K5678" i="67"/>
  <c r="L5678" i="67"/>
  <c r="M6683" i="67"/>
  <c r="J6683" i="67"/>
  <c r="L6683" i="67"/>
  <c r="K6683" i="67"/>
  <c r="I6684" i="67"/>
  <c r="K648" i="67"/>
  <c r="J648" i="67"/>
  <c r="M648" i="67"/>
  <c r="L648" i="67"/>
  <c r="M1655" i="67"/>
  <c r="L1655" i="67"/>
  <c r="K1655" i="67"/>
  <c r="J1655" i="67"/>
  <c r="L2661" i="67"/>
  <c r="K2661" i="67"/>
  <c r="J2661" i="67"/>
  <c r="M2661" i="67"/>
  <c r="K3666" i="67"/>
  <c r="J3666" i="67"/>
  <c r="L3666" i="67"/>
  <c r="M3666" i="67"/>
  <c r="I5679" i="67"/>
  <c r="I4674" i="67"/>
  <c r="I3667" i="67"/>
  <c r="I2662" i="67"/>
  <c r="I1656" i="67"/>
  <c r="I649" i="67"/>
  <c r="I8741" i="67"/>
  <c r="I7734" i="67"/>
  <c r="J4674" i="67"/>
  <c r="M4674" i="67"/>
  <c r="L4674" i="67"/>
  <c r="K4674" i="67"/>
  <c r="J649" i="67"/>
  <c r="M649" i="67"/>
  <c r="L649" i="67"/>
  <c r="K649" i="67"/>
  <c r="K5679" i="67"/>
  <c r="J5679" i="67"/>
  <c r="M5679" i="67"/>
  <c r="L5679" i="67"/>
  <c r="L1656" i="67"/>
  <c r="K1656" i="67"/>
  <c r="J1656" i="67"/>
  <c r="M1656" i="67"/>
  <c r="M2662" i="67"/>
  <c r="L2662" i="67"/>
  <c r="K2662" i="67"/>
  <c r="J2662" i="67"/>
  <c r="K6684" i="67"/>
  <c r="J6684" i="67"/>
  <c r="L6684" i="67"/>
  <c r="M6684" i="67"/>
  <c r="I6685" i="67"/>
  <c r="M3667" i="67"/>
  <c r="L3667" i="67"/>
  <c r="K3667" i="67"/>
  <c r="J3667" i="67"/>
  <c r="I5680" i="67"/>
  <c r="I4675" i="67"/>
  <c r="I3668" i="67"/>
  <c r="I2663" i="67"/>
  <c r="I1657" i="67"/>
  <c r="I650" i="67"/>
  <c r="I8742" i="67"/>
  <c r="I7735" i="67"/>
  <c r="M5680" i="67"/>
  <c r="J5680" i="67"/>
  <c r="L5680" i="67"/>
  <c r="K5680" i="67"/>
  <c r="M650" i="67"/>
  <c r="L650" i="67"/>
  <c r="K650" i="67"/>
  <c r="J650" i="67"/>
  <c r="M4675" i="67"/>
  <c r="L4675" i="67"/>
  <c r="K4675" i="67"/>
  <c r="J4675" i="67"/>
  <c r="M1657" i="67"/>
  <c r="L1657" i="67"/>
  <c r="K1657" i="67"/>
  <c r="J1657" i="67"/>
  <c r="L2663" i="67"/>
  <c r="K2663" i="67"/>
  <c r="J2663" i="67"/>
  <c r="M2663" i="67"/>
  <c r="K3668" i="67"/>
  <c r="J3668" i="67"/>
  <c r="M3668" i="67"/>
  <c r="L3668" i="67"/>
  <c r="M6685" i="67"/>
  <c r="J6685" i="67"/>
  <c r="L6685" i="67"/>
  <c r="K6685" i="67"/>
  <c r="I6686" i="67"/>
  <c r="I5681" i="67"/>
  <c r="I4676" i="67"/>
  <c r="I3669" i="67"/>
  <c r="I2664" i="67"/>
  <c r="I1658" i="67"/>
  <c r="I651" i="67"/>
  <c r="I8743" i="67"/>
  <c r="I7736" i="67"/>
  <c r="K5681" i="67"/>
  <c r="J5681" i="67"/>
  <c r="M5681" i="67"/>
  <c r="L5681" i="67"/>
  <c r="M651" i="67"/>
  <c r="L651" i="67"/>
  <c r="K651" i="67"/>
  <c r="J651" i="67"/>
  <c r="K6686" i="67"/>
  <c r="J6686" i="67"/>
  <c r="L6686" i="67"/>
  <c r="M6686" i="67"/>
  <c r="I6687" i="67"/>
  <c r="J4676" i="67"/>
  <c r="M4676" i="67"/>
  <c r="L4676" i="67"/>
  <c r="K4676" i="67"/>
  <c r="L1658" i="67"/>
  <c r="K1658" i="67"/>
  <c r="J1658" i="67"/>
  <c r="M1658" i="67"/>
  <c r="M2664" i="67"/>
  <c r="L2664" i="67"/>
  <c r="K2664" i="67"/>
  <c r="J2664" i="67"/>
  <c r="M3669" i="67"/>
  <c r="L3669" i="67"/>
  <c r="K3669" i="67"/>
  <c r="J3669" i="67"/>
  <c r="I5682" i="67"/>
  <c r="I4677" i="67"/>
  <c r="I3670" i="67"/>
  <c r="I2665" i="67"/>
  <c r="I1659" i="67"/>
  <c r="I652" i="67"/>
  <c r="I8744" i="67"/>
  <c r="I7737" i="67"/>
  <c r="M4677" i="67"/>
  <c r="L4677" i="67"/>
  <c r="K4677" i="67"/>
  <c r="J4677" i="67"/>
  <c r="M6687" i="67"/>
  <c r="J6687" i="67"/>
  <c r="K6687" i="67"/>
  <c r="L6687" i="67"/>
  <c r="I6688" i="67"/>
  <c r="M5682" i="67"/>
  <c r="J5682" i="67"/>
  <c r="L5682" i="67"/>
  <c r="K5682" i="67"/>
  <c r="M652" i="67"/>
  <c r="L652" i="67"/>
  <c r="K652" i="67"/>
  <c r="J652" i="67"/>
  <c r="M1659" i="67"/>
  <c r="L1659" i="67"/>
  <c r="K1659" i="67"/>
  <c r="J1659" i="67"/>
  <c r="L2665" i="67"/>
  <c r="K2665" i="67"/>
  <c r="J2665" i="67"/>
  <c r="M2665" i="67"/>
  <c r="K3670" i="67"/>
  <c r="J3670" i="67"/>
  <c r="M3670" i="67"/>
  <c r="L3670" i="67"/>
  <c r="I5683" i="67"/>
  <c r="I4678" i="67"/>
  <c r="I3671" i="67"/>
  <c r="I2666" i="67"/>
  <c r="I1660" i="67"/>
  <c r="I653" i="67"/>
  <c r="I8745" i="67"/>
  <c r="I7738" i="67"/>
  <c r="K5683" i="67"/>
  <c r="J5683" i="67"/>
  <c r="M5683" i="67"/>
  <c r="L5683" i="67"/>
  <c r="J4678" i="67"/>
  <c r="M4678" i="67"/>
  <c r="L4678" i="67"/>
  <c r="K4678" i="67"/>
  <c r="L653" i="67"/>
  <c r="K653" i="67"/>
  <c r="J653" i="67"/>
  <c r="M653" i="67"/>
  <c r="L1660" i="67"/>
  <c r="K1660" i="67"/>
  <c r="J1660" i="67"/>
  <c r="M1660" i="67"/>
  <c r="M2666" i="67"/>
  <c r="L2666" i="67"/>
  <c r="K2666" i="67"/>
  <c r="J2666" i="67"/>
  <c r="M3671" i="67"/>
  <c r="L3671" i="67"/>
  <c r="K3671" i="67"/>
  <c r="J3671" i="67"/>
  <c r="K6688" i="67"/>
  <c r="J6688" i="67"/>
  <c r="L6688" i="67"/>
  <c r="M6688" i="67"/>
  <c r="I6689" i="67"/>
  <c r="I5684" i="67"/>
  <c r="I4679" i="67"/>
  <c r="I3672" i="67"/>
  <c r="I2667" i="67"/>
  <c r="I1661" i="67"/>
  <c r="I654" i="67"/>
  <c r="I8746" i="67"/>
  <c r="I7739" i="67"/>
  <c r="M6689" i="67"/>
  <c r="J6689" i="67"/>
  <c r="K6689" i="67"/>
  <c r="L6689" i="67"/>
  <c r="I6690" i="67"/>
  <c r="M5684" i="67"/>
  <c r="J5684" i="67"/>
  <c r="K5684" i="67"/>
  <c r="L5684" i="67"/>
  <c r="K654" i="67"/>
  <c r="J654" i="67"/>
  <c r="M654" i="67"/>
  <c r="L654" i="67"/>
  <c r="M1661" i="67"/>
  <c r="L1661" i="67"/>
  <c r="K1661" i="67"/>
  <c r="J1661" i="67"/>
  <c r="L2667" i="67"/>
  <c r="K2667" i="67"/>
  <c r="J2667" i="67"/>
  <c r="M2667" i="67"/>
  <c r="M4679" i="67"/>
  <c r="L4679" i="67"/>
  <c r="K4679" i="67"/>
  <c r="J4679" i="67"/>
  <c r="M3672" i="67"/>
  <c r="L3672" i="67"/>
  <c r="K3672" i="67"/>
  <c r="J3672" i="67"/>
  <c r="I5685" i="67"/>
  <c r="I4680" i="67"/>
  <c r="I3673" i="67"/>
  <c r="I2668" i="67"/>
  <c r="I1662" i="67"/>
  <c r="I655" i="67"/>
  <c r="I8747" i="67"/>
  <c r="I7740" i="67"/>
  <c r="J4680" i="67"/>
  <c r="M4680" i="67"/>
  <c r="L4680" i="67"/>
  <c r="K4680" i="67"/>
  <c r="K5685" i="67"/>
  <c r="J5685" i="67"/>
  <c r="M5685" i="67"/>
  <c r="L5685" i="67"/>
  <c r="K655" i="67"/>
  <c r="J655" i="67"/>
  <c r="M655" i="67"/>
  <c r="L655" i="67"/>
  <c r="K6690" i="67"/>
  <c r="J6690" i="67"/>
  <c r="L6690" i="67"/>
  <c r="M6690" i="67"/>
  <c r="I6691" i="67"/>
  <c r="M2668" i="67"/>
  <c r="L2668" i="67"/>
  <c r="K2668" i="67"/>
  <c r="J2668" i="67"/>
  <c r="L1662" i="67"/>
  <c r="K1662" i="67"/>
  <c r="J1662" i="67"/>
  <c r="M1662" i="67"/>
  <c r="M3673" i="67"/>
  <c r="L3673" i="67"/>
  <c r="K3673" i="67"/>
  <c r="J3673" i="67"/>
  <c r="I5686" i="67"/>
  <c r="I4681" i="67"/>
  <c r="I3674" i="67"/>
  <c r="I2669" i="67"/>
  <c r="I1663" i="67"/>
  <c r="I656" i="67"/>
  <c r="I8748" i="67"/>
  <c r="I7741" i="67"/>
  <c r="M4681" i="67"/>
  <c r="L4681" i="67"/>
  <c r="K4681" i="67"/>
  <c r="J4681" i="67"/>
  <c r="M5686" i="67"/>
  <c r="J5686" i="67"/>
  <c r="L5686" i="67"/>
  <c r="K5686" i="67"/>
  <c r="M1663" i="67"/>
  <c r="L1663" i="67"/>
  <c r="K1663" i="67"/>
  <c r="J1663" i="67"/>
  <c r="K656" i="67"/>
  <c r="J656" i="67"/>
  <c r="M656" i="67"/>
  <c r="L656" i="67"/>
  <c r="L2669" i="67"/>
  <c r="K2669" i="67"/>
  <c r="J2669" i="67"/>
  <c r="M2669" i="67"/>
  <c r="M3674" i="67"/>
  <c r="L3674" i="67"/>
  <c r="K3674" i="67"/>
  <c r="J3674" i="67"/>
  <c r="M6691" i="67"/>
  <c r="J6691" i="67"/>
  <c r="L6691" i="67"/>
  <c r="K6691" i="67"/>
  <c r="I6692" i="67"/>
  <c r="I5687" i="67"/>
  <c r="I4682" i="67"/>
  <c r="I3675" i="67"/>
  <c r="I2670" i="67"/>
  <c r="I1664" i="67"/>
  <c r="I657" i="67"/>
  <c r="I8749" i="67"/>
  <c r="I7742" i="67"/>
  <c r="J4682" i="67"/>
  <c r="M4682" i="67"/>
  <c r="L4682" i="67"/>
  <c r="K4682" i="67"/>
  <c r="K5687" i="67"/>
  <c r="J5687" i="67"/>
  <c r="M5687" i="67"/>
  <c r="L5687" i="67"/>
  <c r="L1664" i="67"/>
  <c r="K1664" i="67"/>
  <c r="J1664" i="67"/>
  <c r="M1664" i="67"/>
  <c r="M2670" i="67"/>
  <c r="L2670" i="67"/>
  <c r="K2670" i="67"/>
  <c r="J2670" i="67"/>
  <c r="K6692" i="67"/>
  <c r="J6692" i="67"/>
  <c r="L6692" i="67"/>
  <c r="M6692" i="67"/>
  <c r="I6693" i="67"/>
  <c r="J657" i="67"/>
  <c r="M657" i="67"/>
  <c r="L657" i="67"/>
  <c r="K657" i="67"/>
  <c r="M3675" i="67"/>
  <c r="L3675" i="67"/>
  <c r="K3675" i="67"/>
  <c r="J3675" i="67"/>
  <c r="I5688" i="67"/>
  <c r="I4683" i="67"/>
  <c r="I3676" i="67"/>
  <c r="I2671" i="67"/>
  <c r="I1665" i="67"/>
  <c r="I658" i="67"/>
  <c r="I8750" i="67"/>
  <c r="I7743" i="67"/>
  <c r="M4683" i="67"/>
  <c r="L4683" i="67"/>
  <c r="K4683" i="67"/>
  <c r="J4683" i="67"/>
  <c r="M5688" i="67"/>
  <c r="J5688" i="67"/>
  <c r="L5688" i="67"/>
  <c r="K5688" i="67"/>
  <c r="M6693" i="67"/>
  <c r="J6693" i="67"/>
  <c r="K6693" i="67"/>
  <c r="L6693" i="67"/>
  <c r="I6694" i="67"/>
  <c r="M658" i="67"/>
  <c r="L658" i="67"/>
  <c r="K658" i="67"/>
  <c r="J658" i="67"/>
  <c r="M1665" i="67"/>
  <c r="L1665" i="67"/>
  <c r="K1665" i="67"/>
  <c r="J1665" i="67"/>
  <c r="L2671" i="67"/>
  <c r="K2671" i="67"/>
  <c r="J2671" i="67"/>
  <c r="M2671" i="67"/>
  <c r="M3676" i="67"/>
  <c r="L3676" i="67"/>
  <c r="K3676" i="67"/>
  <c r="J3676" i="67"/>
  <c r="I5689" i="67"/>
  <c r="I4684" i="67"/>
  <c r="I3677" i="67"/>
  <c r="I2672" i="67"/>
  <c r="I1666" i="67"/>
  <c r="I659" i="67"/>
  <c r="I8751" i="67"/>
  <c r="I7744" i="67"/>
  <c r="J4684" i="67"/>
  <c r="M4684" i="67"/>
  <c r="L4684" i="67"/>
  <c r="K4684" i="67"/>
  <c r="K5689" i="67"/>
  <c r="J5689" i="67"/>
  <c r="M5689" i="67"/>
  <c r="L5689" i="67"/>
  <c r="K6694" i="67"/>
  <c r="J6694" i="67"/>
  <c r="L6694" i="67"/>
  <c r="M6694" i="67"/>
  <c r="I6695" i="67"/>
  <c r="M659" i="67"/>
  <c r="L659" i="67"/>
  <c r="K659" i="67"/>
  <c r="J659" i="67"/>
  <c r="L1666" i="67"/>
  <c r="K1666" i="67"/>
  <c r="J1666" i="67"/>
  <c r="M1666" i="67"/>
  <c r="M2672" i="67"/>
  <c r="L2672" i="67"/>
  <c r="K2672" i="67"/>
  <c r="J2672" i="67"/>
  <c r="M3677" i="67"/>
  <c r="L3677" i="67"/>
  <c r="K3677" i="67"/>
  <c r="J3677" i="67"/>
  <c r="I5690" i="67"/>
  <c r="I4685" i="67"/>
  <c r="I3678" i="67"/>
  <c r="I2673" i="67"/>
  <c r="I1667" i="67"/>
  <c r="I660" i="67"/>
  <c r="I8752" i="67"/>
  <c r="I7745" i="67"/>
  <c r="M5690" i="67"/>
  <c r="J5690" i="67"/>
  <c r="L5690" i="67"/>
  <c r="K5690" i="67"/>
  <c r="M1667" i="67"/>
  <c r="L1667" i="67"/>
  <c r="K1667" i="67"/>
  <c r="J1667" i="67"/>
  <c r="M4685" i="67"/>
  <c r="L4685" i="67"/>
  <c r="K4685" i="67"/>
  <c r="J4685" i="67"/>
  <c r="M6695" i="67"/>
  <c r="J6695" i="67"/>
  <c r="L6695" i="67"/>
  <c r="K6695" i="67"/>
  <c r="I6696" i="67"/>
  <c r="M660" i="67"/>
  <c r="L660" i="67"/>
  <c r="K660" i="67"/>
  <c r="J660" i="67"/>
  <c r="L2673" i="67"/>
  <c r="K2673" i="67"/>
  <c r="J2673" i="67"/>
  <c r="M2673" i="67"/>
  <c r="M3678" i="67"/>
  <c r="L3678" i="67"/>
  <c r="K3678" i="67"/>
  <c r="J3678" i="67"/>
  <c r="I5691" i="67"/>
  <c r="I4686" i="67"/>
  <c r="I3679" i="67"/>
  <c r="I2674" i="67"/>
  <c r="I1668" i="67"/>
  <c r="I661" i="67"/>
  <c r="I8753" i="67"/>
  <c r="I7746" i="67"/>
  <c r="L1668" i="67"/>
  <c r="K1668" i="67"/>
  <c r="J1668" i="67"/>
  <c r="M1668" i="67"/>
  <c r="L661" i="67"/>
  <c r="K661" i="67"/>
  <c r="J661" i="67"/>
  <c r="M661" i="67"/>
  <c r="J4686" i="67"/>
  <c r="M4686" i="67"/>
  <c r="L4686" i="67"/>
  <c r="K4686" i="67"/>
  <c r="K5691" i="67"/>
  <c r="J5691" i="67"/>
  <c r="M5691" i="67"/>
  <c r="L5691" i="67"/>
  <c r="M2674" i="67"/>
  <c r="L2674" i="67"/>
  <c r="K2674" i="67"/>
  <c r="J2674" i="67"/>
  <c r="M3679" i="67"/>
  <c r="L3679" i="67"/>
  <c r="K3679" i="67"/>
  <c r="J3679" i="67"/>
  <c r="K6696" i="67"/>
  <c r="J6696" i="67"/>
  <c r="L6696" i="67"/>
  <c r="M6696" i="67"/>
  <c r="I6697" i="67"/>
  <c r="I5692" i="67"/>
  <c r="I4687" i="67"/>
  <c r="I3680" i="67"/>
  <c r="I2675" i="67"/>
  <c r="I1669" i="67"/>
  <c r="I662" i="67"/>
  <c r="I8754" i="67"/>
  <c r="I7747" i="67"/>
  <c r="M5692" i="67"/>
  <c r="J5692" i="67"/>
  <c r="L5692" i="67"/>
  <c r="K5692" i="67"/>
  <c r="M6697" i="67"/>
  <c r="J6697" i="67"/>
  <c r="L6697" i="67"/>
  <c r="K6697" i="67"/>
  <c r="I6698" i="67"/>
  <c r="M4687" i="67"/>
  <c r="L4687" i="67"/>
  <c r="K4687" i="67"/>
  <c r="J4687" i="67"/>
  <c r="L2675" i="67"/>
  <c r="K2675" i="67"/>
  <c r="J2675" i="67"/>
  <c r="M2675" i="67"/>
  <c r="K662" i="67"/>
  <c r="J662" i="67"/>
  <c r="M662" i="67"/>
  <c r="L662" i="67"/>
  <c r="M1669" i="67"/>
  <c r="L1669" i="67"/>
  <c r="K1669" i="67"/>
  <c r="J1669" i="67"/>
  <c r="M3680" i="67"/>
  <c r="L3680" i="67"/>
  <c r="K3680" i="67"/>
  <c r="J3680" i="67"/>
  <c r="I5693" i="67"/>
  <c r="I4688" i="67"/>
  <c r="I3681" i="67"/>
  <c r="I2676" i="67"/>
  <c r="I1670" i="67"/>
  <c r="I663" i="67"/>
  <c r="I8755" i="67"/>
  <c r="I7748" i="67"/>
  <c r="K5693" i="67"/>
  <c r="J5693" i="67"/>
  <c r="M5693" i="67"/>
  <c r="L5693" i="67"/>
  <c r="K663" i="67"/>
  <c r="J663" i="67"/>
  <c r="M663" i="67"/>
  <c r="L663" i="67"/>
  <c r="L1670" i="67"/>
  <c r="K1670" i="67"/>
  <c r="J1670" i="67"/>
  <c r="M1670" i="67"/>
  <c r="J4688" i="67"/>
  <c r="M4688" i="67"/>
  <c r="L4688" i="67"/>
  <c r="K4688" i="67"/>
  <c r="M2676" i="67"/>
  <c r="L2676" i="67"/>
  <c r="K2676" i="67"/>
  <c r="J2676" i="67"/>
  <c r="M3681" i="67"/>
  <c r="L3681" i="67"/>
  <c r="K3681" i="67"/>
  <c r="J3681" i="67"/>
  <c r="K6698" i="67"/>
  <c r="J6698" i="67"/>
  <c r="L6698" i="67"/>
  <c r="M6698" i="67"/>
  <c r="I6699" i="67"/>
  <c r="I5694" i="67"/>
  <c r="I4689" i="67"/>
  <c r="I3682" i="67"/>
  <c r="I2677" i="67"/>
  <c r="I1671" i="67"/>
  <c r="I664" i="67"/>
  <c r="I8756" i="67"/>
  <c r="I7749" i="67"/>
  <c r="M4689" i="67"/>
  <c r="L4689" i="67"/>
  <c r="K4689" i="67"/>
  <c r="J4689" i="67"/>
  <c r="M5694" i="67"/>
  <c r="J5694" i="67"/>
  <c r="K5694" i="67"/>
  <c r="L5694" i="67"/>
  <c r="M1671" i="67"/>
  <c r="L1671" i="67"/>
  <c r="K1671" i="67"/>
  <c r="J1671" i="67"/>
  <c r="L2677" i="67"/>
  <c r="K2677" i="67"/>
  <c r="J2677" i="67"/>
  <c r="M2677" i="67"/>
  <c r="M6699" i="67"/>
  <c r="J6699" i="67"/>
  <c r="L6699" i="67"/>
  <c r="K6699" i="67"/>
  <c r="I6700" i="67"/>
  <c r="K664" i="67"/>
  <c r="J664" i="67"/>
  <c r="M664" i="67"/>
  <c r="L664" i="67"/>
  <c r="M3682" i="67"/>
  <c r="L3682" i="67"/>
  <c r="K3682" i="67"/>
  <c r="J3682" i="67"/>
  <c r="I5695" i="67"/>
  <c r="I4690" i="67"/>
  <c r="I3683" i="67"/>
  <c r="I2678" i="67"/>
  <c r="I1672" i="67"/>
  <c r="I665" i="67"/>
  <c r="I8757" i="67"/>
  <c r="I7750" i="67"/>
  <c r="K6700" i="67"/>
  <c r="J6700" i="67"/>
  <c r="L6700" i="67"/>
  <c r="M6700" i="67"/>
  <c r="I6701" i="67"/>
  <c r="K5695" i="67"/>
  <c r="J5695" i="67"/>
  <c r="M5695" i="67"/>
  <c r="L5695" i="67"/>
  <c r="J665" i="67"/>
  <c r="M665" i="67"/>
  <c r="L665" i="67"/>
  <c r="K665" i="67"/>
  <c r="M4690" i="67"/>
  <c r="L4690" i="67"/>
  <c r="J4690" i="67"/>
  <c r="K4690" i="67"/>
  <c r="L1672" i="67"/>
  <c r="K1672" i="67"/>
  <c r="J1672" i="67"/>
  <c r="M1672" i="67"/>
  <c r="M2678" i="67"/>
  <c r="L2678" i="67"/>
  <c r="K2678" i="67"/>
  <c r="J2678" i="67"/>
  <c r="M3683" i="67"/>
  <c r="L3683" i="67"/>
  <c r="K3683" i="67"/>
  <c r="J3683" i="67"/>
  <c r="I5696" i="67"/>
  <c r="I4691" i="67"/>
  <c r="I3684" i="67"/>
  <c r="I2679" i="67"/>
  <c r="I1673" i="67"/>
  <c r="I666" i="67"/>
  <c r="I8758" i="67"/>
  <c r="I7751" i="67"/>
  <c r="M6701" i="67"/>
  <c r="J6701" i="67"/>
  <c r="L6701" i="67"/>
  <c r="K6701" i="67"/>
  <c r="I6702" i="67"/>
  <c r="M666" i="67"/>
  <c r="L666" i="67"/>
  <c r="K666" i="67"/>
  <c r="J666" i="67"/>
  <c r="M1673" i="67"/>
  <c r="L1673" i="67"/>
  <c r="K1673" i="67"/>
  <c r="J1673" i="67"/>
  <c r="J4691" i="67"/>
  <c r="M4691" i="67"/>
  <c r="L4691" i="67"/>
  <c r="K4691" i="67"/>
  <c r="M5696" i="67"/>
  <c r="J5696" i="67"/>
  <c r="L5696" i="67"/>
  <c r="K5696" i="67"/>
  <c r="L2679" i="67"/>
  <c r="K2679" i="67"/>
  <c r="J2679" i="67"/>
  <c r="M2679" i="67"/>
  <c r="M3684" i="67"/>
  <c r="L3684" i="67"/>
  <c r="K3684" i="67"/>
  <c r="J3684" i="67"/>
  <c r="I5697" i="67"/>
  <c r="I4692" i="67"/>
  <c r="I3685" i="67"/>
  <c r="I2680" i="67"/>
  <c r="I1674" i="67"/>
  <c r="I667" i="67"/>
  <c r="I8759" i="67"/>
  <c r="I7752" i="67"/>
  <c r="K5697" i="67"/>
  <c r="J5697" i="67"/>
  <c r="M5697" i="67"/>
  <c r="L5697" i="67"/>
  <c r="M4692" i="67"/>
  <c r="L4692" i="67"/>
  <c r="K4692" i="67"/>
  <c r="J4692" i="67"/>
  <c r="K6702" i="67"/>
  <c r="J6702" i="67"/>
  <c r="L6702" i="67"/>
  <c r="M6702" i="67"/>
  <c r="I6703" i="67"/>
  <c r="M667" i="67"/>
  <c r="L667" i="67"/>
  <c r="K667" i="67"/>
  <c r="J667" i="67"/>
  <c r="L1674" i="67"/>
  <c r="K1674" i="67"/>
  <c r="J1674" i="67"/>
  <c r="M1674" i="67"/>
  <c r="M2680" i="67"/>
  <c r="L2680" i="67"/>
  <c r="K2680" i="67"/>
  <c r="J2680" i="67"/>
  <c r="M3685" i="67"/>
  <c r="L3685" i="67"/>
  <c r="K3685" i="67"/>
  <c r="J3685" i="67"/>
  <c r="I5698" i="67"/>
  <c r="I4693" i="67"/>
  <c r="I3686" i="67"/>
  <c r="I2681" i="67"/>
  <c r="I1675" i="67"/>
  <c r="I668" i="67"/>
  <c r="I8760" i="67"/>
  <c r="I7753" i="67"/>
  <c r="J4693" i="67"/>
  <c r="M4693" i="67"/>
  <c r="L4693" i="67"/>
  <c r="K4693" i="67"/>
  <c r="M668" i="67"/>
  <c r="L668" i="67"/>
  <c r="K668" i="67"/>
  <c r="J668" i="67"/>
  <c r="L5698" i="67"/>
  <c r="K5698" i="67"/>
  <c r="J5698" i="67"/>
  <c r="M5698" i="67"/>
  <c r="M1675" i="67"/>
  <c r="L1675" i="67"/>
  <c r="K1675" i="67"/>
  <c r="J1675" i="67"/>
  <c r="M6703" i="67"/>
  <c r="J6703" i="67"/>
  <c r="K6703" i="67"/>
  <c r="L6703" i="67"/>
  <c r="I6704" i="67"/>
  <c r="L2681" i="67"/>
  <c r="K2681" i="67"/>
  <c r="J2681" i="67"/>
  <c r="M2681" i="67"/>
  <c r="M3686" i="67"/>
  <c r="L3686" i="67"/>
  <c r="K3686" i="67"/>
  <c r="J3686" i="67"/>
  <c r="I5699" i="67"/>
  <c r="I4694" i="67"/>
  <c r="I3687" i="67"/>
  <c r="I2682" i="67"/>
  <c r="I1676" i="67"/>
  <c r="I669" i="67"/>
  <c r="I8761" i="67"/>
  <c r="I7754" i="67"/>
  <c r="M4694" i="67"/>
  <c r="L4694" i="67"/>
  <c r="K4694" i="67"/>
  <c r="J4694" i="67"/>
  <c r="K6704" i="67"/>
  <c r="J6704" i="67"/>
  <c r="L6704" i="67"/>
  <c r="M6704" i="67"/>
  <c r="I6705" i="67"/>
  <c r="L1676" i="67"/>
  <c r="K1676" i="67"/>
  <c r="J1676" i="67"/>
  <c r="M1676" i="67"/>
  <c r="L669" i="67"/>
  <c r="K669" i="67"/>
  <c r="J669" i="67"/>
  <c r="M669" i="67"/>
  <c r="K5699" i="67"/>
  <c r="J5699" i="67"/>
  <c r="M5699" i="67"/>
  <c r="L5699" i="67"/>
  <c r="M2682" i="67"/>
  <c r="L2682" i="67"/>
  <c r="K2682" i="67"/>
  <c r="J2682" i="67"/>
  <c r="M3687" i="67"/>
  <c r="L3687" i="67"/>
  <c r="K3687" i="67"/>
  <c r="J3687" i="67"/>
  <c r="I5700" i="67"/>
  <c r="I4695" i="67"/>
  <c r="I3688" i="67"/>
  <c r="I2683" i="67"/>
  <c r="I1677" i="67"/>
  <c r="I670" i="67"/>
  <c r="I8762" i="67"/>
  <c r="I7755" i="67"/>
  <c r="J4695" i="67"/>
  <c r="M4695" i="67"/>
  <c r="L4695" i="67"/>
  <c r="K4695" i="67"/>
  <c r="L5700" i="67"/>
  <c r="K5700" i="67"/>
  <c r="J5700" i="67"/>
  <c r="M5700" i="67"/>
  <c r="L2683" i="67"/>
  <c r="K2683" i="67"/>
  <c r="J2683" i="67"/>
  <c r="M2683" i="67"/>
  <c r="K670" i="67"/>
  <c r="J670" i="67"/>
  <c r="M670" i="67"/>
  <c r="L670" i="67"/>
  <c r="M1677" i="67"/>
  <c r="L1677" i="67"/>
  <c r="K1677" i="67"/>
  <c r="J1677" i="67"/>
  <c r="M3688" i="67"/>
  <c r="L3688" i="67"/>
  <c r="K3688" i="67"/>
  <c r="J3688" i="67"/>
  <c r="M6705" i="67"/>
  <c r="J6705" i="67"/>
  <c r="K6705" i="67"/>
  <c r="L6705" i="67"/>
  <c r="I6706" i="67"/>
  <c r="I5701" i="67"/>
  <c r="I4696" i="67"/>
  <c r="I3689" i="67"/>
  <c r="I2684" i="67"/>
  <c r="I1678" i="67"/>
  <c r="I671" i="67"/>
  <c r="I8763" i="67"/>
  <c r="I7756" i="67"/>
  <c r="K6706" i="67"/>
  <c r="J6706" i="67"/>
  <c r="L6706" i="67"/>
  <c r="M6706" i="67"/>
  <c r="I6707" i="67"/>
  <c r="M4696" i="67"/>
  <c r="L4696" i="67"/>
  <c r="K4696" i="67"/>
  <c r="J4696" i="67"/>
  <c r="K5701" i="67"/>
  <c r="J5701" i="67"/>
  <c r="L5701" i="67"/>
  <c r="M5701" i="67"/>
  <c r="K671" i="67"/>
  <c r="J671" i="67"/>
  <c r="M671" i="67"/>
  <c r="L671" i="67"/>
  <c r="L1678" i="67"/>
  <c r="K1678" i="67"/>
  <c r="J1678" i="67"/>
  <c r="M1678" i="67"/>
  <c r="M2684" i="67"/>
  <c r="L2684" i="67"/>
  <c r="K2684" i="67"/>
  <c r="J2684" i="67"/>
  <c r="M3689" i="67"/>
  <c r="L3689" i="67"/>
  <c r="K3689" i="67"/>
  <c r="J3689" i="67"/>
  <c r="I5702" i="67"/>
  <c r="I4697" i="67"/>
  <c r="I3690" i="67"/>
  <c r="I2685" i="67"/>
  <c r="I1679" i="67"/>
  <c r="I672" i="67"/>
  <c r="I8764" i="67"/>
  <c r="I7757" i="67"/>
  <c r="L5702" i="67"/>
  <c r="K5702" i="67"/>
  <c r="J5702" i="67"/>
  <c r="M5702" i="67"/>
  <c r="M6707" i="67"/>
  <c r="J6707" i="67"/>
  <c r="L6707" i="67"/>
  <c r="K6707" i="67"/>
  <c r="I6708" i="67"/>
  <c r="L2685" i="67"/>
  <c r="K2685" i="67"/>
  <c r="J2685" i="67"/>
  <c r="M2685" i="67"/>
  <c r="J4697" i="67"/>
  <c r="M4697" i="67"/>
  <c r="L4697" i="67"/>
  <c r="K4697" i="67"/>
  <c r="K672" i="67"/>
  <c r="J672" i="67"/>
  <c r="M672" i="67"/>
  <c r="L672" i="67"/>
  <c r="M1679" i="67"/>
  <c r="L1679" i="67"/>
  <c r="K1679" i="67"/>
  <c r="J1679" i="67"/>
  <c r="M3690" i="67"/>
  <c r="L3690" i="67"/>
  <c r="K3690" i="67"/>
  <c r="J3690" i="67"/>
  <c r="I5703" i="67"/>
  <c r="I4698" i="67"/>
  <c r="I3691" i="67"/>
  <c r="I2686" i="67"/>
  <c r="I1680" i="67"/>
  <c r="I673" i="67"/>
  <c r="I8765" i="67"/>
  <c r="I7758" i="67"/>
  <c r="M4698" i="67"/>
  <c r="L4698" i="67"/>
  <c r="K4698" i="67"/>
  <c r="J4698" i="67"/>
  <c r="K5703" i="67"/>
  <c r="J5703" i="67"/>
  <c r="L5703" i="67"/>
  <c r="M5703" i="67"/>
  <c r="M2686" i="67"/>
  <c r="L2686" i="67"/>
  <c r="K2686" i="67"/>
  <c r="J2686" i="67"/>
  <c r="J673" i="67"/>
  <c r="M673" i="67"/>
  <c r="L673" i="67"/>
  <c r="K673" i="67"/>
  <c r="L1680" i="67"/>
  <c r="K1680" i="67"/>
  <c r="J1680" i="67"/>
  <c r="M1680" i="67"/>
  <c r="M3691" i="67"/>
  <c r="L3691" i="67"/>
  <c r="K3691" i="67"/>
  <c r="J3691" i="67"/>
  <c r="K6708" i="67"/>
  <c r="J6708" i="67"/>
  <c r="L6708" i="67"/>
  <c r="M6708" i="67"/>
  <c r="I6709" i="67"/>
  <c r="I5704" i="67"/>
  <c r="I4699" i="67"/>
  <c r="I3692" i="67"/>
  <c r="I2687" i="67"/>
  <c r="I1681" i="67"/>
  <c r="I674" i="67"/>
  <c r="I8766" i="67"/>
  <c r="I7759" i="67"/>
  <c r="M6709" i="67"/>
  <c r="J6709" i="67"/>
  <c r="K6709" i="67"/>
  <c r="L6709" i="67"/>
  <c r="I6710" i="67"/>
  <c r="J4699" i="67"/>
  <c r="M4699" i="67"/>
  <c r="L4699" i="67"/>
  <c r="K4699" i="67"/>
  <c r="L5704" i="67"/>
  <c r="K5704" i="67"/>
  <c r="J5704" i="67"/>
  <c r="M5704" i="67"/>
  <c r="M674" i="67"/>
  <c r="L674" i="67"/>
  <c r="K674" i="67"/>
  <c r="J674" i="67"/>
  <c r="M1681" i="67"/>
  <c r="L1681" i="67"/>
  <c r="K1681" i="67"/>
  <c r="J1681" i="67"/>
  <c r="L2687" i="67"/>
  <c r="K2687" i="67"/>
  <c r="J2687" i="67"/>
  <c r="M2687" i="67"/>
  <c r="M3692" i="67"/>
  <c r="L3692" i="67"/>
  <c r="K3692" i="67"/>
  <c r="J3692" i="67"/>
  <c r="I5705" i="67"/>
  <c r="I4700" i="67"/>
  <c r="I3693" i="67"/>
  <c r="I2688" i="67"/>
  <c r="I1682" i="67"/>
  <c r="I675" i="67"/>
  <c r="I8767" i="67"/>
  <c r="I7760" i="67"/>
  <c r="M4700" i="67"/>
  <c r="L4700" i="67"/>
  <c r="K4700" i="67"/>
  <c r="J4700" i="67"/>
  <c r="K5705" i="67"/>
  <c r="J5705" i="67"/>
  <c r="M5705" i="67"/>
  <c r="L5705" i="67"/>
  <c r="K6710" i="67"/>
  <c r="J6710" i="67"/>
  <c r="L6710" i="67"/>
  <c r="M6710" i="67"/>
  <c r="I6711" i="67"/>
  <c r="M675" i="67"/>
  <c r="L675" i="67"/>
  <c r="K675" i="67"/>
  <c r="J675" i="67"/>
  <c r="L1682" i="67"/>
  <c r="K1682" i="67"/>
  <c r="J1682" i="67"/>
  <c r="M1682" i="67"/>
  <c r="M2688" i="67"/>
  <c r="L2688" i="67"/>
  <c r="K2688" i="67"/>
  <c r="J2688" i="67"/>
  <c r="M3693" i="67"/>
  <c r="L3693" i="67"/>
  <c r="K3693" i="67"/>
  <c r="J3693" i="67"/>
  <c r="I5706" i="67"/>
  <c r="I4701" i="67"/>
  <c r="I3694" i="67"/>
  <c r="I2689" i="67"/>
  <c r="I1683" i="67"/>
  <c r="I676" i="67"/>
  <c r="I8768" i="67"/>
  <c r="I7761" i="67"/>
  <c r="L5706" i="67"/>
  <c r="K5706" i="67"/>
  <c r="J5706" i="67"/>
  <c r="M5706" i="67"/>
  <c r="M676" i="67"/>
  <c r="L676" i="67"/>
  <c r="K676" i="67"/>
  <c r="J676" i="67"/>
  <c r="M1683" i="67"/>
  <c r="L1683" i="67"/>
  <c r="K1683" i="67"/>
  <c r="J1683" i="67"/>
  <c r="M6711" i="67"/>
  <c r="J6711" i="67"/>
  <c r="K6711" i="67"/>
  <c r="L6711" i="67"/>
  <c r="I6712" i="67"/>
  <c r="L2689" i="67"/>
  <c r="K2689" i="67"/>
  <c r="J2689" i="67"/>
  <c r="M2689" i="67"/>
  <c r="J4701" i="67"/>
  <c r="M4701" i="67"/>
  <c r="L4701" i="67"/>
  <c r="K4701" i="67"/>
  <c r="M3694" i="67"/>
  <c r="L3694" i="67"/>
  <c r="K3694" i="67"/>
  <c r="J3694" i="67"/>
  <c r="I5707" i="67"/>
  <c r="I4702" i="67"/>
  <c r="I3695" i="67"/>
  <c r="I2690" i="67"/>
  <c r="I1684" i="67"/>
  <c r="I677" i="67"/>
  <c r="I8769" i="67"/>
  <c r="I7762" i="67"/>
  <c r="M4702" i="67"/>
  <c r="L4702" i="67"/>
  <c r="K4702" i="67"/>
  <c r="J4702" i="67"/>
  <c r="K5707" i="67"/>
  <c r="J5707" i="67"/>
  <c r="M5707" i="67"/>
  <c r="L5707" i="67"/>
  <c r="M2690" i="67"/>
  <c r="L2690" i="67"/>
  <c r="K2690" i="67"/>
  <c r="J2690" i="67"/>
  <c r="L677" i="67"/>
  <c r="K677" i="67"/>
  <c r="J677" i="67"/>
  <c r="M677" i="67"/>
  <c r="L1684" i="67"/>
  <c r="K1684" i="67"/>
  <c r="J1684" i="67"/>
  <c r="M1684" i="67"/>
  <c r="M3695" i="67"/>
  <c r="L3695" i="67"/>
  <c r="K3695" i="67"/>
  <c r="J3695" i="67"/>
  <c r="K6712" i="67"/>
  <c r="J6712" i="67"/>
  <c r="L6712" i="67"/>
  <c r="M6712" i="67"/>
  <c r="I6713" i="67"/>
  <c r="I5708" i="67"/>
  <c r="I4703" i="67"/>
  <c r="I3696" i="67"/>
  <c r="I2691" i="67"/>
  <c r="I1685" i="67"/>
  <c r="I678" i="67"/>
  <c r="I8770" i="67"/>
  <c r="I7763" i="67"/>
  <c r="J4703" i="67"/>
  <c r="M4703" i="67"/>
  <c r="L4703" i="67"/>
  <c r="K4703" i="67"/>
  <c r="M1685" i="67"/>
  <c r="L1685" i="67"/>
  <c r="K1685" i="67"/>
  <c r="J1685" i="67"/>
  <c r="M6713" i="67"/>
  <c r="J6713" i="67"/>
  <c r="L6713" i="67"/>
  <c r="K6713" i="67"/>
  <c r="I6714" i="67"/>
  <c r="L2691" i="67"/>
  <c r="K2691" i="67"/>
  <c r="J2691" i="67"/>
  <c r="M2691" i="67"/>
  <c r="L5708" i="67"/>
  <c r="K5708" i="67"/>
  <c r="J5708" i="67"/>
  <c r="M5708" i="67"/>
  <c r="K678" i="67"/>
  <c r="J678" i="67"/>
  <c r="M678" i="67"/>
  <c r="L678" i="67"/>
  <c r="M3696" i="67"/>
  <c r="L3696" i="67"/>
  <c r="K3696" i="67"/>
  <c r="J3696" i="67"/>
  <c r="I5709" i="67"/>
  <c r="I4704" i="67"/>
  <c r="I3697" i="67"/>
  <c r="I2692" i="67"/>
  <c r="I1686" i="67"/>
  <c r="I679" i="67"/>
  <c r="I8771" i="67"/>
  <c r="I7764" i="67"/>
  <c r="M4704" i="67"/>
  <c r="L4704" i="67"/>
  <c r="K4704" i="67"/>
  <c r="J4704" i="67"/>
  <c r="K6714" i="67"/>
  <c r="J6714" i="67"/>
  <c r="L6714" i="67"/>
  <c r="M6714" i="67"/>
  <c r="I6715" i="67"/>
  <c r="K679" i="67"/>
  <c r="J679" i="67"/>
  <c r="M679" i="67"/>
  <c r="L679" i="67"/>
  <c r="L1686" i="67"/>
  <c r="K1686" i="67"/>
  <c r="J1686" i="67"/>
  <c r="M1686" i="67"/>
  <c r="K5709" i="67"/>
  <c r="J5709" i="67"/>
  <c r="M5709" i="67"/>
  <c r="L5709" i="67"/>
  <c r="M2692" i="67"/>
  <c r="L2692" i="67"/>
  <c r="K2692" i="67"/>
  <c r="J2692" i="67"/>
  <c r="M3697" i="67"/>
  <c r="L3697" i="67"/>
  <c r="K3697" i="67"/>
  <c r="J3697" i="67"/>
  <c r="I5710" i="67"/>
  <c r="I4705" i="67"/>
  <c r="I3698" i="67"/>
  <c r="I2693" i="67"/>
  <c r="I1687" i="67"/>
  <c r="I680" i="67"/>
  <c r="I8772" i="67"/>
  <c r="I7765" i="67"/>
  <c r="J4705" i="67"/>
  <c r="M4705" i="67"/>
  <c r="L4705" i="67"/>
  <c r="K4705" i="67"/>
  <c r="L5710" i="67"/>
  <c r="K5710" i="67"/>
  <c r="J5710" i="67"/>
  <c r="M5710" i="67"/>
  <c r="M1687" i="67"/>
  <c r="L1687" i="67"/>
  <c r="K1687" i="67"/>
  <c r="J1687" i="67"/>
  <c r="K680" i="67"/>
  <c r="J680" i="67"/>
  <c r="M680" i="67"/>
  <c r="L680" i="67"/>
  <c r="L2693" i="67"/>
  <c r="K2693" i="67"/>
  <c r="J2693" i="67"/>
  <c r="M2693" i="67"/>
  <c r="M3698" i="67"/>
  <c r="L3698" i="67"/>
  <c r="K3698" i="67"/>
  <c r="J3698" i="67"/>
  <c r="M6715" i="67"/>
  <c r="J6715" i="67"/>
  <c r="L6715" i="67"/>
  <c r="K6715" i="67"/>
  <c r="I6716" i="67"/>
  <c r="I5711" i="67"/>
  <c r="I4706" i="67"/>
  <c r="I3699" i="67"/>
  <c r="I2694" i="67"/>
  <c r="I1688" i="67"/>
  <c r="I681" i="67"/>
  <c r="I8773" i="67"/>
  <c r="I7766" i="67"/>
  <c r="K6716" i="67"/>
  <c r="J6716" i="67"/>
  <c r="L6716" i="67"/>
  <c r="M6716" i="67"/>
  <c r="I6717" i="67"/>
  <c r="M4706" i="67"/>
  <c r="L4706" i="67"/>
  <c r="J4706" i="67"/>
  <c r="K4706" i="67"/>
  <c r="K5711" i="67"/>
  <c r="J5711" i="67"/>
  <c r="M5711" i="67"/>
  <c r="L5711" i="67"/>
  <c r="L1688" i="67"/>
  <c r="K1688" i="67"/>
  <c r="J1688" i="67"/>
  <c r="M1688" i="67"/>
  <c r="M2694" i="67"/>
  <c r="L2694" i="67"/>
  <c r="K2694" i="67"/>
  <c r="J2694" i="67"/>
  <c r="J681" i="67"/>
  <c r="M681" i="67"/>
  <c r="L681" i="67"/>
  <c r="K681" i="67"/>
  <c r="M3699" i="67"/>
  <c r="L3699" i="67"/>
  <c r="K3699" i="67"/>
  <c r="J3699" i="67"/>
  <c r="I5712" i="67"/>
  <c r="I4707" i="67"/>
  <c r="I3700" i="67"/>
  <c r="I2695" i="67"/>
  <c r="I1689" i="67"/>
  <c r="I682" i="67"/>
  <c r="I8774" i="67"/>
  <c r="I7767" i="67"/>
  <c r="L5712" i="67"/>
  <c r="K5712" i="67"/>
  <c r="J5712" i="67"/>
  <c r="M5712" i="67"/>
  <c r="M6717" i="67"/>
  <c r="J6717" i="67"/>
  <c r="L6717" i="67"/>
  <c r="K6717" i="67"/>
  <c r="I6718" i="67"/>
  <c r="M682" i="67"/>
  <c r="L682" i="67"/>
  <c r="K682" i="67"/>
  <c r="J682" i="67"/>
  <c r="M1689" i="67"/>
  <c r="L1689" i="67"/>
  <c r="K1689" i="67"/>
  <c r="J1689" i="67"/>
  <c r="J4707" i="67"/>
  <c r="M4707" i="67"/>
  <c r="L4707" i="67"/>
  <c r="K4707" i="67"/>
  <c r="L2695" i="67"/>
  <c r="K2695" i="67"/>
  <c r="J2695" i="67"/>
  <c r="M2695" i="67"/>
  <c r="M3700" i="67"/>
  <c r="L3700" i="67"/>
  <c r="K3700" i="67"/>
  <c r="J3700" i="67"/>
  <c r="I5713" i="67"/>
  <c r="I4708" i="67"/>
  <c r="I3701" i="67"/>
  <c r="I2696" i="67"/>
  <c r="I1690" i="67"/>
  <c r="I683" i="67"/>
  <c r="I8775" i="67"/>
  <c r="I7768" i="67"/>
  <c r="K5713" i="67"/>
  <c r="J5713" i="67"/>
  <c r="M5713" i="67"/>
  <c r="L5713" i="67"/>
  <c r="M2696" i="67"/>
  <c r="L2696" i="67"/>
  <c r="K2696" i="67"/>
  <c r="J2696" i="67"/>
  <c r="M4708" i="67"/>
  <c r="L4708" i="67"/>
  <c r="K4708" i="67"/>
  <c r="J4708" i="67"/>
  <c r="M683" i="67"/>
  <c r="L683" i="67"/>
  <c r="K683" i="67"/>
  <c r="J683" i="67"/>
  <c r="L1690" i="67"/>
  <c r="K1690" i="67"/>
  <c r="J1690" i="67"/>
  <c r="M1690" i="67"/>
  <c r="M3701" i="67"/>
  <c r="L3701" i="67"/>
  <c r="K3701" i="67"/>
  <c r="J3701" i="67"/>
  <c r="K6718" i="67"/>
  <c r="J6718" i="67"/>
  <c r="L6718" i="67"/>
  <c r="M6718" i="67"/>
  <c r="I6719" i="67"/>
  <c r="I5714" i="67"/>
  <c r="I4709" i="67"/>
  <c r="I3702" i="67"/>
  <c r="I2697" i="67"/>
  <c r="I1691" i="67"/>
  <c r="I684" i="67"/>
  <c r="I8776" i="67"/>
  <c r="I7769" i="67"/>
  <c r="J4709" i="67"/>
  <c r="M4709" i="67"/>
  <c r="L4709" i="67"/>
  <c r="K4709" i="67"/>
  <c r="L5714" i="67"/>
  <c r="K5714" i="67"/>
  <c r="J5714" i="67"/>
  <c r="M5714" i="67"/>
  <c r="L2697" i="67"/>
  <c r="K2697" i="67"/>
  <c r="J2697" i="67"/>
  <c r="M2697" i="67"/>
  <c r="M6719" i="67"/>
  <c r="J6719" i="67"/>
  <c r="K6719" i="67"/>
  <c r="L6719" i="67"/>
  <c r="I6720" i="67"/>
  <c r="M684" i="67"/>
  <c r="L684" i="67"/>
  <c r="K684" i="67"/>
  <c r="J684" i="67"/>
  <c r="M1691" i="67"/>
  <c r="L1691" i="67"/>
  <c r="K1691" i="67"/>
  <c r="J1691" i="67"/>
  <c r="M3702" i="67"/>
  <c r="L3702" i="67"/>
  <c r="K3702" i="67"/>
  <c r="J3702" i="67"/>
  <c r="I5715" i="67"/>
  <c r="I4710" i="67"/>
  <c r="I3703" i="67"/>
  <c r="I2698" i="67"/>
  <c r="I1692" i="67"/>
  <c r="I685" i="67"/>
  <c r="I8777" i="67"/>
  <c r="I7770" i="67"/>
  <c r="K5715" i="67"/>
  <c r="J5715" i="67"/>
  <c r="M5715" i="67"/>
  <c r="L5715" i="67"/>
  <c r="M4710" i="67"/>
  <c r="L4710" i="67"/>
  <c r="K4710" i="67"/>
  <c r="J4710" i="67"/>
  <c r="L685" i="67"/>
  <c r="K685" i="67"/>
  <c r="J685" i="67"/>
  <c r="M685" i="67"/>
  <c r="L1692" i="67"/>
  <c r="K1692" i="67"/>
  <c r="J1692" i="67"/>
  <c r="M1692" i="67"/>
  <c r="M2698" i="67"/>
  <c r="L2698" i="67"/>
  <c r="K2698" i="67"/>
  <c r="J2698" i="67"/>
  <c r="M3703" i="67"/>
  <c r="L3703" i="67"/>
  <c r="K3703" i="67"/>
  <c r="J3703" i="67"/>
  <c r="K6720" i="67"/>
  <c r="J6720" i="67"/>
  <c r="L6720" i="67"/>
  <c r="M6720" i="67"/>
  <c r="I6721" i="67"/>
  <c r="I5716" i="67"/>
  <c r="I4711" i="67"/>
  <c r="I3704" i="67"/>
  <c r="I2699" i="67"/>
  <c r="I1693" i="67"/>
  <c r="I686" i="67"/>
  <c r="I8778" i="67"/>
  <c r="I7771" i="67"/>
  <c r="L5716" i="67"/>
  <c r="K5716" i="67"/>
  <c r="J5716" i="67"/>
  <c r="M5716" i="67"/>
  <c r="M6721" i="67"/>
  <c r="J6721" i="67"/>
  <c r="K6721" i="67"/>
  <c r="L6721" i="67"/>
  <c r="I6722" i="67"/>
  <c r="K686" i="67"/>
  <c r="J686" i="67"/>
  <c r="M686" i="67"/>
  <c r="L686" i="67"/>
  <c r="M1693" i="67"/>
  <c r="L1693" i="67"/>
  <c r="K1693" i="67"/>
  <c r="J1693" i="67"/>
  <c r="L2699" i="67"/>
  <c r="K2699" i="67"/>
  <c r="J2699" i="67"/>
  <c r="M2699" i="67"/>
  <c r="J4711" i="67"/>
  <c r="M4711" i="67"/>
  <c r="L4711" i="67"/>
  <c r="K4711" i="67"/>
  <c r="M3704" i="67"/>
  <c r="L3704" i="67"/>
  <c r="K3704" i="67"/>
  <c r="J3704" i="67"/>
  <c r="I5717" i="67"/>
  <c r="I4712" i="67"/>
  <c r="I3705" i="67"/>
  <c r="I2700" i="67"/>
  <c r="I1694" i="67"/>
  <c r="I687" i="67"/>
  <c r="I8779" i="67"/>
  <c r="I7772" i="67"/>
  <c r="K5717" i="67"/>
  <c r="J5717" i="67"/>
  <c r="L5717" i="67"/>
  <c r="M5717" i="67"/>
  <c r="M4712" i="67"/>
  <c r="L4712" i="67"/>
  <c r="K4712" i="67"/>
  <c r="J4712" i="67"/>
  <c r="M2700" i="67"/>
  <c r="L2700" i="67"/>
  <c r="K2700" i="67"/>
  <c r="J2700" i="67"/>
  <c r="K687" i="67"/>
  <c r="J687" i="67"/>
  <c r="M687" i="67"/>
  <c r="L687" i="67"/>
  <c r="L1694" i="67"/>
  <c r="K1694" i="67"/>
  <c r="J1694" i="67"/>
  <c r="M1694" i="67"/>
  <c r="M3705" i="67"/>
  <c r="L3705" i="67"/>
  <c r="K3705" i="67"/>
  <c r="J3705" i="67"/>
  <c r="K6722" i="67"/>
  <c r="J6722" i="67"/>
  <c r="L6722" i="67"/>
  <c r="M6722" i="67"/>
  <c r="I6723" i="67"/>
  <c r="I5718" i="67"/>
  <c r="I4713" i="67"/>
  <c r="I3706" i="67"/>
  <c r="I2701" i="67"/>
  <c r="I1695" i="67"/>
  <c r="I688" i="67"/>
  <c r="I8780" i="67"/>
  <c r="I7773" i="67"/>
  <c r="L5718" i="67"/>
  <c r="K5718" i="67"/>
  <c r="J5718" i="67"/>
  <c r="M5718" i="67"/>
  <c r="M6723" i="67"/>
  <c r="J6723" i="67"/>
  <c r="L6723" i="67"/>
  <c r="K6723" i="67"/>
  <c r="I6724" i="67"/>
  <c r="K688" i="67"/>
  <c r="J688" i="67"/>
  <c r="M688" i="67"/>
  <c r="L688" i="67"/>
  <c r="J4713" i="67"/>
  <c r="M4713" i="67"/>
  <c r="L4713" i="67"/>
  <c r="K4713" i="67"/>
  <c r="M1695" i="67"/>
  <c r="L1695" i="67"/>
  <c r="K1695" i="67"/>
  <c r="J1695" i="67"/>
  <c r="L2701" i="67"/>
  <c r="K2701" i="67"/>
  <c r="J2701" i="67"/>
  <c r="M2701" i="67"/>
  <c r="M3706" i="67"/>
  <c r="L3706" i="67"/>
  <c r="K3706" i="67"/>
  <c r="J3706" i="67"/>
  <c r="I5719" i="67"/>
  <c r="I4714" i="67"/>
  <c r="I3707" i="67"/>
  <c r="I2702" i="67"/>
  <c r="I1696" i="67"/>
  <c r="I689" i="67"/>
  <c r="I8781" i="67"/>
  <c r="I7774" i="67"/>
  <c r="M4714" i="67"/>
  <c r="L4714" i="67"/>
  <c r="K4714" i="67"/>
  <c r="J4714" i="67"/>
  <c r="K5719" i="67"/>
  <c r="J5719" i="67"/>
  <c r="L5719" i="67"/>
  <c r="M5719" i="67"/>
  <c r="M2702" i="67"/>
  <c r="L2702" i="67"/>
  <c r="K2702" i="67"/>
  <c r="J2702" i="67"/>
  <c r="J689" i="67"/>
  <c r="M689" i="67"/>
  <c r="L689" i="67"/>
  <c r="K689" i="67"/>
  <c r="L1696" i="67"/>
  <c r="K1696" i="67"/>
  <c r="J1696" i="67"/>
  <c r="M1696" i="67"/>
  <c r="M3707" i="67"/>
  <c r="L3707" i="67"/>
  <c r="K3707" i="67"/>
  <c r="J3707" i="67"/>
  <c r="K6724" i="67"/>
  <c r="J6724" i="67"/>
  <c r="L6724" i="67"/>
  <c r="M6724" i="67"/>
  <c r="I6725" i="67"/>
  <c r="I5720" i="67"/>
  <c r="I4715" i="67"/>
  <c r="I3708" i="67"/>
  <c r="I2703" i="67"/>
  <c r="I1697" i="67"/>
  <c r="I690" i="67"/>
  <c r="I8782" i="67"/>
  <c r="I7775" i="67"/>
  <c r="J4715" i="67"/>
  <c r="M4715" i="67"/>
  <c r="L4715" i="67"/>
  <c r="K4715" i="67"/>
  <c r="L5720" i="67"/>
  <c r="K5720" i="67"/>
  <c r="J5720" i="67"/>
  <c r="M5720" i="67"/>
  <c r="M690" i="67"/>
  <c r="L690" i="67"/>
  <c r="K690" i="67"/>
  <c r="J690" i="67"/>
  <c r="M1697" i="67"/>
  <c r="L1697" i="67"/>
  <c r="K1697" i="67"/>
  <c r="J1697" i="67"/>
  <c r="L2703" i="67"/>
  <c r="K2703" i="67"/>
  <c r="J2703" i="67"/>
  <c r="M2703" i="67"/>
  <c r="M6725" i="67"/>
  <c r="J6725" i="67"/>
  <c r="K6725" i="67"/>
  <c r="L6725" i="67"/>
  <c r="I6726" i="67"/>
  <c r="M3708" i="67"/>
  <c r="L3708" i="67"/>
  <c r="K3708" i="67"/>
  <c r="J3708" i="67"/>
  <c r="I5721" i="67"/>
  <c r="I4716" i="67"/>
  <c r="I3709" i="67"/>
  <c r="I2704" i="67"/>
  <c r="I1698" i="67"/>
  <c r="I691" i="67"/>
  <c r="I8783" i="67"/>
  <c r="I7776" i="67"/>
  <c r="M4716" i="67"/>
  <c r="L4716" i="67"/>
  <c r="K4716" i="67"/>
  <c r="J4716" i="67"/>
  <c r="M691" i="67"/>
  <c r="L691" i="67"/>
  <c r="K691" i="67"/>
  <c r="J691" i="67"/>
  <c r="K5721" i="67"/>
  <c r="J5721" i="67"/>
  <c r="M5721" i="67"/>
  <c r="L5721" i="67"/>
  <c r="L1698" i="67"/>
  <c r="K1698" i="67"/>
  <c r="J1698" i="67"/>
  <c r="M1698" i="67"/>
  <c r="M2704" i="67"/>
  <c r="L2704" i="67"/>
  <c r="K2704" i="67"/>
  <c r="J2704" i="67"/>
  <c r="M3709" i="67"/>
  <c r="L3709" i="67"/>
  <c r="K3709" i="67"/>
  <c r="J3709" i="67"/>
  <c r="K6726" i="67"/>
  <c r="J6726" i="67"/>
  <c r="L6726" i="67"/>
  <c r="M6726" i="67"/>
  <c r="I6727" i="67"/>
  <c r="I5722" i="67"/>
  <c r="I4717" i="67"/>
  <c r="I3710" i="67"/>
  <c r="I2705" i="67"/>
  <c r="I1699" i="67"/>
  <c r="I692" i="67"/>
  <c r="I8784" i="67"/>
  <c r="I7777" i="67"/>
  <c r="J4717" i="67"/>
  <c r="M4717" i="67"/>
  <c r="L4717" i="67"/>
  <c r="K4717" i="67"/>
  <c r="L5722" i="67"/>
  <c r="K5722" i="67"/>
  <c r="J5722" i="67"/>
  <c r="M5722" i="67"/>
  <c r="M692" i="67"/>
  <c r="L692" i="67"/>
  <c r="K692" i="67"/>
  <c r="J692" i="67"/>
  <c r="L2705" i="67"/>
  <c r="K2705" i="67"/>
  <c r="J2705" i="67"/>
  <c r="M2705" i="67"/>
  <c r="M6727" i="67"/>
  <c r="J6727" i="67"/>
  <c r="L6727" i="67"/>
  <c r="K6727" i="67"/>
  <c r="I6728" i="67"/>
  <c r="M1699" i="67"/>
  <c r="L1699" i="67"/>
  <c r="K1699" i="67"/>
  <c r="J1699" i="67"/>
  <c r="M3710" i="67"/>
  <c r="L3710" i="67"/>
  <c r="K3710" i="67"/>
  <c r="J3710" i="67"/>
  <c r="I5723" i="67"/>
  <c r="I4718" i="67"/>
  <c r="I3711" i="67"/>
  <c r="I2706" i="67"/>
  <c r="I1700" i="67"/>
  <c r="I693" i="67"/>
  <c r="I8785" i="67"/>
  <c r="I7778" i="67"/>
  <c r="K6728" i="67"/>
  <c r="J6728" i="67"/>
  <c r="L6728" i="67"/>
  <c r="M6728" i="67"/>
  <c r="I6729" i="67"/>
  <c r="M4718" i="67"/>
  <c r="L4718" i="67"/>
  <c r="K4718" i="67"/>
  <c r="J4718" i="67"/>
  <c r="K5723" i="67"/>
  <c r="J5723" i="67"/>
  <c r="M5723" i="67"/>
  <c r="L5723" i="67"/>
  <c r="L693" i="67"/>
  <c r="K693" i="67"/>
  <c r="J693" i="67"/>
  <c r="M693" i="67"/>
  <c r="L1700" i="67"/>
  <c r="K1700" i="67"/>
  <c r="J1700" i="67"/>
  <c r="M1700" i="67"/>
  <c r="M2706" i="67"/>
  <c r="L2706" i="67"/>
  <c r="K2706" i="67"/>
  <c r="J2706" i="67"/>
  <c r="M3711" i="67"/>
  <c r="L3711" i="67"/>
  <c r="K3711" i="67"/>
  <c r="J3711" i="67"/>
  <c r="I5724" i="67"/>
  <c r="I4719" i="67"/>
  <c r="I3712" i="67"/>
  <c r="I2707" i="67"/>
  <c r="I1701" i="67"/>
  <c r="I694" i="67"/>
  <c r="I8786" i="67"/>
  <c r="I7779" i="67"/>
  <c r="J4719" i="67"/>
  <c r="M4719" i="67"/>
  <c r="L4719" i="67"/>
  <c r="K4719" i="67"/>
  <c r="M6729" i="67"/>
  <c r="J6729" i="67"/>
  <c r="L6729" i="67"/>
  <c r="K6729" i="67"/>
  <c r="I6730" i="67"/>
  <c r="K694" i="67"/>
  <c r="J694" i="67"/>
  <c r="M694" i="67"/>
  <c r="L694" i="67"/>
  <c r="L5724" i="67"/>
  <c r="K5724" i="67"/>
  <c r="J5724" i="67"/>
  <c r="M5724" i="67"/>
  <c r="M1701" i="67"/>
  <c r="L1701" i="67"/>
  <c r="K1701" i="67"/>
  <c r="J1701" i="67"/>
  <c r="L2707" i="67"/>
  <c r="K2707" i="67"/>
  <c r="J2707" i="67"/>
  <c r="M2707" i="67"/>
  <c r="M3712" i="67"/>
  <c r="L3712" i="67"/>
  <c r="K3712" i="67"/>
  <c r="J3712" i="67"/>
  <c r="I5725" i="67"/>
  <c r="I4720" i="67"/>
  <c r="I3713" i="67"/>
  <c r="I2708" i="67"/>
  <c r="I1702" i="67"/>
  <c r="I695" i="67"/>
  <c r="I8787" i="67"/>
  <c r="I7780" i="67"/>
  <c r="M4720" i="67"/>
  <c r="L4720" i="67"/>
  <c r="K4720" i="67"/>
  <c r="J4720" i="67"/>
  <c r="K5725" i="67"/>
  <c r="J5725" i="67"/>
  <c r="M5725" i="67"/>
  <c r="L5725" i="67"/>
  <c r="M2708" i="67"/>
  <c r="L2708" i="67"/>
  <c r="K2708" i="67"/>
  <c r="J2708" i="67"/>
  <c r="K695" i="67"/>
  <c r="J695" i="67"/>
  <c r="M695" i="67"/>
  <c r="L695" i="67"/>
  <c r="L1702" i="67"/>
  <c r="K1702" i="67"/>
  <c r="J1702" i="67"/>
  <c r="M1702" i="67"/>
  <c r="M3713" i="67"/>
  <c r="L3713" i="67"/>
  <c r="K3713" i="67"/>
  <c r="J3713" i="67"/>
  <c r="K6730" i="67"/>
  <c r="J6730" i="67"/>
  <c r="L6730" i="67"/>
  <c r="M6730" i="67"/>
  <c r="I6731" i="67"/>
  <c r="I5726" i="67"/>
  <c r="I4721" i="67"/>
  <c r="I3714" i="67"/>
  <c r="I2709" i="67"/>
  <c r="I1703" i="67"/>
  <c r="I696" i="67"/>
  <c r="I8788" i="67"/>
  <c r="I7781" i="67"/>
  <c r="M6731" i="67"/>
  <c r="J6731" i="67"/>
  <c r="L6731" i="67"/>
  <c r="K6731" i="67"/>
  <c r="I6732" i="67"/>
  <c r="L5726" i="67"/>
  <c r="K5726" i="67"/>
  <c r="J5726" i="67"/>
  <c r="M5726" i="67"/>
  <c r="J4721" i="67"/>
  <c r="M4721" i="67"/>
  <c r="L4721" i="67"/>
  <c r="K4721" i="67"/>
  <c r="K696" i="67"/>
  <c r="J696" i="67"/>
  <c r="M696" i="67"/>
  <c r="L696" i="67"/>
  <c r="M1703" i="67"/>
  <c r="L1703" i="67"/>
  <c r="K1703" i="67"/>
  <c r="J1703" i="67"/>
  <c r="L2709" i="67"/>
  <c r="K2709" i="67"/>
  <c r="J2709" i="67"/>
  <c r="M2709" i="67"/>
  <c r="M3714" i="67"/>
  <c r="L3714" i="67"/>
  <c r="K3714" i="67"/>
  <c r="J3714" i="67"/>
  <c r="I5727" i="67"/>
  <c r="I4722" i="67"/>
  <c r="I3715" i="67"/>
  <c r="I2710" i="67"/>
  <c r="I1704" i="67"/>
  <c r="I697" i="67"/>
  <c r="I8789" i="67"/>
  <c r="I7782" i="67"/>
  <c r="K6732" i="67"/>
  <c r="J6732" i="67"/>
  <c r="L6732" i="67"/>
  <c r="M6732" i="67"/>
  <c r="I6733" i="67"/>
  <c r="K5727" i="67"/>
  <c r="J5727" i="67"/>
  <c r="M5727" i="67"/>
  <c r="L5727" i="67"/>
  <c r="L1704" i="67"/>
  <c r="K1704" i="67"/>
  <c r="J1704" i="67"/>
  <c r="M1704" i="67"/>
  <c r="J697" i="67"/>
  <c r="M697" i="67"/>
  <c r="L697" i="67"/>
  <c r="K697" i="67"/>
  <c r="M2710" i="67"/>
  <c r="L2710" i="67"/>
  <c r="K2710" i="67"/>
  <c r="J2710" i="67"/>
  <c r="M4722" i="67"/>
  <c r="L4722" i="67"/>
  <c r="J4722" i="67"/>
  <c r="K4722" i="67"/>
  <c r="M3715" i="67"/>
  <c r="L3715" i="67"/>
  <c r="K3715" i="67"/>
  <c r="J3715" i="67"/>
  <c r="I5728" i="67"/>
  <c r="I4723" i="67"/>
  <c r="I3716" i="67"/>
  <c r="I2711" i="67"/>
  <c r="I1705" i="67"/>
  <c r="I698" i="67"/>
  <c r="I8790" i="67"/>
  <c r="I7783" i="67"/>
  <c r="L5728" i="67"/>
  <c r="K5728" i="67"/>
  <c r="J5728" i="67"/>
  <c r="M5728" i="67"/>
  <c r="M698" i="67"/>
  <c r="L698" i="67"/>
  <c r="K698" i="67"/>
  <c r="J698" i="67"/>
  <c r="J4723" i="67"/>
  <c r="M4723" i="67"/>
  <c r="L4723" i="67"/>
  <c r="K4723" i="67"/>
  <c r="M6733" i="67"/>
  <c r="J6733" i="67"/>
  <c r="L6733" i="67"/>
  <c r="K6733" i="67"/>
  <c r="I6734" i="67"/>
  <c r="M1705" i="67"/>
  <c r="L1705" i="67"/>
  <c r="K1705" i="67"/>
  <c r="J1705" i="67"/>
  <c r="L2711" i="67"/>
  <c r="K2711" i="67"/>
  <c r="J2711" i="67"/>
  <c r="M2711" i="67"/>
  <c r="M3716" i="67"/>
  <c r="L3716" i="67"/>
  <c r="K3716" i="67"/>
  <c r="J3716" i="67"/>
  <c r="I5729" i="67"/>
  <c r="I4724" i="67"/>
  <c r="I3717" i="67"/>
  <c r="I2712" i="67"/>
  <c r="I1706" i="67"/>
  <c r="I699" i="67"/>
  <c r="I8791" i="67"/>
  <c r="I7784" i="67"/>
  <c r="K5729" i="67"/>
  <c r="J5729" i="67"/>
  <c r="M5729" i="67"/>
  <c r="L5729" i="67"/>
  <c r="M699" i="67"/>
  <c r="L699" i="67"/>
  <c r="K699" i="67"/>
  <c r="J699" i="67"/>
  <c r="M2712" i="67"/>
  <c r="L2712" i="67"/>
  <c r="K2712" i="67"/>
  <c r="J2712" i="67"/>
  <c r="M4724" i="67"/>
  <c r="L4724" i="67"/>
  <c r="K4724" i="67"/>
  <c r="J4724" i="67"/>
  <c r="L1706" i="67"/>
  <c r="K1706" i="67"/>
  <c r="J1706" i="67"/>
  <c r="M1706" i="67"/>
  <c r="M3717" i="67"/>
  <c r="L3717" i="67"/>
  <c r="K3717" i="67"/>
  <c r="J3717" i="67"/>
  <c r="K6734" i="67"/>
  <c r="J6734" i="67"/>
  <c r="L6734" i="67"/>
  <c r="M6734" i="67"/>
  <c r="I6735" i="67"/>
  <c r="I5730" i="67"/>
  <c r="I4725" i="67"/>
  <c r="I3718" i="67"/>
  <c r="I2713" i="67"/>
  <c r="I1707" i="67"/>
  <c r="I700" i="67"/>
  <c r="I8792" i="67"/>
  <c r="I7785" i="67"/>
  <c r="M1707" i="67"/>
  <c r="L1707" i="67"/>
  <c r="K1707" i="67"/>
  <c r="J1707" i="67"/>
  <c r="J4725" i="67"/>
  <c r="M4725" i="67"/>
  <c r="L4725" i="67"/>
  <c r="K4725" i="67"/>
  <c r="M6735" i="67"/>
  <c r="J6735" i="67"/>
  <c r="K6735" i="67"/>
  <c r="L6735" i="67"/>
  <c r="I6736" i="67"/>
  <c r="L2713" i="67"/>
  <c r="K2713" i="67"/>
  <c r="J2713" i="67"/>
  <c r="M2713" i="67"/>
  <c r="L5730" i="67"/>
  <c r="K5730" i="67"/>
  <c r="J5730" i="67"/>
  <c r="M5730" i="67"/>
  <c r="M700" i="67"/>
  <c r="L700" i="67"/>
  <c r="K700" i="67"/>
  <c r="J700" i="67"/>
  <c r="M3718" i="67"/>
  <c r="L3718" i="67"/>
  <c r="K3718" i="67"/>
  <c r="J3718" i="67"/>
  <c r="I5731" i="67"/>
  <c r="I4726" i="67"/>
  <c r="I3719" i="67"/>
  <c r="I2714" i="67"/>
  <c r="I1708" i="67"/>
  <c r="I701" i="67"/>
  <c r="I8793" i="67"/>
  <c r="I7786" i="67"/>
  <c r="M4726" i="67"/>
  <c r="L4726" i="67"/>
  <c r="K4726" i="67"/>
  <c r="J4726" i="67"/>
  <c r="K6736" i="67"/>
  <c r="J6736" i="67"/>
  <c r="L6736" i="67"/>
  <c r="M6736" i="67"/>
  <c r="I6737" i="67"/>
  <c r="L1708" i="67"/>
  <c r="K1708" i="67"/>
  <c r="J1708" i="67"/>
  <c r="M1708" i="67"/>
  <c r="K5731" i="67"/>
  <c r="J5731" i="67"/>
  <c r="M5731" i="67"/>
  <c r="L5731" i="67"/>
  <c r="L701" i="67"/>
  <c r="K701" i="67"/>
  <c r="J701" i="67"/>
  <c r="M701" i="67"/>
  <c r="M2714" i="67"/>
  <c r="L2714" i="67"/>
  <c r="K2714" i="67"/>
  <c r="J2714" i="67"/>
  <c r="M3719" i="67"/>
  <c r="L3719" i="67"/>
  <c r="K3719" i="67"/>
  <c r="J3719" i="67"/>
  <c r="I5732" i="67"/>
  <c r="I4727" i="67"/>
  <c r="I3720" i="67"/>
  <c r="I2715" i="67"/>
  <c r="I1709" i="67"/>
  <c r="I702" i="67"/>
  <c r="I8794" i="67"/>
  <c r="I7787" i="67"/>
  <c r="L5732" i="67"/>
  <c r="K5732" i="67"/>
  <c r="J5732" i="67"/>
  <c r="M5732" i="67"/>
  <c r="J4727" i="67"/>
  <c r="M4727" i="67"/>
  <c r="L4727" i="67"/>
  <c r="K4727" i="67"/>
  <c r="M1709" i="67"/>
  <c r="L1709" i="67"/>
  <c r="K1709" i="67"/>
  <c r="J1709" i="67"/>
  <c r="K702" i="67"/>
  <c r="J702" i="67"/>
  <c r="M702" i="67"/>
  <c r="L702" i="67"/>
  <c r="L2715" i="67"/>
  <c r="K2715" i="67"/>
  <c r="J2715" i="67"/>
  <c r="M2715" i="67"/>
  <c r="M3720" i="67"/>
  <c r="L3720" i="67"/>
  <c r="K3720" i="67"/>
  <c r="J3720" i="67"/>
  <c r="M6737" i="67"/>
  <c r="J6737" i="67"/>
  <c r="K6737" i="67"/>
  <c r="L6737" i="67"/>
  <c r="I6738" i="67"/>
  <c r="I5733" i="67"/>
  <c r="I4728" i="67"/>
  <c r="I3721" i="67"/>
  <c r="I2716" i="67"/>
  <c r="I1710" i="67"/>
  <c r="I703" i="67"/>
  <c r="I8795" i="67"/>
  <c r="I7788" i="67"/>
  <c r="K6738" i="67"/>
  <c r="J6738" i="67"/>
  <c r="L6738" i="67"/>
  <c r="M6738" i="67"/>
  <c r="I6739" i="67"/>
  <c r="M4728" i="67"/>
  <c r="L4728" i="67"/>
  <c r="K4728" i="67"/>
  <c r="J4728" i="67"/>
  <c r="K5733" i="67"/>
  <c r="J5733" i="67"/>
  <c r="L5733" i="67"/>
  <c r="M5733" i="67"/>
  <c r="L1710" i="67"/>
  <c r="K1710" i="67"/>
  <c r="J1710" i="67"/>
  <c r="M1710" i="67"/>
  <c r="M2716" i="67"/>
  <c r="L2716" i="67"/>
  <c r="K2716" i="67"/>
  <c r="J2716" i="67"/>
  <c r="K703" i="67"/>
  <c r="J703" i="67"/>
  <c r="M703" i="67"/>
  <c r="L703" i="67"/>
  <c r="M3721" i="67"/>
  <c r="L3721" i="67"/>
  <c r="K3721" i="67"/>
  <c r="J3721" i="67"/>
  <c r="I5734" i="67"/>
  <c r="I4729" i="67"/>
  <c r="I3722" i="67"/>
  <c r="I2717" i="67"/>
  <c r="I1711" i="67"/>
  <c r="I704" i="67"/>
  <c r="I8796" i="67"/>
  <c r="I7789" i="67"/>
  <c r="L5734" i="67"/>
  <c r="K5734" i="67"/>
  <c r="J5734" i="67"/>
  <c r="M5734" i="67"/>
  <c r="M6739" i="67"/>
  <c r="J6739" i="67"/>
  <c r="L6739" i="67"/>
  <c r="K6739" i="67"/>
  <c r="I6740" i="67"/>
  <c r="M1711" i="67"/>
  <c r="L1711" i="67"/>
  <c r="K1711" i="67"/>
  <c r="J1711" i="67"/>
  <c r="J4729" i="67"/>
  <c r="M4729" i="67"/>
  <c r="L4729" i="67"/>
  <c r="K4729" i="67"/>
  <c r="K704" i="67"/>
  <c r="J704" i="67"/>
  <c r="M704" i="67"/>
  <c r="L704" i="67"/>
  <c r="L2717" i="67"/>
  <c r="K2717" i="67"/>
  <c r="J2717" i="67"/>
  <c r="M2717" i="67"/>
  <c r="M3722" i="67"/>
  <c r="L3722" i="67"/>
  <c r="K3722" i="67"/>
  <c r="J3722" i="67"/>
  <c r="I5735" i="67"/>
  <c r="I4730" i="67"/>
  <c r="I3723" i="67"/>
  <c r="I2718" i="67"/>
  <c r="I1712" i="67"/>
  <c r="I705" i="67"/>
  <c r="I8797" i="67"/>
  <c r="I7790" i="67"/>
  <c r="K5735" i="67"/>
  <c r="J5735" i="67"/>
  <c r="L5735" i="67"/>
  <c r="M5735" i="67"/>
  <c r="J705" i="67"/>
  <c r="M705" i="67"/>
  <c r="L705" i="67"/>
  <c r="K705" i="67"/>
  <c r="L1712" i="67"/>
  <c r="K1712" i="67"/>
  <c r="J1712" i="67"/>
  <c r="M1712" i="67"/>
  <c r="M4730" i="67"/>
  <c r="L4730" i="67"/>
  <c r="K4730" i="67"/>
  <c r="J4730" i="67"/>
  <c r="M2718" i="67"/>
  <c r="L2718" i="67"/>
  <c r="K2718" i="67"/>
  <c r="J2718" i="67"/>
  <c r="M3723" i="67"/>
  <c r="L3723" i="67"/>
  <c r="K3723" i="67"/>
  <c r="J3723" i="67"/>
  <c r="K6740" i="67"/>
  <c r="J6740" i="67"/>
  <c r="L6740" i="67"/>
  <c r="M6740" i="67"/>
  <c r="I6741" i="67"/>
  <c r="I5736" i="67"/>
  <c r="I4731" i="67"/>
  <c r="I3724" i="67"/>
  <c r="I2719" i="67"/>
  <c r="I1713" i="67"/>
  <c r="I706" i="67"/>
  <c r="I8798" i="67"/>
  <c r="I7791" i="67"/>
  <c r="M6741" i="67"/>
  <c r="J6741" i="67"/>
  <c r="K6741" i="67"/>
  <c r="L6741" i="67"/>
  <c r="I6742" i="67"/>
  <c r="J4731" i="67"/>
  <c r="M4731" i="67"/>
  <c r="L4731" i="67"/>
  <c r="K4731" i="67"/>
  <c r="M706" i="67"/>
  <c r="L706" i="67"/>
  <c r="K706" i="67"/>
  <c r="J706" i="67"/>
  <c r="M1713" i="67"/>
  <c r="L1713" i="67"/>
  <c r="K1713" i="67"/>
  <c r="J1713" i="67"/>
  <c r="L5736" i="67"/>
  <c r="K5736" i="67"/>
  <c r="J5736" i="67"/>
  <c r="M5736" i="67"/>
  <c r="L2719" i="67"/>
  <c r="K2719" i="67"/>
  <c r="J2719" i="67"/>
  <c r="M2719" i="67"/>
  <c r="M3724" i="67"/>
  <c r="L3724" i="67"/>
  <c r="K3724" i="67"/>
  <c r="J3724" i="67"/>
  <c r="I5737" i="67"/>
  <c r="I4732" i="67"/>
  <c r="I3725" i="67"/>
  <c r="I2720" i="67"/>
  <c r="I1714" i="67"/>
  <c r="I707" i="67"/>
  <c r="I8799" i="67"/>
  <c r="I7792" i="67"/>
  <c r="M707" i="67"/>
  <c r="L707" i="67"/>
  <c r="K707" i="67"/>
  <c r="J707" i="67"/>
  <c r="K6742" i="67"/>
  <c r="J6742" i="67"/>
  <c r="L6742" i="67"/>
  <c r="M6742" i="67"/>
  <c r="I6743" i="67"/>
  <c r="K5737" i="67"/>
  <c r="J5737" i="67"/>
  <c r="M5737" i="67"/>
  <c r="L5737" i="67"/>
  <c r="L1714" i="67"/>
  <c r="K1714" i="67"/>
  <c r="J1714" i="67"/>
  <c r="M1714" i="67"/>
  <c r="M4732" i="67"/>
  <c r="L4732" i="67"/>
  <c r="K4732" i="67"/>
  <c r="J4732" i="67"/>
  <c r="M2720" i="67"/>
  <c r="L2720" i="67"/>
  <c r="K2720" i="67"/>
  <c r="J2720" i="67"/>
  <c r="M3725" i="67"/>
  <c r="L3725" i="67"/>
  <c r="K3725" i="67"/>
  <c r="J3725" i="67"/>
  <c r="I5738" i="67"/>
  <c r="I4733" i="67"/>
  <c r="I3726" i="67"/>
  <c r="I2721" i="67"/>
  <c r="I1715" i="67"/>
  <c r="I708" i="67"/>
  <c r="I8800" i="67"/>
  <c r="I7793" i="67"/>
  <c r="J4733" i="67"/>
  <c r="M4733" i="67"/>
  <c r="L4733" i="67"/>
  <c r="K4733" i="67"/>
  <c r="M708" i="67"/>
  <c r="L708" i="67"/>
  <c r="K708" i="67"/>
  <c r="J708" i="67"/>
  <c r="M1715" i="67"/>
  <c r="L1715" i="67"/>
  <c r="K1715" i="67"/>
  <c r="J1715" i="67"/>
  <c r="L5738" i="67"/>
  <c r="K5738" i="67"/>
  <c r="J5738" i="67"/>
  <c r="M5738" i="67"/>
  <c r="L2721" i="67"/>
  <c r="K2721" i="67"/>
  <c r="J2721" i="67"/>
  <c r="M2721" i="67"/>
  <c r="M3726" i="67"/>
  <c r="L3726" i="67"/>
  <c r="K3726" i="67"/>
  <c r="J3726" i="67"/>
  <c r="M6743" i="67"/>
  <c r="J6743" i="67"/>
  <c r="L6743" i="67"/>
  <c r="K6743" i="67"/>
  <c r="I6744" i="67"/>
  <c r="I5739" i="67"/>
  <c r="I4734" i="67"/>
  <c r="I3727" i="67"/>
  <c r="I2722" i="67"/>
  <c r="I1716" i="67"/>
  <c r="I709" i="67"/>
  <c r="I8801" i="67"/>
  <c r="I7794" i="67"/>
  <c r="K6744" i="67"/>
  <c r="J6744" i="67"/>
  <c r="L6744" i="67"/>
  <c r="M6744" i="67"/>
  <c r="I6745" i="67"/>
  <c r="L1716" i="67"/>
  <c r="K1716" i="67"/>
  <c r="J1716" i="67"/>
  <c r="M1716" i="67"/>
  <c r="K5739" i="67"/>
  <c r="J5739" i="67"/>
  <c r="M5739" i="67"/>
  <c r="L5739" i="67"/>
  <c r="L709" i="67"/>
  <c r="K709" i="67"/>
  <c r="J709" i="67"/>
  <c r="M709" i="67"/>
  <c r="M4734" i="67"/>
  <c r="L4734" i="67"/>
  <c r="K4734" i="67"/>
  <c r="J4734" i="67"/>
  <c r="M2722" i="67"/>
  <c r="L2722" i="67"/>
  <c r="K2722" i="67"/>
  <c r="J2722" i="67"/>
  <c r="M3727" i="67"/>
  <c r="L3727" i="67"/>
  <c r="K3727" i="67"/>
  <c r="J3727" i="67"/>
  <c r="I5740" i="67"/>
  <c r="I4735" i="67"/>
  <c r="I3728" i="67"/>
  <c r="I2723" i="67"/>
  <c r="I1717" i="67"/>
  <c r="I710" i="67"/>
  <c r="I8802" i="67"/>
  <c r="I7795" i="67"/>
  <c r="L5740" i="67"/>
  <c r="K5740" i="67"/>
  <c r="J5740" i="67"/>
  <c r="M5740" i="67"/>
  <c r="M1717" i="67"/>
  <c r="L1717" i="67"/>
  <c r="K1717" i="67"/>
  <c r="J1717" i="67"/>
  <c r="J4735" i="67"/>
  <c r="M4735" i="67"/>
  <c r="L4735" i="67"/>
  <c r="K4735" i="67"/>
  <c r="M6745" i="67"/>
  <c r="J6745" i="67"/>
  <c r="L6745" i="67"/>
  <c r="K6745" i="67"/>
  <c r="I6746" i="67"/>
  <c r="K710" i="67"/>
  <c r="J710" i="67"/>
  <c r="M710" i="67"/>
  <c r="L710" i="67"/>
  <c r="L2723" i="67"/>
  <c r="K2723" i="67"/>
  <c r="J2723" i="67"/>
  <c r="M2723" i="67"/>
  <c r="M3728" i="67"/>
  <c r="L3728" i="67"/>
  <c r="K3728" i="67"/>
  <c r="J3728" i="67"/>
  <c r="I5741" i="67"/>
  <c r="I4736" i="67"/>
  <c r="I3729" i="67"/>
  <c r="I2724" i="67"/>
  <c r="I1718" i="67"/>
  <c r="I711" i="67"/>
  <c r="I8803" i="67"/>
  <c r="I7796" i="67"/>
  <c r="K5741" i="67"/>
  <c r="J5741" i="67"/>
  <c r="M5741" i="67"/>
  <c r="L5741" i="67"/>
  <c r="L1718" i="67"/>
  <c r="K1718" i="67"/>
  <c r="J1718" i="67"/>
  <c r="M1718" i="67"/>
  <c r="M4736" i="67"/>
  <c r="L4736" i="67"/>
  <c r="K4736" i="67"/>
  <c r="J4736" i="67"/>
  <c r="K711" i="67"/>
  <c r="J711" i="67"/>
  <c r="M711" i="67"/>
  <c r="L711" i="67"/>
  <c r="M2724" i="67"/>
  <c r="L2724" i="67"/>
  <c r="K2724" i="67"/>
  <c r="J2724" i="67"/>
  <c r="M3729" i="67"/>
  <c r="L3729" i="67"/>
  <c r="K3729" i="67"/>
  <c r="J3729" i="67"/>
  <c r="K6746" i="67"/>
  <c r="J6746" i="67"/>
  <c r="L6746" i="67"/>
  <c r="M6746" i="67"/>
  <c r="I6747" i="67"/>
  <c r="I5742" i="67"/>
  <c r="I4737" i="67"/>
  <c r="I3730" i="67"/>
  <c r="I2725" i="67"/>
  <c r="I1719" i="67"/>
  <c r="I712" i="67"/>
  <c r="I8804" i="67"/>
  <c r="I7797" i="67"/>
  <c r="L5742" i="67"/>
  <c r="K5742" i="67"/>
  <c r="J5742" i="67"/>
  <c r="M5742" i="67"/>
  <c r="K712" i="67"/>
  <c r="J712" i="67"/>
  <c r="M712" i="67"/>
  <c r="L712" i="67"/>
  <c r="M1719" i="67"/>
  <c r="L1719" i="67"/>
  <c r="K1719" i="67"/>
  <c r="J1719" i="67"/>
  <c r="J4737" i="67"/>
  <c r="M4737" i="67"/>
  <c r="L4737" i="67"/>
  <c r="K4737" i="67"/>
  <c r="M6747" i="67"/>
  <c r="J6747" i="67"/>
  <c r="L6747" i="67"/>
  <c r="K6747" i="67"/>
  <c r="I6748" i="67"/>
  <c r="L2725" i="67"/>
  <c r="K2725" i="67"/>
  <c r="J2725" i="67"/>
  <c r="M2725" i="67"/>
  <c r="M3730" i="67"/>
  <c r="L3730" i="67"/>
  <c r="K3730" i="67"/>
  <c r="J3730" i="67"/>
  <c r="I5743" i="67"/>
  <c r="I4738" i="67"/>
  <c r="I3731" i="67"/>
  <c r="I2726" i="67"/>
  <c r="I1720" i="67"/>
  <c r="I713" i="67"/>
  <c r="I8805" i="67"/>
  <c r="I7798" i="67"/>
  <c r="M4738" i="67"/>
  <c r="L4738" i="67"/>
  <c r="J4738" i="67"/>
  <c r="K4738" i="67"/>
  <c r="K5743" i="67"/>
  <c r="J5743" i="67"/>
  <c r="M5743" i="67"/>
  <c r="L5743" i="67"/>
  <c r="L1720" i="67"/>
  <c r="K1720" i="67"/>
  <c r="J1720" i="67"/>
  <c r="M1720" i="67"/>
  <c r="M2726" i="67"/>
  <c r="L2726" i="67"/>
  <c r="K2726" i="67"/>
  <c r="J2726" i="67"/>
  <c r="K6748" i="67"/>
  <c r="J6748" i="67"/>
  <c r="L6748" i="67"/>
  <c r="M6748" i="67"/>
  <c r="I6749" i="67"/>
  <c r="J713" i="67"/>
  <c r="M713" i="67"/>
  <c r="L713" i="67"/>
  <c r="K713" i="67"/>
  <c r="M3731" i="67"/>
  <c r="L3731" i="67"/>
  <c r="K3731" i="67"/>
  <c r="J3731" i="67"/>
  <c r="I5744" i="67"/>
  <c r="I4739" i="67"/>
  <c r="I3732" i="67"/>
  <c r="I2727" i="67"/>
  <c r="I1721" i="67"/>
  <c r="I714" i="67"/>
  <c r="I8806" i="67"/>
  <c r="I7799" i="67"/>
  <c r="L5744" i="67"/>
  <c r="K5744" i="67"/>
  <c r="J5744" i="67"/>
  <c r="M5744" i="67"/>
  <c r="M6749" i="67"/>
  <c r="J6749" i="67"/>
  <c r="L6749" i="67"/>
  <c r="K6749" i="67"/>
  <c r="I6750" i="67"/>
  <c r="L2727" i="67"/>
  <c r="K2727" i="67"/>
  <c r="J2727" i="67"/>
  <c r="M2727" i="67"/>
  <c r="J4739" i="67"/>
  <c r="M4739" i="67"/>
  <c r="L4739" i="67"/>
  <c r="K4739" i="67"/>
  <c r="M714" i="67"/>
  <c r="L714" i="67"/>
  <c r="K714" i="67"/>
  <c r="J714" i="67"/>
  <c r="M1721" i="67"/>
  <c r="L1721" i="67"/>
  <c r="K1721" i="67"/>
  <c r="J1721" i="67"/>
  <c r="M3732" i="67"/>
  <c r="L3732" i="67"/>
  <c r="K3732" i="67"/>
  <c r="J3732" i="67"/>
  <c r="I5745" i="67"/>
  <c r="I4740" i="67"/>
  <c r="I3733" i="67"/>
  <c r="I2728" i="67"/>
  <c r="I1722" i="67"/>
  <c r="I715" i="67"/>
  <c r="I8807" i="67"/>
  <c r="I7800" i="67"/>
  <c r="M4740" i="67"/>
  <c r="L4740" i="67"/>
  <c r="K4740" i="67"/>
  <c r="J4740" i="67"/>
  <c r="M715" i="67"/>
  <c r="L715" i="67"/>
  <c r="K715" i="67"/>
  <c r="J715" i="67"/>
  <c r="K5745" i="67"/>
  <c r="J5745" i="67"/>
  <c r="M5745" i="67"/>
  <c r="L5745" i="67"/>
  <c r="L1722" i="67"/>
  <c r="K1722" i="67"/>
  <c r="J1722" i="67"/>
  <c r="M1722" i="67"/>
  <c r="M2728" i="67"/>
  <c r="L2728" i="67"/>
  <c r="K2728" i="67"/>
  <c r="J2728" i="67"/>
  <c r="M3733" i="67"/>
  <c r="L3733" i="67"/>
  <c r="K3733" i="67"/>
  <c r="J3733" i="67"/>
  <c r="K6750" i="67"/>
  <c r="J6750" i="67"/>
  <c r="L6750" i="67"/>
  <c r="M6750" i="67"/>
  <c r="I6751" i="67"/>
  <c r="I5746" i="67"/>
  <c r="I4741" i="67"/>
  <c r="I3734" i="67"/>
  <c r="I2729" i="67"/>
  <c r="I1723" i="67"/>
  <c r="I716" i="67"/>
  <c r="I8808" i="67"/>
  <c r="I7801" i="67"/>
  <c r="J4741" i="67"/>
  <c r="M4741" i="67"/>
  <c r="L4741" i="67"/>
  <c r="K4741" i="67"/>
  <c r="M6751" i="67"/>
  <c r="J6751" i="67"/>
  <c r="K6751" i="67"/>
  <c r="L6751" i="67"/>
  <c r="I6752" i="67"/>
  <c r="M1723" i="67"/>
  <c r="L1723" i="67"/>
  <c r="K1723" i="67"/>
  <c r="J1723" i="67"/>
  <c r="L2729" i="67"/>
  <c r="K2729" i="67"/>
  <c r="J2729" i="67"/>
  <c r="M2729" i="67"/>
  <c r="L5746" i="67"/>
  <c r="K5746" i="67"/>
  <c r="J5746" i="67"/>
  <c r="M5746" i="67"/>
  <c r="M716" i="67"/>
  <c r="L716" i="67"/>
  <c r="K716" i="67"/>
  <c r="J716" i="67"/>
  <c r="M3734" i="67"/>
  <c r="L3734" i="67"/>
  <c r="K3734" i="67"/>
  <c r="J3734" i="67"/>
  <c r="I5747" i="67"/>
  <c r="I4742" i="67"/>
  <c r="I3735" i="67"/>
  <c r="I2730" i="67"/>
  <c r="I1724" i="67"/>
  <c r="I717" i="67"/>
  <c r="I8809" i="67"/>
  <c r="I7802" i="67"/>
  <c r="K5747" i="67"/>
  <c r="J5747" i="67"/>
  <c r="M5747" i="67"/>
  <c r="L5747" i="67"/>
  <c r="M4742" i="67"/>
  <c r="L4742" i="67"/>
  <c r="K4742" i="67"/>
  <c r="J4742" i="67"/>
  <c r="L717" i="67"/>
  <c r="K717" i="67"/>
  <c r="J717" i="67"/>
  <c r="M717" i="67"/>
  <c r="M2730" i="67"/>
  <c r="L2730" i="67"/>
  <c r="K2730" i="67"/>
  <c r="J2730" i="67"/>
  <c r="L1724" i="67"/>
  <c r="K1724" i="67"/>
  <c r="J1724" i="67"/>
  <c r="M1724" i="67"/>
  <c r="M3735" i="67"/>
  <c r="L3735" i="67"/>
  <c r="K3735" i="67"/>
  <c r="J3735" i="67"/>
  <c r="K6752" i="67"/>
  <c r="J6752" i="67"/>
  <c r="L6752" i="67"/>
  <c r="M6752" i="67"/>
  <c r="I6753" i="67"/>
  <c r="I5748" i="67"/>
  <c r="I4743" i="67"/>
  <c r="I3736" i="67"/>
  <c r="I2731" i="67"/>
  <c r="I1725" i="67"/>
  <c r="I718" i="67"/>
  <c r="I8810" i="67"/>
  <c r="I7803" i="67"/>
  <c r="L5748" i="67"/>
  <c r="K5748" i="67"/>
  <c r="J5748" i="67"/>
  <c r="M5748" i="67"/>
  <c r="J4743" i="67"/>
  <c r="M4743" i="67"/>
  <c r="L4743" i="67"/>
  <c r="K4743" i="67"/>
  <c r="M6753" i="67"/>
  <c r="J6753" i="67"/>
  <c r="K6753" i="67"/>
  <c r="L6753" i="67"/>
  <c r="I6754" i="67"/>
  <c r="M1725" i="67"/>
  <c r="L1725" i="67"/>
  <c r="K1725" i="67"/>
  <c r="J1725" i="67"/>
  <c r="L2731" i="67"/>
  <c r="K2731" i="67"/>
  <c r="J2731" i="67"/>
  <c r="M2731" i="67"/>
  <c r="K718" i="67"/>
  <c r="J718" i="67"/>
  <c r="M718" i="67"/>
  <c r="L718" i="67"/>
  <c r="M3736" i="67"/>
  <c r="L3736" i="67"/>
  <c r="K3736" i="67"/>
  <c r="J3736" i="67"/>
  <c r="I5749" i="67"/>
  <c r="I4744" i="67"/>
  <c r="I3737" i="67"/>
  <c r="I2732" i="67"/>
  <c r="I1726" i="67"/>
  <c r="I719" i="67"/>
  <c r="I8811" i="67"/>
  <c r="I7804" i="67"/>
  <c r="K5749" i="67"/>
  <c r="J5749" i="67"/>
  <c r="L5749" i="67"/>
  <c r="M5749" i="67"/>
  <c r="M4744" i="67"/>
  <c r="L4744" i="67"/>
  <c r="K4744" i="67"/>
  <c r="J4744" i="67"/>
  <c r="K6754" i="67"/>
  <c r="J6754" i="67"/>
  <c r="L6754" i="67"/>
  <c r="M6754" i="67"/>
  <c r="I6755" i="67"/>
  <c r="L1726" i="67"/>
  <c r="K1726" i="67"/>
  <c r="J1726" i="67"/>
  <c r="M1726" i="67"/>
  <c r="K719" i="67"/>
  <c r="J719" i="67"/>
  <c r="M719" i="67"/>
  <c r="L719" i="67"/>
  <c r="M2732" i="67"/>
  <c r="L2732" i="67"/>
  <c r="K2732" i="67"/>
  <c r="J2732" i="67"/>
  <c r="M3737" i="67"/>
  <c r="L3737" i="67"/>
  <c r="K3737" i="67"/>
  <c r="J3737" i="67"/>
  <c r="I5750" i="67"/>
  <c r="I4745" i="67"/>
  <c r="I3738" i="67"/>
  <c r="I2733" i="67"/>
  <c r="I1727" i="67"/>
  <c r="I720" i="67"/>
  <c r="I8812" i="67"/>
  <c r="I7805" i="67"/>
  <c r="J4745" i="67"/>
  <c r="M4745" i="67"/>
  <c r="L4745" i="67"/>
  <c r="K4745" i="67"/>
  <c r="L5750" i="67"/>
  <c r="K5750" i="67"/>
  <c r="J5750" i="67"/>
  <c r="M5750" i="67"/>
  <c r="M6755" i="67"/>
  <c r="J6755" i="67"/>
  <c r="L6755" i="67"/>
  <c r="K6755" i="67"/>
  <c r="I6756" i="67"/>
  <c r="K720" i="67"/>
  <c r="J720" i="67"/>
  <c r="M720" i="67"/>
  <c r="L720" i="67"/>
  <c r="L2733" i="67"/>
  <c r="K2733" i="67"/>
  <c r="J2733" i="67"/>
  <c r="M2733" i="67"/>
  <c r="M1727" i="67"/>
  <c r="L1727" i="67"/>
  <c r="K1727" i="67"/>
  <c r="J1727" i="67"/>
  <c r="M3738" i="67"/>
  <c r="L3738" i="67"/>
  <c r="K3738" i="67"/>
  <c r="J3738" i="67"/>
  <c r="I5751" i="67"/>
  <c r="I4746" i="67"/>
  <c r="I3739" i="67"/>
  <c r="I2734" i="67"/>
  <c r="I1728" i="67"/>
  <c r="I721" i="67"/>
  <c r="I8813" i="67"/>
  <c r="I7806" i="67"/>
  <c r="K5751" i="67"/>
  <c r="J5751" i="67"/>
  <c r="L5751" i="67"/>
  <c r="M5751" i="67"/>
  <c r="M4746" i="67"/>
  <c r="L4746" i="67"/>
  <c r="K4746" i="67"/>
  <c r="J4746" i="67"/>
  <c r="K6756" i="67"/>
  <c r="J6756" i="67"/>
  <c r="L6756" i="67"/>
  <c r="M6756" i="67"/>
  <c r="I6757" i="67"/>
  <c r="L1728" i="67"/>
  <c r="K1728" i="67"/>
  <c r="J1728" i="67"/>
  <c r="M1728" i="67"/>
  <c r="J721" i="67"/>
  <c r="M721" i="67"/>
  <c r="L721" i="67"/>
  <c r="K721" i="67"/>
  <c r="M2734" i="67"/>
  <c r="L2734" i="67"/>
  <c r="K2734" i="67"/>
  <c r="J2734" i="67"/>
  <c r="M3739" i="67"/>
  <c r="L3739" i="67"/>
  <c r="K3739" i="67"/>
  <c r="J3739" i="67"/>
  <c r="I5752" i="67"/>
  <c r="I4747" i="67"/>
  <c r="I3740" i="67"/>
  <c r="I2735" i="67"/>
  <c r="I1729" i="67"/>
  <c r="I722" i="67"/>
  <c r="I8814" i="67"/>
  <c r="I7807" i="67"/>
  <c r="J4747" i="67"/>
  <c r="M4747" i="67"/>
  <c r="L4747" i="67"/>
  <c r="K4747" i="67"/>
  <c r="M6757" i="67"/>
  <c r="J6757" i="67"/>
  <c r="K6757" i="67"/>
  <c r="L6757" i="67"/>
  <c r="I6758" i="67"/>
  <c r="M1729" i="67"/>
  <c r="L1729" i="67"/>
  <c r="K1729" i="67"/>
  <c r="J1729" i="67"/>
  <c r="L2735" i="67"/>
  <c r="K2735" i="67"/>
  <c r="J2735" i="67"/>
  <c r="M2735" i="67"/>
  <c r="L5752" i="67"/>
  <c r="K5752" i="67"/>
  <c r="J5752" i="67"/>
  <c r="M5752" i="67"/>
  <c r="M722" i="67"/>
  <c r="L722" i="67"/>
  <c r="K722" i="67"/>
  <c r="J722" i="67"/>
  <c r="M3740" i="67"/>
  <c r="L3740" i="67"/>
  <c r="K3740" i="67"/>
  <c r="J3740" i="67"/>
  <c r="I5753" i="67"/>
  <c r="I4748" i="67"/>
  <c r="I3741" i="67"/>
  <c r="I2736" i="67"/>
  <c r="I1730" i="67"/>
  <c r="I723" i="67"/>
  <c r="I8815" i="67"/>
  <c r="I7808" i="67"/>
  <c r="M4748" i="67"/>
  <c r="L4748" i="67"/>
  <c r="K4748" i="67"/>
  <c r="J4748" i="67"/>
  <c r="K5753" i="67"/>
  <c r="J5753" i="67"/>
  <c r="M5753" i="67"/>
  <c r="L5753" i="67"/>
  <c r="M723" i="67"/>
  <c r="L723" i="67"/>
  <c r="K723" i="67"/>
  <c r="J723" i="67"/>
  <c r="L1730" i="67"/>
  <c r="K1730" i="67"/>
  <c r="J1730" i="67"/>
  <c r="M1730" i="67"/>
  <c r="M2736" i="67"/>
  <c r="L2736" i="67"/>
  <c r="K2736" i="67"/>
  <c r="J2736" i="67"/>
  <c r="M3741" i="67"/>
  <c r="L3741" i="67"/>
  <c r="K3741" i="67"/>
  <c r="J3741" i="67"/>
  <c r="K6758" i="67"/>
  <c r="J6758" i="67"/>
  <c r="L6758" i="67"/>
  <c r="M6758" i="67"/>
  <c r="I6759" i="67"/>
  <c r="I5754" i="67"/>
  <c r="I4749" i="67"/>
  <c r="I3742" i="67"/>
  <c r="I2737" i="67"/>
  <c r="I1731" i="67"/>
  <c r="I724" i="67"/>
  <c r="I8816" i="67"/>
  <c r="I7809" i="67"/>
  <c r="J4749" i="67"/>
  <c r="M4749" i="67"/>
  <c r="L4749" i="67"/>
  <c r="K4749" i="67"/>
  <c r="M6759" i="67"/>
  <c r="J6759" i="67"/>
  <c r="K6759" i="67"/>
  <c r="L6759" i="67"/>
  <c r="I6760" i="67"/>
  <c r="M724" i="67"/>
  <c r="L724" i="67"/>
  <c r="K724" i="67"/>
  <c r="J724" i="67"/>
  <c r="M1731" i="67"/>
  <c r="L1731" i="67"/>
  <c r="K1731" i="67"/>
  <c r="J1731" i="67"/>
  <c r="L5754" i="67"/>
  <c r="K5754" i="67"/>
  <c r="J5754" i="67"/>
  <c r="M5754" i="67"/>
  <c r="L2737" i="67"/>
  <c r="K2737" i="67"/>
  <c r="J2737" i="67"/>
  <c r="M2737" i="67"/>
  <c r="M3742" i="67"/>
  <c r="L3742" i="67"/>
  <c r="K3742" i="67"/>
  <c r="J3742" i="67"/>
  <c r="I5755" i="67"/>
  <c r="I4750" i="67"/>
  <c r="I3743" i="67"/>
  <c r="I2738" i="67"/>
  <c r="I1732" i="67"/>
  <c r="I725" i="67"/>
  <c r="I8817" i="67"/>
  <c r="I7810" i="67"/>
  <c r="K5755" i="67"/>
  <c r="J5755" i="67"/>
  <c r="M5755" i="67"/>
  <c r="L5755" i="67"/>
  <c r="L725" i="67"/>
  <c r="K725" i="67"/>
  <c r="J725" i="67"/>
  <c r="M725" i="67"/>
  <c r="L1732" i="67"/>
  <c r="K1732" i="67"/>
  <c r="J1732" i="67"/>
  <c r="M1732" i="67"/>
  <c r="M4750" i="67"/>
  <c r="L4750" i="67"/>
  <c r="K4750" i="67"/>
  <c r="J4750" i="67"/>
  <c r="M2738" i="67"/>
  <c r="L2738" i="67"/>
  <c r="K2738" i="67"/>
  <c r="J2738" i="67"/>
  <c r="M3743" i="67"/>
  <c r="L3743" i="67"/>
  <c r="K3743" i="67"/>
  <c r="J3743" i="67"/>
  <c r="K6760" i="67"/>
  <c r="J6760" i="67"/>
  <c r="L6760" i="67"/>
  <c r="M6760" i="67"/>
  <c r="I6761" i="67"/>
  <c r="I5756" i="67"/>
  <c r="I4751" i="67"/>
  <c r="I3744" i="67"/>
  <c r="I2739" i="67"/>
  <c r="I1733" i="67"/>
  <c r="I726" i="67"/>
  <c r="I8818" i="67"/>
  <c r="I7811" i="67"/>
  <c r="J4751" i="67"/>
  <c r="M4751" i="67"/>
  <c r="L4751" i="67"/>
  <c r="K4751" i="67"/>
  <c r="L5756" i="67"/>
  <c r="K5756" i="67"/>
  <c r="J5756" i="67"/>
  <c r="M5756" i="67"/>
  <c r="M6761" i="67"/>
  <c r="J6761" i="67"/>
  <c r="L6761" i="67"/>
  <c r="K6761" i="67"/>
  <c r="I6762" i="67"/>
  <c r="M1733" i="67"/>
  <c r="L1733" i="67"/>
  <c r="K1733" i="67"/>
  <c r="J1733" i="67"/>
  <c r="K726" i="67"/>
  <c r="J726" i="67"/>
  <c r="M726" i="67"/>
  <c r="L726" i="67"/>
  <c r="L2739" i="67"/>
  <c r="K2739" i="67"/>
  <c r="J2739" i="67"/>
  <c r="M2739" i="67"/>
  <c r="M3744" i="67"/>
  <c r="L3744" i="67"/>
  <c r="K3744" i="67"/>
  <c r="J3744" i="67"/>
  <c r="I5757" i="67"/>
  <c r="I4752" i="67"/>
  <c r="I3745" i="67"/>
  <c r="I2740" i="67"/>
  <c r="I1734" i="67"/>
  <c r="I727" i="67"/>
  <c r="I8819" i="67"/>
  <c r="I7812" i="67"/>
  <c r="K5757" i="67"/>
  <c r="J5757" i="67"/>
  <c r="M5757" i="67"/>
  <c r="L5757" i="67"/>
  <c r="K727" i="67"/>
  <c r="J727" i="67"/>
  <c r="M727" i="67"/>
  <c r="L727" i="67"/>
  <c r="L1734" i="67"/>
  <c r="K1734" i="67"/>
  <c r="J1734" i="67"/>
  <c r="M1734" i="67"/>
  <c r="K6762" i="67"/>
  <c r="J6762" i="67"/>
  <c r="L6762" i="67"/>
  <c r="M6762" i="67"/>
  <c r="I6763" i="67"/>
  <c r="M2740" i="67"/>
  <c r="L2740" i="67"/>
  <c r="K2740" i="67"/>
  <c r="J2740" i="67"/>
  <c r="M4752" i="67"/>
  <c r="L4752" i="67"/>
  <c r="K4752" i="67"/>
  <c r="J4752" i="67"/>
  <c r="M3745" i="67"/>
  <c r="L3745" i="67"/>
  <c r="K3745" i="67"/>
  <c r="J3745" i="67"/>
  <c r="I5758" i="67"/>
  <c r="I4753" i="67"/>
  <c r="I3746" i="67"/>
  <c r="I2741" i="67"/>
  <c r="I1735" i="67"/>
  <c r="I728" i="67"/>
  <c r="I8820" i="67"/>
  <c r="I7813" i="67"/>
  <c r="J4753" i="67"/>
  <c r="M4753" i="67"/>
  <c r="L4753" i="67"/>
  <c r="K4753" i="67"/>
  <c r="L5758" i="67"/>
  <c r="K5758" i="67"/>
  <c r="J5758" i="67"/>
  <c r="M5758" i="67"/>
  <c r="K728" i="67"/>
  <c r="J728" i="67"/>
  <c r="M728" i="67"/>
  <c r="L728" i="67"/>
  <c r="M1735" i="67"/>
  <c r="L1735" i="67"/>
  <c r="K1735" i="67"/>
  <c r="J1735" i="67"/>
  <c r="L2741" i="67"/>
  <c r="K2741" i="67"/>
  <c r="J2741" i="67"/>
  <c r="M2741" i="67"/>
  <c r="M3746" i="67"/>
  <c r="L3746" i="67"/>
  <c r="K3746" i="67"/>
  <c r="J3746" i="67"/>
  <c r="L6763" i="67"/>
  <c r="K6763" i="67"/>
  <c r="M6763" i="67"/>
  <c r="J6763" i="67"/>
  <c r="I6764" i="67"/>
  <c r="I5759" i="67"/>
  <c r="I4754" i="67"/>
  <c r="I3747" i="67"/>
  <c r="I2742" i="67"/>
  <c r="I1736" i="67"/>
  <c r="I729" i="67"/>
  <c r="I8821" i="67"/>
  <c r="I7814" i="67"/>
  <c r="K5759" i="67"/>
  <c r="J5759" i="67"/>
  <c r="M5759" i="67"/>
  <c r="L5759" i="67"/>
  <c r="M4754" i="67"/>
  <c r="L4754" i="67"/>
  <c r="J4754" i="67"/>
  <c r="K4754" i="67"/>
  <c r="K6764" i="67"/>
  <c r="M6764" i="67"/>
  <c r="L6764" i="67"/>
  <c r="J6764" i="67"/>
  <c r="I6765" i="67"/>
  <c r="J729" i="67"/>
  <c r="M729" i="67"/>
  <c r="L729" i="67"/>
  <c r="K729" i="67"/>
  <c r="L1736" i="67"/>
  <c r="K1736" i="67"/>
  <c r="J1736" i="67"/>
  <c r="M1736" i="67"/>
  <c r="M2742" i="67"/>
  <c r="L2742" i="67"/>
  <c r="K2742" i="67"/>
  <c r="J2742" i="67"/>
  <c r="M3747" i="67"/>
  <c r="L3747" i="67"/>
  <c r="K3747" i="67"/>
  <c r="J3747" i="67"/>
  <c r="I5760" i="67"/>
  <c r="I4755" i="67"/>
  <c r="I3748" i="67"/>
  <c r="I2743" i="67"/>
  <c r="I1737" i="67"/>
  <c r="I730" i="67"/>
  <c r="I8822" i="67"/>
  <c r="I7815" i="67"/>
  <c r="L5760" i="67"/>
  <c r="K5760" i="67"/>
  <c r="J5760" i="67"/>
  <c r="M5760" i="67"/>
  <c r="J4755" i="67"/>
  <c r="M4755" i="67"/>
  <c r="L4755" i="67"/>
  <c r="K4755" i="67"/>
  <c r="L6765" i="67"/>
  <c r="K6765" i="67"/>
  <c r="J6765" i="67"/>
  <c r="M6765" i="67"/>
  <c r="I6766" i="67"/>
  <c r="M730" i="67"/>
  <c r="L730" i="67"/>
  <c r="K730" i="67"/>
  <c r="J730" i="67"/>
  <c r="M1737" i="67"/>
  <c r="L1737" i="67"/>
  <c r="K1737" i="67"/>
  <c r="J1737" i="67"/>
  <c r="L2743" i="67"/>
  <c r="K2743" i="67"/>
  <c r="J2743" i="67"/>
  <c r="M2743" i="67"/>
  <c r="M3748" i="67"/>
  <c r="L3748" i="67"/>
  <c r="K3748" i="67"/>
  <c r="J3748" i="67"/>
  <c r="I5761" i="67"/>
  <c r="I4756" i="67"/>
  <c r="I3749" i="67"/>
  <c r="I2744" i="67"/>
  <c r="I1738" i="67"/>
  <c r="I731" i="67"/>
  <c r="I8823" i="67"/>
  <c r="I7816" i="67"/>
  <c r="M4756" i="67"/>
  <c r="L4756" i="67"/>
  <c r="K4756" i="67"/>
  <c r="J4756" i="67"/>
  <c r="L1738" i="67"/>
  <c r="K1738" i="67"/>
  <c r="J1738" i="67"/>
  <c r="M1738" i="67"/>
  <c r="K5761" i="67"/>
  <c r="J5761" i="67"/>
  <c r="M5761" i="67"/>
  <c r="L5761" i="67"/>
  <c r="K6766" i="67"/>
  <c r="L6766" i="67"/>
  <c r="J6766" i="67"/>
  <c r="M6766" i="67"/>
  <c r="I6767" i="67"/>
  <c r="M731" i="67"/>
  <c r="L731" i="67"/>
  <c r="K731" i="67"/>
  <c r="J731" i="67"/>
  <c r="M2744" i="67"/>
  <c r="L2744" i="67"/>
  <c r="K2744" i="67"/>
  <c r="J2744" i="67"/>
  <c r="M3749" i="67"/>
  <c r="L3749" i="67"/>
  <c r="K3749" i="67"/>
  <c r="J3749" i="67"/>
  <c r="I5762" i="67"/>
  <c r="I4757" i="67"/>
  <c r="I3750" i="67"/>
  <c r="I2745" i="67"/>
  <c r="I1739" i="67"/>
  <c r="I732" i="67"/>
  <c r="I8824" i="67"/>
  <c r="I7817" i="67"/>
  <c r="L5762" i="67"/>
  <c r="K5762" i="67"/>
  <c r="J5762" i="67"/>
  <c r="M5762" i="67"/>
  <c r="M1739" i="67"/>
  <c r="L1739" i="67"/>
  <c r="K1739" i="67"/>
  <c r="J1739" i="67"/>
  <c r="J4757" i="67"/>
  <c r="M4757" i="67"/>
  <c r="L4757" i="67"/>
  <c r="K4757" i="67"/>
  <c r="L2745" i="67"/>
  <c r="K2745" i="67"/>
  <c r="J2745" i="67"/>
  <c r="M2745" i="67"/>
  <c r="M732" i="67"/>
  <c r="L732" i="67"/>
  <c r="K732" i="67"/>
  <c r="J732" i="67"/>
  <c r="M3750" i="67"/>
  <c r="L3750" i="67"/>
  <c r="K3750" i="67"/>
  <c r="J3750" i="67"/>
  <c r="L6767" i="67"/>
  <c r="K6767" i="67"/>
  <c r="J6767" i="67"/>
  <c r="M6767" i="67"/>
  <c r="I6768" i="67"/>
  <c r="I5763" i="67"/>
  <c r="I4758" i="67"/>
  <c r="I3751" i="67"/>
  <c r="I2746" i="67"/>
  <c r="I1740" i="67"/>
  <c r="I733" i="67"/>
  <c r="I8825" i="67"/>
  <c r="I7818" i="67"/>
  <c r="K5763" i="67"/>
  <c r="J5763" i="67"/>
  <c r="M5763" i="67"/>
  <c r="L5763" i="67"/>
  <c r="M4758" i="67"/>
  <c r="L4758" i="67"/>
  <c r="K4758" i="67"/>
  <c r="J4758" i="67"/>
  <c r="L1740" i="67"/>
  <c r="K1740" i="67"/>
  <c r="J1740" i="67"/>
  <c r="M1740" i="67"/>
  <c r="K6768" i="67"/>
  <c r="L6768" i="67"/>
  <c r="M6768" i="67"/>
  <c r="J6768" i="67"/>
  <c r="I6769" i="67"/>
  <c r="L733" i="67"/>
  <c r="K733" i="67"/>
  <c r="J733" i="67"/>
  <c r="M733" i="67"/>
  <c r="M2746" i="67"/>
  <c r="L2746" i="67"/>
  <c r="K2746" i="67"/>
  <c r="J2746" i="67"/>
  <c r="M3751" i="67"/>
  <c r="L3751" i="67"/>
  <c r="K3751" i="67"/>
  <c r="J3751" i="67"/>
  <c r="I5764" i="67"/>
  <c r="I4759" i="67"/>
  <c r="I3752" i="67"/>
  <c r="I2747" i="67"/>
  <c r="I1741" i="67"/>
  <c r="I734" i="67"/>
  <c r="I8826" i="67"/>
  <c r="I7819" i="67"/>
  <c r="L5764" i="67"/>
  <c r="K5764" i="67"/>
  <c r="J5764" i="67"/>
  <c r="M5764" i="67"/>
  <c r="K734" i="67"/>
  <c r="J734" i="67"/>
  <c r="M734" i="67"/>
  <c r="L734" i="67"/>
  <c r="M1741" i="67"/>
  <c r="L1741" i="67"/>
  <c r="K1741" i="67"/>
  <c r="J1741" i="67"/>
  <c r="J4759" i="67"/>
  <c r="M4759" i="67"/>
  <c r="L4759" i="67"/>
  <c r="K4759" i="67"/>
  <c r="L2747" i="67"/>
  <c r="K2747" i="67"/>
  <c r="J2747" i="67"/>
  <c r="M2747" i="67"/>
  <c r="M3752" i="67"/>
  <c r="L3752" i="67"/>
  <c r="K3752" i="67"/>
  <c r="J3752" i="67"/>
  <c r="L6769" i="67"/>
  <c r="K6769" i="67"/>
  <c r="J6769" i="67"/>
  <c r="M6769" i="67"/>
  <c r="I6770" i="67"/>
  <c r="I5765" i="67"/>
  <c r="I4760" i="67"/>
  <c r="I3753" i="67"/>
  <c r="I2748" i="67"/>
  <c r="I1742" i="67"/>
  <c r="I735" i="67"/>
  <c r="I8827" i="67"/>
  <c r="I7820" i="67"/>
  <c r="M4760" i="67"/>
  <c r="L4760" i="67"/>
  <c r="K4760" i="67"/>
  <c r="J4760" i="67"/>
  <c r="K5765" i="67"/>
  <c r="J5765" i="67"/>
  <c r="L5765" i="67"/>
  <c r="M5765" i="67"/>
  <c r="K735" i="67"/>
  <c r="J735" i="67"/>
  <c r="M735" i="67"/>
  <c r="L735" i="67"/>
  <c r="M2748" i="67"/>
  <c r="L2748" i="67"/>
  <c r="K2748" i="67"/>
  <c r="J2748" i="67"/>
  <c r="K6770" i="67"/>
  <c r="M6770" i="67"/>
  <c r="L6770" i="67"/>
  <c r="J6770" i="67"/>
  <c r="I6771" i="67"/>
  <c r="L1742" i="67"/>
  <c r="K1742" i="67"/>
  <c r="J1742" i="67"/>
  <c r="M1742" i="67"/>
  <c r="M3753" i="67"/>
  <c r="L3753" i="67"/>
  <c r="K3753" i="67"/>
  <c r="J3753" i="67"/>
  <c r="I5766" i="67"/>
  <c r="I4761" i="67"/>
  <c r="I3754" i="67"/>
  <c r="I2749" i="67"/>
  <c r="I1743" i="67"/>
  <c r="I736" i="67"/>
  <c r="I8828" i="67"/>
  <c r="I7821" i="67"/>
  <c r="J4761" i="67"/>
  <c r="M4761" i="67"/>
  <c r="L4761" i="67"/>
  <c r="K4761" i="67"/>
  <c r="K736" i="67"/>
  <c r="J736" i="67"/>
  <c r="M736" i="67"/>
  <c r="L736" i="67"/>
  <c r="L2749" i="67"/>
  <c r="K2749" i="67"/>
  <c r="J2749" i="67"/>
  <c r="M2749" i="67"/>
  <c r="L5766" i="67"/>
  <c r="K5766" i="67"/>
  <c r="J5766" i="67"/>
  <c r="M5766" i="67"/>
  <c r="L6771" i="67"/>
  <c r="K6771" i="67"/>
  <c r="J6771" i="67"/>
  <c r="M6771" i="67"/>
  <c r="I6772" i="67"/>
  <c r="M1743" i="67"/>
  <c r="L1743" i="67"/>
  <c r="K1743" i="67"/>
  <c r="J1743" i="67"/>
  <c r="M3754" i="67"/>
  <c r="L3754" i="67"/>
  <c r="K3754" i="67"/>
  <c r="J3754" i="67"/>
  <c r="I5767" i="67"/>
  <c r="I4762" i="67"/>
  <c r="I3755" i="67"/>
  <c r="I2750" i="67"/>
  <c r="I1744" i="67"/>
  <c r="I737" i="67"/>
  <c r="I8829" i="67"/>
  <c r="I7822" i="67"/>
  <c r="K6772" i="67"/>
  <c r="J6772" i="67"/>
  <c r="L6772" i="67"/>
  <c r="M6772" i="67"/>
  <c r="I6773" i="67"/>
  <c r="J737" i="67"/>
  <c r="M737" i="67"/>
  <c r="L737" i="67"/>
  <c r="K737" i="67"/>
  <c r="L1744" i="67"/>
  <c r="K1744" i="67"/>
  <c r="J1744" i="67"/>
  <c r="M1744" i="67"/>
  <c r="K5767" i="67"/>
  <c r="J5767" i="67"/>
  <c r="L5767" i="67"/>
  <c r="M5767" i="67"/>
  <c r="M2750" i="67"/>
  <c r="L2750" i="67"/>
  <c r="K2750" i="67"/>
  <c r="J2750" i="67"/>
  <c r="M4762" i="67"/>
  <c r="L4762" i="67"/>
  <c r="K4762" i="67"/>
  <c r="J4762" i="67"/>
  <c r="M3755" i="67"/>
  <c r="L3755" i="67"/>
  <c r="K3755" i="67"/>
  <c r="J3755" i="67"/>
  <c r="I5768" i="67"/>
  <c r="I4763" i="67"/>
  <c r="I3756" i="67"/>
  <c r="I2751" i="67"/>
  <c r="I1745" i="67"/>
  <c r="I738" i="67"/>
  <c r="I8830" i="67"/>
  <c r="I7823" i="67"/>
  <c r="J4763" i="67"/>
  <c r="M4763" i="67"/>
  <c r="L4763" i="67"/>
  <c r="K4763" i="67"/>
  <c r="L6773" i="67"/>
  <c r="K6773" i="67"/>
  <c r="J6773" i="67"/>
  <c r="M6773" i="67"/>
  <c r="I6774" i="67"/>
  <c r="M738" i="67"/>
  <c r="L738" i="67"/>
  <c r="K738" i="67"/>
  <c r="J738" i="67"/>
  <c r="L5768" i="67"/>
  <c r="K5768" i="67"/>
  <c r="J5768" i="67"/>
  <c r="M5768" i="67"/>
  <c r="M1745" i="67"/>
  <c r="L1745" i="67"/>
  <c r="K1745" i="67"/>
  <c r="J1745" i="67"/>
  <c r="L2751" i="67"/>
  <c r="K2751" i="67"/>
  <c r="J2751" i="67"/>
  <c r="M2751" i="67"/>
  <c r="M3756" i="67"/>
  <c r="L3756" i="67"/>
  <c r="K3756" i="67"/>
  <c r="J3756" i="67"/>
  <c r="I5769" i="67"/>
  <c r="I4764" i="67"/>
  <c r="I3757" i="67"/>
  <c r="I2752" i="67"/>
  <c r="I1746" i="67"/>
  <c r="I739" i="67"/>
  <c r="I8831" i="67"/>
  <c r="I7824" i="67"/>
  <c r="M4764" i="67"/>
  <c r="L4764" i="67"/>
  <c r="K4764" i="67"/>
  <c r="J4764" i="67"/>
  <c r="M2752" i="67"/>
  <c r="L2752" i="67"/>
  <c r="K2752" i="67"/>
  <c r="J2752" i="67"/>
  <c r="K5769" i="67"/>
  <c r="J5769" i="67"/>
  <c r="M5769" i="67"/>
  <c r="L5769" i="67"/>
  <c r="M739" i="67"/>
  <c r="L739" i="67"/>
  <c r="K739" i="67"/>
  <c r="J739" i="67"/>
  <c r="L1746" i="67"/>
  <c r="K1746" i="67"/>
  <c r="J1746" i="67"/>
  <c r="M1746" i="67"/>
  <c r="M3757" i="67"/>
  <c r="L3757" i="67"/>
  <c r="K3757" i="67"/>
  <c r="J3757" i="67"/>
  <c r="K6774" i="67"/>
  <c r="J6774" i="67"/>
  <c r="L6774" i="67"/>
  <c r="M6774" i="67"/>
  <c r="I6775" i="67"/>
  <c r="I5770" i="67"/>
  <c r="I4765" i="67"/>
  <c r="I3758" i="67"/>
  <c r="I2753" i="67"/>
  <c r="I1747" i="67"/>
  <c r="I740" i="67"/>
  <c r="I8832" i="67"/>
  <c r="I7825" i="67"/>
  <c r="L5770" i="67"/>
  <c r="K5770" i="67"/>
  <c r="J5770" i="67"/>
  <c r="M5770" i="67"/>
  <c r="L6775" i="67"/>
  <c r="K6775" i="67"/>
  <c r="J6775" i="67"/>
  <c r="M6775" i="67"/>
  <c r="I6776" i="67"/>
  <c r="J4765" i="67"/>
  <c r="M4765" i="67"/>
  <c r="L4765" i="67"/>
  <c r="K4765" i="67"/>
  <c r="M1747" i="67"/>
  <c r="L1747" i="67"/>
  <c r="K1747" i="67"/>
  <c r="J1747" i="67"/>
  <c r="L2753" i="67"/>
  <c r="K2753" i="67"/>
  <c r="J2753" i="67"/>
  <c r="M2753" i="67"/>
  <c r="M740" i="67"/>
  <c r="L740" i="67"/>
  <c r="K740" i="67"/>
  <c r="J740" i="67"/>
  <c r="M3758" i="67"/>
  <c r="L3758" i="67"/>
  <c r="K3758" i="67"/>
  <c r="J3758" i="67"/>
  <c r="I5771" i="67"/>
  <c r="I4766" i="67"/>
  <c r="I3759" i="67"/>
  <c r="I2754" i="67"/>
  <c r="I1748" i="67"/>
  <c r="I741" i="67"/>
  <c r="I8833" i="67"/>
  <c r="I7826" i="67"/>
  <c r="K5771" i="67"/>
  <c r="J5771" i="67"/>
  <c r="M5771" i="67"/>
  <c r="L5771" i="67"/>
  <c r="M4766" i="67"/>
  <c r="L4766" i="67"/>
  <c r="K4766" i="67"/>
  <c r="J4766" i="67"/>
  <c r="L1748" i="67"/>
  <c r="K1748" i="67"/>
  <c r="J1748" i="67"/>
  <c r="M1748" i="67"/>
  <c r="L741" i="67"/>
  <c r="K741" i="67"/>
  <c r="J741" i="67"/>
  <c r="M741" i="67"/>
  <c r="M2754" i="67"/>
  <c r="L2754" i="67"/>
  <c r="K2754" i="67"/>
  <c r="J2754" i="67"/>
  <c r="M3759" i="67"/>
  <c r="L3759" i="67"/>
  <c r="K3759" i="67"/>
  <c r="J3759" i="67"/>
  <c r="K6776" i="67"/>
  <c r="M6776" i="67"/>
  <c r="L6776" i="67"/>
  <c r="J6776" i="67"/>
  <c r="I6777" i="67"/>
  <c r="I5772" i="67"/>
  <c r="I4767" i="67"/>
  <c r="I3760" i="67"/>
  <c r="I2755" i="67"/>
  <c r="I1749" i="67"/>
  <c r="I742" i="67"/>
  <c r="I8834" i="67"/>
  <c r="I7827" i="67"/>
  <c r="J4767" i="67"/>
  <c r="M4767" i="67"/>
  <c r="L4767" i="67"/>
  <c r="K4767" i="67"/>
  <c r="L5772" i="67"/>
  <c r="K5772" i="67"/>
  <c r="J5772" i="67"/>
  <c r="M5772" i="67"/>
  <c r="K742" i="67"/>
  <c r="J742" i="67"/>
  <c r="M742" i="67"/>
  <c r="L742" i="67"/>
  <c r="M1749" i="67"/>
  <c r="L1749" i="67"/>
  <c r="K1749" i="67"/>
  <c r="J1749" i="67"/>
  <c r="L6777" i="67"/>
  <c r="K6777" i="67"/>
  <c r="J6777" i="67"/>
  <c r="M6777" i="67"/>
  <c r="I6778" i="67"/>
  <c r="L2755" i="67"/>
  <c r="K2755" i="67"/>
  <c r="J2755" i="67"/>
  <c r="M2755" i="67"/>
  <c r="M3760" i="67"/>
  <c r="L3760" i="67"/>
  <c r="K3760" i="67"/>
  <c r="J3760" i="67"/>
  <c r="I5773" i="67"/>
  <c r="I4768" i="67"/>
  <c r="I3761" i="67"/>
  <c r="I2756" i="67"/>
  <c r="I1750" i="67"/>
  <c r="I743" i="67"/>
  <c r="I8835" i="67"/>
  <c r="I7828" i="67"/>
  <c r="M4768" i="67"/>
  <c r="L4768" i="67"/>
  <c r="K4768" i="67"/>
  <c r="J4768" i="67"/>
  <c r="K5773" i="67"/>
  <c r="J5773" i="67"/>
  <c r="M5773" i="67"/>
  <c r="L5773" i="67"/>
  <c r="M2756" i="67"/>
  <c r="L2756" i="67"/>
  <c r="K2756" i="67"/>
  <c r="J2756" i="67"/>
  <c r="K6778" i="67"/>
  <c r="M6778" i="67"/>
  <c r="J6778" i="67"/>
  <c r="L6778" i="67"/>
  <c r="I6779" i="67"/>
  <c r="K743" i="67"/>
  <c r="J743" i="67"/>
  <c r="M743" i="67"/>
  <c r="L743" i="67"/>
  <c r="L1750" i="67"/>
  <c r="K1750" i="67"/>
  <c r="J1750" i="67"/>
  <c r="M1750" i="67"/>
  <c r="M3761" i="67"/>
  <c r="L3761" i="67"/>
  <c r="K3761" i="67"/>
  <c r="J3761" i="67"/>
  <c r="I5774" i="67"/>
  <c r="I4769" i="67"/>
  <c r="I3762" i="67"/>
  <c r="I2757" i="67"/>
  <c r="I1751" i="67"/>
  <c r="I744" i="67"/>
  <c r="I8836" i="67"/>
  <c r="I7829" i="67"/>
  <c r="K744" i="67"/>
  <c r="J744" i="67"/>
  <c r="M744" i="67"/>
  <c r="L744" i="67"/>
  <c r="M1751" i="67"/>
  <c r="L1751" i="67"/>
  <c r="K1751" i="67"/>
  <c r="J1751" i="67"/>
  <c r="L2757" i="67"/>
  <c r="K2757" i="67"/>
  <c r="J2757" i="67"/>
  <c r="M2757" i="67"/>
  <c r="J4769" i="67"/>
  <c r="M4769" i="67"/>
  <c r="L4769" i="67"/>
  <c r="K4769" i="67"/>
  <c r="L5774" i="67"/>
  <c r="K5774" i="67"/>
  <c r="J5774" i="67"/>
  <c r="M5774" i="67"/>
  <c r="M3762" i="67"/>
  <c r="L3762" i="67"/>
  <c r="K3762" i="67"/>
  <c r="J3762" i="67"/>
  <c r="L6779" i="67"/>
  <c r="K6779" i="67"/>
  <c r="J6779" i="67"/>
  <c r="M6779" i="67"/>
  <c r="I6780" i="67"/>
  <c r="I5775" i="67"/>
  <c r="I4770" i="67"/>
  <c r="I3763" i="67"/>
  <c r="I2758" i="67"/>
  <c r="I1752" i="67"/>
  <c r="I745" i="67"/>
  <c r="I8837" i="67"/>
  <c r="I7830" i="67"/>
  <c r="K5775" i="67"/>
  <c r="J5775" i="67"/>
  <c r="M5775" i="67"/>
  <c r="L5775" i="67"/>
  <c r="J745" i="67"/>
  <c r="M745" i="67"/>
  <c r="L745" i="67"/>
  <c r="K745" i="67"/>
  <c r="K6780" i="67"/>
  <c r="M6780" i="67"/>
  <c r="J6780" i="67"/>
  <c r="L6780" i="67"/>
  <c r="I6781" i="67"/>
  <c r="L1752" i="67"/>
  <c r="K1752" i="67"/>
  <c r="J1752" i="67"/>
  <c r="M1752" i="67"/>
  <c r="M4770" i="67"/>
  <c r="L4770" i="67"/>
  <c r="J4770" i="67"/>
  <c r="K4770" i="67"/>
  <c r="M2758" i="67"/>
  <c r="L2758" i="67"/>
  <c r="K2758" i="67"/>
  <c r="J2758" i="67"/>
  <c r="M3763" i="67"/>
  <c r="L3763" i="67"/>
  <c r="K3763" i="67"/>
  <c r="J3763" i="67"/>
  <c r="I5776" i="67"/>
  <c r="I4771" i="67"/>
  <c r="I3764" i="67"/>
  <c r="I2759" i="67"/>
  <c r="I1753" i="67"/>
  <c r="I746" i="67"/>
  <c r="I8838" i="67"/>
  <c r="I7831" i="67"/>
  <c r="J4771" i="67"/>
  <c r="M4771" i="67"/>
  <c r="L4771" i="67"/>
  <c r="K4771" i="67"/>
  <c r="M746" i="67"/>
  <c r="L746" i="67"/>
  <c r="K746" i="67"/>
  <c r="J746" i="67"/>
  <c r="L5776" i="67"/>
  <c r="K5776" i="67"/>
  <c r="J5776" i="67"/>
  <c r="M5776" i="67"/>
  <c r="M1753" i="67"/>
  <c r="L1753" i="67"/>
  <c r="K1753" i="67"/>
  <c r="J1753" i="67"/>
  <c r="L6781" i="67"/>
  <c r="K6781" i="67"/>
  <c r="J6781" i="67"/>
  <c r="M6781" i="67"/>
  <c r="I6782" i="67"/>
  <c r="L2759" i="67"/>
  <c r="K2759" i="67"/>
  <c r="J2759" i="67"/>
  <c r="M2759" i="67"/>
  <c r="M3764" i="67"/>
  <c r="L3764" i="67"/>
  <c r="K3764" i="67"/>
  <c r="J3764" i="67"/>
  <c r="I5777" i="67"/>
  <c r="I4772" i="67"/>
  <c r="I3765" i="67"/>
  <c r="I2760" i="67"/>
  <c r="I1754" i="67"/>
  <c r="I747" i="67"/>
  <c r="I8839" i="67"/>
  <c r="I7832" i="67"/>
  <c r="M4772" i="67"/>
  <c r="L4772" i="67"/>
  <c r="K4772" i="67"/>
  <c r="J4772" i="67"/>
  <c r="L1754" i="67"/>
  <c r="K1754" i="67"/>
  <c r="J1754" i="67"/>
  <c r="M1754" i="67"/>
  <c r="M747" i="67"/>
  <c r="L747" i="67"/>
  <c r="K747" i="67"/>
  <c r="J747" i="67"/>
  <c r="K5777" i="67"/>
  <c r="J5777" i="67"/>
  <c r="M5777" i="67"/>
  <c r="L5777" i="67"/>
  <c r="K6782" i="67"/>
  <c r="L6782" i="67"/>
  <c r="J6782" i="67"/>
  <c r="M6782" i="67"/>
  <c r="I6783" i="67"/>
  <c r="M2760" i="67"/>
  <c r="L2760" i="67"/>
  <c r="K2760" i="67"/>
  <c r="J2760" i="67"/>
  <c r="M3765" i="67"/>
  <c r="L3765" i="67"/>
  <c r="K3765" i="67"/>
  <c r="J3765" i="67"/>
  <c r="I5778" i="67"/>
  <c r="I4773" i="67"/>
  <c r="I3766" i="67"/>
  <c r="I2761" i="67"/>
  <c r="I1755" i="67"/>
  <c r="I748" i="67"/>
  <c r="I8840" i="67"/>
  <c r="I7833" i="67"/>
  <c r="M748" i="67"/>
  <c r="L748" i="67"/>
  <c r="K748" i="67"/>
  <c r="J748" i="67"/>
  <c r="M1755" i="67"/>
  <c r="L1755" i="67"/>
  <c r="K1755" i="67"/>
  <c r="J1755" i="67"/>
  <c r="L2761" i="67"/>
  <c r="K2761" i="67"/>
  <c r="J2761" i="67"/>
  <c r="M2761" i="67"/>
  <c r="J4773" i="67"/>
  <c r="M4773" i="67"/>
  <c r="L4773" i="67"/>
  <c r="K4773" i="67"/>
  <c r="L5778" i="67"/>
  <c r="K5778" i="67"/>
  <c r="J5778" i="67"/>
  <c r="M5778" i="67"/>
  <c r="L6783" i="67"/>
  <c r="K6783" i="67"/>
  <c r="J6783" i="67"/>
  <c r="M6783" i="67"/>
  <c r="I6784" i="67"/>
  <c r="M3766" i="67"/>
  <c r="L3766" i="67"/>
  <c r="K3766" i="67"/>
  <c r="J3766" i="67"/>
  <c r="I5779" i="67"/>
  <c r="I4774" i="67"/>
  <c r="I3767" i="67"/>
  <c r="I2762" i="67"/>
  <c r="I1756" i="67"/>
  <c r="I749" i="67"/>
  <c r="I8841" i="67"/>
  <c r="I7834" i="67"/>
  <c r="M4774" i="67"/>
  <c r="L4774" i="67"/>
  <c r="K4774" i="67"/>
  <c r="J4774" i="67"/>
  <c r="K5779" i="67"/>
  <c r="J5779" i="67"/>
  <c r="M5779" i="67"/>
  <c r="L5779" i="67"/>
  <c r="L749" i="67"/>
  <c r="K749" i="67"/>
  <c r="J749" i="67"/>
  <c r="M749" i="67"/>
  <c r="L1756" i="67"/>
  <c r="K1756" i="67"/>
  <c r="J1756" i="67"/>
  <c r="M1756" i="67"/>
  <c r="M2762" i="67"/>
  <c r="L2762" i="67"/>
  <c r="K2762" i="67"/>
  <c r="J2762" i="67"/>
  <c r="M3767" i="67"/>
  <c r="L3767" i="67"/>
  <c r="K3767" i="67"/>
  <c r="J3767" i="67"/>
  <c r="K6784" i="67"/>
  <c r="L6784" i="67"/>
  <c r="M6784" i="67"/>
  <c r="J6784" i="67"/>
  <c r="I6785" i="67"/>
  <c r="I5780" i="67"/>
  <c r="I4775" i="67"/>
  <c r="I3768" i="67"/>
  <c r="I2763" i="67"/>
  <c r="I1757" i="67"/>
  <c r="I750" i="67"/>
  <c r="I8842" i="67"/>
  <c r="I7835" i="67"/>
  <c r="L5780" i="67"/>
  <c r="K5780" i="67"/>
  <c r="J5780" i="67"/>
  <c r="M5780" i="67"/>
  <c r="L6785" i="67"/>
  <c r="K6785" i="67"/>
  <c r="J6785" i="67"/>
  <c r="M6785" i="67"/>
  <c r="I6786" i="67"/>
  <c r="M1757" i="67"/>
  <c r="L1757" i="67"/>
  <c r="K1757" i="67"/>
  <c r="J1757" i="67"/>
  <c r="J4775" i="67"/>
  <c r="M4775" i="67"/>
  <c r="L4775" i="67"/>
  <c r="K4775" i="67"/>
  <c r="K750" i="67"/>
  <c r="J750" i="67"/>
  <c r="M750" i="67"/>
  <c r="L750" i="67"/>
  <c r="L2763" i="67"/>
  <c r="K2763" i="67"/>
  <c r="J2763" i="67"/>
  <c r="M2763" i="67"/>
  <c r="M3768" i="67"/>
  <c r="L3768" i="67"/>
  <c r="K3768" i="67"/>
  <c r="J3768" i="67"/>
  <c r="I5781" i="67"/>
  <c r="I4776" i="67"/>
  <c r="I3769" i="67"/>
  <c r="I2764" i="67"/>
  <c r="I1758" i="67"/>
  <c r="I751" i="67"/>
  <c r="I8843" i="67"/>
  <c r="I7836" i="67"/>
  <c r="K5781" i="67"/>
  <c r="J5781" i="67"/>
  <c r="L5781" i="67"/>
  <c r="M5781" i="67"/>
  <c r="M4776" i="67"/>
  <c r="L4776" i="67"/>
  <c r="K4776" i="67"/>
  <c r="J4776" i="67"/>
  <c r="K751" i="67"/>
  <c r="J751" i="67"/>
  <c r="M751" i="67"/>
  <c r="L751" i="67"/>
  <c r="L1758" i="67"/>
  <c r="K1758" i="67"/>
  <c r="J1758" i="67"/>
  <c r="M1758" i="67"/>
  <c r="M2764" i="67"/>
  <c r="L2764" i="67"/>
  <c r="K2764" i="67"/>
  <c r="J2764" i="67"/>
  <c r="M3769" i="67"/>
  <c r="L3769" i="67"/>
  <c r="K3769" i="67"/>
  <c r="J3769" i="67"/>
  <c r="K6786" i="67"/>
  <c r="M6786" i="67"/>
  <c r="L6786" i="67"/>
  <c r="J6786" i="67"/>
  <c r="I6787" i="67"/>
  <c r="I5782" i="67"/>
  <c r="I4777" i="67"/>
  <c r="I3770" i="67"/>
  <c r="I2765" i="67"/>
  <c r="I1759" i="67"/>
  <c r="I752" i="67"/>
  <c r="I8844" i="67"/>
  <c r="I7837" i="67"/>
  <c r="J4777" i="67"/>
  <c r="M4777" i="67"/>
  <c r="L4777" i="67"/>
  <c r="K4777" i="67"/>
  <c r="L5782" i="67"/>
  <c r="K5782" i="67"/>
  <c r="J5782" i="67"/>
  <c r="M5782" i="67"/>
  <c r="L6787" i="67"/>
  <c r="K6787" i="67"/>
  <c r="J6787" i="67"/>
  <c r="M6787" i="67"/>
  <c r="I6788" i="67"/>
  <c r="K752" i="67"/>
  <c r="J752" i="67"/>
  <c r="M752" i="67"/>
  <c r="L752" i="67"/>
  <c r="L2765" i="67"/>
  <c r="K2765" i="67"/>
  <c r="J2765" i="67"/>
  <c r="M2765" i="67"/>
  <c r="M1759" i="67"/>
  <c r="L1759" i="67"/>
  <c r="K1759" i="67"/>
  <c r="J1759" i="67"/>
  <c r="M3770" i="67"/>
  <c r="L3770" i="67"/>
  <c r="K3770" i="67"/>
  <c r="J3770" i="67"/>
  <c r="I5783" i="67"/>
  <c r="I4778" i="67"/>
  <c r="I3771" i="67"/>
  <c r="I2766" i="67"/>
  <c r="I1760" i="67"/>
  <c r="I753" i="67"/>
  <c r="I8845" i="67"/>
  <c r="I7838" i="67"/>
  <c r="K5783" i="67"/>
  <c r="J5783" i="67"/>
  <c r="M5783" i="67"/>
  <c r="L5783" i="67"/>
  <c r="M4778" i="67"/>
  <c r="L4778" i="67"/>
  <c r="K4778" i="67"/>
  <c r="J4778" i="67"/>
  <c r="K6788" i="67"/>
  <c r="J6788" i="67"/>
  <c r="L6788" i="67"/>
  <c r="M6788" i="67"/>
  <c r="I6789" i="67"/>
  <c r="J753" i="67"/>
  <c r="M753" i="67"/>
  <c r="L753" i="67"/>
  <c r="K753" i="67"/>
  <c r="L1760" i="67"/>
  <c r="K1760" i="67"/>
  <c r="J1760" i="67"/>
  <c r="M1760" i="67"/>
  <c r="M2766" i="67"/>
  <c r="L2766" i="67"/>
  <c r="K2766" i="67"/>
  <c r="J2766" i="67"/>
  <c r="M3771" i="67"/>
  <c r="L3771" i="67"/>
  <c r="K3771" i="67"/>
  <c r="J3771" i="67"/>
  <c r="I5784" i="67"/>
  <c r="I4779" i="67"/>
  <c r="I3772" i="67"/>
  <c r="I2767" i="67"/>
  <c r="I1761" i="67"/>
  <c r="I754" i="67"/>
  <c r="I8846" i="67"/>
  <c r="I7839" i="67"/>
  <c r="M754" i="67"/>
  <c r="L754" i="67"/>
  <c r="K754" i="67"/>
  <c r="J754" i="67"/>
  <c r="L5784" i="67"/>
  <c r="K5784" i="67"/>
  <c r="J5784" i="67"/>
  <c r="M5784" i="67"/>
  <c r="L6789" i="67"/>
  <c r="K6789" i="67"/>
  <c r="J6789" i="67"/>
  <c r="M6789" i="67"/>
  <c r="I6790" i="67"/>
  <c r="M1761" i="67"/>
  <c r="L1761" i="67"/>
  <c r="K1761" i="67"/>
  <c r="J1761" i="67"/>
  <c r="J4779" i="67"/>
  <c r="M4779" i="67"/>
  <c r="L4779" i="67"/>
  <c r="K4779" i="67"/>
  <c r="L2767" i="67"/>
  <c r="K2767" i="67"/>
  <c r="J2767" i="67"/>
  <c r="M2767" i="67"/>
  <c r="M3772" i="67"/>
  <c r="L3772" i="67"/>
  <c r="K3772" i="67"/>
  <c r="J3772" i="67"/>
  <c r="I5785" i="67"/>
  <c r="I4780" i="67"/>
  <c r="I3773" i="67"/>
  <c r="I2768" i="67"/>
  <c r="I1762" i="67"/>
  <c r="I755" i="67"/>
  <c r="I8847" i="67"/>
  <c r="I7840" i="67"/>
  <c r="M4780" i="67"/>
  <c r="L4780" i="67"/>
  <c r="K4780" i="67"/>
  <c r="J4780" i="67"/>
  <c r="L1762" i="67"/>
  <c r="K1762" i="67"/>
  <c r="J1762" i="67"/>
  <c r="M1762" i="67"/>
  <c r="K5785" i="67"/>
  <c r="J5785" i="67"/>
  <c r="M5785" i="67"/>
  <c r="L5785" i="67"/>
  <c r="K6790" i="67"/>
  <c r="J6790" i="67"/>
  <c r="L6790" i="67"/>
  <c r="M6790" i="67"/>
  <c r="I6791" i="67"/>
  <c r="M755" i="67"/>
  <c r="L755" i="67"/>
  <c r="K755" i="67"/>
  <c r="J755" i="67"/>
  <c r="M2768" i="67"/>
  <c r="L2768" i="67"/>
  <c r="K2768" i="67"/>
  <c r="J2768" i="67"/>
  <c r="M3773" i="67"/>
  <c r="L3773" i="67"/>
  <c r="K3773" i="67"/>
  <c r="J3773" i="67"/>
  <c r="I5786" i="67"/>
  <c r="I4781" i="67"/>
  <c r="I3774" i="67"/>
  <c r="I2769" i="67"/>
  <c r="I1763" i="67"/>
  <c r="I756" i="67"/>
  <c r="I8848" i="67"/>
  <c r="I7841" i="67"/>
  <c r="J4781" i="67"/>
  <c r="M4781" i="67"/>
  <c r="L4781" i="67"/>
  <c r="K4781" i="67"/>
  <c r="L5786" i="67"/>
  <c r="K5786" i="67"/>
  <c r="J5786" i="67"/>
  <c r="M5786" i="67"/>
  <c r="M756" i="67"/>
  <c r="L756" i="67"/>
  <c r="K756" i="67"/>
  <c r="J756" i="67"/>
  <c r="M1763" i="67"/>
  <c r="L1763" i="67"/>
  <c r="K1763" i="67"/>
  <c r="J1763" i="67"/>
  <c r="L2769" i="67"/>
  <c r="K2769" i="67"/>
  <c r="J2769" i="67"/>
  <c r="M2769" i="67"/>
  <c r="M3774" i="67"/>
  <c r="L3774" i="67"/>
  <c r="K3774" i="67"/>
  <c r="J3774" i="67"/>
  <c r="L6791" i="67"/>
  <c r="K6791" i="67"/>
  <c r="J6791" i="67"/>
  <c r="M6791" i="67"/>
  <c r="I6792" i="67"/>
  <c r="I5787" i="67"/>
  <c r="I4782" i="67"/>
  <c r="I3775" i="67"/>
  <c r="I2770" i="67"/>
  <c r="I1764" i="67"/>
  <c r="I757" i="67"/>
  <c r="I8849" i="67"/>
  <c r="I7842" i="67"/>
  <c r="M4782" i="67"/>
  <c r="L4782" i="67"/>
  <c r="K4782" i="67"/>
  <c r="J4782" i="67"/>
  <c r="L757" i="67"/>
  <c r="K757" i="67"/>
  <c r="J757" i="67"/>
  <c r="M757" i="67"/>
  <c r="L1764" i="67"/>
  <c r="K1764" i="67"/>
  <c r="J1764" i="67"/>
  <c r="M1764" i="67"/>
  <c r="M2770" i="67"/>
  <c r="L2770" i="67"/>
  <c r="K2770" i="67"/>
  <c r="J2770" i="67"/>
  <c r="K5787" i="67"/>
  <c r="J5787" i="67"/>
  <c r="M5787" i="67"/>
  <c r="L5787" i="67"/>
  <c r="K6792" i="67"/>
  <c r="M6792" i="67"/>
  <c r="L6792" i="67"/>
  <c r="J6792" i="67"/>
  <c r="I6793" i="67"/>
  <c r="M3775" i="67"/>
  <c r="L3775" i="67"/>
  <c r="K3775" i="67"/>
  <c r="J3775" i="67"/>
  <c r="I5788" i="67"/>
  <c r="I4783" i="67"/>
  <c r="I3776" i="67"/>
  <c r="I2771" i="67"/>
  <c r="I1765" i="67"/>
  <c r="I758" i="67"/>
  <c r="I8850" i="67"/>
  <c r="I7843" i="67"/>
  <c r="L5788" i="67"/>
  <c r="K5788" i="67"/>
  <c r="J5788" i="67"/>
  <c r="M5788" i="67"/>
  <c r="J4783" i="67"/>
  <c r="M4783" i="67"/>
  <c r="L4783" i="67"/>
  <c r="K4783" i="67"/>
  <c r="K758" i="67"/>
  <c r="J758" i="67"/>
  <c r="M758" i="67"/>
  <c r="L758" i="67"/>
  <c r="M1765" i="67"/>
  <c r="L1765" i="67"/>
  <c r="K1765" i="67"/>
  <c r="J1765" i="67"/>
  <c r="L2771" i="67"/>
  <c r="K2771" i="67"/>
  <c r="J2771" i="67"/>
  <c r="M2771" i="67"/>
  <c r="M3776" i="67"/>
  <c r="L3776" i="67"/>
  <c r="K3776" i="67"/>
  <c r="J3776" i="67"/>
  <c r="L6793" i="67"/>
  <c r="K6793" i="67"/>
  <c r="J6793" i="67"/>
  <c r="M6793" i="67"/>
  <c r="I6794" i="67"/>
  <c r="I5789" i="67"/>
  <c r="I4784" i="67"/>
  <c r="I3777" i="67"/>
  <c r="I2772" i="67"/>
  <c r="I1766" i="67"/>
  <c r="I759" i="67"/>
  <c r="I8851" i="67"/>
  <c r="I7844" i="67"/>
  <c r="K5789" i="67"/>
  <c r="J5789" i="67"/>
  <c r="M5789" i="67"/>
  <c r="L5789" i="67"/>
  <c r="M4784" i="67"/>
  <c r="L4784" i="67"/>
  <c r="K4784" i="67"/>
  <c r="J4784" i="67"/>
  <c r="K6794" i="67"/>
  <c r="M6794" i="67"/>
  <c r="J6794" i="67"/>
  <c r="L6794" i="67"/>
  <c r="I6795" i="67"/>
  <c r="K759" i="67"/>
  <c r="J759" i="67"/>
  <c r="M759" i="67"/>
  <c r="L759" i="67"/>
  <c r="M2772" i="67"/>
  <c r="L2772" i="67"/>
  <c r="K2772" i="67"/>
  <c r="J2772" i="67"/>
  <c r="L1766" i="67"/>
  <c r="K1766" i="67"/>
  <c r="J1766" i="67"/>
  <c r="M1766" i="67"/>
  <c r="M3777" i="67"/>
  <c r="L3777" i="67"/>
  <c r="K3777" i="67"/>
  <c r="J3777" i="67"/>
  <c r="I5790" i="67"/>
  <c r="I4785" i="67"/>
  <c r="I3778" i="67"/>
  <c r="I2773" i="67"/>
  <c r="I1767" i="67"/>
  <c r="I760" i="67"/>
  <c r="I8852" i="67"/>
  <c r="I7845" i="67"/>
  <c r="L5790" i="67"/>
  <c r="K5790" i="67"/>
  <c r="J5790" i="67"/>
  <c r="M5790" i="67"/>
  <c r="J4785" i="67"/>
  <c r="M4785" i="67"/>
  <c r="L4785" i="67"/>
  <c r="K4785" i="67"/>
  <c r="L6795" i="67"/>
  <c r="K6795" i="67"/>
  <c r="J6795" i="67"/>
  <c r="M6795" i="67"/>
  <c r="I6796" i="67"/>
  <c r="K760" i="67"/>
  <c r="J760" i="67"/>
  <c r="M760" i="67"/>
  <c r="L760" i="67"/>
  <c r="M1767" i="67"/>
  <c r="L1767" i="67"/>
  <c r="K1767" i="67"/>
  <c r="J1767" i="67"/>
  <c r="L2773" i="67"/>
  <c r="K2773" i="67"/>
  <c r="J2773" i="67"/>
  <c r="M2773" i="67"/>
  <c r="M3778" i="67"/>
  <c r="L3778" i="67"/>
  <c r="K3778" i="67"/>
  <c r="J3778" i="67"/>
  <c r="I5791" i="67"/>
  <c r="I4786" i="67"/>
  <c r="I3779" i="67"/>
  <c r="I2774" i="67"/>
  <c r="I1768" i="67"/>
  <c r="I761" i="67"/>
  <c r="I8853" i="67"/>
  <c r="I7846" i="67"/>
  <c r="M4786" i="67"/>
  <c r="L4786" i="67"/>
  <c r="J4786" i="67"/>
  <c r="K4786" i="67"/>
  <c r="K6796" i="67"/>
  <c r="M6796" i="67"/>
  <c r="L6796" i="67"/>
  <c r="J6796" i="67"/>
  <c r="I6797" i="67"/>
  <c r="J761" i="67"/>
  <c r="M761" i="67"/>
  <c r="L761" i="67"/>
  <c r="K761" i="67"/>
  <c r="L1768" i="67"/>
  <c r="K1768" i="67"/>
  <c r="J1768" i="67"/>
  <c r="M1768" i="67"/>
  <c r="K5791" i="67"/>
  <c r="J5791" i="67"/>
  <c r="M5791" i="67"/>
  <c r="L5791" i="67"/>
  <c r="M2774" i="67"/>
  <c r="L2774" i="67"/>
  <c r="K2774" i="67"/>
  <c r="J2774" i="67"/>
  <c r="M3779" i="67"/>
  <c r="L3779" i="67"/>
  <c r="K3779" i="67"/>
  <c r="J3779" i="67"/>
  <c r="I5792" i="67"/>
  <c r="I4787" i="67"/>
  <c r="I3780" i="67"/>
  <c r="I2775" i="67"/>
  <c r="I1769" i="67"/>
  <c r="I762" i="67"/>
  <c r="I8854" i="67"/>
  <c r="I7847" i="67"/>
  <c r="L5792" i="67"/>
  <c r="K5792" i="67"/>
  <c r="J5792" i="67"/>
  <c r="M5792" i="67"/>
  <c r="J4787" i="67"/>
  <c r="M4787" i="67"/>
  <c r="L4787" i="67"/>
  <c r="K4787" i="67"/>
  <c r="M762" i="67"/>
  <c r="L762" i="67"/>
  <c r="K762" i="67"/>
  <c r="J762" i="67"/>
  <c r="M1769" i="67"/>
  <c r="L1769" i="67"/>
  <c r="K1769" i="67"/>
  <c r="J1769" i="67"/>
  <c r="L2775" i="67"/>
  <c r="K2775" i="67"/>
  <c r="J2775" i="67"/>
  <c r="M2775" i="67"/>
  <c r="M3780" i="67"/>
  <c r="L3780" i="67"/>
  <c r="K3780" i="67"/>
  <c r="J3780" i="67"/>
  <c r="L6797" i="67"/>
  <c r="K6797" i="67"/>
  <c r="J6797" i="67"/>
  <c r="M6797" i="67"/>
  <c r="I6798" i="67"/>
  <c r="I5793" i="67"/>
  <c r="I4788" i="67"/>
  <c r="I3781" i="67"/>
  <c r="I2776" i="67"/>
  <c r="I1770" i="67"/>
  <c r="I763" i="67"/>
  <c r="I8855" i="67"/>
  <c r="I7848" i="67"/>
  <c r="M4788" i="67"/>
  <c r="L4788" i="67"/>
  <c r="K4788" i="67"/>
  <c r="J4788" i="67"/>
  <c r="K6798" i="67"/>
  <c r="L6798" i="67"/>
  <c r="J6798" i="67"/>
  <c r="M6798" i="67"/>
  <c r="I6799" i="67"/>
  <c r="L1770" i="67"/>
  <c r="K1770" i="67"/>
  <c r="J1770" i="67"/>
  <c r="M1770" i="67"/>
  <c r="M2776" i="67"/>
  <c r="L2776" i="67"/>
  <c r="K2776" i="67"/>
  <c r="J2776" i="67"/>
  <c r="K5793" i="67"/>
  <c r="J5793" i="67"/>
  <c r="M5793" i="67"/>
  <c r="L5793" i="67"/>
  <c r="M763" i="67"/>
  <c r="L763" i="67"/>
  <c r="K763" i="67"/>
  <c r="J763" i="67"/>
  <c r="M3781" i="67"/>
  <c r="L3781" i="67"/>
  <c r="K3781" i="67"/>
  <c r="J3781" i="67"/>
  <c r="I5794" i="67"/>
  <c r="I4789" i="67"/>
  <c r="I3782" i="67"/>
  <c r="I2777" i="67"/>
  <c r="I1771" i="67"/>
  <c r="I764" i="67"/>
  <c r="I8856" i="67"/>
  <c r="I7849" i="67"/>
  <c r="L5794" i="67"/>
  <c r="K5794" i="67"/>
  <c r="J5794" i="67"/>
  <c r="M5794" i="67"/>
  <c r="M764" i="67"/>
  <c r="L764" i="67"/>
  <c r="K764" i="67"/>
  <c r="J764" i="67"/>
  <c r="M1771" i="67"/>
  <c r="L1771" i="67"/>
  <c r="K1771" i="67"/>
  <c r="J1771" i="67"/>
  <c r="L2777" i="67"/>
  <c r="K2777" i="67"/>
  <c r="J2777" i="67"/>
  <c r="M2777" i="67"/>
  <c r="J4789" i="67"/>
  <c r="M4789" i="67"/>
  <c r="L4789" i="67"/>
  <c r="K4789" i="67"/>
  <c r="M3782" i="67"/>
  <c r="L3782" i="67"/>
  <c r="K3782" i="67"/>
  <c r="J3782" i="67"/>
  <c r="L6799" i="67"/>
  <c r="K6799" i="67"/>
  <c r="J6799" i="67"/>
  <c r="M6799" i="67"/>
  <c r="I6800" i="67"/>
  <c r="I5795" i="67"/>
  <c r="I4790" i="67"/>
  <c r="I3783" i="67"/>
  <c r="I2778" i="67"/>
  <c r="I1772" i="67"/>
  <c r="I765" i="67"/>
  <c r="I8857" i="67"/>
  <c r="I7850" i="67"/>
  <c r="K5795" i="67"/>
  <c r="J5795" i="67"/>
  <c r="M5795" i="67"/>
  <c r="L5795" i="67"/>
  <c r="K6800" i="67"/>
  <c r="L6800" i="67"/>
  <c r="M6800" i="67"/>
  <c r="J6800" i="67"/>
  <c r="I6801" i="67"/>
  <c r="L1772" i="67"/>
  <c r="K1772" i="67"/>
  <c r="J1772" i="67"/>
  <c r="M1772" i="67"/>
  <c r="M2778" i="67"/>
  <c r="L2778" i="67"/>
  <c r="K2778" i="67"/>
  <c r="J2778" i="67"/>
  <c r="M4790" i="67"/>
  <c r="L4790" i="67"/>
  <c r="K4790" i="67"/>
  <c r="J4790" i="67"/>
  <c r="L765" i="67"/>
  <c r="K765" i="67"/>
  <c r="J765" i="67"/>
  <c r="M765" i="67"/>
  <c r="M3783" i="67"/>
  <c r="L3783" i="67"/>
  <c r="K3783" i="67"/>
  <c r="J3783" i="67"/>
  <c r="I5796" i="67"/>
  <c r="I4791" i="67"/>
  <c r="I3784" i="67"/>
  <c r="I2779" i="67"/>
  <c r="I1773" i="67"/>
  <c r="I766" i="67"/>
  <c r="I8858" i="67"/>
  <c r="I7851" i="67"/>
  <c r="L5796" i="67"/>
  <c r="K5796" i="67"/>
  <c r="J5796" i="67"/>
  <c r="M5796" i="67"/>
  <c r="M1773" i="67"/>
  <c r="L1773" i="67"/>
  <c r="K1773" i="67"/>
  <c r="J1773" i="67"/>
  <c r="L2779" i="67"/>
  <c r="K2779" i="67"/>
  <c r="J2779" i="67"/>
  <c r="M2779" i="67"/>
  <c r="J4791" i="67"/>
  <c r="M4791" i="67"/>
  <c r="L4791" i="67"/>
  <c r="K4791" i="67"/>
  <c r="K766" i="67"/>
  <c r="J766" i="67"/>
  <c r="M766" i="67"/>
  <c r="L766" i="67"/>
  <c r="M3784" i="67"/>
  <c r="L3784" i="67"/>
  <c r="K3784" i="67"/>
  <c r="J3784" i="67"/>
  <c r="L6801" i="67"/>
  <c r="K6801" i="67"/>
  <c r="J6801" i="67"/>
  <c r="M6801" i="67"/>
  <c r="I6802" i="67"/>
  <c r="I5797" i="67"/>
  <c r="I4792" i="67"/>
  <c r="I3785" i="67"/>
  <c r="I2780" i="67"/>
  <c r="I1774" i="67"/>
  <c r="I767" i="67"/>
  <c r="I8859" i="67"/>
  <c r="I7852" i="67"/>
  <c r="K5797" i="67"/>
  <c r="J5797" i="67"/>
  <c r="L5797" i="67"/>
  <c r="M5797" i="67"/>
  <c r="K6802" i="67"/>
  <c r="M6802" i="67"/>
  <c r="L6802" i="67"/>
  <c r="J6802" i="67"/>
  <c r="I6803" i="67"/>
  <c r="K767" i="67"/>
  <c r="J767" i="67"/>
  <c r="M767" i="67"/>
  <c r="L767" i="67"/>
  <c r="M4792" i="67"/>
  <c r="L4792" i="67"/>
  <c r="K4792" i="67"/>
  <c r="J4792" i="67"/>
  <c r="L1774" i="67"/>
  <c r="K1774" i="67"/>
  <c r="J1774" i="67"/>
  <c r="M1774" i="67"/>
  <c r="M2780" i="67"/>
  <c r="L2780" i="67"/>
  <c r="K2780" i="67"/>
  <c r="J2780" i="67"/>
  <c r="M3785" i="67"/>
  <c r="L3785" i="67"/>
  <c r="K3785" i="67"/>
  <c r="J3785" i="67"/>
  <c r="I5798" i="67"/>
  <c r="I4793" i="67"/>
  <c r="I3786" i="67"/>
  <c r="I2781" i="67"/>
  <c r="I1775" i="67"/>
  <c r="I768" i="67"/>
  <c r="I8860" i="67"/>
  <c r="I7853" i="67"/>
  <c r="J4793" i="67"/>
  <c r="M4793" i="67"/>
  <c r="L4793" i="67"/>
  <c r="K4793" i="67"/>
  <c r="K768" i="67"/>
  <c r="J768" i="67"/>
  <c r="M768" i="67"/>
  <c r="L768" i="67"/>
  <c r="L5798" i="67"/>
  <c r="K5798" i="67"/>
  <c r="J5798" i="67"/>
  <c r="M5798" i="67"/>
  <c r="M1775" i="67"/>
  <c r="L1775" i="67"/>
  <c r="K1775" i="67"/>
  <c r="J1775" i="67"/>
  <c r="L2781" i="67"/>
  <c r="K2781" i="67"/>
  <c r="J2781" i="67"/>
  <c r="M2781" i="67"/>
  <c r="M3786" i="67"/>
  <c r="L3786" i="67"/>
  <c r="K3786" i="67"/>
  <c r="J3786" i="67"/>
  <c r="L6803" i="67"/>
  <c r="K6803" i="67"/>
  <c r="J6803" i="67"/>
  <c r="M6803" i="67"/>
  <c r="I6804" i="67"/>
  <c r="I5799" i="67"/>
  <c r="I4794" i="67"/>
  <c r="I3787" i="67"/>
  <c r="I2782" i="67"/>
  <c r="I1776" i="67"/>
  <c r="I769" i="67"/>
  <c r="I8861" i="67"/>
  <c r="I7854" i="67"/>
  <c r="M4794" i="67"/>
  <c r="L4794" i="67"/>
  <c r="K4794" i="67"/>
  <c r="J4794" i="67"/>
  <c r="K6804" i="67"/>
  <c r="J6804" i="67"/>
  <c r="L6804" i="67"/>
  <c r="M6804" i="67"/>
  <c r="I6805" i="67"/>
  <c r="J769" i="67"/>
  <c r="M769" i="67"/>
  <c r="L769" i="67"/>
  <c r="K769" i="67"/>
  <c r="L1776" i="67"/>
  <c r="K1776" i="67"/>
  <c r="J1776" i="67"/>
  <c r="M1776" i="67"/>
  <c r="K5799" i="67"/>
  <c r="J5799" i="67"/>
  <c r="M5799" i="67"/>
  <c r="L5799" i="67"/>
  <c r="M2782" i="67"/>
  <c r="L2782" i="67"/>
  <c r="K2782" i="67"/>
  <c r="J2782" i="67"/>
  <c r="M3787" i="67"/>
  <c r="L3787" i="67"/>
  <c r="K3787" i="67"/>
  <c r="J3787" i="67"/>
  <c r="I5800" i="67"/>
  <c r="I4795" i="67"/>
  <c r="I3788" i="67"/>
  <c r="I2783" i="67"/>
  <c r="I1777" i="67"/>
  <c r="I770" i="67"/>
  <c r="I8862" i="67"/>
  <c r="I7855" i="67"/>
  <c r="J4795" i="67"/>
  <c r="M4795" i="67"/>
  <c r="L4795" i="67"/>
  <c r="K4795" i="67"/>
  <c r="M770" i="67"/>
  <c r="L770" i="67"/>
  <c r="K770" i="67"/>
  <c r="J770" i="67"/>
  <c r="L5800" i="67"/>
  <c r="K5800" i="67"/>
  <c r="J5800" i="67"/>
  <c r="M5800" i="67"/>
  <c r="L2783" i="67"/>
  <c r="K2783" i="67"/>
  <c r="J2783" i="67"/>
  <c r="M2783" i="67"/>
  <c r="M1777" i="67"/>
  <c r="L1777" i="67"/>
  <c r="K1777" i="67"/>
  <c r="J1777" i="67"/>
  <c r="M3788" i="67"/>
  <c r="L3788" i="67"/>
  <c r="K3788" i="67"/>
  <c r="J3788" i="67"/>
  <c r="L6805" i="67"/>
  <c r="K6805" i="67"/>
  <c r="J6805" i="67"/>
  <c r="M6805" i="67"/>
  <c r="I6806" i="67"/>
  <c r="I5801" i="67"/>
  <c r="I4796" i="67"/>
  <c r="I3789" i="67"/>
  <c r="I2784" i="67"/>
  <c r="I1778" i="67"/>
  <c r="I771" i="67"/>
  <c r="I8863" i="67"/>
  <c r="I7856" i="67"/>
  <c r="K5801" i="67"/>
  <c r="J5801" i="67"/>
  <c r="M5801" i="67"/>
  <c r="L5801" i="67"/>
  <c r="M771" i="67"/>
  <c r="L771" i="67"/>
  <c r="K771" i="67"/>
  <c r="J771" i="67"/>
  <c r="L1778" i="67"/>
  <c r="K1778" i="67"/>
  <c r="J1778" i="67"/>
  <c r="M1778" i="67"/>
  <c r="M2784" i="67"/>
  <c r="L2784" i="67"/>
  <c r="K2784" i="67"/>
  <c r="J2784" i="67"/>
  <c r="M4796" i="67"/>
  <c r="L4796" i="67"/>
  <c r="K4796" i="67"/>
  <c r="J4796" i="67"/>
  <c r="K6806" i="67"/>
  <c r="J6806" i="67"/>
  <c r="M6806" i="67"/>
  <c r="L6806" i="67"/>
  <c r="I6807" i="67"/>
  <c r="M3789" i="67"/>
  <c r="L3789" i="67"/>
  <c r="K3789" i="67"/>
  <c r="J3789" i="67"/>
  <c r="I5802" i="67"/>
  <c r="I4797" i="67"/>
  <c r="I3790" i="67"/>
  <c r="I2785" i="67"/>
  <c r="I1779" i="67"/>
  <c r="I772" i="67"/>
  <c r="I8864" i="67"/>
  <c r="I7857" i="67"/>
  <c r="J4797" i="67"/>
  <c r="M4797" i="67"/>
  <c r="L4797" i="67"/>
  <c r="K4797" i="67"/>
  <c r="L5802" i="67"/>
  <c r="K5802" i="67"/>
  <c r="J5802" i="67"/>
  <c r="M5802" i="67"/>
  <c r="M772" i="67"/>
  <c r="L772" i="67"/>
  <c r="K772" i="67"/>
  <c r="J772" i="67"/>
  <c r="M1779" i="67"/>
  <c r="L1779" i="67"/>
  <c r="K1779" i="67"/>
  <c r="J1779" i="67"/>
  <c r="L2785" i="67"/>
  <c r="K2785" i="67"/>
  <c r="J2785" i="67"/>
  <c r="M2785" i="67"/>
  <c r="M3790" i="67"/>
  <c r="L3790" i="67"/>
  <c r="K3790" i="67"/>
  <c r="J3790" i="67"/>
  <c r="L6807" i="67"/>
  <c r="K6807" i="67"/>
  <c r="J6807" i="67"/>
  <c r="M6807" i="67"/>
  <c r="I6808" i="67"/>
  <c r="I5803" i="67"/>
  <c r="I4798" i="67"/>
  <c r="I3791" i="67"/>
  <c r="I2786" i="67"/>
  <c r="I1780" i="67"/>
  <c r="I773" i="67"/>
  <c r="I8865" i="67"/>
  <c r="I7858" i="67"/>
  <c r="M4798" i="67"/>
  <c r="L4798" i="67"/>
  <c r="K4798" i="67"/>
  <c r="J4798" i="67"/>
  <c r="K5803" i="67"/>
  <c r="J5803" i="67"/>
  <c r="M5803" i="67"/>
  <c r="L5803" i="67"/>
  <c r="K6808" i="67"/>
  <c r="M6808" i="67"/>
  <c r="L6808" i="67"/>
  <c r="J6808" i="67"/>
  <c r="I6809" i="67"/>
  <c r="L1780" i="67"/>
  <c r="K1780" i="67"/>
  <c r="J1780" i="67"/>
  <c r="M1780" i="67"/>
  <c r="L773" i="67"/>
  <c r="K773" i="67"/>
  <c r="J773" i="67"/>
  <c r="M773" i="67"/>
  <c r="M2786" i="67"/>
  <c r="L2786" i="67"/>
  <c r="K2786" i="67"/>
  <c r="J2786" i="67"/>
  <c r="M3791" i="67"/>
  <c r="L3791" i="67"/>
  <c r="K3791" i="67"/>
  <c r="J3791" i="67"/>
  <c r="I5804" i="67"/>
  <c r="I4799" i="67"/>
  <c r="I3792" i="67"/>
  <c r="I2787" i="67"/>
  <c r="I1781" i="67"/>
  <c r="I774" i="67"/>
  <c r="I8866" i="67"/>
  <c r="I7859" i="67"/>
  <c r="J4799" i="67"/>
  <c r="M4799" i="67"/>
  <c r="L4799" i="67"/>
  <c r="K4799" i="67"/>
  <c r="L6809" i="67"/>
  <c r="K6809" i="67"/>
  <c r="J6809" i="67"/>
  <c r="M6809" i="67"/>
  <c r="I6810" i="67"/>
  <c r="K774" i="67"/>
  <c r="J774" i="67"/>
  <c r="M774" i="67"/>
  <c r="L774" i="67"/>
  <c r="M1781" i="67"/>
  <c r="L1781" i="67"/>
  <c r="K1781" i="67"/>
  <c r="J1781" i="67"/>
  <c r="L5804" i="67"/>
  <c r="K5804" i="67"/>
  <c r="J5804" i="67"/>
  <c r="M5804" i="67"/>
  <c r="L2787" i="67"/>
  <c r="K2787" i="67"/>
  <c r="J2787" i="67"/>
  <c r="M2787" i="67"/>
  <c r="M3792" i="67"/>
  <c r="L3792" i="67"/>
  <c r="K3792" i="67"/>
  <c r="J3792" i="67"/>
  <c r="I5805" i="67"/>
  <c r="I4800" i="67"/>
  <c r="I3793" i="67"/>
  <c r="I2788" i="67"/>
  <c r="I1782" i="67"/>
  <c r="I775" i="67"/>
  <c r="I8867" i="67"/>
  <c r="I7860" i="67"/>
  <c r="K775" i="67"/>
  <c r="J775" i="67"/>
  <c r="M775" i="67"/>
  <c r="L775" i="67"/>
  <c r="M4800" i="67"/>
  <c r="L4800" i="67"/>
  <c r="K4800" i="67"/>
  <c r="J4800" i="67"/>
  <c r="L1782" i="67"/>
  <c r="K1782" i="67"/>
  <c r="J1782" i="67"/>
  <c r="M1782" i="67"/>
  <c r="K5805" i="67"/>
  <c r="J5805" i="67"/>
  <c r="M5805" i="67"/>
  <c r="L5805" i="67"/>
  <c r="M2788" i="67"/>
  <c r="L2788" i="67"/>
  <c r="K2788" i="67"/>
  <c r="J2788" i="67"/>
  <c r="M3793" i="67"/>
  <c r="L3793" i="67"/>
  <c r="K3793" i="67"/>
  <c r="J3793" i="67"/>
  <c r="K6810" i="67"/>
  <c r="M6810" i="67"/>
  <c r="J6810" i="67"/>
  <c r="L6810" i="67"/>
  <c r="I6811" i="67"/>
  <c r="I5806" i="67"/>
  <c r="I4801" i="67"/>
  <c r="I3794" i="67"/>
  <c r="I2789" i="67"/>
  <c r="I1783" i="67"/>
  <c r="I776" i="67"/>
  <c r="I8868" i="67"/>
  <c r="I7861" i="67"/>
  <c r="J4801" i="67"/>
  <c r="M4801" i="67"/>
  <c r="L4801" i="67"/>
  <c r="K4801" i="67"/>
  <c r="L5806" i="67"/>
  <c r="K5806" i="67"/>
  <c r="J5806" i="67"/>
  <c r="M5806" i="67"/>
  <c r="L2789" i="67"/>
  <c r="K2789" i="67"/>
  <c r="J2789" i="67"/>
  <c r="M2789" i="67"/>
  <c r="L6811" i="67"/>
  <c r="K6811" i="67"/>
  <c r="J6811" i="67"/>
  <c r="M6811" i="67"/>
  <c r="I6812" i="67"/>
  <c r="K776" i="67"/>
  <c r="J776" i="67"/>
  <c r="M776" i="67"/>
  <c r="L776" i="67"/>
  <c r="M1783" i="67"/>
  <c r="L1783" i="67"/>
  <c r="K1783" i="67"/>
  <c r="J1783" i="67"/>
  <c r="M3794" i="67"/>
  <c r="L3794" i="67"/>
  <c r="K3794" i="67"/>
  <c r="J3794" i="67"/>
  <c r="I5807" i="67"/>
  <c r="I4802" i="67"/>
  <c r="I3795" i="67"/>
  <c r="I2790" i="67"/>
  <c r="I1784" i="67"/>
  <c r="I777" i="67"/>
  <c r="I8869" i="67"/>
  <c r="I7862" i="67"/>
  <c r="M4802" i="67"/>
  <c r="L4802" i="67"/>
  <c r="J4802" i="67"/>
  <c r="K4802" i="67"/>
  <c r="K5807" i="67"/>
  <c r="J5807" i="67"/>
  <c r="M5807" i="67"/>
  <c r="L5807" i="67"/>
  <c r="J777" i="67"/>
  <c r="M777" i="67"/>
  <c r="L777" i="67"/>
  <c r="K777" i="67"/>
  <c r="L1784" i="67"/>
  <c r="K1784" i="67"/>
  <c r="J1784" i="67"/>
  <c r="M1784" i="67"/>
  <c r="M2790" i="67"/>
  <c r="L2790" i="67"/>
  <c r="K2790" i="67"/>
  <c r="J2790" i="67"/>
  <c r="M3795" i="67"/>
  <c r="L3795" i="67"/>
  <c r="K3795" i="67"/>
  <c r="J3795" i="67"/>
  <c r="K6812" i="67"/>
  <c r="M6812" i="67"/>
  <c r="L6812" i="67"/>
  <c r="J6812" i="67"/>
  <c r="I6813" i="67"/>
  <c r="I5808" i="67"/>
  <c r="I4803" i="67"/>
  <c r="I3796" i="67"/>
  <c r="I2791" i="67"/>
  <c r="I1785" i="67"/>
  <c r="I778" i="67"/>
  <c r="I8870" i="67"/>
  <c r="I7863" i="67"/>
  <c r="J4803" i="67"/>
  <c r="M4803" i="67"/>
  <c r="L4803" i="67"/>
  <c r="K4803" i="67"/>
  <c r="L5808" i="67"/>
  <c r="K5808" i="67"/>
  <c r="J5808" i="67"/>
  <c r="M5808" i="67"/>
  <c r="L6813" i="67"/>
  <c r="K6813" i="67"/>
  <c r="J6813" i="67"/>
  <c r="M6813" i="67"/>
  <c r="I6814" i="67"/>
  <c r="M778" i="67"/>
  <c r="L778" i="67"/>
  <c r="K778" i="67"/>
  <c r="J778" i="67"/>
  <c r="L2791" i="67"/>
  <c r="K2791" i="67"/>
  <c r="J2791" i="67"/>
  <c r="M2791" i="67"/>
  <c r="M1785" i="67"/>
  <c r="L1785" i="67"/>
  <c r="K1785" i="67"/>
  <c r="J1785" i="67"/>
  <c r="M3796" i="67"/>
  <c r="L3796" i="67"/>
  <c r="K3796" i="67"/>
  <c r="J3796" i="67"/>
  <c r="I5809" i="67"/>
  <c r="I4804" i="67"/>
  <c r="I3797" i="67"/>
  <c r="I2792" i="67"/>
  <c r="I1786" i="67"/>
  <c r="I779" i="67"/>
  <c r="I8871" i="67"/>
  <c r="I7864" i="67"/>
  <c r="K5809" i="67"/>
  <c r="J5809" i="67"/>
  <c r="M5809" i="67"/>
  <c r="L5809" i="67"/>
  <c r="M4804" i="67"/>
  <c r="L4804" i="67"/>
  <c r="K4804" i="67"/>
  <c r="J4804" i="67"/>
  <c r="K6814" i="67"/>
  <c r="L6814" i="67"/>
  <c r="J6814" i="67"/>
  <c r="M6814" i="67"/>
  <c r="I6815" i="67"/>
  <c r="M779" i="67"/>
  <c r="L779" i="67"/>
  <c r="K779" i="67"/>
  <c r="J779" i="67"/>
  <c r="L1786" i="67"/>
  <c r="K1786" i="67"/>
  <c r="J1786" i="67"/>
  <c r="M1786" i="67"/>
  <c r="M2792" i="67"/>
  <c r="L2792" i="67"/>
  <c r="K2792" i="67"/>
  <c r="J2792" i="67"/>
  <c r="M3797" i="67"/>
  <c r="L3797" i="67"/>
  <c r="K3797" i="67"/>
  <c r="J3797" i="67"/>
  <c r="I5810" i="67"/>
  <c r="I4805" i="67"/>
  <c r="I3798" i="67"/>
  <c r="I2793" i="67"/>
  <c r="I1787" i="67"/>
  <c r="I780" i="67"/>
  <c r="I8872" i="67"/>
  <c r="I7865" i="67"/>
  <c r="L5810" i="67"/>
  <c r="K5810" i="67"/>
  <c r="J5810" i="67"/>
  <c r="M5810" i="67"/>
  <c r="M780" i="67"/>
  <c r="L780" i="67"/>
  <c r="K780" i="67"/>
  <c r="J780" i="67"/>
  <c r="M1787" i="67"/>
  <c r="L1787" i="67"/>
  <c r="K1787" i="67"/>
  <c r="J1787" i="67"/>
  <c r="L2793" i="67"/>
  <c r="K2793" i="67"/>
  <c r="J2793" i="67"/>
  <c r="M2793" i="67"/>
  <c r="J4805" i="67"/>
  <c r="M4805" i="67"/>
  <c r="L4805" i="67"/>
  <c r="K4805" i="67"/>
  <c r="L6815" i="67"/>
  <c r="K6815" i="67"/>
  <c r="J6815" i="67"/>
  <c r="M6815" i="67"/>
  <c r="I6816" i="67"/>
  <c r="M3798" i="67"/>
  <c r="L3798" i="67"/>
  <c r="K3798" i="67"/>
  <c r="J3798" i="67"/>
  <c r="I5811" i="67"/>
  <c r="I4806" i="67"/>
  <c r="I3799" i="67"/>
  <c r="I2794" i="67"/>
  <c r="I1788" i="67"/>
  <c r="I781" i="67"/>
  <c r="I8873" i="67"/>
  <c r="I7866" i="67"/>
  <c r="K5811" i="67"/>
  <c r="J5811" i="67"/>
  <c r="M5811" i="67"/>
  <c r="L5811" i="67"/>
  <c r="L781" i="67"/>
  <c r="K781" i="67"/>
  <c r="J781" i="67"/>
  <c r="M781" i="67"/>
  <c r="M2794" i="67"/>
  <c r="L2794" i="67"/>
  <c r="K2794" i="67"/>
  <c r="J2794" i="67"/>
  <c r="M4806" i="67"/>
  <c r="L4806" i="67"/>
  <c r="K4806" i="67"/>
  <c r="J4806" i="67"/>
  <c r="L1788" i="67"/>
  <c r="K1788" i="67"/>
  <c r="J1788" i="67"/>
  <c r="M1788" i="67"/>
  <c r="M3799" i="67"/>
  <c r="L3799" i="67"/>
  <c r="K3799" i="67"/>
  <c r="J3799" i="67"/>
  <c r="K6816" i="67"/>
  <c r="L6816" i="67"/>
  <c r="M6816" i="67"/>
  <c r="J6816" i="67"/>
  <c r="I6817" i="67"/>
  <c r="I5812" i="67"/>
  <c r="I4807" i="67"/>
  <c r="I3800" i="67"/>
  <c r="I2795" i="67"/>
  <c r="I1789" i="67"/>
  <c r="I782" i="67"/>
  <c r="I8874" i="67"/>
  <c r="I7867" i="67"/>
  <c r="L5812" i="67"/>
  <c r="K5812" i="67"/>
  <c r="J5812" i="67"/>
  <c r="M5812" i="67"/>
  <c r="M1789" i="67"/>
  <c r="L1789" i="67"/>
  <c r="K1789" i="67"/>
  <c r="J1789" i="67"/>
  <c r="J4807" i="67"/>
  <c r="M4807" i="67"/>
  <c r="L4807" i="67"/>
  <c r="K4807" i="67"/>
  <c r="L6817" i="67"/>
  <c r="K6817" i="67"/>
  <c r="J6817" i="67"/>
  <c r="M6817" i="67"/>
  <c r="I6818" i="67"/>
  <c r="K782" i="67"/>
  <c r="J782" i="67"/>
  <c r="M782" i="67"/>
  <c r="L782" i="67"/>
  <c r="L2795" i="67"/>
  <c r="K2795" i="67"/>
  <c r="J2795" i="67"/>
  <c r="M2795" i="67"/>
  <c r="M3800" i="67"/>
  <c r="L3800" i="67"/>
  <c r="K3800" i="67"/>
  <c r="J3800" i="67"/>
  <c r="I5813" i="67"/>
  <c r="I4808" i="67"/>
  <c r="I3801" i="67"/>
  <c r="I2796" i="67"/>
  <c r="I1790" i="67"/>
  <c r="I783" i="67"/>
  <c r="I8875" i="67"/>
  <c r="I7868" i="67"/>
  <c r="M4808" i="67"/>
  <c r="L4808" i="67"/>
  <c r="K4808" i="67"/>
  <c r="J4808" i="67"/>
  <c r="K5813" i="67"/>
  <c r="J5813" i="67"/>
  <c r="L5813" i="67"/>
  <c r="M5813" i="67"/>
  <c r="L1790" i="67"/>
  <c r="K1790" i="67"/>
  <c r="J1790" i="67"/>
  <c r="M1790" i="67"/>
  <c r="M2796" i="67"/>
  <c r="L2796" i="67"/>
  <c r="K2796" i="67"/>
  <c r="J2796" i="67"/>
  <c r="K783" i="67"/>
  <c r="J783" i="67"/>
  <c r="M783" i="67"/>
  <c r="L783" i="67"/>
  <c r="M3801" i="67"/>
  <c r="L3801" i="67"/>
  <c r="K3801" i="67"/>
  <c r="J3801" i="67"/>
  <c r="K6818" i="67"/>
  <c r="M6818" i="67"/>
  <c r="L6818" i="67"/>
  <c r="J6818" i="67"/>
  <c r="I6819" i="67"/>
  <c r="I5814" i="67"/>
  <c r="I4809" i="67"/>
  <c r="I3802" i="67"/>
  <c r="I2797" i="67"/>
  <c r="I1791" i="67"/>
  <c r="I784" i="67"/>
  <c r="I8876" i="67"/>
  <c r="I7869" i="67"/>
  <c r="L5814" i="67"/>
  <c r="K5814" i="67"/>
  <c r="J5814" i="67"/>
  <c r="M5814" i="67"/>
  <c r="L6819" i="67"/>
  <c r="K6819" i="67"/>
  <c r="J6819" i="67"/>
  <c r="M6819" i="67"/>
  <c r="I6820" i="67"/>
  <c r="K784" i="67"/>
  <c r="J784" i="67"/>
  <c r="M784" i="67"/>
  <c r="L784" i="67"/>
  <c r="J4809" i="67"/>
  <c r="M4809" i="67"/>
  <c r="L4809" i="67"/>
  <c r="K4809" i="67"/>
  <c r="K1791" i="67"/>
  <c r="J1791" i="67"/>
  <c r="M1791" i="67"/>
  <c r="L1791" i="67"/>
  <c r="L2797" i="67"/>
  <c r="K2797" i="67"/>
  <c r="J2797" i="67"/>
  <c r="M2797" i="67"/>
  <c r="M3802" i="67"/>
  <c r="L3802" i="67"/>
  <c r="K3802" i="67"/>
  <c r="J3802" i="67"/>
  <c r="I5815" i="67"/>
  <c r="I4810" i="67"/>
  <c r="I3803" i="67"/>
  <c r="I2798" i="67"/>
  <c r="I1792" i="67"/>
  <c r="I785" i="67"/>
  <c r="I8877" i="67"/>
  <c r="I7870" i="67"/>
  <c r="M1792" i="67"/>
  <c r="L1792" i="67"/>
  <c r="K1792" i="67"/>
  <c r="J1792" i="67"/>
  <c r="M4810" i="67"/>
  <c r="L4810" i="67"/>
  <c r="K4810" i="67"/>
  <c r="J4810" i="67"/>
  <c r="M2798" i="67"/>
  <c r="L2798" i="67"/>
  <c r="K2798" i="67"/>
  <c r="J2798" i="67"/>
  <c r="K5815" i="67"/>
  <c r="J5815" i="67"/>
  <c r="M5815" i="67"/>
  <c r="L5815" i="67"/>
  <c r="J785" i="67"/>
  <c r="M785" i="67"/>
  <c r="L785" i="67"/>
  <c r="K785" i="67"/>
  <c r="M3803" i="67"/>
  <c r="L3803" i="67"/>
  <c r="K3803" i="67"/>
  <c r="J3803" i="67"/>
  <c r="K6820" i="67"/>
  <c r="J6820" i="67"/>
  <c r="L6820" i="67"/>
  <c r="M6820" i="67"/>
  <c r="I6821" i="67"/>
  <c r="I5816" i="67"/>
  <c r="I4811" i="67"/>
  <c r="I3804" i="67"/>
  <c r="I2799" i="67"/>
  <c r="I1793" i="67"/>
  <c r="I786" i="67"/>
  <c r="I8878" i="67"/>
  <c r="I7871" i="67"/>
  <c r="J4811" i="67"/>
  <c r="M4811" i="67"/>
  <c r="L4811" i="67"/>
  <c r="K4811" i="67"/>
  <c r="L5816" i="67"/>
  <c r="K5816" i="67"/>
  <c r="J5816" i="67"/>
  <c r="M5816" i="67"/>
  <c r="L6821" i="67"/>
  <c r="K6821" i="67"/>
  <c r="J6821" i="67"/>
  <c r="M6821" i="67"/>
  <c r="I6822" i="67"/>
  <c r="M786" i="67"/>
  <c r="L786" i="67"/>
  <c r="K786" i="67"/>
  <c r="J786" i="67"/>
  <c r="K1793" i="67"/>
  <c r="J1793" i="67"/>
  <c r="M1793" i="67"/>
  <c r="L1793" i="67"/>
  <c r="L2799" i="67"/>
  <c r="K2799" i="67"/>
  <c r="J2799" i="67"/>
  <c r="M2799" i="67"/>
  <c r="M3804" i="67"/>
  <c r="L3804" i="67"/>
  <c r="K3804" i="67"/>
  <c r="J3804" i="67"/>
  <c r="I5817" i="67"/>
  <c r="I4812" i="67"/>
  <c r="I3805" i="67"/>
  <c r="I2800" i="67"/>
  <c r="I1794" i="67"/>
  <c r="I787" i="67"/>
  <c r="I8879" i="67"/>
  <c r="I7872" i="67"/>
  <c r="K5817" i="67"/>
  <c r="J5817" i="67"/>
  <c r="M5817" i="67"/>
  <c r="L5817" i="67"/>
  <c r="M787" i="67"/>
  <c r="L787" i="67"/>
  <c r="K787" i="67"/>
  <c r="J787" i="67"/>
  <c r="M4812" i="67"/>
  <c r="L4812" i="67"/>
  <c r="K4812" i="67"/>
  <c r="J4812" i="67"/>
  <c r="M1794" i="67"/>
  <c r="L1794" i="67"/>
  <c r="K1794" i="67"/>
  <c r="J1794" i="67"/>
  <c r="K6822" i="67"/>
  <c r="J6822" i="67"/>
  <c r="L6822" i="67"/>
  <c r="M6822" i="67"/>
  <c r="I6823" i="67"/>
  <c r="M2800" i="67"/>
  <c r="L2800" i="67"/>
  <c r="K2800" i="67"/>
  <c r="J2800" i="67"/>
  <c r="M3805" i="67"/>
  <c r="L3805" i="67"/>
  <c r="K3805" i="67"/>
  <c r="J3805" i="67"/>
  <c r="I5818" i="67"/>
  <c r="I4813" i="67"/>
  <c r="I3806" i="67"/>
  <c r="I2801" i="67"/>
  <c r="I1795" i="67"/>
  <c r="I788" i="67"/>
  <c r="I8880" i="67"/>
  <c r="I7873" i="67"/>
  <c r="J4813" i="67"/>
  <c r="M4813" i="67"/>
  <c r="L4813" i="67"/>
  <c r="K4813" i="67"/>
  <c r="L5818" i="67"/>
  <c r="K5818" i="67"/>
  <c r="J5818" i="67"/>
  <c r="M5818" i="67"/>
  <c r="M788" i="67"/>
  <c r="L788" i="67"/>
  <c r="K788" i="67"/>
  <c r="J788" i="67"/>
  <c r="K1795" i="67"/>
  <c r="J1795" i="67"/>
  <c r="M1795" i="67"/>
  <c r="L1795" i="67"/>
  <c r="L6823" i="67"/>
  <c r="K6823" i="67"/>
  <c r="J6823" i="67"/>
  <c r="M6823" i="67"/>
  <c r="I6824" i="67"/>
  <c r="L2801" i="67"/>
  <c r="K2801" i="67"/>
  <c r="J2801" i="67"/>
  <c r="M2801" i="67"/>
  <c r="M3806" i="67"/>
  <c r="L3806" i="67"/>
  <c r="K3806" i="67"/>
  <c r="J3806" i="67"/>
  <c r="I5819" i="67"/>
  <c r="I4814" i="67"/>
  <c r="I3807" i="67"/>
  <c r="I2802" i="67"/>
  <c r="I1796" i="67"/>
  <c r="I789" i="67"/>
  <c r="I8881" i="67"/>
  <c r="I7874" i="67"/>
  <c r="M4814" i="67"/>
  <c r="L4814" i="67"/>
  <c r="K4814" i="67"/>
  <c r="J4814" i="67"/>
  <c r="K6824" i="67"/>
  <c r="M6824" i="67"/>
  <c r="L6824" i="67"/>
  <c r="J6824" i="67"/>
  <c r="I6825" i="67"/>
  <c r="M1796" i="67"/>
  <c r="L1796" i="67"/>
  <c r="K1796" i="67"/>
  <c r="J1796" i="67"/>
  <c r="K5819" i="67"/>
  <c r="J5819" i="67"/>
  <c r="M5819" i="67"/>
  <c r="L5819" i="67"/>
  <c r="M2802" i="67"/>
  <c r="L2802" i="67"/>
  <c r="K2802" i="67"/>
  <c r="J2802" i="67"/>
  <c r="L789" i="67"/>
  <c r="K789" i="67"/>
  <c r="J789" i="67"/>
  <c r="M789" i="67"/>
  <c r="M3807" i="67"/>
  <c r="L3807" i="67"/>
  <c r="K3807" i="67"/>
  <c r="J3807" i="67"/>
  <c r="I5820" i="67"/>
  <c r="I4815" i="67"/>
  <c r="I3808" i="67"/>
  <c r="I2803" i="67"/>
  <c r="I1797" i="67"/>
  <c r="I790" i="67"/>
  <c r="I8882" i="67"/>
  <c r="I7875" i="67"/>
  <c r="L5820" i="67"/>
  <c r="K5820" i="67"/>
  <c r="J5820" i="67"/>
  <c r="M5820" i="67"/>
  <c r="J4815" i="67"/>
  <c r="M4815" i="67"/>
  <c r="L4815" i="67"/>
  <c r="K4815" i="67"/>
  <c r="K1797" i="67"/>
  <c r="J1797" i="67"/>
  <c r="M1797" i="67"/>
  <c r="L1797" i="67"/>
  <c r="K790" i="67"/>
  <c r="J790" i="67"/>
  <c r="M790" i="67"/>
  <c r="L790" i="67"/>
  <c r="L2803" i="67"/>
  <c r="K2803" i="67"/>
  <c r="J2803" i="67"/>
  <c r="M2803" i="67"/>
  <c r="M3808" i="67"/>
  <c r="L3808" i="67"/>
  <c r="K3808" i="67"/>
  <c r="J3808" i="67"/>
  <c r="L6825" i="67"/>
  <c r="K6825" i="67"/>
  <c r="J6825" i="67"/>
  <c r="M6825" i="67"/>
  <c r="I6826" i="67"/>
  <c r="I5821" i="67"/>
  <c r="I4816" i="67"/>
  <c r="I3809" i="67"/>
  <c r="I2804" i="67"/>
  <c r="I1798" i="67"/>
  <c r="I791" i="67"/>
  <c r="I8883" i="67"/>
  <c r="I7876" i="67"/>
  <c r="M1798" i="67"/>
  <c r="L1798" i="67"/>
  <c r="K1798" i="67"/>
  <c r="J1798" i="67"/>
  <c r="M4816" i="67"/>
  <c r="L4816" i="67"/>
  <c r="K4816" i="67"/>
  <c r="J4816" i="67"/>
  <c r="K6826" i="67"/>
  <c r="M6826" i="67"/>
  <c r="J6826" i="67"/>
  <c r="L6826" i="67"/>
  <c r="I6827" i="67"/>
  <c r="K791" i="67"/>
  <c r="J791" i="67"/>
  <c r="M791" i="67"/>
  <c r="L791" i="67"/>
  <c r="M2804" i="67"/>
  <c r="L2804" i="67"/>
  <c r="K2804" i="67"/>
  <c r="J2804" i="67"/>
  <c r="K5821" i="67"/>
  <c r="J5821" i="67"/>
  <c r="M5821" i="67"/>
  <c r="L5821" i="67"/>
  <c r="M3809" i="67"/>
  <c r="L3809" i="67"/>
  <c r="K3809" i="67"/>
  <c r="J3809" i="67"/>
  <c r="I5822" i="67"/>
  <c r="I4817" i="67"/>
  <c r="I3810" i="67"/>
  <c r="I2805" i="67"/>
  <c r="I1799" i="67"/>
  <c r="I792" i="67"/>
  <c r="I8884" i="67"/>
  <c r="I7877" i="67"/>
  <c r="J4817" i="67"/>
  <c r="M4817" i="67"/>
  <c r="L4817" i="67"/>
  <c r="K4817" i="67"/>
  <c r="L6827" i="67"/>
  <c r="K6827" i="67"/>
  <c r="J6827" i="67"/>
  <c r="M6827" i="67"/>
  <c r="I6828" i="67"/>
  <c r="K1799" i="67"/>
  <c r="J1799" i="67"/>
  <c r="M1799" i="67"/>
  <c r="L1799" i="67"/>
  <c r="L5822" i="67"/>
  <c r="K5822" i="67"/>
  <c r="J5822" i="67"/>
  <c r="M5822" i="67"/>
  <c r="K792" i="67"/>
  <c r="J792" i="67"/>
  <c r="M792" i="67"/>
  <c r="L792" i="67"/>
  <c r="L2805" i="67"/>
  <c r="K2805" i="67"/>
  <c r="J2805" i="67"/>
  <c r="M2805" i="67"/>
  <c r="M3810" i="67"/>
  <c r="L3810" i="67"/>
  <c r="K3810" i="67"/>
  <c r="J3810" i="67"/>
  <c r="I5823" i="67"/>
  <c r="I4818" i="67"/>
  <c r="I3811" i="67"/>
  <c r="I2806" i="67"/>
  <c r="I1800" i="67"/>
  <c r="I793" i="67"/>
  <c r="I8885" i="67"/>
  <c r="I7878" i="67"/>
  <c r="K5823" i="67"/>
  <c r="J5823" i="67"/>
  <c r="M5823" i="67"/>
  <c r="L5823" i="67"/>
  <c r="M4818" i="67"/>
  <c r="L4818" i="67"/>
  <c r="J4818" i="67"/>
  <c r="K4818" i="67"/>
  <c r="J793" i="67"/>
  <c r="M793" i="67"/>
  <c r="L793" i="67"/>
  <c r="K793" i="67"/>
  <c r="M1800" i="67"/>
  <c r="L1800" i="67"/>
  <c r="K1800" i="67"/>
  <c r="J1800" i="67"/>
  <c r="M2806" i="67"/>
  <c r="L2806" i="67"/>
  <c r="K2806" i="67"/>
  <c r="J2806" i="67"/>
  <c r="M3811" i="67"/>
  <c r="L3811" i="67"/>
  <c r="K3811" i="67"/>
  <c r="J3811" i="67"/>
  <c r="K6828" i="67"/>
  <c r="M6828" i="67"/>
  <c r="L6828" i="67"/>
  <c r="J6828" i="67"/>
  <c r="I6829" i="67"/>
  <c r="I5824" i="67"/>
  <c r="I4819" i="67"/>
  <c r="I3812" i="67"/>
  <c r="I2807" i="67"/>
  <c r="I1801" i="67"/>
  <c r="I794" i="67"/>
  <c r="I8886" i="67"/>
  <c r="I7879" i="67"/>
  <c r="J4819" i="67"/>
  <c r="M4819" i="67"/>
  <c r="L4819" i="67"/>
  <c r="K4819" i="67"/>
  <c r="L6829" i="67"/>
  <c r="K6829" i="67"/>
  <c r="J6829" i="67"/>
  <c r="M6829" i="67"/>
  <c r="I6830" i="67"/>
  <c r="M794" i="67"/>
  <c r="L794" i="67"/>
  <c r="K794" i="67"/>
  <c r="J794" i="67"/>
  <c r="K1801" i="67"/>
  <c r="J1801" i="67"/>
  <c r="M1801" i="67"/>
  <c r="L1801" i="67"/>
  <c r="L5824" i="67"/>
  <c r="K5824" i="67"/>
  <c r="J5824" i="67"/>
  <c r="M5824" i="67"/>
  <c r="L2807" i="67"/>
  <c r="K2807" i="67"/>
  <c r="J2807" i="67"/>
  <c r="M2807" i="67"/>
  <c r="M3812" i="67"/>
  <c r="L3812" i="67"/>
  <c r="K3812" i="67"/>
  <c r="J3812" i="67"/>
  <c r="I5825" i="67"/>
  <c r="I4820" i="67"/>
  <c r="I3813" i="67"/>
  <c r="I2808" i="67"/>
  <c r="I1802" i="67"/>
  <c r="I795" i="67"/>
  <c r="I8887" i="67"/>
  <c r="I7880" i="67"/>
  <c r="M4820" i="67"/>
  <c r="L4820" i="67"/>
  <c r="K4820" i="67"/>
  <c r="J4820" i="67"/>
  <c r="K5825" i="67"/>
  <c r="J5825" i="67"/>
  <c r="M5825" i="67"/>
  <c r="L5825" i="67"/>
  <c r="M2808" i="67"/>
  <c r="L2808" i="67"/>
  <c r="K2808" i="67"/>
  <c r="J2808" i="67"/>
  <c r="M795" i="67"/>
  <c r="L795" i="67"/>
  <c r="K795" i="67"/>
  <c r="J795" i="67"/>
  <c r="M1802" i="67"/>
  <c r="L1802" i="67"/>
  <c r="K1802" i="67"/>
  <c r="J1802" i="67"/>
  <c r="M3813" i="67"/>
  <c r="L3813" i="67"/>
  <c r="K3813" i="67"/>
  <c r="J3813" i="67"/>
  <c r="K6830" i="67"/>
  <c r="L6830" i="67"/>
  <c r="J6830" i="67"/>
  <c r="M6830" i="67"/>
  <c r="I6831" i="67"/>
  <c r="I5826" i="67"/>
  <c r="I4821" i="67"/>
  <c r="I3814" i="67"/>
  <c r="I2809" i="67"/>
  <c r="I1803" i="67"/>
  <c r="I796" i="67"/>
  <c r="I8888" i="67"/>
  <c r="I7881" i="67"/>
  <c r="J4821" i="67"/>
  <c r="M4821" i="67"/>
  <c r="L4821" i="67"/>
  <c r="K4821" i="67"/>
  <c r="K1803" i="67"/>
  <c r="J1803" i="67"/>
  <c r="M1803" i="67"/>
  <c r="L1803" i="67"/>
  <c r="L6831" i="67"/>
  <c r="K6831" i="67"/>
  <c r="J6831" i="67"/>
  <c r="M6831" i="67"/>
  <c r="I6832" i="67"/>
  <c r="M796" i="67"/>
  <c r="L796" i="67"/>
  <c r="K796" i="67"/>
  <c r="J796" i="67"/>
  <c r="L5826" i="67"/>
  <c r="K5826" i="67"/>
  <c r="J5826" i="67"/>
  <c r="M5826" i="67"/>
  <c r="L2809" i="67"/>
  <c r="K2809" i="67"/>
  <c r="J2809" i="67"/>
  <c r="M2809" i="67"/>
  <c r="M3814" i="67"/>
  <c r="L3814" i="67"/>
  <c r="K3814" i="67"/>
  <c r="J3814" i="67"/>
  <c r="I5827" i="67"/>
  <c r="I4822" i="67"/>
  <c r="I3815" i="67"/>
  <c r="I2810" i="67"/>
  <c r="I1804" i="67"/>
  <c r="I797" i="67"/>
  <c r="I8889" i="67"/>
  <c r="I7882" i="67"/>
  <c r="M4822" i="67"/>
  <c r="L4822" i="67"/>
  <c r="K4822" i="67"/>
  <c r="J4822" i="67"/>
  <c r="K5827" i="67"/>
  <c r="J5827" i="67"/>
  <c r="M5827" i="67"/>
  <c r="L5827" i="67"/>
  <c r="K6832" i="67"/>
  <c r="L6832" i="67"/>
  <c r="J6832" i="67"/>
  <c r="M6832" i="67"/>
  <c r="I6833" i="67"/>
  <c r="L797" i="67"/>
  <c r="K797" i="67"/>
  <c r="J797" i="67"/>
  <c r="M797" i="67"/>
  <c r="M1804" i="67"/>
  <c r="L1804" i="67"/>
  <c r="K1804" i="67"/>
  <c r="J1804" i="67"/>
  <c r="M2810" i="67"/>
  <c r="L2810" i="67"/>
  <c r="K2810" i="67"/>
  <c r="J2810" i="67"/>
  <c r="M3815" i="67"/>
  <c r="L3815" i="67"/>
  <c r="K3815" i="67"/>
  <c r="J3815" i="67"/>
  <c r="I5828" i="67"/>
  <c r="I4823" i="67"/>
  <c r="I3816" i="67"/>
  <c r="I2811" i="67"/>
  <c r="I1805" i="67"/>
  <c r="I798" i="67"/>
  <c r="I8890" i="67"/>
  <c r="I7883" i="67"/>
  <c r="L5828" i="67"/>
  <c r="K5828" i="67"/>
  <c r="J5828" i="67"/>
  <c r="M5828" i="67"/>
  <c r="K798" i="67"/>
  <c r="J798" i="67"/>
  <c r="M798" i="67"/>
  <c r="L798" i="67"/>
  <c r="L6833" i="67"/>
  <c r="K6833" i="67"/>
  <c r="J6833" i="67"/>
  <c r="M6833" i="67"/>
  <c r="I6834" i="67"/>
  <c r="J4823" i="67"/>
  <c r="M4823" i="67"/>
  <c r="L4823" i="67"/>
  <c r="K4823" i="67"/>
  <c r="K1805" i="67"/>
  <c r="J1805" i="67"/>
  <c r="M1805" i="67"/>
  <c r="L1805" i="67"/>
  <c r="L2811" i="67"/>
  <c r="K2811" i="67"/>
  <c r="J2811" i="67"/>
  <c r="M2811" i="67"/>
  <c r="M3816" i="67"/>
  <c r="L3816" i="67"/>
  <c r="K3816" i="67"/>
  <c r="J3816" i="67"/>
  <c r="I5829" i="67"/>
  <c r="I4824" i="67"/>
  <c r="I3817" i="67"/>
  <c r="I2812" i="67"/>
  <c r="I1806" i="67"/>
  <c r="I799" i="67"/>
  <c r="I8891" i="67"/>
  <c r="I7884" i="67"/>
  <c r="K6834" i="67"/>
  <c r="M6834" i="67"/>
  <c r="L6834" i="67"/>
  <c r="J6834" i="67"/>
  <c r="I6835" i="67"/>
  <c r="M4824" i="67"/>
  <c r="L4824" i="67"/>
  <c r="K4824" i="67"/>
  <c r="J4824" i="67"/>
  <c r="K799" i="67"/>
  <c r="J799" i="67"/>
  <c r="M799" i="67"/>
  <c r="L799" i="67"/>
  <c r="K5829" i="67"/>
  <c r="J5829" i="67"/>
  <c r="L5829" i="67"/>
  <c r="M5829" i="67"/>
  <c r="M1806" i="67"/>
  <c r="L1806" i="67"/>
  <c r="J1806" i="67"/>
  <c r="K1806" i="67"/>
  <c r="M2812" i="67"/>
  <c r="L2812" i="67"/>
  <c r="K2812" i="67"/>
  <c r="J2812" i="67"/>
  <c r="M3817" i="67"/>
  <c r="L3817" i="67"/>
  <c r="K3817" i="67"/>
  <c r="J3817" i="67"/>
  <c r="I5830" i="67"/>
  <c r="I4825" i="67"/>
  <c r="I3818" i="67"/>
  <c r="I2813" i="67"/>
  <c r="I1807" i="67"/>
  <c r="I800" i="67"/>
  <c r="I8892" i="67"/>
  <c r="I7885" i="67"/>
  <c r="L5830" i="67"/>
  <c r="K5830" i="67"/>
  <c r="J5830" i="67"/>
  <c r="M5830" i="67"/>
  <c r="J4825" i="67"/>
  <c r="M4825" i="67"/>
  <c r="L4825" i="67"/>
  <c r="K4825" i="67"/>
  <c r="K1807" i="67"/>
  <c r="J1807" i="67"/>
  <c r="M1807" i="67"/>
  <c r="L1807" i="67"/>
  <c r="L6835" i="67"/>
  <c r="K6835" i="67"/>
  <c r="J6835" i="67"/>
  <c r="M6835" i="67"/>
  <c r="I6836" i="67"/>
  <c r="K800" i="67"/>
  <c r="J800" i="67"/>
  <c r="M800" i="67"/>
  <c r="L800" i="67"/>
  <c r="L2813" i="67"/>
  <c r="K2813" i="67"/>
  <c r="J2813" i="67"/>
  <c r="M2813" i="67"/>
  <c r="M3818" i="67"/>
  <c r="L3818" i="67"/>
  <c r="K3818" i="67"/>
  <c r="J3818" i="67"/>
  <c r="I5831" i="67"/>
  <c r="I4826" i="67"/>
  <c r="I3819" i="67"/>
  <c r="I2814" i="67"/>
  <c r="I1808" i="67"/>
  <c r="I801" i="67"/>
  <c r="I8893" i="67"/>
  <c r="I7886" i="67"/>
  <c r="K5831" i="67"/>
  <c r="J5831" i="67"/>
  <c r="M5831" i="67"/>
  <c r="L5831" i="67"/>
  <c r="M4826" i="67"/>
  <c r="L4826" i="67"/>
  <c r="K4826" i="67"/>
  <c r="J4826" i="67"/>
  <c r="M1808" i="67"/>
  <c r="L1808" i="67"/>
  <c r="K1808" i="67"/>
  <c r="J1808" i="67"/>
  <c r="M2814" i="67"/>
  <c r="L2814" i="67"/>
  <c r="K2814" i="67"/>
  <c r="J2814" i="67"/>
  <c r="J801" i="67"/>
  <c r="M801" i="67"/>
  <c r="L801" i="67"/>
  <c r="K801" i="67"/>
  <c r="M3819" i="67"/>
  <c r="L3819" i="67"/>
  <c r="K3819" i="67"/>
  <c r="J3819" i="67"/>
  <c r="K6836" i="67"/>
  <c r="J6836" i="67"/>
  <c r="L6836" i="67"/>
  <c r="M6836" i="67"/>
  <c r="I6837" i="67"/>
  <c r="I5832" i="67"/>
  <c r="I4827" i="67"/>
  <c r="I3820" i="67"/>
  <c r="I2815" i="67"/>
  <c r="I1809" i="67"/>
  <c r="I802" i="67"/>
  <c r="I8894" i="67"/>
  <c r="I7887" i="67"/>
  <c r="L6837" i="67"/>
  <c r="K6837" i="67"/>
  <c r="J6837" i="67"/>
  <c r="M6837" i="67"/>
  <c r="I6838" i="67"/>
  <c r="J4827" i="67"/>
  <c r="M4827" i="67"/>
  <c r="L4827" i="67"/>
  <c r="K4827" i="67"/>
  <c r="L5832" i="67"/>
  <c r="K5832" i="67"/>
  <c r="J5832" i="67"/>
  <c r="M5832" i="67"/>
  <c r="K1809" i="67"/>
  <c r="J1809" i="67"/>
  <c r="M1809" i="67"/>
  <c r="L1809" i="67"/>
  <c r="L2815" i="67"/>
  <c r="K2815" i="67"/>
  <c r="J2815" i="67"/>
  <c r="M2815" i="67"/>
  <c r="M802" i="67"/>
  <c r="L802" i="67"/>
  <c r="K802" i="67"/>
  <c r="J802" i="67"/>
  <c r="M3820" i="67"/>
  <c r="L3820" i="67"/>
  <c r="K3820" i="67"/>
  <c r="J3820" i="67"/>
  <c r="I5833" i="67"/>
  <c r="I4828" i="67"/>
  <c r="I3821" i="67"/>
  <c r="I2816" i="67"/>
  <c r="I1810" i="67"/>
  <c r="I803" i="67"/>
  <c r="I8895" i="67"/>
  <c r="I7888" i="67"/>
  <c r="M4828" i="67"/>
  <c r="L4828" i="67"/>
  <c r="K4828" i="67"/>
  <c r="J4828" i="67"/>
  <c r="K6838" i="67"/>
  <c r="J6838" i="67"/>
  <c r="M6838" i="67"/>
  <c r="L6838" i="67"/>
  <c r="I6839" i="67"/>
  <c r="M803" i="67"/>
  <c r="L803" i="67"/>
  <c r="K803" i="67"/>
  <c r="J803" i="67"/>
  <c r="K5833" i="67"/>
  <c r="J5833" i="67"/>
  <c r="M5833" i="67"/>
  <c r="L5833" i="67"/>
  <c r="M1810" i="67"/>
  <c r="L1810" i="67"/>
  <c r="K1810" i="67"/>
  <c r="J1810" i="67"/>
  <c r="M2816" i="67"/>
  <c r="L2816" i="67"/>
  <c r="K2816" i="67"/>
  <c r="J2816" i="67"/>
  <c r="M3821" i="67"/>
  <c r="L3821" i="67"/>
  <c r="K3821" i="67"/>
  <c r="J3821" i="67"/>
  <c r="I5834" i="67"/>
  <c r="I4829" i="67"/>
  <c r="I3822" i="67"/>
  <c r="I2817" i="67"/>
  <c r="I1811" i="67"/>
  <c r="I804" i="67"/>
  <c r="I8896" i="67"/>
  <c r="I7889" i="67"/>
  <c r="L5834" i="67"/>
  <c r="K5834" i="67"/>
  <c r="J5834" i="67"/>
  <c r="M5834" i="67"/>
  <c r="J4829" i="67"/>
  <c r="M4829" i="67"/>
  <c r="L4829" i="67"/>
  <c r="K4829" i="67"/>
  <c r="M804" i="67"/>
  <c r="L804" i="67"/>
  <c r="K804" i="67"/>
  <c r="J804" i="67"/>
  <c r="K1811" i="67"/>
  <c r="J1811" i="67"/>
  <c r="M1811" i="67"/>
  <c r="L1811" i="67"/>
  <c r="L2817" i="67"/>
  <c r="K2817" i="67"/>
  <c r="J2817" i="67"/>
  <c r="M2817" i="67"/>
  <c r="M3822" i="67"/>
  <c r="L3822" i="67"/>
  <c r="K3822" i="67"/>
  <c r="J3822" i="67"/>
  <c r="L6839" i="67"/>
  <c r="K6839" i="67"/>
  <c r="J6839" i="67"/>
  <c r="M6839" i="67"/>
  <c r="I6840" i="67"/>
  <c r="I5835" i="67"/>
  <c r="I4830" i="67"/>
  <c r="I3823" i="67"/>
  <c r="I2818" i="67"/>
  <c r="I1812" i="67"/>
  <c r="I805" i="67"/>
  <c r="I8897" i="67"/>
  <c r="I7890" i="67"/>
  <c r="K5835" i="67"/>
  <c r="J5835" i="67"/>
  <c r="M5835" i="67"/>
  <c r="L5835" i="67"/>
  <c r="M4830" i="67"/>
  <c r="L4830" i="67"/>
  <c r="K4830" i="67"/>
  <c r="J4830" i="67"/>
  <c r="L805" i="67"/>
  <c r="K805" i="67"/>
  <c r="J805" i="67"/>
  <c r="M805" i="67"/>
  <c r="M1812" i="67"/>
  <c r="L1812" i="67"/>
  <c r="K1812" i="67"/>
  <c r="J1812" i="67"/>
  <c r="K6840" i="67"/>
  <c r="M6840" i="67"/>
  <c r="L6840" i="67"/>
  <c r="J6840" i="67"/>
  <c r="I6841" i="67"/>
  <c r="M2818" i="67"/>
  <c r="L2818" i="67"/>
  <c r="K2818" i="67"/>
  <c r="J2818" i="67"/>
  <c r="M3823" i="67"/>
  <c r="L3823" i="67"/>
  <c r="K3823" i="67"/>
  <c r="J3823" i="67"/>
  <c r="I5836" i="67"/>
  <c r="I4831" i="67"/>
  <c r="I3824" i="67"/>
  <c r="I2819" i="67"/>
  <c r="I1813" i="67"/>
  <c r="I806" i="67"/>
  <c r="I8898" i="67"/>
  <c r="I7891" i="67"/>
  <c r="L5836" i="67"/>
  <c r="K5836" i="67"/>
  <c r="J5836" i="67"/>
  <c r="M5836" i="67"/>
  <c r="J4831" i="67"/>
  <c r="M4831" i="67"/>
  <c r="L4831" i="67"/>
  <c r="K4831" i="67"/>
  <c r="K806" i="67"/>
  <c r="J806" i="67"/>
  <c r="M806" i="67"/>
  <c r="L806" i="67"/>
  <c r="K1813" i="67"/>
  <c r="J1813" i="67"/>
  <c r="M1813" i="67"/>
  <c r="L1813" i="67"/>
  <c r="L6841" i="67"/>
  <c r="K6841" i="67"/>
  <c r="J6841" i="67"/>
  <c r="M6841" i="67"/>
  <c r="I6842" i="67"/>
  <c r="L2819" i="67"/>
  <c r="K2819" i="67"/>
  <c r="J2819" i="67"/>
  <c r="M2819" i="67"/>
  <c r="M3824" i="67"/>
  <c r="L3824" i="67"/>
  <c r="K3824" i="67"/>
  <c r="J3824" i="67"/>
  <c r="I5837" i="67"/>
  <c r="I4832" i="67"/>
  <c r="I3825" i="67"/>
  <c r="I2820" i="67"/>
  <c r="I1814" i="67"/>
  <c r="I807" i="67"/>
  <c r="I8899" i="67"/>
  <c r="I7892" i="67"/>
  <c r="M4832" i="67"/>
  <c r="L4832" i="67"/>
  <c r="K4832" i="67"/>
  <c r="J4832" i="67"/>
  <c r="M2820" i="67"/>
  <c r="L2820" i="67"/>
  <c r="K2820" i="67"/>
  <c r="J2820" i="67"/>
  <c r="K5837" i="67"/>
  <c r="J5837" i="67"/>
  <c r="M5837" i="67"/>
  <c r="L5837" i="67"/>
  <c r="K6842" i="67"/>
  <c r="M6842" i="67"/>
  <c r="J6842" i="67"/>
  <c r="L6842" i="67"/>
  <c r="I6843" i="67"/>
  <c r="K807" i="67"/>
  <c r="J807" i="67"/>
  <c r="M807" i="67"/>
  <c r="L807" i="67"/>
  <c r="M1814" i="67"/>
  <c r="L1814" i="67"/>
  <c r="K1814" i="67"/>
  <c r="J1814" i="67"/>
  <c r="M3825" i="67"/>
  <c r="L3825" i="67"/>
  <c r="K3825" i="67"/>
  <c r="J3825" i="67"/>
  <c r="I5838" i="67"/>
  <c r="I4833" i="67"/>
  <c r="I3826" i="67"/>
  <c r="I2821" i="67"/>
  <c r="I1815" i="67"/>
  <c r="I808" i="67"/>
  <c r="I8900" i="67"/>
  <c r="I7893" i="67"/>
  <c r="J4833" i="67"/>
  <c r="M4833" i="67"/>
  <c r="L4833" i="67"/>
  <c r="K4833" i="67"/>
  <c r="L5838" i="67"/>
  <c r="K5838" i="67"/>
  <c r="J5838" i="67"/>
  <c r="M5838" i="67"/>
  <c r="K1815" i="67"/>
  <c r="J1815" i="67"/>
  <c r="M1815" i="67"/>
  <c r="L1815" i="67"/>
  <c r="K808" i="67"/>
  <c r="J808" i="67"/>
  <c r="M808" i="67"/>
  <c r="L808" i="67"/>
  <c r="L2821" i="67"/>
  <c r="K2821" i="67"/>
  <c r="J2821" i="67"/>
  <c r="M2821" i="67"/>
  <c r="M3826" i="67"/>
  <c r="L3826" i="67"/>
  <c r="K3826" i="67"/>
  <c r="J3826" i="67"/>
  <c r="L6843" i="67"/>
  <c r="K6843" i="67"/>
  <c r="J6843" i="67"/>
  <c r="M6843" i="67"/>
  <c r="I6844" i="67"/>
  <c r="I5839" i="67"/>
  <c r="I4834" i="67"/>
  <c r="I3827" i="67"/>
  <c r="I2822" i="67"/>
  <c r="I1816" i="67"/>
  <c r="I809" i="67"/>
  <c r="I8901" i="67"/>
  <c r="I7894" i="67"/>
  <c r="M4834" i="67"/>
  <c r="L4834" i="67"/>
  <c r="J4834" i="67"/>
  <c r="K4834" i="67"/>
  <c r="K6844" i="67"/>
  <c r="M6844" i="67"/>
  <c r="L6844" i="67"/>
  <c r="J6844" i="67"/>
  <c r="I6845" i="67"/>
  <c r="J809" i="67"/>
  <c r="M809" i="67"/>
  <c r="L809" i="67"/>
  <c r="K809" i="67"/>
  <c r="M1816" i="67"/>
  <c r="L1816" i="67"/>
  <c r="K1816" i="67"/>
  <c r="J1816" i="67"/>
  <c r="M2822" i="67"/>
  <c r="L2822" i="67"/>
  <c r="K2822" i="67"/>
  <c r="J2822" i="67"/>
  <c r="K5839" i="67"/>
  <c r="J5839" i="67"/>
  <c r="M5839" i="67"/>
  <c r="L5839" i="67"/>
  <c r="M3827" i="67"/>
  <c r="L3827" i="67"/>
  <c r="K3827" i="67"/>
  <c r="J3827" i="67"/>
  <c r="I5840" i="67"/>
  <c r="I4835" i="67"/>
  <c r="I3828" i="67"/>
  <c r="I2823" i="67"/>
  <c r="I1817" i="67"/>
  <c r="I810" i="67"/>
  <c r="I8902" i="67"/>
  <c r="I7895" i="67"/>
  <c r="J4835" i="67"/>
  <c r="M4835" i="67"/>
  <c r="L4835" i="67"/>
  <c r="K4835" i="67"/>
  <c r="L5840" i="67"/>
  <c r="K5840" i="67"/>
  <c r="J5840" i="67"/>
  <c r="M5840" i="67"/>
  <c r="K1817" i="67"/>
  <c r="J1817" i="67"/>
  <c r="M1817" i="67"/>
  <c r="L1817" i="67"/>
  <c r="M810" i="67"/>
  <c r="L810" i="67"/>
  <c r="K810" i="67"/>
  <c r="J810" i="67"/>
  <c r="L2823" i="67"/>
  <c r="K2823" i="67"/>
  <c r="J2823" i="67"/>
  <c r="M2823" i="67"/>
  <c r="M3828" i="67"/>
  <c r="L3828" i="67"/>
  <c r="K3828" i="67"/>
  <c r="J3828" i="67"/>
  <c r="L6845" i="67"/>
  <c r="K6845" i="67"/>
  <c r="J6845" i="67"/>
  <c r="M6845" i="67"/>
  <c r="I6846" i="67"/>
  <c r="I5841" i="67"/>
  <c r="I4836" i="67"/>
  <c r="I3829" i="67"/>
  <c r="I2824" i="67"/>
  <c r="I1818" i="67"/>
  <c r="I811" i="67"/>
  <c r="I8903" i="67"/>
  <c r="I7896" i="67"/>
  <c r="K6846" i="67"/>
  <c r="L6846" i="67"/>
  <c r="J6846" i="67"/>
  <c r="M6846" i="67"/>
  <c r="I6847" i="67"/>
  <c r="K5841" i="67"/>
  <c r="J5841" i="67"/>
  <c r="M5841" i="67"/>
  <c r="L5841" i="67"/>
  <c r="M4836" i="67"/>
  <c r="L4836" i="67"/>
  <c r="K4836" i="67"/>
  <c r="J4836" i="67"/>
  <c r="M2824" i="67"/>
  <c r="L2824" i="67"/>
  <c r="K2824" i="67"/>
  <c r="J2824" i="67"/>
  <c r="M811" i="67"/>
  <c r="L811" i="67"/>
  <c r="K811" i="67"/>
  <c r="J811" i="67"/>
  <c r="M1818" i="67"/>
  <c r="L1818" i="67"/>
  <c r="K1818" i="67"/>
  <c r="J1818" i="67"/>
  <c r="M3829" i="67"/>
  <c r="L3829" i="67"/>
  <c r="K3829" i="67"/>
  <c r="J3829" i="67"/>
  <c r="I5842" i="67"/>
  <c r="I4837" i="67"/>
  <c r="I3830" i="67"/>
  <c r="I2825" i="67"/>
  <c r="I1819" i="67"/>
  <c r="I812" i="67"/>
  <c r="I8904" i="67"/>
  <c r="I7897" i="67"/>
  <c r="L5842" i="67"/>
  <c r="K5842" i="67"/>
  <c r="J5842" i="67"/>
  <c r="M5842" i="67"/>
  <c r="M812" i="67"/>
  <c r="L812" i="67"/>
  <c r="K812" i="67"/>
  <c r="J812" i="67"/>
  <c r="J4837" i="67"/>
  <c r="M4837" i="67"/>
  <c r="L4837" i="67"/>
  <c r="K4837" i="67"/>
  <c r="L6847" i="67"/>
  <c r="K6847" i="67"/>
  <c r="J6847" i="67"/>
  <c r="M6847" i="67"/>
  <c r="I6848" i="67"/>
  <c r="L2825" i="67"/>
  <c r="K2825" i="67"/>
  <c r="J2825" i="67"/>
  <c r="M2825" i="67"/>
  <c r="K1819" i="67"/>
  <c r="J1819" i="67"/>
  <c r="M1819" i="67"/>
  <c r="L1819" i="67"/>
  <c r="M3830" i="67"/>
  <c r="L3830" i="67"/>
  <c r="K3830" i="67"/>
  <c r="J3830" i="67"/>
  <c r="I5843" i="67"/>
  <c r="I4838" i="67"/>
  <c r="I3831" i="67"/>
  <c r="I2826" i="67"/>
  <c r="I1820" i="67"/>
  <c r="I813" i="67"/>
  <c r="I8905" i="67"/>
  <c r="I7898" i="67"/>
  <c r="M4838" i="67"/>
  <c r="L4838" i="67"/>
  <c r="K4838" i="67"/>
  <c r="J4838" i="67"/>
  <c r="L813" i="67"/>
  <c r="K813" i="67"/>
  <c r="J813" i="67"/>
  <c r="M813" i="67"/>
  <c r="K5843" i="67"/>
  <c r="J5843" i="67"/>
  <c r="M5843" i="67"/>
  <c r="L5843" i="67"/>
  <c r="M1820" i="67"/>
  <c r="L1820" i="67"/>
  <c r="K1820" i="67"/>
  <c r="J1820" i="67"/>
  <c r="M2826" i="67"/>
  <c r="L2826" i="67"/>
  <c r="K2826" i="67"/>
  <c r="J2826" i="67"/>
  <c r="M3831" i="67"/>
  <c r="L3831" i="67"/>
  <c r="K3831" i="67"/>
  <c r="J3831" i="67"/>
  <c r="K6848" i="67"/>
  <c r="L6848" i="67"/>
  <c r="J6848" i="67"/>
  <c r="M6848" i="67"/>
  <c r="I6849" i="67"/>
  <c r="I5844" i="67"/>
  <c r="I4839" i="67"/>
  <c r="I3832" i="67"/>
  <c r="I2827" i="67"/>
  <c r="I1821" i="67"/>
  <c r="I814" i="67"/>
  <c r="I8906" i="67"/>
  <c r="I7899" i="67"/>
  <c r="L5844" i="67"/>
  <c r="K5844" i="67"/>
  <c r="J5844" i="67"/>
  <c r="M5844" i="67"/>
  <c r="K1821" i="67"/>
  <c r="J1821" i="67"/>
  <c r="M1821" i="67"/>
  <c r="L1821" i="67"/>
  <c r="J4839" i="67"/>
  <c r="M4839" i="67"/>
  <c r="L4839" i="67"/>
  <c r="K4839" i="67"/>
  <c r="L6849" i="67"/>
  <c r="K6849" i="67"/>
  <c r="J6849" i="67"/>
  <c r="M6849" i="67"/>
  <c r="I6850" i="67"/>
  <c r="K814" i="67"/>
  <c r="J814" i="67"/>
  <c r="M814" i="67"/>
  <c r="L814" i="67"/>
  <c r="L2827" i="67"/>
  <c r="K2827" i="67"/>
  <c r="J2827" i="67"/>
  <c r="M2827" i="67"/>
  <c r="M3832" i="67"/>
  <c r="L3832" i="67"/>
  <c r="K3832" i="67"/>
  <c r="J3832" i="67"/>
  <c r="I5845" i="67"/>
  <c r="I4840" i="67"/>
  <c r="I3833" i="67"/>
  <c r="I2828" i="67"/>
  <c r="I1822" i="67"/>
  <c r="I815" i="67"/>
  <c r="I8907" i="67"/>
  <c r="I7900" i="67"/>
  <c r="K5845" i="67"/>
  <c r="J5845" i="67"/>
  <c r="L5845" i="67"/>
  <c r="M5845" i="67"/>
  <c r="M1822" i="67"/>
  <c r="L1822" i="67"/>
  <c r="J1822" i="67"/>
  <c r="K1822" i="67"/>
  <c r="K815" i="67"/>
  <c r="J815" i="67"/>
  <c r="M815" i="67"/>
  <c r="L815" i="67"/>
  <c r="M2828" i="67"/>
  <c r="L2828" i="67"/>
  <c r="K2828" i="67"/>
  <c r="J2828" i="67"/>
  <c r="M4840" i="67"/>
  <c r="L4840" i="67"/>
  <c r="K4840" i="67"/>
  <c r="J4840" i="67"/>
  <c r="M3833" i="67"/>
  <c r="L3833" i="67"/>
  <c r="K3833" i="67"/>
  <c r="J3833" i="67"/>
  <c r="K6850" i="67"/>
  <c r="M6850" i="67"/>
  <c r="L6850" i="67"/>
  <c r="J6850" i="67"/>
  <c r="I6851" i="67"/>
  <c r="I5846" i="67"/>
  <c r="I4841" i="67"/>
  <c r="I3834" i="67"/>
  <c r="I2829" i="67"/>
  <c r="I1823" i="67"/>
  <c r="I816" i="67"/>
  <c r="I8908" i="67"/>
  <c r="I7901" i="67"/>
  <c r="J4841" i="67"/>
  <c r="M4841" i="67"/>
  <c r="L4841" i="67"/>
  <c r="K4841" i="67"/>
  <c r="K1823" i="67"/>
  <c r="J1823" i="67"/>
  <c r="M1823" i="67"/>
  <c r="L1823" i="67"/>
  <c r="L6851" i="67"/>
  <c r="K6851" i="67"/>
  <c r="J6851" i="67"/>
  <c r="M6851" i="67"/>
  <c r="I6852" i="67"/>
  <c r="K816" i="67"/>
  <c r="J816" i="67"/>
  <c r="M816" i="67"/>
  <c r="L816" i="67"/>
  <c r="L2829" i="67"/>
  <c r="K2829" i="67"/>
  <c r="J2829" i="67"/>
  <c r="M2829" i="67"/>
  <c r="L5846" i="67"/>
  <c r="K5846" i="67"/>
  <c r="J5846" i="67"/>
  <c r="M5846" i="67"/>
  <c r="M3834" i="67"/>
  <c r="L3834" i="67"/>
  <c r="K3834" i="67"/>
  <c r="J3834" i="67"/>
  <c r="I5847" i="67"/>
  <c r="I4842" i="67"/>
  <c r="I3835" i="67"/>
  <c r="I2830" i="67"/>
  <c r="I1824" i="67"/>
  <c r="I817" i="67"/>
  <c r="I8909" i="67"/>
  <c r="I7902" i="67"/>
  <c r="K5847" i="67"/>
  <c r="J5847" i="67"/>
  <c r="M5847" i="67"/>
  <c r="L5847" i="67"/>
  <c r="K6852" i="67"/>
  <c r="J6852" i="67"/>
  <c r="L6852" i="67"/>
  <c r="M6852" i="67"/>
  <c r="I6853" i="67"/>
  <c r="J817" i="67"/>
  <c r="M817" i="67"/>
  <c r="L817" i="67"/>
  <c r="K817" i="67"/>
  <c r="M1824" i="67"/>
  <c r="L1824" i="67"/>
  <c r="K1824" i="67"/>
  <c r="J1824" i="67"/>
  <c r="M4842" i="67"/>
  <c r="L4842" i="67"/>
  <c r="K4842" i="67"/>
  <c r="J4842" i="67"/>
  <c r="M2830" i="67"/>
  <c r="L2830" i="67"/>
  <c r="K2830" i="67"/>
  <c r="J2830" i="67"/>
  <c r="M3835" i="67"/>
  <c r="L3835" i="67"/>
  <c r="K3835" i="67"/>
  <c r="J3835" i="67"/>
  <c r="I5848" i="67"/>
  <c r="I4843" i="67"/>
  <c r="I3836" i="67"/>
  <c r="I2831" i="67"/>
  <c r="I1825" i="67"/>
  <c r="I818" i="67"/>
  <c r="I8910" i="67"/>
  <c r="I7903" i="67"/>
  <c r="L5848" i="67"/>
  <c r="K5848" i="67"/>
  <c r="J5848" i="67"/>
  <c r="M5848" i="67"/>
  <c r="K1825" i="67"/>
  <c r="J1825" i="67"/>
  <c r="M1825" i="67"/>
  <c r="L1825" i="67"/>
  <c r="L2831" i="67"/>
  <c r="K2831" i="67"/>
  <c r="J2831" i="67"/>
  <c r="M2831" i="67"/>
  <c r="J4843" i="67"/>
  <c r="M4843" i="67"/>
  <c r="L4843" i="67"/>
  <c r="K4843" i="67"/>
  <c r="M818" i="67"/>
  <c r="L818" i="67"/>
  <c r="K818" i="67"/>
  <c r="J818" i="67"/>
  <c r="M3836" i="67"/>
  <c r="L3836" i="67"/>
  <c r="K3836" i="67"/>
  <c r="J3836" i="67"/>
  <c r="L6853" i="67"/>
  <c r="K6853" i="67"/>
  <c r="J6853" i="67"/>
  <c r="M6853" i="67"/>
  <c r="I6854" i="67"/>
  <c r="I5849" i="67"/>
  <c r="I4844" i="67"/>
  <c r="I3837" i="67"/>
  <c r="I2832" i="67"/>
  <c r="I1826" i="67"/>
  <c r="I819" i="67"/>
  <c r="I8911" i="67"/>
  <c r="I7904" i="67"/>
  <c r="K5849" i="67"/>
  <c r="J5849" i="67"/>
  <c r="M5849" i="67"/>
  <c r="L5849" i="67"/>
  <c r="M4844" i="67"/>
  <c r="L4844" i="67"/>
  <c r="K4844" i="67"/>
  <c r="J4844" i="67"/>
  <c r="K6854" i="67"/>
  <c r="J6854" i="67"/>
  <c r="M6854" i="67"/>
  <c r="L6854" i="67"/>
  <c r="I6855" i="67"/>
  <c r="M819" i="67"/>
  <c r="L819" i="67"/>
  <c r="K819" i="67"/>
  <c r="J819" i="67"/>
  <c r="M1826" i="67"/>
  <c r="L1826" i="67"/>
  <c r="K1826" i="67"/>
  <c r="J1826" i="67"/>
  <c r="M2832" i="67"/>
  <c r="L2832" i="67"/>
  <c r="K2832" i="67"/>
  <c r="J2832" i="67"/>
  <c r="M3837" i="67"/>
  <c r="L3837" i="67"/>
  <c r="K3837" i="67"/>
  <c r="J3837" i="67"/>
  <c r="I5850" i="67"/>
  <c r="I4845" i="67"/>
  <c r="I3838" i="67"/>
  <c r="I2833" i="67"/>
  <c r="I1827" i="67"/>
  <c r="I820" i="67"/>
  <c r="I8912" i="67"/>
  <c r="I7905" i="67"/>
  <c r="L5850" i="67"/>
  <c r="K5850" i="67"/>
  <c r="J5850" i="67"/>
  <c r="M5850" i="67"/>
  <c r="K1827" i="67"/>
  <c r="J1827" i="67"/>
  <c r="M1827" i="67"/>
  <c r="L1827" i="67"/>
  <c r="J4845" i="67"/>
  <c r="M4845" i="67"/>
  <c r="L4845" i="67"/>
  <c r="K4845" i="67"/>
  <c r="L6855" i="67"/>
  <c r="K6855" i="67"/>
  <c r="J6855" i="67"/>
  <c r="M6855" i="67"/>
  <c r="I6856" i="67"/>
  <c r="M820" i="67"/>
  <c r="L820" i="67"/>
  <c r="K820" i="67"/>
  <c r="J820" i="67"/>
  <c r="L2833" i="67"/>
  <c r="K2833" i="67"/>
  <c r="J2833" i="67"/>
  <c r="M2833" i="67"/>
  <c r="M3838" i="67"/>
  <c r="L3838" i="67"/>
  <c r="K3838" i="67"/>
  <c r="J3838" i="67"/>
  <c r="I5851" i="67"/>
  <c r="I4846" i="67"/>
  <c r="I3839" i="67"/>
  <c r="I2834" i="67"/>
  <c r="I1828" i="67"/>
  <c r="I821" i="67"/>
  <c r="I8913" i="67"/>
  <c r="I7906" i="67"/>
  <c r="M4846" i="67"/>
  <c r="L4846" i="67"/>
  <c r="K4846" i="67"/>
  <c r="J4846" i="67"/>
  <c r="K5851" i="67"/>
  <c r="J5851" i="67"/>
  <c r="M5851" i="67"/>
  <c r="L5851" i="67"/>
  <c r="L821" i="67"/>
  <c r="K821" i="67"/>
  <c r="J821" i="67"/>
  <c r="M821" i="67"/>
  <c r="M1828" i="67"/>
  <c r="L1828" i="67"/>
  <c r="K1828" i="67"/>
  <c r="J1828" i="67"/>
  <c r="M2834" i="67"/>
  <c r="L2834" i="67"/>
  <c r="K2834" i="67"/>
  <c r="J2834" i="67"/>
  <c r="M3839" i="67"/>
  <c r="L3839" i="67"/>
  <c r="K3839" i="67"/>
  <c r="J3839" i="67"/>
  <c r="K6856" i="67"/>
  <c r="M6856" i="67"/>
  <c r="L6856" i="67"/>
  <c r="J6856" i="67"/>
  <c r="I6857" i="67"/>
  <c r="I5852" i="67"/>
  <c r="I4847" i="67"/>
  <c r="I3840" i="67"/>
  <c r="I2835" i="67"/>
  <c r="I1829" i="67"/>
  <c r="I822" i="67"/>
  <c r="I8914" i="67"/>
  <c r="I7907" i="67"/>
  <c r="L6857" i="67"/>
  <c r="K6857" i="67"/>
  <c r="J6857" i="67"/>
  <c r="M6857" i="67"/>
  <c r="I6858" i="67"/>
  <c r="J4847" i="67"/>
  <c r="M4847" i="67"/>
  <c r="L4847" i="67"/>
  <c r="K4847" i="67"/>
  <c r="L5852" i="67"/>
  <c r="K5852" i="67"/>
  <c r="J5852" i="67"/>
  <c r="M5852" i="67"/>
  <c r="K822" i="67"/>
  <c r="J822" i="67"/>
  <c r="M822" i="67"/>
  <c r="L822" i="67"/>
  <c r="K1829" i="67"/>
  <c r="J1829" i="67"/>
  <c r="M1829" i="67"/>
  <c r="L1829" i="67"/>
  <c r="L2835" i="67"/>
  <c r="K2835" i="67"/>
  <c r="J2835" i="67"/>
  <c r="M2835" i="67"/>
  <c r="M3840" i="67"/>
  <c r="L3840" i="67"/>
  <c r="K3840" i="67"/>
  <c r="J3840" i="67"/>
  <c r="I5853" i="67"/>
  <c r="I4848" i="67"/>
  <c r="I3841" i="67"/>
  <c r="I2836" i="67"/>
  <c r="I1830" i="67"/>
  <c r="I823" i="67"/>
  <c r="I8915" i="67"/>
  <c r="I7908" i="67"/>
  <c r="M4848" i="67"/>
  <c r="L4848" i="67"/>
  <c r="K4848" i="67"/>
  <c r="J4848" i="67"/>
  <c r="K5853" i="67"/>
  <c r="J5853" i="67"/>
  <c r="M5853" i="67"/>
  <c r="L5853" i="67"/>
  <c r="K823" i="67"/>
  <c r="J823" i="67"/>
  <c r="M823" i="67"/>
  <c r="L823" i="67"/>
  <c r="M1830" i="67"/>
  <c r="L1830" i="67"/>
  <c r="K1830" i="67"/>
  <c r="J1830" i="67"/>
  <c r="K6858" i="67"/>
  <c r="M6858" i="67"/>
  <c r="J6858" i="67"/>
  <c r="L6858" i="67"/>
  <c r="I6859" i="67"/>
  <c r="M2836" i="67"/>
  <c r="L2836" i="67"/>
  <c r="K2836" i="67"/>
  <c r="J2836" i="67"/>
  <c r="M3841" i="67"/>
  <c r="L3841" i="67"/>
  <c r="K3841" i="67"/>
  <c r="J3841" i="67"/>
  <c r="I5854" i="67"/>
  <c r="I4849" i="67"/>
  <c r="I3842" i="67"/>
  <c r="I2837" i="67"/>
  <c r="I1831" i="67"/>
  <c r="I824" i="67"/>
  <c r="I8916" i="67"/>
  <c r="I7909" i="67"/>
  <c r="J4849" i="67"/>
  <c r="M4849" i="67"/>
  <c r="L4849" i="67"/>
  <c r="K4849" i="67"/>
  <c r="L6859" i="67"/>
  <c r="K6859" i="67"/>
  <c r="J6859" i="67"/>
  <c r="M6859" i="67"/>
  <c r="I6860" i="67"/>
  <c r="K1831" i="67"/>
  <c r="J1831" i="67"/>
  <c r="M1831" i="67"/>
  <c r="L1831" i="67"/>
  <c r="L2837" i="67"/>
  <c r="K2837" i="67"/>
  <c r="J2837" i="67"/>
  <c r="M2837" i="67"/>
  <c r="L5854" i="67"/>
  <c r="K5854" i="67"/>
  <c r="J5854" i="67"/>
  <c r="M5854" i="67"/>
  <c r="K824" i="67"/>
  <c r="J824" i="67"/>
  <c r="M824" i="67"/>
  <c r="L824" i="67"/>
  <c r="M3842" i="67"/>
  <c r="L3842" i="67"/>
  <c r="K3842" i="67"/>
  <c r="J3842" i="67"/>
  <c r="I5855" i="67"/>
  <c r="I4850" i="67"/>
  <c r="I3843" i="67"/>
  <c r="I2838" i="67"/>
  <c r="I1832" i="67"/>
  <c r="I825" i="67"/>
  <c r="I8917" i="67"/>
  <c r="I7910" i="67"/>
  <c r="M4850" i="67"/>
  <c r="L4850" i="67"/>
  <c r="J4850" i="67"/>
  <c r="K4850" i="67"/>
  <c r="J825" i="67"/>
  <c r="M825" i="67"/>
  <c r="L825" i="67"/>
  <c r="K825" i="67"/>
  <c r="M1832" i="67"/>
  <c r="L1832" i="67"/>
  <c r="K1832" i="67"/>
  <c r="J1832" i="67"/>
  <c r="M2838" i="67"/>
  <c r="L2838" i="67"/>
  <c r="K2838" i="67"/>
  <c r="J2838" i="67"/>
  <c r="K5855" i="67"/>
  <c r="J5855" i="67"/>
  <c r="M5855" i="67"/>
  <c r="L5855" i="67"/>
  <c r="M3843" i="67"/>
  <c r="L3843" i="67"/>
  <c r="K3843" i="67"/>
  <c r="J3843" i="67"/>
  <c r="K6860" i="67"/>
  <c r="M6860" i="67"/>
  <c r="J6860" i="67"/>
  <c r="L6860" i="67"/>
  <c r="I6861" i="67"/>
  <c r="I5856" i="67"/>
  <c r="I4851" i="67"/>
  <c r="I3844" i="67"/>
  <c r="I2839" i="67"/>
  <c r="I1833" i="67"/>
  <c r="I826" i="67"/>
  <c r="I8918" i="67"/>
  <c r="I7911" i="67"/>
  <c r="L6861" i="67"/>
  <c r="K6861" i="67"/>
  <c r="J6861" i="67"/>
  <c r="M6861" i="67"/>
  <c r="I6862" i="67"/>
  <c r="M826" i="67"/>
  <c r="L826" i="67"/>
  <c r="K826" i="67"/>
  <c r="J826" i="67"/>
  <c r="L2839" i="67"/>
  <c r="K2839" i="67"/>
  <c r="J2839" i="67"/>
  <c r="M2839" i="67"/>
  <c r="J4851" i="67"/>
  <c r="M4851" i="67"/>
  <c r="L4851" i="67"/>
  <c r="K4851" i="67"/>
  <c r="L5856" i="67"/>
  <c r="K5856" i="67"/>
  <c r="J5856" i="67"/>
  <c r="M5856" i="67"/>
  <c r="K1833" i="67"/>
  <c r="J1833" i="67"/>
  <c r="M1833" i="67"/>
  <c r="L1833" i="67"/>
  <c r="M3844" i="67"/>
  <c r="L3844" i="67"/>
  <c r="K3844" i="67"/>
  <c r="J3844" i="67"/>
  <c r="I5857" i="67"/>
  <c r="I4852" i="67"/>
  <c r="I3845" i="67"/>
  <c r="I2840" i="67"/>
  <c r="I1834" i="67"/>
  <c r="I827" i="67"/>
  <c r="I8919" i="67"/>
  <c r="I7912" i="67"/>
  <c r="K6862" i="67"/>
  <c r="L6862" i="67"/>
  <c r="J6862" i="67"/>
  <c r="M6862" i="67"/>
  <c r="I6863" i="67"/>
  <c r="M4852" i="67"/>
  <c r="L4852" i="67"/>
  <c r="K4852" i="67"/>
  <c r="J4852" i="67"/>
  <c r="M827" i="67"/>
  <c r="L827" i="67"/>
  <c r="K827" i="67"/>
  <c r="J827" i="67"/>
  <c r="K5857" i="67"/>
  <c r="J5857" i="67"/>
  <c r="M5857" i="67"/>
  <c r="L5857" i="67"/>
  <c r="M1834" i="67"/>
  <c r="L1834" i="67"/>
  <c r="K1834" i="67"/>
  <c r="J1834" i="67"/>
  <c r="M2840" i="67"/>
  <c r="L2840" i="67"/>
  <c r="K2840" i="67"/>
  <c r="J2840" i="67"/>
  <c r="M3845" i="67"/>
  <c r="L3845" i="67"/>
  <c r="K3845" i="67"/>
  <c r="J3845" i="67"/>
  <c r="I5858" i="67"/>
  <c r="I4853" i="67"/>
  <c r="I3846" i="67"/>
  <c r="I2841" i="67"/>
  <c r="I1835" i="67"/>
  <c r="I828" i="67"/>
  <c r="I8920" i="67"/>
  <c r="I7913" i="67"/>
  <c r="J4853" i="67"/>
  <c r="M4853" i="67"/>
  <c r="L4853" i="67"/>
  <c r="K4853" i="67"/>
  <c r="L6863" i="67"/>
  <c r="K6863" i="67"/>
  <c r="J6863" i="67"/>
  <c r="M6863" i="67"/>
  <c r="I6864" i="67"/>
  <c r="L2841" i="67"/>
  <c r="K2841" i="67"/>
  <c r="J2841" i="67"/>
  <c r="M2841" i="67"/>
  <c r="L5858" i="67"/>
  <c r="K5858" i="67"/>
  <c r="J5858" i="67"/>
  <c r="M5858" i="67"/>
  <c r="M828" i="67"/>
  <c r="L828" i="67"/>
  <c r="K828" i="67"/>
  <c r="J828" i="67"/>
  <c r="K1835" i="67"/>
  <c r="J1835" i="67"/>
  <c r="M1835" i="67"/>
  <c r="L1835" i="67"/>
  <c r="M3846" i="67"/>
  <c r="L3846" i="67"/>
  <c r="K3846" i="67"/>
  <c r="J3846" i="67"/>
  <c r="I5859" i="67"/>
  <c r="I4854" i="67"/>
  <c r="I3847" i="67"/>
  <c r="I2842" i="67"/>
  <c r="I1836" i="67"/>
  <c r="I829" i="67"/>
  <c r="I8921" i="67"/>
  <c r="I7914" i="67"/>
  <c r="K5859" i="67"/>
  <c r="J5859" i="67"/>
  <c r="M5859" i="67"/>
  <c r="L5859" i="67"/>
  <c r="M4854" i="67"/>
  <c r="L4854" i="67"/>
  <c r="K4854" i="67"/>
  <c r="J4854" i="67"/>
  <c r="L829" i="67"/>
  <c r="K829" i="67"/>
  <c r="J829" i="67"/>
  <c r="M829" i="67"/>
  <c r="M1836" i="67"/>
  <c r="L1836" i="67"/>
  <c r="K1836" i="67"/>
  <c r="J1836" i="67"/>
  <c r="M2842" i="67"/>
  <c r="L2842" i="67"/>
  <c r="K2842" i="67"/>
  <c r="J2842" i="67"/>
  <c r="M3847" i="67"/>
  <c r="L3847" i="67"/>
  <c r="K3847" i="67"/>
  <c r="J3847" i="67"/>
  <c r="K6864" i="67"/>
  <c r="L6864" i="67"/>
  <c r="M6864" i="67"/>
  <c r="J6864" i="67"/>
  <c r="I6865" i="67"/>
  <c r="I5860" i="67"/>
  <c r="I4855" i="67"/>
  <c r="I3848" i="67"/>
  <c r="I2843" i="67"/>
  <c r="I1837" i="67"/>
  <c r="I830" i="67"/>
  <c r="I8922" i="67"/>
  <c r="I7915" i="67"/>
  <c r="J4855" i="67"/>
  <c r="M4855" i="67"/>
  <c r="L4855" i="67"/>
  <c r="K4855" i="67"/>
  <c r="L6865" i="67"/>
  <c r="K6865" i="67"/>
  <c r="J6865" i="67"/>
  <c r="M6865" i="67"/>
  <c r="I6866" i="67"/>
  <c r="K830" i="67"/>
  <c r="J830" i="67"/>
  <c r="M830" i="67"/>
  <c r="L830" i="67"/>
  <c r="K1837" i="67"/>
  <c r="J1837" i="67"/>
  <c r="M1837" i="67"/>
  <c r="L1837" i="67"/>
  <c r="L2843" i="67"/>
  <c r="K2843" i="67"/>
  <c r="J2843" i="67"/>
  <c r="M2843" i="67"/>
  <c r="L5860" i="67"/>
  <c r="K5860" i="67"/>
  <c r="J5860" i="67"/>
  <c r="M5860" i="67"/>
  <c r="M3848" i="67"/>
  <c r="L3848" i="67"/>
  <c r="K3848" i="67"/>
  <c r="J3848" i="67"/>
  <c r="I5861" i="67"/>
  <c r="I4856" i="67"/>
  <c r="I3849" i="67"/>
  <c r="I2844" i="67"/>
  <c r="I1838" i="67"/>
  <c r="I831" i="67"/>
  <c r="I8923" i="67"/>
  <c r="I7916" i="67"/>
  <c r="K831" i="67"/>
  <c r="J831" i="67"/>
  <c r="M831" i="67"/>
  <c r="L831" i="67"/>
  <c r="K5861" i="67"/>
  <c r="J5861" i="67"/>
  <c r="L5861" i="67"/>
  <c r="M5861" i="67"/>
  <c r="M1838" i="67"/>
  <c r="L1838" i="67"/>
  <c r="J1838" i="67"/>
  <c r="K1838" i="67"/>
  <c r="M4856" i="67"/>
  <c r="L4856" i="67"/>
  <c r="K4856" i="67"/>
  <c r="J4856" i="67"/>
  <c r="M2844" i="67"/>
  <c r="L2844" i="67"/>
  <c r="K2844" i="67"/>
  <c r="J2844" i="67"/>
  <c r="M3849" i="67"/>
  <c r="L3849" i="67"/>
  <c r="K3849" i="67"/>
  <c r="J3849" i="67"/>
  <c r="K6866" i="67"/>
  <c r="M6866" i="67"/>
  <c r="L6866" i="67"/>
  <c r="J6866" i="67"/>
  <c r="I6867" i="67"/>
  <c r="I5862" i="67"/>
  <c r="I4857" i="67"/>
  <c r="I3850" i="67"/>
  <c r="I2845" i="67"/>
  <c r="I1839" i="67"/>
  <c r="I832" i="67"/>
  <c r="I8924" i="67"/>
  <c r="I7917" i="67"/>
  <c r="J4857" i="67"/>
  <c r="M4857" i="67"/>
  <c r="L4857" i="67"/>
  <c r="K4857" i="67"/>
  <c r="L5862" i="67"/>
  <c r="K5862" i="67"/>
  <c r="J5862" i="67"/>
  <c r="M5862" i="67"/>
  <c r="K832" i="67"/>
  <c r="J832" i="67"/>
  <c r="M832" i="67"/>
  <c r="L832" i="67"/>
  <c r="L6867" i="67"/>
  <c r="K6867" i="67"/>
  <c r="J6867" i="67"/>
  <c r="M6867" i="67"/>
  <c r="I6868" i="67"/>
  <c r="K1839" i="67"/>
  <c r="J1839" i="67"/>
  <c r="M1839" i="67"/>
  <c r="L1839" i="67"/>
  <c r="L2845" i="67"/>
  <c r="K2845" i="67"/>
  <c r="J2845" i="67"/>
  <c r="M2845" i="67"/>
  <c r="M3850" i="67"/>
  <c r="L3850" i="67"/>
  <c r="K3850" i="67"/>
  <c r="J3850" i="67"/>
  <c r="I5863" i="67"/>
  <c r="I4858" i="67"/>
  <c r="I3851" i="67"/>
  <c r="I2846" i="67"/>
  <c r="I1840" i="67"/>
  <c r="I833" i="67"/>
  <c r="I8925" i="67"/>
  <c r="I7918" i="67"/>
  <c r="K5863" i="67"/>
  <c r="J5863" i="67"/>
  <c r="M5863" i="67"/>
  <c r="L5863" i="67"/>
  <c r="J833" i="67"/>
  <c r="M833" i="67"/>
  <c r="L833" i="67"/>
  <c r="K833" i="67"/>
  <c r="M1840" i="67"/>
  <c r="L1840" i="67"/>
  <c r="K1840" i="67"/>
  <c r="J1840" i="67"/>
  <c r="M2846" i="67"/>
  <c r="L2846" i="67"/>
  <c r="K2846" i="67"/>
  <c r="J2846" i="67"/>
  <c r="M4858" i="67"/>
  <c r="L4858" i="67"/>
  <c r="K4858" i="67"/>
  <c r="J4858" i="67"/>
  <c r="M3851" i="67"/>
  <c r="L3851" i="67"/>
  <c r="K3851" i="67"/>
  <c r="J3851" i="67"/>
  <c r="K6868" i="67"/>
  <c r="J6868" i="67"/>
  <c r="L6868" i="67"/>
  <c r="M6868" i="67"/>
  <c r="I6869" i="67"/>
  <c r="I5864" i="67"/>
  <c r="I4859" i="67"/>
  <c r="I3852" i="67"/>
  <c r="I2847" i="67"/>
  <c r="I1841" i="67"/>
  <c r="I834" i="67"/>
  <c r="I8926" i="67"/>
  <c r="I7919" i="67"/>
  <c r="J4859" i="67"/>
  <c r="M4859" i="67"/>
  <c r="L4859" i="67"/>
  <c r="K4859" i="67"/>
  <c r="M834" i="67"/>
  <c r="L834" i="67"/>
  <c r="K834" i="67"/>
  <c r="J834" i="67"/>
  <c r="K1841" i="67"/>
  <c r="J1841" i="67"/>
  <c r="M1841" i="67"/>
  <c r="L1841" i="67"/>
  <c r="L2847" i="67"/>
  <c r="K2847" i="67"/>
  <c r="J2847" i="67"/>
  <c r="M2847" i="67"/>
  <c r="L5864" i="67"/>
  <c r="K5864" i="67"/>
  <c r="J5864" i="67"/>
  <c r="M5864" i="67"/>
  <c r="L6869" i="67"/>
  <c r="K6869" i="67"/>
  <c r="J6869" i="67"/>
  <c r="M6869" i="67"/>
  <c r="I6870" i="67"/>
  <c r="M3852" i="67"/>
  <c r="L3852" i="67"/>
  <c r="K3852" i="67"/>
  <c r="J3852" i="67"/>
  <c r="I5865" i="67"/>
  <c r="I4860" i="67"/>
  <c r="I3853" i="67"/>
  <c r="I2848" i="67"/>
  <c r="I1842" i="67"/>
  <c r="I835" i="67"/>
  <c r="I8927" i="67"/>
  <c r="I7920" i="67"/>
  <c r="K5865" i="67"/>
  <c r="J5865" i="67"/>
  <c r="M5865" i="67"/>
  <c r="L5865" i="67"/>
  <c r="M835" i="67"/>
  <c r="L835" i="67"/>
  <c r="K835" i="67"/>
  <c r="J835" i="67"/>
  <c r="M4860" i="67"/>
  <c r="L4860" i="67"/>
  <c r="K4860" i="67"/>
  <c r="J4860" i="67"/>
  <c r="M1842" i="67"/>
  <c r="L1842" i="67"/>
  <c r="K1842" i="67"/>
  <c r="J1842" i="67"/>
  <c r="M2848" i="67"/>
  <c r="L2848" i="67"/>
  <c r="K2848" i="67"/>
  <c r="J2848" i="67"/>
  <c r="M3853" i="67"/>
  <c r="L3853" i="67"/>
  <c r="K3853" i="67"/>
  <c r="J3853" i="67"/>
  <c r="L6870" i="67"/>
  <c r="K6870" i="67"/>
  <c r="M6870" i="67"/>
  <c r="J6870" i="67"/>
  <c r="I6871" i="67"/>
  <c r="I5866" i="67"/>
  <c r="I4861" i="67"/>
  <c r="I3854" i="67"/>
  <c r="I2849" i="67"/>
  <c r="I1843" i="67"/>
  <c r="I836" i="67"/>
  <c r="I8928" i="67"/>
  <c r="I7921" i="67"/>
  <c r="J4861" i="67"/>
  <c r="M4861" i="67"/>
  <c r="L4861" i="67"/>
  <c r="K4861" i="67"/>
  <c r="L5866" i="67"/>
  <c r="K5866" i="67"/>
  <c r="J5866" i="67"/>
  <c r="M5866" i="67"/>
  <c r="M6871" i="67"/>
  <c r="L6871" i="67"/>
  <c r="K6871" i="67"/>
  <c r="J6871" i="67"/>
  <c r="I6872" i="67"/>
  <c r="K1843" i="67"/>
  <c r="J1843" i="67"/>
  <c r="M1843" i="67"/>
  <c r="L1843" i="67"/>
  <c r="M836" i="67"/>
  <c r="L836" i="67"/>
  <c r="K836" i="67"/>
  <c r="J836" i="67"/>
  <c r="L2849" i="67"/>
  <c r="K2849" i="67"/>
  <c r="J2849" i="67"/>
  <c r="M2849" i="67"/>
  <c r="M3854" i="67"/>
  <c r="L3854" i="67"/>
  <c r="K3854" i="67"/>
  <c r="J3854" i="67"/>
  <c r="I5867" i="67"/>
  <c r="I4862" i="67"/>
  <c r="I3855" i="67"/>
  <c r="I2850" i="67"/>
  <c r="I1844" i="67"/>
  <c r="I837" i="67"/>
  <c r="I8929" i="67"/>
  <c r="I7922" i="67"/>
  <c r="L6872" i="67"/>
  <c r="K6872" i="67"/>
  <c r="M6872" i="67"/>
  <c r="J6872" i="67"/>
  <c r="I6873" i="67"/>
  <c r="K5867" i="67"/>
  <c r="J5867" i="67"/>
  <c r="M5867" i="67"/>
  <c r="L5867" i="67"/>
  <c r="L837" i="67"/>
  <c r="K837" i="67"/>
  <c r="J837" i="67"/>
  <c r="M837" i="67"/>
  <c r="M2850" i="67"/>
  <c r="L2850" i="67"/>
  <c r="K2850" i="67"/>
  <c r="J2850" i="67"/>
  <c r="M4862" i="67"/>
  <c r="L4862" i="67"/>
  <c r="K4862" i="67"/>
  <c r="J4862" i="67"/>
  <c r="M1844" i="67"/>
  <c r="L1844" i="67"/>
  <c r="K1844" i="67"/>
  <c r="J1844" i="67"/>
  <c r="M3855" i="67"/>
  <c r="L3855" i="67"/>
  <c r="K3855" i="67"/>
  <c r="J3855" i="67"/>
  <c r="I5868" i="67"/>
  <c r="I4863" i="67"/>
  <c r="I3856" i="67"/>
  <c r="I2851" i="67"/>
  <c r="I1845" i="67"/>
  <c r="I838" i="67"/>
  <c r="I8930" i="67"/>
  <c r="I7923" i="67"/>
  <c r="L5868" i="67"/>
  <c r="K5868" i="67"/>
  <c r="J5868" i="67"/>
  <c r="M5868" i="67"/>
  <c r="K838" i="67"/>
  <c r="J838" i="67"/>
  <c r="M838" i="67"/>
  <c r="L838" i="67"/>
  <c r="K1845" i="67"/>
  <c r="J1845" i="67"/>
  <c r="M1845" i="67"/>
  <c r="L1845" i="67"/>
  <c r="J4863" i="67"/>
  <c r="M4863" i="67"/>
  <c r="L4863" i="67"/>
  <c r="K4863" i="67"/>
  <c r="M6873" i="67"/>
  <c r="L6873" i="67"/>
  <c r="K6873" i="67"/>
  <c r="J6873" i="67"/>
  <c r="I6874" i="67"/>
  <c r="L2851" i="67"/>
  <c r="K2851" i="67"/>
  <c r="J2851" i="67"/>
  <c r="M2851" i="67"/>
  <c r="M3856" i="67"/>
  <c r="L3856" i="67"/>
  <c r="K3856" i="67"/>
  <c r="J3856" i="67"/>
  <c r="I5869" i="67"/>
  <c r="I4864" i="67"/>
  <c r="I3857" i="67"/>
  <c r="I2852" i="67"/>
  <c r="I1846" i="67"/>
  <c r="I839" i="67"/>
  <c r="I8931" i="67"/>
  <c r="I7924" i="67"/>
  <c r="M4864" i="67"/>
  <c r="L4864" i="67"/>
  <c r="K4864" i="67"/>
  <c r="J4864" i="67"/>
  <c r="K5869" i="67"/>
  <c r="J5869" i="67"/>
  <c r="M5869" i="67"/>
  <c r="L5869" i="67"/>
  <c r="M2852" i="67"/>
  <c r="L2852" i="67"/>
  <c r="K2852" i="67"/>
  <c r="J2852" i="67"/>
  <c r="L6874" i="67"/>
  <c r="K6874" i="67"/>
  <c r="J6874" i="67"/>
  <c r="M6874" i="67"/>
  <c r="I6875" i="67"/>
  <c r="K839" i="67"/>
  <c r="J839" i="67"/>
  <c r="M839" i="67"/>
  <c r="L839" i="67"/>
  <c r="M1846" i="67"/>
  <c r="L1846" i="67"/>
  <c r="K1846" i="67"/>
  <c r="J1846" i="67"/>
  <c r="M3857" i="67"/>
  <c r="L3857" i="67"/>
  <c r="K3857" i="67"/>
  <c r="J3857" i="67"/>
  <c r="I5870" i="67"/>
  <c r="I4865" i="67"/>
  <c r="I3858" i="67"/>
  <c r="I2853" i="67"/>
  <c r="I1847" i="67"/>
  <c r="I840" i="67"/>
  <c r="I8932" i="67"/>
  <c r="I7925" i="67"/>
  <c r="J4865" i="67"/>
  <c r="M4865" i="67"/>
  <c r="L4865" i="67"/>
  <c r="K4865" i="67"/>
  <c r="L5870" i="67"/>
  <c r="K5870" i="67"/>
  <c r="J5870" i="67"/>
  <c r="M5870" i="67"/>
  <c r="K1847" i="67"/>
  <c r="J1847" i="67"/>
  <c r="M1847" i="67"/>
  <c r="L1847" i="67"/>
  <c r="K840" i="67"/>
  <c r="J840" i="67"/>
  <c r="M840" i="67"/>
  <c r="L840" i="67"/>
  <c r="L2853" i="67"/>
  <c r="K2853" i="67"/>
  <c r="J2853" i="67"/>
  <c r="M2853" i="67"/>
  <c r="M3858" i="67"/>
  <c r="L3858" i="67"/>
  <c r="K3858" i="67"/>
  <c r="J3858" i="67"/>
  <c r="M6875" i="67"/>
  <c r="L6875" i="67"/>
  <c r="K6875" i="67"/>
  <c r="J6875" i="67"/>
  <c r="I6876" i="67"/>
  <c r="I5871" i="67"/>
  <c r="I4866" i="67"/>
  <c r="I3859" i="67"/>
  <c r="I2854" i="67"/>
  <c r="I1848" i="67"/>
  <c r="I841" i="67"/>
  <c r="I8933" i="67"/>
  <c r="I7926" i="67"/>
  <c r="M4866" i="67"/>
  <c r="L4866" i="67"/>
  <c r="J4866" i="67"/>
  <c r="K4866" i="67"/>
  <c r="K5871" i="67"/>
  <c r="J5871" i="67"/>
  <c r="M5871" i="67"/>
  <c r="L5871" i="67"/>
  <c r="L6876" i="67"/>
  <c r="K6876" i="67"/>
  <c r="J6876" i="67"/>
  <c r="M6876" i="67"/>
  <c r="I6877" i="67"/>
  <c r="J841" i="67"/>
  <c r="M841" i="67"/>
  <c r="L841" i="67"/>
  <c r="K841" i="67"/>
  <c r="M1848" i="67"/>
  <c r="L1848" i="67"/>
  <c r="K1848" i="67"/>
  <c r="J1848" i="67"/>
  <c r="M2854" i="67"/>
  <c r="L2854" i="67"/>
  <c r="K2854" i="67"/>
  <c r="J2854" i="67"/>
  <c r="M3859" i="67"/>
  <c r="L3859" i="67"/>
  <c r="K3859" i="67"/>
  <c r="J3859" i="67"/>
  <c r="I5872" i="67"/>
  <c r="I4867" i="67"/>
  <c r="I3860" i="67"/>
  <c r="I2855" i="67"/>
  <c r="I1849" i="67"/>
  <c r="I842" i="67"/>
  <c r="I8934" i="67"/>
  <c r="I7927" i="67"/>
  <c r="L5872" i="67"/>
  <c r="K5872" i="67"/>
  <c r="J5872" i="67"/>
  <c r="M5872" i="67"/>
  <c r="M6877" i="67"/>
  <c r="L6877" i="67"/>
  <c r="K6877" i="67"/>
  <c r="J6877" i="67"/>
  <c r="I6878" i="67"/>
  <c r="J4867" i="67"/>
  <c r="M4867" i="67"/>
  <c r="L4867" i="67"/>
  <c r="K4867" i="67"/>
  <c r="M842" i="67"/>
  <c r="L842" i="67"/>
  <c r="K842" i="67"/>
  <c r="J842" i="67"/>
  <c r="K1849" i="67"/>
  <c r="J1849" i="67"/>
  <c r="M1849" i="67"/>
  <c r="L1849" i="67"/>
  <c r="L2855" i="67"/>
  <c r="K2855" i="67"/>
  <c r="J2855" i="67"/>
  <c r="M2855" i="67"/>
  <c r="M3860" i="67"/>
  <c r="L3860" i="67"/>
  <c r="K3860" i="67"/>
  <c r="J3860" i="67"/>
  <c r="I5873" i="67"/>
  <c r="I4868" i="67"/>
  <c r="I3861" i="67"/>
  <c r="I2856" i="67"/>
  <c r="I1850" i="67"/>
  <c r="I843" i="67"/>
  <c r="I8935" i="67"/>
  <c r="I7928" i="67"/>
  <c r="K5873" i="67"/>
  <c r="J5873" i="67"/>
  <c r="M5873" i="67"/>
  <c r="L5873" i="67"/>
  <c r="M1850" i="67"/>
  <c r="L1850" i="67"/>
  <c r="K1850" i="67"/>
  <c r="J1850" i="67"/>
  <c r="M4868" i="67"/>
  <c r="L4868" i="67"/>
  <c r="K4868" i="67"/>
  <c r="J4868" i="67"/>
  <c r="M843" i="67"/>
  <c r="L843" i="67"/>
  <c r="K843" i="67"/>
  <c r="J843" i="67"/>
  <c r="M2856" i="67"/>
  <c r="L2856" i="67"/>
  <c r="K2856" i="67"/>
  <c r="J2856" i="67"/>
  <c r="M3861" i="67"/>
  <c r="L3861" i="67"/>
  <c r="K3861" i="67"/>
  <c r="J3861" i="67"/>
  <c r="L6878" i="67"/>
  <c r="K6878" i="67"/>
  <c r="M6878" i="67"/>
  <c r="J6878" i="67"/>
  <c r="I6879" i="67"/>
  <c r="I5874" i="67"/>
  <c r="I4869" i="67"/>
  <c r="I3862" i="67"/>
  <c r="I2857" i="67"/>
  <c r="I1851" i="67"/>
  <c r="I844" i="67"/>
  <c r="I8936" i="67"/>
  <c r="I7929" i="67"/>
  <c r="L5874" i="67"/>
  <c r="K5874" i="67"/>
  <c r="J5874" i="67"/>
  <c r="M5874" i="67"/>
  <c r="M6879" i="67"/>
  <c r="L6879" i="67"/>
  <c r="K6879" i="67"/>
  <c r="J6879" i="67"/>
  <c r="I6880" i="67"/>
  <c r="L2857" i="67"/>
  <c r="K2857" i="67"/>
  <c r="J2857" i="67"/>
  <c r="M2857" i="67"/>
  <c r="J4869" i="67"/>
  <c r="M4869" i="67"/>
  <c r="L4869" i="67"/>
  <c r="K4869" i="67"/>
  <c r="M844" i="67"/>
  <c r="L844" i="67"/>
  <c r="K844" i="67"/>
  <c r="J844" i="67"/>
  <c r="K1851" i="67"/>
  <c r="J1851" i="67"/>
  <c r="M1851" i="67"/>
  <c r="L1851" i="67"/>
  <c r="M3862" i="67"/>
  <c r="L3862" i="67"/>
  <c r="K3862" i="67"/>
  <c r="J3862" i="67"/>
  <c r="I5875" i="67"/>
  <c r="I4870" i="67"/>
  <c r="I3863" i="67"/>
  <c r="I2858" i="67"/>
  <c r="I1852" i="67"/>
  <c r="I845" i="67"/>
  <c r="I8937" i="67"/>
  <c r="I7930" i="67"/>
  <c r="M4870" i="67"/>
  <c r="L4870" i="67"/>
  <c r="K4870" i="67"/>
  <c r="J4870" i="67"/>
  <c r="K5875" i="67"/>
  <c r="J5875" i="67"/>
  <c r="M5875" i="67"/>
  <c r="L5875" i="67"/>
  <c r="M2858" i="67"/>
  <c r="L2858" i="67"/>
  <c r="K2858" i="67"/>
  <c r="J2858" i="67"/>
  <c r="L845" i="67"/>
  <c r="K845" i="67"/>
  <c r="J845" i="67"/>
  <c r="M845" i="67"/>
  <c r="M1852" i="67"/>
  <c r="L1852" i="67"/>
  <c r="K1852" i="67"/>
  <c r="J1852" i="67"/>
  <c r="M3863" i="67"/>
  <c r="L3863" i="67"/>
  <c r="K3863" i="67"/>
  <c r="J3863" i="67"/>
  <c r="L6880" i="67"/>
  <c r="K6880" i="67"/>
  <c r="J6880" i="67"/>
  <c r="M6880" i="67"/>
  <c r="I6881" i="67"/>
  <c r="I5876" i="67"/>
  <c r="I4871" i="67"/>
  <c r="I3864" i="67"/>
  <c r="I2859" i="67"/>
  <c r="I1853" i="67"/>
  <c r="I846" i="67"/>
  <c r="I8938" i="67"/>
  <c r="I7931" i="67"/>
  <c r="L5876" i="67"/>
  <c r="K5876" i="67"/>
  <c r="J5876" i="67"/>
  <c r="M5876" i="67"/>
  <c r="J4871" i="67"/>
  <c r="M4871" i="67"/>
  <c r="L4871" i="67"/>
  <c r="K4871" i="67"/>
  <c r="M6881" i="67"/>
  <c r="L6881" i="67"/>
  <c r="K6881" i="67"/>
  <c r="J6881" i="67"/>
  <c r="I6882" i="67"/>
  <c r="K846" i="67"/>
  <c r="J846" i="67"/>
  <c r="M846" i="67"/>
  <c r="L846" i="67"/>
  <c r="K1853" i="67"/>
  <c r="J1853" i="67"/>
  <c r="M1853" i="67"/>
  <c r="L1853" i="67"/>
  <c r="L2859" i="67"/>
  <c r="K2859" i="67"/>
  <c r="J2859" i="67"/>
  <c r="M2859" i="67"/>
  <c r="M3864" i="67"/>
  <c r="L3864" i="67"/>
  <c r="K3864" i="67"/>
  <c r="J3864" i="67"/>
  <c r="I5877" i="67"/>
  <c r="I4872" i="67"/>
  <c r="I3865" i="67"/>
  <c r="I2860" i="67"/>
  <c r="I1854" i="67"/>
  <c r="I847" i="67"/>
  <c r="I8939" i="67"/>
  <c r="I7932" i="67"/>
  <c r="M4872" i="67"/>
  <c r="L4872" i="67"/>
  <c r="K4872" i="67"/>
  <c r="J4872" i="67"/>
  <c r="K5877" i="67"/>
  <c r="J5877" i="67"/>
  <c r="L5877" i="67"/>
  <c r="M5877" i="67"/>
  <c r="M1854" i="67"/>
  <c r="L1854" i="67"/>
  <c r="J1854" i="67"/>
  <c r="K1854" i="67"/>
  <c r="L6882" i="67"/>
  <c r="K6882" i="67"/>
  <c r="M6882" i="67"/>
  <c r="J6882" i="67"/>
  <c r="I6883" i="67"/>
  <c r="K847" i="67"/>
  <c r="J847" i="67"/>
  <c r="M847" i="67"/>
  <c r="L847" i="67"/>
  <c r="M2860" i="67"/>
  <c r="L2860" i="67"/>
  <c r="K2860" i="67"/>
  <c r="J2860" i="67"/>
  <c r="M3865" i="67"/>
  <c r="L3865" i="67"/>
  <c r="K3865" i="67"/>
  <c r="J3865" i="67"/>
  <c r="I5878" i="67"/>
  <c r="I4873" i="67"/>
  <c r="I3866" i="67"/>
  <c r="I2861" i="67"/>
  <c r="I1855" i="67"/>
  <c r="I848" i="67"/>
  <c r="I8940" i="67"/>
  <c r="I7933" i="67"/>
  <c r="J4873" i="67"/>
  <c r="M4873" i="67"/>
  <c r="L4873" i="67"/>
  <c r="K4873" i="67"/>
  <c r="L2861" i="67"/>
  <c r="K2861" i="67"/>
  <c r="J2861" i="67"/>
  <c r="M2861" i="67"/>
  <c r="L5878" i="67"/>
  <c r="K5878" i="67"/>
  <c r="J5878" i="67"/>
  <c r="M5878" i="67"/>
  <c r="K848" i="67"/>
  <c r="J848" i="67"/>
  <c r="M848" i="67"/>
  <c r="L848" i="67"/>
  <c r="K1855" i="67"/>
  <c r="J1855" i="67"/>
  <c r="M1855" i="67"/>
  <c r="L1855" i="67"/>
  <c r="M3866" i="67"/>
  <c r="L3866" i="67"/>
  <c r="K3866" i="67"/>
  <c r="J3866" i="67"/>
  <c r="M6883" i="67"/>
  <c r="L6883" i="67"/>
  <c r="K6883" i="67"/>
  <c r="J6883" i="67"/>
  <c r="I6884" i="67"/>
  <c r="I5879" i="67"/>
  <c r="I4874" i="67"/>
  <c r="I3867" i="67"/>
  <c r="I2862" i="67"/>
  <c r="I1856" i="67"/>
  <c r="I849" i="67"/>
  <c r="I8941" i="67"/>
  <c r="I7934" i="67"/>
  <c r="K5879" i="67"/>
  <c r="J5879" i="67"/>
  <c r="M5879" i="67"/>
  <c r="L5879" i="67"/>
  <c r="L6884" i="67"/>
  <c r="K6884" i="67"/>
  <c r="M6884" i="67"/>
  <c r="J6884" i="67"/>
  <c r="I6885" i="67"/>
  <c r="M1856" i="67"/>
  <c r="L1856" i="67"/>
  <c r="K1856" i="67"/>
  <c r="J1856" i="67"/>
  <c r="M4874" i="67"/>
  <c r="L4874" i="67"/>
  <c r="K4874" i="67"/>
  <c r="J4874" i="67"/>
  <c r="J849" i="67"/>
  <c r="M849" i="67"/>
  <c r="L849" i="67"/>
  <c r="K849" i="67"/>
  <c r="M2862" i="67"/>
  <c r="L2862" i="67"/>
  <c r="K2862" i="67"/>
  <c r="J2862" i="67"/>
  <c r="M3867" i="67"/>
  <c r="L3867" i="67"/>
  <c r="K3867" i="67"/>
  <c r="J3867" i="67"/>
  <c r="I5880" i="67"/>
  <c r="I4875" i="67"/>
  <c r="I3868" i="67"/>
  <c r="I2863" i="67"/>
  <c r="I1857" i="67"/>
  <c r="I850" i="67"/>
  <c r="I8942" i="67"/>
  <c r="I7935" i="67"/>
  <c r="J4875" i="67"/>
  <c r="M4875" i="67"/>
  <c r="L4875" i="67"/>
  <c r="K4875" i="67"/>
  <c r="K1857" i="67"/>
  <c r="J1857" i="67"/>
  <c r="M1857" i="67"/>
  <c r="L1857" i="67"/>
  <c r="L5880" i="67"/>
  <c r="K5880" i="67"/>
  <c r="J5880" i="67"/>
  <c r="M5880" i="67"/>
  <c r="M850" i="67"/>
  <c r="L850" i="67"/>
  <c r="K850" i="67"/>
  <c r="J850" i="67"/>
  <c r="L2863" i="67"/>
  <c r="K2863" i="67"/>
  <c r="J2863" i="67"/>
  <c r="M2863" i="67"/>
  <c r="M3868" i="67"/>
  <c r="L3868" i="67"/>
  <c r="K3868" i="67"/>
  <c r="J3868" i="67"/>
  <c r="M6885" i="67"/>
  <c r="L6885" i="67"/>
  <c r="K6885" i="67"/>
  <c r="J6885" i="67"/>
  <c r="I6886" i="67"/>
  <c r="I5881" i="67"/>
  <c r="I4876" i="67"/>
  <c r="I3869" i="67"/>
  <c r="I2864" i="67"/>
  <c r="I1858" i="67"/>
  <c r="I851" i="67"/>
  <c r="I8943" i="67"/>
  <c r="I7936" i="67"/>
  <c r="M4876" i="67"/>
  <c r="L4876" i="67"/>
  <c r="K4876" i="67"/>
  <c r="J4876" i="67"/>
  <c r="K5881" i="67"/>
  <c r="J5881" i="67"/>
  <c r="M5881" i="67"/>
  <c r="L5881" i="67"/>
  <c r="L6886" i="67"/>
  <c r="K6886" i="67"/>
  <c r="M6886" i="67"/>
  <c r="J6886" i="67"/>
  <c r="I6887" i="67"/>
  <c r="M851" i="67"/>
  <c r="L851" i="67"/>
  <c r="K851" i="67"/>
  <c r="J851" i="67"/>
  <c r="M2864" i="67"/>
  <c r="L2864" i="67"/>
  <c r="K2864" i="67"/>
  <c r="J2864" i="67"/>
  <c r="M1858" i="67"/>
  <c r="L1858" i="67"/>
  <c r="K1858" i="67"/>
  <c r="J1858" i="67"/>
  <c r="M3869" i="67"/>
  <c r="L3869" i="67"/>
  <c r="K3869" i="67"/>
  <c r="J3869" i="67"/>
  <c r="I5882" i="67"/>
  <c r="I4877" i="67"/>
  <c r="I3870" i="67"/>
  <c r="I2865" i="67"/>
  <c r="I1859" i="67"/>
  <c r="I852" i="67"/>
  <c r="I8944" i="67"/>
  <c r="I7937" i="67"/>
  <c r="L5882" i="67"/>
  <c r="K5882" i="67"/>
  <c r="J5882" i="67"/>
  <c r="M5882" i="67"/>
  <c r="K1859" i="67"/>
  <c r="J1859" i="67"/>
  <c r="M1859" i="67"/>
  <c r="L1859" i="67"/>
  <c r="M6887" i="67"/>
  <c r="L6887" i="67"/>
  <c r="K6887" i="67"/>
  <c r="J6887" i="67"/>
  <c r="I6888" i="67"/>
  <c r="M852" i="67"/>
  <c r="L852" i="67"/>
  <c r="K852" i="67"/>
  <c r="J852" i="67"/>
  <c r="J4877" i="67"/>
  <c r="M4877" i="67"/>
  <c r="L4877" i="67"/>
  <c r="K4877" i="67"/>
  <c r="L2865" i="67"/>
  <c r="K2865" i="67"/>
  <c r="J2865" i="67"/>
  <c r="M2865" i="67"/>
  <c r="M3870" i="67"/>
  <c r="L3870" i="67"/>
  <c r="K3870" i="67"/>
  <c r="J3870" i="67"/>
  <c r="I5883" i="67"/>
  <c r="I4878" i="67"/>
  <c r="I3871" i="67"/>
  <c r="I2866" i="67"/>
  <c r="I1860" i="67"/>
  <c r="I853" i="67"/>
  <c r="I8945" i="67"/>
  <c r="I7938" i="67"/>
  <c r="M4878" i="67"/>
  <c r="L4878" i="67"/>
  <c r="K4878" i="67"/>
  <c r="J4878" i="67"/>
  <c r="K5883" i="67"/>
  <c r="J5883" i="67"/>
  <c r="M5883" i="67"/>
  <c r="L5883" i="67"/>
  <c r="L6888" i="67"/>
  <c r="K6888" i="67"/>
  <c r="M6888" i="67"/>
  <c r="J6888" i="67"/>
  <c r="I6889" i="67"/>
  <c r="L853" i="67"/>
  <c r="K853" i="67"/>
  <c r="J853" i="67"/>
  <c r="M853" i="67"/>
  <c r="M1860" i="67"/>
  <c r="L1860" i="67"/>
  <c r="K1860" i="67"/>
  <c r="J1860" i="67"/>
  <c r="M2866" i="67"/>
  <c r="L2866" i="67"/>
  <c r="K2866" i="67"/>
  <c r="J2866" i="67"/>
  <c r="M3871" i="67"/>
  <c r="L3871" i="67"/>
  <c r="K3871" i="67"/>
  <c r="J3871" i="67"/>
  <c r="I5884" i="67"/>
  <c r="I4879" i="67"/>
  <c r="I3872" i="67"/>
  <c r="I2867" i="67"/>
  <c r="I1861" i="67"/>
  <c r="I854" i="67"/>
  <c r="I8946" i="67"/>
  <c r="I7939" i="67"/>
  <c r="L5884" i="67"/>
  <c r="K5884" i="67"/>
  <c r="J5884" i="67"/>
  <c r="M5884" i="67"/>
  <c r="J4879" i="67"/>
  <c r="M4879" i="67"/>
  <c r="L4879" i="67"/>
  <c r="K4879" i="67"/>
  <c r="M6889" i="67"/>
  <c r="L6889" i="67"/>
  <c r="K6889" i="67"/>
  <c r="J6889" i="67"/>
  <c r="I6890" i="67"/>
  <c r="K854" i="67"/>
  <c r="J854" i="67"/>
  <c r="M854" i="67"/>
  <c r="L854" i="67"/>
  <c r="K1861" i="67"/>
  <c r="J1861" i="67"/>
  <c r="M1861" i="67"/>
  <c r="L1861" i="67"/>
  <c r="L2867" i="67"/>
  <c r="K2867" i="67"/>
  <c r="J2867" i="67"/>
  <c r="M2867" i="67"/>
  <c r="M3872" i="67"/>
  <c r="L3872" i="67"/>
  <c r="K3872" i="67"/>
  <c r="J3872" i="67"/>
  <c r="I5885" i="67"/>
  <c r="I4880" i="67"/>
  <c r="I3873" i="67"/>
  <c r="I2868" i="67"/>
  <c r="I1862" i="67"/>
  <c r="I855" i="67"/>
  <c r="I8947" i="67"/>
  <c r="I7940" i="67"/>
  <c r="L6890" i="67"/>
  <c r="K6890" i="67"/>
  <c r="J6890" i="67"/>
  <c r="M6890" i="67"/>
  <c r="I6891" i="67"/>
  <c r="K855" i="67"/>
  <c r="J855" i="67"/>
  <c r="M855" i="67"/>
  <c r="L855" i="67"/>
  <c r="M1862" i="67"/>
  <c r="L1862" i="67"/>
  <c r="K1862" i="67"/>
  <c r="J1862" i="67"/>
  <c r="M4880" i="67"/>
  <c r="L4880" i="67"/>
  <c r="K4880" i="67"/>
  <c r="J4880" i="67"/>
  <c r="M2868" i="67"/>
  <c r="L2868" i="67"/>
  <c r="K2868" i="67"/>
  <c r="J2868" i="67"/>
  <c r="K5885" i="67"/>
  <c r="J5885" i="67"/>
  <c r="M5885" i="67"/>
  <c r="L5885" i="67"/>
  <c r="M3873" i="67"/>
  <c r="L3873" i="67"/>
  <c r="K3873" i="67"/>
  <c r="J3873" i="67"/>
  <c r="I5886" i="67"/>
  <c r="I4881" i="67"/>
  <c r="I3874" i="67"/>
  <c r="I2869" i="67"/>
  <c r="I1863" i="67"/>
  <c r="I856" i="67"/>
  <c r="I8948" i="67"/>
  <c r="I7941" i="67"/>
  <c r="J4881" i="67"/>
  <c r="M4881" i="67"/>
  <c r="L4881" i="67"/>
  <c r="K4881" i="67"/>
  <c r="L5886" i="67"/>
  <c r="K5886" i="67"/>
  <c r="J5886" i="67"/>
  <c r="M5886" i="67"/>
  <c r="M6891" i="67"/>
  <c r="L6891" i="67"/>
  <c r="K6891" i="67"/>
  <c r="J6891" i="67"/>
  <c r="I6892" i="67"/>
  <c r="K856" i="67"/>
  <c r="J856" i="67"/>
  <c r="M856" i="67"/>
  <c r="L856" i="67"/>
  <c r="L2869" i="67"/>
  <c r="K2869" i="67"/>
  <c r="J2869" i="67"/>
  <c r="M2869" i="67"/>
  <c r="K1863" i="67"/>
  <c r="J1863" i="67"/>
  <c r="M1863" i="67"/>
  <c r="L1863" i="67"/>
  <c r="M3874" i="67"/>
  <c r="L3874" i="67"/>
  <c r="K3874" i="67"/>
  <c r="J3874" i="67"/>
  <c r="I5887" i="67"/>
  <c r="I4882" i="67"/>
  <c r="I3875" i="67"/>
  <c r="I2870" i="67"/>
  <c r="I1864" i="67"/>
  <c r="I857" i="67"/>
  <c r="I8949" i="67"/>
  <c r="I7942" i="67"/>
  <c r="M4882" i="67"/>
  <c r="L4882" i="67"/>
  <c r="J4882" i="67"/>
  <c r="K4882" i="67"/>
  <c r="L6892" i="67"/>
  <c r="K6892" i="67"/>
  <c r="J6892" i="67"/>
  <c r="M6892" i="67"/>
  <c r="I6893" i="67"/>
  <c r="J857" i="67"/>
  <c r="M857" i="67"/>
  <c r="L857" i="67"/>
  <c r="K857" i="67"/>
  <c r="K5887" i="67"/>
  <c r="J5887" i="67"/>
  <c r="M5887" i="67"/>
  <c r="L5887" i="67"/>
  <c r="M1864" i="67"/>
  <c r="L1864" i="67"/>
  <c r="K1864" i="67"/>
  <c r="J1864" i="67"/>
  <c r="M2870" i="67"/>
  <c r="L2870" i="67"/>
  <c r="K2870" i="67"/>
  <c r="J2870" i="67"/>
  <c r="M3875" i="67"/>
  <c r="L3875" i="67"/>
  <c r="K3875" i="67"/>
  <c r="J3875" i="67"/>
  <c r="I5888" i="67"/>
  <c r="I4883" i="67"/>
  <c r="I3876" i="67"/>
  <c r="I2871" i="67"/>
  <c r="I1865" i="67"/>
  <c r="I858" i="67"/>
  <c r="I8950" i="67"/>
  <c r="I7943" i="67"/>
  <c r="J4883" i="67"/>
  <c r="M4883" i="67"/>
  <c r="L4883" i="67"/>
  <c r="K4883" i="67"/>
  <c r="L5888" i="67"/>
  <c r="K5888" i="67"/>
  <c r="J5888" i="67"/>
  <c r="M5888" i="67"/>
  <c r="K1865" i="67"/>
  <c r="J1865" i="67"/>
  <c r="M1865" i="67"/>
  <c r="L1865" i="67"/>
  <c r="M858" i="67"/>
  <c r="L858" i="67"/>
  <c r="K858" i="67"/>
  <c r="J858" i="67"/>
  <c r="L2871" i="67"/>
  <c r="K2871" i="67"/>
  <c r="J2871" i="67"/>
  <c r="M2871" i="67"/>
  <c r="M3876" i="67"/>
  <c r="L3876" i="67"/>
  <c r="K3876" i="67"/>
  <c r="J3876" i="67"/>
  <c r="M6893" i="67"/>
  <c r="L6893" i="67"/>
  <c r="K6893" i="67"/>
  <c r="J6893" i="67"/>
  <c r="I6894" i="67"/>
  <c r="I5889" i="67"/>
  <c r="I4884" i="67"/>
  <c r="I3877" i="67"/>
  <c r="I2872" i="67"/>
  <c r="I1866" i="67"/>
  <c r="I859" i="67"/>
  <c r="I8951" i="67"/>
  <c r="I7944" i="67"/>
  <c r="M4884" i="67"/>
  <c r="L4884" i="67"/>
  <c r="K4884" i="67"/>
  <c r="J4884" i="67"/>
  <c r="K5889" i="67"/>
  <c r="J5889" i="67"/>
  <c r="M5889" i="67"/>
  <c r="L5889" i="67"/>
  <c r="M1866" i="67"/>
  <c r="L1866" i="67"/>
  <c r="K1866" i="67"/>
  <c r="J1866" i="67"/>
  <c r="L6894" i="67"/>
  <c r="K6894" i="67"/>
  <c r="M6894" i="67"/>
  <c r="J6894" i="67"/>
  <c r="I6895" i="67"/>
  <c r="M859" i="67"/>
  <c r="L859" i="67"/>
  <c r="K859" i="67"/>
  <c r="J859" i="67"/>
  <c r="M2872" i="67"/>
  <c r="L2872" i="67"/>
  <c r="K2872" i="67"/>
  <c r="J2872" i="67"/>
  <c r="M3877" i="67"/>
  <c r="L3877" i="67"/>
  <c r="K3877" i="67"/>
  <c r="J3877" i="67"/>
  <c r="I5890" i="67"/>
  <c r="I4885" i="67"/>
  <c r="I3878" i="67"/>
  <c r="I2873" i="67"/>
  <c r="I1867" i="67"/>
  <c r="I860" i="67"/>
  <c r="I8952" i="67"/>
  <c r="I7945" i="67"/>
  <c r="L5890" i="67"/>
  <c r="K5890" i="67"/>
  <c r="J5890" i="67"/>
  <c r="M5890" i="67"/>
  <c r="M860" i="67"/>
  <c r="L860" i="67"/>
  <c r="K860" i="67"/>
  <c r="J860" i="67"/>
  <c r="K1867" i="67"/>
  <c r="J1867" i="67"/>
  <c r="M1867" i="67"/>
  <c r="L1867" i="67"/>
  <c r="J4885" i="67"/>
  <c r="M4885" i="67"/>
  <c r="L4885" i="67"/>
  <c r="K4885" i="67"/>
  <c r="L2873" i="67"/>
  <c r="K2873" i="67"/>
  <c r="J2873" i="67"/>
  <c r="M2873" i="67"/>
  <c r="M3878" i="67"/>
  <c r="L3878" i="67"/>
  <c r="K3878" i="67"/>
  <c r="J3878" i="67"/>
  <c r="M6895" i="67"/>
  <c r="L6895" i="67"/>
  <c r="K6895" i="67"/>
  <c r="J6895" i="67"/>
  <c r="I6896" i="67"/>
  <c r="I5891" i="67"/>
  <c r="I4886" i="67"/>
  <c r="I3879" i="67"/>
  <c r="I2874" i="67"/>
  <c r="I1868" i="67"/>
  <c r="I861" i="67"/>
  <c r="I8953" i="67"/>
  <c r="I7946" i="67"/>
  <c r="M4886" i="67"/>
  <c r="L4886" i="67"/>
  <c r="K4886" i="67"/>
  <c r="J4886" i="67"/>
  <c r="K5891" i="67"/>
  <c r="J5891" i="67"/>
  <c r="M5891" i="67"/>
  <c r="L5891" i="67"/>
  <c r="L6896" i="67"/>
  <c r="K6896" i="67"/>
  <c r="J6896" i="67"/>
  <c r="M6896" i="67"/>
  <c r="I6897" i="67"/>
  <c r="L861" i="67"/>
  <c r="K861" i="67"/>
  <c r="J861" i="67"/>
  <c r="M861" i="67"/>
  <c r="M1868" i="67"/>
  <c r="L1868" i="67"/>
  <c r="K1868" i="67"/>
  <c r="J1868" i="67"/>
  <c r="M2874" i="67"/>
  <c r="L2874" i="67"/>
  <c r="K2874" i="67"/>
  <c r="J2874" i="67"/>
  <c r="M3879" i="67"/>
  <c r="L3879" i="67"/>
  <c r="K3879" i="67"/>
  <c r="J3879" i="67"/>
  <c r="I5892" i="67"/>
  <c r="I4887" i="67"/>
  <c r="I3880" i="67"/>
  <c r="I2875" i="67"/>
  <c r="I1869" i="67"/>
  <c r="I862" i="67"/>
  <c r="I8954" i="67"/>
  <c r="I7947" i="67"/>
  <c r="J4887" i="67"/>
  <c r="M4887" i="67"/>
  <c r="L4887" i="67"/>
  <c r="K4887" i="67"/>
  <c r="K1869" i="67"/>
  <c r="J1869" i="67"/>
  <c r="M1869" i="67"/>
  <c r="L1869" i="67"/>
  <c r="M6897" i="67"/>
  <c r="L6897" i="67"/>
  <c r="K6897" i="67"/>
  <c r="J6897" i="67"/>
  <c r="I6898" i="67"/>
  <c r="L5892" i="67"/>
  <c r="K5892" i="67"/>
  <c r="J5892" i="67"/>
  <c r="M5892" i="67"/>
  <c r="K862" i="67"/>
  <c r="J862" i="67"/>
  <c r="M862" i="67"/>
  <c r="L862" i="67"/>
  <c r="L2875" i="67"/>
  <c r="K2875" i="67"/>
  <c r="J2875" i="67"/>
  <c r="M2875" i="67"/>
  <c r="M3880" i="67"/>
  <c r="L3880" i="67"/>
  <c r="K3880" i="67"/>
  <c r="J3880" i="67"/>
  <c r="I5893" i="67"/>
  <c r="I4888" i="67"/>
  <c r="I3881" i="67"/>
  <c r="I2876" i="67"/>
  <c r="I1870" i="67"/>
  <c r="I863" i="67"/>
  <c r="I8955" i="67"/>
  <c r="I7948" i="67"/>
  <c r="K5893" i="67"/>
  <c r="J5893" i="67"/>
  <c r="L5893" i="67"/>
  <c r="M5893" i="67"/>
  <c r="K863" i="67"/>
  <c r="J863" i="67"/>
  <c r="M863" i="67"/>
  <c r="L863" i="67"/>
  <c r="M4888" i="67"/>
  <c r="L4888" i="67"/>
  <c r="K4888" i="67"/>
  <c r="J4888" i="67"/>
  <c r="M2876" i="67"/>
  <c r="L2876" i="67"/>
  <c r="K2876" i="67"/>
  <c r="J2876" i="67"/>
  <c r="J2013" i="67" s="1"/>
  <c r="L6898" i="67"/>
  <c r="K6898" i="67"/>
  <c r="J6898" i="67"/>
  <c r="M6898" i="67"/>
  <c r="I6899" i="67"/>
  <c r="M1870" i="67"/>
  <c r="L1870" i="67"/>
  <c r="K1870" i="67"/>
  <c r="J1870" i="67"/>
  <c r="M3881" i="67"/>
  <c r="L3881" i="67"/>
  <c r="K3881" i="67"/>
  <c r="J3881" i="67"/>
  <c r="I5894" i="67"/>
  <c r="I4889" i="67"/>
  <c r="I3882" i="67"/>
  <c r="I2877" i="67"/>
  <c r="I1871" i="67"/>
  <c r="I864" i="67"/>
  <c r="I8956" i="67"/>
  <c r="I7949" i="67"/>
  <c r="J4889" i="67"/>
  <c r="M4889" i="67"/>
  <c r="L4889" i="67"/>
  <c r="K4889" i="67"/>
  <c r="K1871" i="67"/>
  <c r="J1871" i="67"/>
  <c r="M1871" i="67"/>
  <c r="L1871" i="67"/>
  <c r="L5894" i="67"/>
  <c r="K5894" i="67"/>
  <c r="J5894" i="67"/>
  <c r="M5894" i="67"/>
  <c r="M6899" i="67"/>
  <c r="L6899" i="67"/>
  <c r="K6899" i="67"/>
  <c r="J6899" i="67"/>
  <c r="I6900" i="67"/>
  <c r="K864" i="67"/>
  <c r="J864" i="67"/>
  <c r="M864" i="67"/>
  <c r="L864" i="67"/>
  <c r="L2877" i="67"/>
  <c r="K2877" i="67"/>
  <c r="J2877" i="67"/>
  <c r="M2877" i="67"/>
  <c r="M3882" i="67"/>
  <c r="L3882" i="67"/>
  <c r="K3882" i="67"/>
  <c r="J3882" i="67"/>
  <c r="I5895" i="67"/>
  <c r="I4890" i="67"/>
  <c r="I3883" i="67"/>
  <c r="I2878" i="67"/>
  <c r="I1872" i="67"/>
  <c r="I865" i="67"/>
  <c r="I8957" i="67"/>
  <c r="I7950" i="67"/>
  <c r="K5895" i="67"/>
  <c r="J5895" i="67"/>
  <c r="M5895" i="67"/>
  <c r="L5895" i="67"/>
  <c r="M4890" i="67"/>
  <c r="L4890" i="67"/>
  <c r="K4890" i="67"/>
  <c r="J4890" i="67"/>
  <c r="J865" i="67"/>
  <c r="M865" i="67"/>
  <c r="L865" i="67"/>
  <c r="K865" i="67"/>
  <c r="M1872" i="67"/>
  <c r="L1872" i="67"/>
  <c r="K1872" i="67"/>
  <c r="J1872" i="67"/>
  <c r="M2878" i="67"/>
  <c r="L2878" i="67"/>
  <c r="K2878" i="67"/>
  <c r="J2878" i="67"/>
  <c r="M3883" i="67"/>
  <c r="L3883" i="67"/>
  <c r="K3883" i="67"/>
  <c r="J3883" i="67"/>
  <c r="L6900" i="67"/>
  <c r="K6900" i="67"/>
  <c r="M6900" i="67"/>
  <c r="J6900" i="67"/>
  <c r="I6901" i="67"/>
  <c r="I5896" i="67"/>
  <c r="I4891" i="67"/>
  <c r="I3884" i="67"/>
  <c r="I2879" i="67"/>
  <c r="I1873" i="67"/>
  <c r="I866" i="67"/>
  <c r="I8958" i="67"/>
  <c r="I7951" i="67"/>
  <c r="M6901" i="67"/>
  <c r="L6901" i="67"/>
  <c r="K6901" i="67"/>
  <c r="J6901" i="67"/>
  <c r="I6902" i="67"/>
  <c r="M866" i="67"/>
  <c r="L866" i="67"/>
  <c r="K866" i="67"/>
  <c r="J866" i="67"/>
  <c r="J4891" i="67"/>
  <c r="M4891" i="67"/>
  <c r="L4891" i="67"/>
  <c r="K4891" i="67"/>
  <c r="L2879" i="67"/>
  <c r="K2879" i="67"/>
  <c r="J2879" i="67"/>
  <c r="M2879" i="67"/>
  <c r="L5896" i="67"/>
  <c r="K5896" i="67"/>
  <c r="J5896" i="67"/>
  <c r="M5896" i="67"/>
  <c r="K1873" i="67"/>
  <c r="J1873" i="67"/>
  <c r="M1873" i="67"/>
  <c r="L1873" i="67"/>
  <c r="M3884" i="67"/>
  <c r="L3884" i="67"/>
  <c r="K3884" i="67"/>
  <c r="J3884" i="67"/>
  <c r="I5897" i="67"/>
  <c r="I4892" i="67"/>
  <c r="I3885" i="67"/>
  <c r="I2880" i="67"/>
  <c r="I1874" i="67"/>
  <c r="I867" i="67"/>
  <c r="I8959" i="67"/>
  <c r="I7952" i="67"/>
  <c r="K5897" i="67"/>
  <c r="J5897" i="67"/>
  <c r="M5897" i="67"/>
  <c r="L5897" i="67"/>
  <c r="L6902" i="67"/>
  <c r="K6902" i="67"/>
  <c r="M6902" i="67"/>
  <c r="J6902" i="67"/>
  <c r="I6903" i="67"/>
  <c r="M2880" i="67"/>
  <c r="L2880" i="67"/>
  <c r="K2880" i="67"/>
  <c r="J2880" i="67"/>
  <c r="M4892" i="67"/>
  <c r="L4892" i="67"/>
  <c r="K4892" i="67"/>
  <c r="J4892" i="67"/>
  <c r="M867" i="67"/>
  <c r="L867" i="67"/>
  <c r="K867" i="67"/>
  <c r="J867" i="67"/>
  <c r="M1874" i="67"/>
  <c r="L1874" i="67"/>
  <c r="K1874" i="67"/>
  <c r="J1874" i="67"/>
  <c r="M3885" i="67"/>
  <c r="L3885" i="67"/>
  <c r="K3885" i="67"/>
  <c r="J3885" i="67"/>
  <c r="I5898" i="67"/>
  <c r="I4893" i="67"/>
  <c r="I3886" i="67"/>
  <c r="I2881" i="67"/>
  <c r="I1875" i="67"/>
  <c r="I868" i="67"/>
  <c r="I8960" i="67"/>
  <c r="I7953" i="67"/>
  <c r="L5898" i="67"/>
  <c r="K5898" i="67"/>
  <c r="J5898" i="67"/>
  <c r="M5898" i="67"/>
  <c r="J4893" i="67"/>
  <c r="M4893" i="67"/>
  <c r="L4893" i="67"/>
  <c r="K4893" i="67"/>
  <c r="K1875" i="67"/>
  <c r="J1875" i="67"/>
  <c r="M1875" i="67"/>
  <c r="L1875" i="67"/>
  <c r="M868" i="67"/>
  <c r="L868" i="67"/>
  <c r="K868" i="67"/>
  <c r="J868" i="67"/>
  <c r="L2881" i="67"/>
  <c r="K2881" i="67"/>
  <c r="J2881" i="67"/>
  <c r="M2881" i="67"/>
  <c r="M3886" i="67"/>
  <c r="L3886" i="67"/>
  <c r="K3886" i="67"/>
  <c r="J3886" i="67"/>
  <c r="M6903" i="67"/>
  <c r="L6903" i="67"/>
  <c r="K6903" i="67"/>
  <c r="J6903" i="67"/>
  <c r="I6904" i="67"/>
  <c r="I5899" i="67"/>
  <c r="I4894" i="67"/>
  <c r="I3887" i="67"/>
  <c r="I2882" i="67"/>
  <c r="I1876" i="67"/>
  <c r="I869" i="67"/>
  <c r="I8961" i="67"/>
  <c r="I7954" i="67"/>
  <c r="M4894" i="67"/>
  <c r="L4894" i="67"/>
  <c r="K4894" i="67"/>
  <c r="J4894" i="67"/>
  <c r="K5899" i="67"/>
  <c r="J5899" i="67"/>
  <c r="M5899" i="67"/>
  <c r="L5899" i="67"/>
  <c r="L6904" i="67"/>
  <c r="K6904" i="67"/>
  <c r="M6904" i="67"/>
  <c r="J6904" i="67"/>
  <c r="I6905" i="67"/>
  <c r="L869" i="67"/>
  <c r="K869" i="67"/>
  <c r="J869" i="67"/>
  <c r="M869" i="67"/>
  <c r="M1876" i="67"/>
  <c r="L1876" i="67"/>
  <c r="K1876" i="67"/>
  <c r="J1876" i="67"/>
  <c r="M2882" i="67"/>
  <c r="L2882" i="67"/>
  <c r="K2882" i="67"/>
  <c r="J2882" i="67"/>
  <c r="M3887" i="67"/>
  <c r="L3887" i="67"/>
  <c r="K3887" i="67"/>
  <c r="J3887" i="67"/>
  <c r="I5900" i="67"/>
  <c r="I4895" i="67"/>
  <c r="I3888" i="67"/>
  <c r="I2883" i="67"/>
  <c r="I1877" i="67"/>
  <c r="I870" i="67"/>
  <c r="I8962" i="67"/>
  <c r="I7955" i="67"/>
  <c r="J4895" i="67"/>
  <c r="M4895" i="67"/>
  <c r="L4895" i="67"/>
  <c r="K4895" i="67"/>
  <c r="L5900" i="67"/>
  <c r="K5900" i="67"/>
  <c r="J5900" i="67"/>
  <c r="M5900" i="67"/>
  <c r="K1877" i="67"/>
  <c r="J1877" i="67"/>
  <c r="M1877" i="67"/>
  <c r="L1877" i="67"/>
  <c r="M6905" i="67"/>
  <c r="L6905" i="67"/>
  <c r="K6905" i="67"/>
  <c r="J6905" i="67"/>
  <c r="I6906" i="67"/>
  <c r="K870" i="67"/>
  <c r="J870" i="67"/>
  <c r="M870" i="67"/>
  <c r="L870" i="67"/>
  <c r="L2883" i="67"/>
  <c r="K2883" i="67"/>
  <c r="J2883" i="67"/>
  <c r="M2883" i="67"/>
  <c r="M3888" i="67"/>
  <c r="L3888" i="67"/>
  <c r="K3888" i="67"/>
  <c r="J3888" i="67"/>
  <c r="I5901" i="67"/>
  <c r="I4896" i="67"/>
  <c r="I3889" i="67"/>
  <c r="I2884" i="67"/>
  <c r="I1878" i="67"/>
  <c r="I871" i="67"/>
  <c r="I8963" i="67"/>
  <c r="I7956" i="67"/>
  <c r="K5901" i="67"/>
  <c r="J5901" i="67"/>
  <c r="M5901" i="67"/>
  <c r="L5901" i="67"/>
  <c r="M4896" i="67"/>
  <c r="L4896" i="67"/>
  <c r="K4896" i="67"/>
  <c r="J4896" i="67"/>
  <c r="K871" i="67"/>
  <c r="J871" i="67"/>
  <c r="M871" i="67"/>
  <c r="L871" i="67"/>
  <c r="M1878" i="67"/>
  <c r="L1878" i="67"/>
  <c r="K1878" i="67"/>
  <c r="J1878" i="67"/>
  <c r="M2884" i="67"/>
  <c r="L2884" i="67"/>
  <c r="K2884" i="67"/>
  <c r="J2884" i="67"/>
  <c r="M3889" i="67"/>
  <c r="L3889" i="67"/>
  <c r="K3889" i="67"/>
  <c r="J3889" i="67"/>
  <c r="L6906" i="67"/>
  <c r="K6906" i="67"/>
  <c r="J6906" i="67"/>
  <c r="M6906" i="67"/>
  <c r="I6907" i="67"/>
  <c r="I5902" i="67"/>
  <c r="I4897" i="67"/>
  <c r="I3890" i="67"/>
  <c r="I2885" i="67"/>
  <c r="I1879" i="67"/>
  <c r="I872" i="67"/>
  <c r="I8964" i="67"/>
  <c r="I7957" i="67"/>
  <c r="L5902" i="67"/>
  <c r="K5902" i="67"/>
  <c r="J5902" i="67"/>
  <c r="M5902" i="67"/>
  <c r="J4897" i="67"/>
  <c r="M4897" i="67"/>
  <c r="L4897" i="67"/>
  <c r="K4897" i="67"/>
  <c r="M6907" i="67"/>
  <c r="L6907" i="67"/>
  <c r="K6907" i="67"/>
  <c r="J6907" i="67"/>
  <c r="I6908" i="67"/>
  <c r="K1879" i="67"/>
  <c r="J1879" i="67"/>
  <c r="M1879" i="67"/>
  <c r="L1879" i="67"/>
  <c r="K872" i="67"/>
  <c r="J872" i="67"/>
  <c r="M872" i="67"/>
  <c r="L872" i="67"/>
  <c r="L2885" i="67"/>
  <c r="K2885" i="67"/>
  <c r="J2885" i="67"/>
  <c r="M2885" i="67"/>
  <c r="M3890" i="67"/>
  <c r="L3890" i="67"/>
  <c r="K3890" i="67"/>
  <c r="J3890" i="67"/>
  <c r="I5903" i="67"/>
  <c r="I4898" i="67"/>
  <c r="I3891" i="67"/>
  <c r="I2886" i="67"/>
  <c r="I1880" i="67"/>
  <c r="I873" i="67"/>
  <c r="I8965" i="67"/>
  <c r="I7958" i="67"/>
  <c r="M4898" i="67"/>
  <c r="L4898" i="67"/>
  <c r="J4898" i="67"/>
  <c r="K4898" i="67"/>
  <c r="J873" i="67"/>
  <c r="M873" i="67"/>
  <c r="L873" i="67"/>
  <c r="K873" i="67"/>
  <c r="K5903" i="67"/>
  <c r="J5903" i="67"/>
  <c r="M5903" i="67"/>
  <c r="L5903" i="67"/>
  <c r="M1880" i="67"/>
  <c r="L1880" i="67"/>
  <c r="K1880" i="67"/>
  <c r="J1880" i="67"/>
  <c r="L6908" i="67"/>
  <c r="K6908" i="67"/>
  <c r="J6908" i="67"/>
  <c r="M6908" i="67"/>
  <c r="I6909" i="67"/>
  <c r="M2886" i="67"/>
  <c r="L2886" i="67"/>
  <c r="K2886" i="67"/>
  <c r="J2886" i="67"/>
  <c r="M3891" i="67"/>
  <c r="L3891" i="67"/>
  <c r="K3891" i="67"/>
  <c r="J3891" i="67"/>
  <c r="I5904" i="67"/>
  <c r="I4899" i="67"/>
  <c r="I3892" i="67"/>
  <c r="I2887" i="67"/>
  <c r="I1881" i="67"/>
  <c r="I874" i="67"/>
  <c r="I8966" i="67"/>
  <c r="I7959" i="67"/>
  <c r="L5904" i="67"/>
  <c r="K5904" i="67"/>
  <c r="J5904" i="67"/>
  <c r="M5904" i="67"/>
  <c r="K1881" i="67"/>
  <c r="J1881" i="67"/>
  <c r="M1881" i="67"/>
  <c r="L1881" i="67"/>
  <c r="J4899" i="67"/>
  <c r="M4899" i="67"/>
  <c r="L4899" i="67"/>
  <c r="K4899" i="67"/>
  <c r="M6909" i="67"/>
  <c r="L6909" i="67"/>
  <c r="K6909" i="67"/>
  <c r="J6909" i="67"/>
  <c r="I6910" i="67"/>
  <c r="M874" i="67"/>
  <c r="L874" i="67"/>
  <c r="K874" i="67"/>
  <c r="J874" i="67"/>
  <c r="L2887" i="67"/>
  <c r="K2887" i="67"/>
  <c r="J2887" i="67"/>
  <c r="M2887" i="67"/>
  <c r="M3892" i="67"/>
  <c r="L3892" i="67"/>
  <c r="K3892" i="67"/>
  <c r="J3892" i="67"/>
  <c r="I5905" i="67"/>
  <c r="I4900" i="67"/>
  <c r="I3893" i="67"/>
  <c r="I2888" i="67"/>
  <c r="I1882" i="67"/>
  <c r="I875" i="67"/>
  <c r="I8967" i="67"/>
  <c r="I7960" i="67"/>
  <c r="M4900" i="67"/>
  <c r="L4900" i="67"/>
  <c r="K4900" i="67"/>
  <c r="J4900" i="67"/>
  <c r="K5905" i="67"/>
  <c r="J5905" i="67"/>
  <c r="M5905" i="67"/>
  <c r="L5905" i="67"/>
  <c r="M875" i="67"/>
  <c r="L875" i="67"/>
  <c r="K875" i="67"/>
  <c r="J875" i="67"/>
  <c r="M1882" i="67"/>
  <c r="L1882" i="67"/>
  <c r="K1882" i="67"/>
  <c r="J1882" i="67"/>
  <c r="M2888" i="67"/>
  <c r="L2888" i="67"/>
  <c r="K2888" i="67"/>
  <c r="J2888" i="67"/>
  <c r="M3893" i="67"/>
  <c r="L3893" i="67"/>
  <c r="K3893" i="67"/>
  <c r="J3893" i="67"/>
  <c r="L6910" i="67"/>
  <c r="K6910" i="67"/>
  <c r="M6910" i="67"/>
  <c r="J6910" i="67"/>
  <c r="I6911" i="67"/>
  <c r="I5906" i="67"/>
  <c r="I4901" i="67"/>
  <c r="I3894" i="67"/>
  <c r="I2889" i="67"/>
  <c r="I1883" i="67"/>
  <c r="I876" i="67"/>
  <c r="I8968" i="67"/>
  <c r="I7961" i="67"/>
  <c r="L5906" i="67"/>
  <c r="K5906" i="67"/>
  <c r="J5906" i="67"/>
  <c r="M5906" i="67"/>
  <c r="M6911" i="67"/>
  <c r="L6911" i="67"/>
  <c r="K6911" i="67"/>
  <c r="J6911" i="67"/>
  <c r="I6912" i="67"/>
  <c r="M876" i="67"/>
  <c r="L876" i="67"/>
  <c r="K876" i="67"/>
  <c r="J876" i="67"/>
  <c r="K1883" i="67"/>
  <c r="J1883" i="67"/>
  <c r="M1883" i="67"/>
  <c r="L1883" i="67"/>
  <c r="J4901" i="67"/>
  <c r="M4901" i="67"/>
  <c r="L4901" i="67"/>
  <c r="K4901" i="67"/>
  <c r="L2889" i="67"/>
  <c r="K2889" i="67"/>
  <c r="J2889" i="67"/>
  <c r="M2889" i="67"/>
  <c r="M3894" i="67"/>
  <c r="L3894" i="67"/>
  <c r="K3894" i="67"/>
  <c r="J3894" i="67"/>
  <c r="I5907" i="67"/>
  <c r="I4902" i="67"/>
  <c r="I3895" i="67"/>
  <c r="I2890" i="67"/>
  <c r="I1884" i="67"/>
  <c r="I877" i="67"/>
  <c r="I8969" i="67"/>
  <c r="I7962" i="67"/>
  <c r="M1884" i="67"/>
  <c r="L1884" i="67"/>
  <c r="K1884" i="67"/>
  <c r="J1884" i="67"/>
  <c r="K5907" i="67"/>
  <c r="J5907" i="67"/>
  <c r="M5907" i="67"/>
  <c r="L5907" i="67"/>
  <c r="M2890" i="67"/>
  <c r="L2890" i="67"/>
  <c r="K2890" i="67"/>
  <c r="J2890" i="67"/>
  <c r="M4902" i="67"/>
  <c r="L4902" i="67"/>
  <c r="K4902" i="67"/>
  <c r="J4902" i="67"/>
  <c r="L877" i="67"/>
  <c r="K877" i="67"/>
  <c r="J877" i="67"/>
  <c r="M877" i="67"/>
  <c r="M3895" i="67"/>
  <c r="L3895" i="67"/>
  <c r="K3895" i="67"/>
  <c r="J3895" i="67"/>
  <c r="L6912" i="67"/>
  <c r="K6912" i="67"/>
  <c r="J6912" i="67"/>
  <c r="M6912" i="67"/>
  <c r="I6913" i="67"/>
  <c r="I5908" i="67"/>
  <c r="I4903" i="67"/>
  <c r="I3896" i="67"/>
  <c r="I2891" i="67"/>
  <c r="I1885" i="67"/>
  <c r="I878" i="67"/>
  <c r="I8970" i="67"/>
  <c r="I7963" i="67"/>
  <c r="J4903" i="67"/>
  <c r="M4903" i="67"/>
  <c r="L4903" i="67"/>
  <c r="K4903" i="67"/>
  <c r="L5908" i="67"/>
  <c r="K5908" i="67"/>
  <c r="J5908" i="67"/>
  <c r="M5908" i="67"/>
  <c r="K1885" i="67"/>
  <c r="J1885" i="67"/>
  <c r="M1885" i="67"/>
  <c r="L1885" i="67"/>
  <c r="M6913" i="67"/>
  <c r="L6913" i="67"/>
  <c r="K6913" i="67"/>
  <c r="J6913" i="67"/>
  <c r="I6914" i="67"/>
  <c r="K878" i="67"/>
  <c r="J878" i="67"/>
  <c r="M878" i="67"/>
  <c r="L878" i="67"/>
  <c r="L2891" i="67"/>
  <c r="K2891" i="67"/>
  <c r="J2891" i="67"/>
  <c r="M2891" i="67"/>
  <c r="M3896" i="67"/>
  <c r="L3896" i="67"/>
  <c r="K3896" i="67"/>
  <c r="J3896" i="67"/>
  <c r="I5909" i="67"/>
  <c r="I4904" i="67"/>
  <c r="I3897" i="67"/>
  <c r="I2892" i="67"/>
  <c r="I1886" i="67"/>
  <c r="I879" i="67"/>
  <c r="I8971" i="67"/>
  <c r="I7964" i="67"/>
  <c r="K5909" i="67"/>
  <c r="J5909" i="67"/>
  <c r="L5909" i="67"/>
  <c r="M5909" i="67"/>
  <c r="K879" i="67"/>
  <c r="J879" i="67"/>
  <c r="M879" i="67"/>
  <c r="L879" i="67"/>
  <c r="M1886" i="67"/>
  <c r="L1886" i="67"/>
  <c r="K1886" i="67"/>
  <c r="J1886" i="67"/>
  <c r="M4904" i="67"/>
  <c r="L4904" i="67"/>
  <c r="K4904" i="67"/>
  <c r="J4904" i="67"/>
  <c r="M2892" i="67"/>
  <c r="L2892" i="67"/>
  <c r="K2892" i="67"/>
  <c r="J2892" i="67"/>
  <c r="M3897" i="67"/>
  <c r="L3897" i="67"/>
  <c r="K3897" i="67"/>
  <c r="J3897" i="67"/>
  <c r="L6914" i="67"/>
  <c r="K6914" i="67"/>
  <c r="M6914" i="67"/>
  <c r="J6914" i="67"/>
  <c r="I6915" i="67"/>
  <c r="I5910" i="67"/>
  <c r="I4905" i="67"/>
  <c r="I3898" i="67"/>
  <c r="I2893" i="67"/>
  <c r="I1887" i="67"/>
  <c r="I880" i="67"/>
  <c r="I8972" i="67"/>
  <c r="I7965" i="67"/>
  <c r="J4905" i="67"/>
  <c r="M4905" i="67"/>
  <c r="L4905" i="67"/>
  <c r="K4905" i="67"/>
  <c r="M5910" i="67"/>
  <c r="L5910" i="67"/>
  <c r="K5910" i="67"/>
  <c r="J5910" i="67"/>
  <c r="M6915" i="67"/>
  <c r="L6915" i="67"/>
  <c r="K6915" i="67"/>
  <c r="J6915" i="67"/>
  <c r="I6916" i="67"/>
  <c r="K1887" i="67"/>
  <c r="J1887" i="67"/>
  <c r="M1887" i="67"/>
  <c r="L1887" i="67"/>
  <c r="K880" i="67"/>
  <c r="J880" i="67"/>
  <c r="M880" i="67"/>
  <c r="L880" i="67"/>
  <c r="L2893" i="67"/>
  <c r="K2893" i="67"/>
  <c r="J2893" i="67"/>
  <c r="M2893" i="67"/>
  <c r="M3898" i="67"/>
  <c r="L3898" i="67"/>
  <c r="K3898" i="67"/>
  <c r="J3898" i="67"/>
  <c r="I5911" i="67"/>
  <c r="I4906" i="67"/>
  <c r="I3899" i="67"/>
  <c r="I2894" i="67"/>
  <c r="I1888" i="67"/>
  <c r="I881" i="67"/>
  <c r="I8973" i="67"/>
  <c r="I7966" i="67"/>
  <c r="M5911" i="67"/>
  <c r="L5911" i="67"/>
  <c r="K5911" i="67"/>
  <c r="J5911" i="67"/>
  <c r="L6916" i="67"/>
  <c r="K6916" i="67"/>
  <c r="M6916" i="67"/>
  <c r="J6916" i="67"/>
  <c r="I6917" i="67"/>
  <c r="J881" i="67"/>
  <c r="M881" i="67"/>
  <c r="L881" i="67"/>
  <c r="K881" i="67"/>
  <c r="M1888" i="67"/>
  <c r="L1888" i="67"/>
  <c r="K1888" i="67"/>
  <c r="J1888" i="67"/>
  <c r="M4906" i="67"/>
  <c r="L4906" i="67"/>
  <c r="K4906" i="67"/>
  <c r="J4906" i="67"/>
  <c r="M2894" i="67"/>
  <c r="L2894" i="67"/>
  <c r="K2894" i="67"/>
  <c r="J2894" i="67"/>
  <c r="M3899" i="67"/>
  <c r="L3899" i="67"/>
  <c r="K3899" i="67"/>
  <c r="J3899" i="67"/>
  <c r="I5912" i="67"/>
  <c r="I4907" i="67"/>
  <c r="I3900" i="67"/>
  <c r="I2895" i="67"/>
  <c r="I1889" i="67"/>
  <c r="I882" i="67"/>
  <c r="I8974" i="67"/>
  <c r="I7967" i="67"/>
  <c r="J4907" i="67"/>
  <c r="M4907" i="67"/>
  <c r="L4907" i="67"/>
  <c r="K4907" i="67"/>
  <c r="M5912" i="67"/>
  <c r="L5912" i="67"/>
  <c r="K5912" i="67"/>
  <c r="J5912" i="67"/>
  <c r="M882" i="67"/>
  <c r="L882" i="67"/>
  <c r="K882" i="67"/>
  <c r="J882" i="67"/>
  <c r="K1889" i="67"/>
  <c r="J1889" i="67"/>
  <c r="M1889" i="67"/>
  <c r="L1889" i="67"/>
  <c r="L2895" i="67"/>
  <c r="K2895" i="67"/>
  <c r="J2895" i="67"/>
  <c r="M2895" i="67"/>
  <c r="M3900" i="67"/>
  <c r="L3900" i="67"/>
  <c r="K3900" i="67"/>
  <c r="J3900" i="67"/>
  <c r="M6917" i="67"/>
  <c r="L6917" i="67"/>
  <c r="K6917" i="67"/>
  <c r="J6917" i="67"/>
  <c r="I6918" i="67"/>
  <c r="I5913" i="67"/>
  <c r="I4908" i="67"/>
  <c r="I3901" i="67"/>
  <c r="I2896" i="67"/>
  <c r="I1890" i="67"/>
  <c r="I883" i="67"/>
  <c r="I8975" i="67"/>
  <c r="I7968" i="67"/>
  <c r="M4908" i="67"/>
  <c r="L4908" i="67"/>
  <c r="K4908" i="67"/>
  <c r="J4908" i="67"/>
  <c r="M5913" i="67"/>
  <c r="K5913" i="67"/>
  <c r="J5913" i="67"/>
  <c r="L5913" i="67"/>
  <c r="L6918" i="67"/>
  <c r="K6918" i="67"/>
  <c r="M6918" i="67"/>
  <c r="J6918" i="67"/>
  <c r="I6919" i="67"/>
  <c r="M1890" i="67"/>
  <c r="L1890" i="67"/>
  <c r="K1890" i="67"/>
  <c r="J1890" i="67"/>
  <c r="M2896" i="67"/>
  <c r="L2896" i="67"/>
  <c r="K2896" i="67"/>
  <c r="J2896" i="67"/>
  <c r="M883" i="67"/>
  <c r="L883" i="67"/>
  <c r="K883" i="67"/>
  <c r="J883" i="67"/>
  <c r="M3901" i="67"/>
  <c r="L3901" i="67"/>
  <c r="K3901" i="67"/>
  <c r="J3901" i="67"/>
  <c r="I5914" i="67"/>
  <c r="I4909" i="67"/>
  <c r="I3902" i="67"/>
  <c r="I2897" i="67"/>
  <c r="I1891" i="67"/>
  <c r="I884" i="67"/>
  <c r="I8976" i="67"/>
  <c r="I7969" i="67"/>
  <c r="J4909" i="67"/>
  <c r="M4909" i="67"/>
  <c r="L4909" i="67"/>
  <c r="K4909" i="67"/>
  <c r="M5914" i="67"/>
  <c r="K5914" i="67"/>
  <c r="J5914" i="67"/>
  <c r="L5914" i="67"/>
  <c r="M6919" i="67"/>
  <c r="L6919" i="67"/>
  <c r="K6919" i="67"/>
  <c r="J6919" i="67"/>
  <c r="I6920" i="67"/>
  <c r="M884" i="67"/>
  <c r="L884" i="67"/>
  <c r="K884" i="67"/>
  <c r="J884" i="67"/>
  <c r="K1891" i="67"/>
  <c r="J1891" i="67"/>
  <c r="M1891" i="67"/>
  <c r="L1891" i="67"/>
  <c r="L2897" i="67"/>
  <c r="K2897" i="67"/>
  <c r="J2897" i="67"/>
  <c r="M2897" i="67"/>
  <c r="M3902" i="67"/>
  <c r="L3902" i="67"/>
  <c r="K3902" i="67"/>
  <c r="J3902" i="67"/>
  <c r="I5915" i="67"/>
  <c r="I4910" i="67"/>
  <c r="I3903" i="67"/>
  <c r="I2898" i="67"/>
  <c r="I1892" i="67"/>
  <c r="I885" i="67"/>
  <c r="I8977" i="67"/>
  <c r="I7970" i="67"/>
  <c r="M4910" i="67"/>
  <c r="L4910" i="67"/>
  <c r="K4910" i="67"/>
  <c r="J4910" i="67"/>
  <c r="M5915" i="67"/>
  <c r="L5915" i="67"/>
  <c r="K5915" i="67"/>
  <c r="J5915" i="67"/>
  <c r="M2898" i="67"/>
  <c r="L2898" i="67"/>
  <c r="K2898" i="67"/>
  <c r="J2898" i="67"/>
  <c r="L6920" i="67"/>
  <c r="K6920" i="67"/>
  <c r="M6920" i="67"/>
  <c r="J6920" i="67"/>
  <c r="I6921" i="67"/>
  <c r="L885" i="67"/>
  <c r="K885" i="67"/>
  <c r="J885" i="67"/>
  <c r="M885" i="67"/>
  <c r="M1892" i="67"/>
  <c r="L1892" i="67"/>
  <c r="K1892" i="67"/>
  <c r="J1892" i="67"/>
  <c r="M3903" i="67"/>
  <c r="L3903" i="67"/>
  <c r="K3903" i="67"/>
  <c r="J3903" i="67"/>
  <c r="I5916" i="67"/>
  <c r="I4911" i="67"/>
  <c r="I3904" i="67"/>
  <c r="I2899" i="67"/>
  <c r="I1893" i="67"/>
  <c r="I886" i="67"/>
  <c r="I8978" i="67"/>
  <c r="I7971" i="67"/>
  <c r="K1893" i="67"/>
  <c r="J1893" i="67"/>
  <c r="M1893" i="67"/>
  <c r="L1893" i="67"/>
  <c r="J4911" i="67"/>
  <c r="M4911" i="67"/>
  <c r="L4911" i="67"/>
  <c r="K4911" i="67"/>
  <c r="K886" i="67"/>
  <c r="J886" i="67"/>
  <c r="M886" i="67"/>
  <c r="L886" i="67"/>
  <c r="L2899" i="67"/>
  <c r="K2899" i="67"/>
  <c r="J2899" i="67"/>
  <c r="M2899" i="67"/>
  <c r="M5916" i="67"/>
  <c r="J5916" i="67"/>
  <c r="L5916" i="67"/>
  <c r="K5916" i="67"/>
  <c r="M3904" i="67"/>
  <c r="L3904" i="67"/>
  <c r="K3904" i="67"/>
  <c r="J3904" i="67"/>
  <c r="M6921" i="67"/>
  <c r="L6921" i="67"/>
  <c r="K6921" i="67"/>
  <c r="J6921" i="67"/>
  <c r="I6922" i="67"/>
  <c r="I5917" i="67"/>
  <c r="I4912" i="67"/>
  <c r="I3905" i="67"/>
  <c r="I2900" i="67"/>
  <c r="I1894" i="67"/>
  <c r="I887" i="67"/>
  <c r="I8979" i="67"/>
  <c r="I7972" i="67"/>
  <c r="M4912" i="67"/>
  <c r="L4912" i="67"/>
  <c r="K4912" i="67"/>
  <c r="J4912" i="67"/>
  <c r="M1894" i="67"/>
  <c r="L1894" i="67"/>
  <c r="K1894" i="67"/>
  <c r="J1894" i="67"/>
  <c r="L6922" i="67"/>
  <c r="K6922" i="67"/>
  <c r="J6922" i="67"/>
  <c r="M6922" i="67"/>
  <c r="I6923" i="67"/>
  <c r="M2900" i="67"/>
  <c r="L2900" i="67"/>
  <c r="K2900" i="67"/>
  <c r="J2900" i="67"/>
  <c r="M5917" i="67"/>
  <c r="J5917" i="67"/>
  <c r="L5917" i="67"/>
  <c r="K5917" i="67"/>
  <c r="K887" i="67"/>
  <c r="J887" i="67"/>
  <c r="M887" i="67"/>
  <c r="L887" i="67"/>
  <c r="M3905" i="67"/>
  <c r="L3905" i="67"/>
  <c r="K3905" i="67"/>
  <c r="J3905" i="67"/>
  <c r="I5918" i="67"/>
  <c r="I4913" i="67"/>
  <c r="I3906" i="67"/>
  <c r="I2901" i="67"/>
  <c r="I1895" i="67"/>
  <c r="I888" i="67"/>
  <c r="I8980" i="67"/>
  <c r="I7973" i="67"/>
  <c r="K1895" i="67"/>
  <c r="J1895" i="67"/>
  <c r="M1895" i="67"/>
  <c r="L1895" i="67"/>
  <c r="J4913" i="67"/>
  <c r="M4913" i="67"/>
  <c r="L4913" i="67"/>
  <c r="K4913" i="67"/>
  <c r="M6923" i="67"/>
  <c r="L6923" i="67"/>
  <c r="K6923" i="67"/>
  <c r="J6923" i="67"/>
  <c r="I6924" i="67"/>
  <c r="K888" i="67"/>
  <c r="J888" i="67"/>
  <c r="M888" i="67"/>
  <c r="L888" i="67"/>
  <c r="M5918" i="67"/>
  <c r="L5918" i="67"/>
  <c r="K5918" i="67"/>
  <c r="J5918" i="67"/>
  <c r="L2901" i="67"/>
  <c r="K2901" i="67"/>
  <c r="J2901" i="67"/>
  <c r="M2901" i="67"/>
  <c r="M3906" i="67"/>
  <c r="L3906" i="67"/>
  <c r="K3906" i="67"/>
  <c r="J3906" i="67"/>
  <c r="I5919" i="67"/>
  <c r="I4914" i="67"/>
  <c r="I3907" i="67"/>
  <c r="I2902" i="67"/>
  <c r="I1896" i="67"/>
  <c r="I889" i="67"/>
  <c r="I8981" i="67"/>
  <c r="I7974" i="67"/>
  <c r="M5919" i="67"/>
  <c r="L5919" i="67"/>
  <c r="K5919" i="67"/>
  <c r="J5919" i="67"/>
  <c r="J889" i="67"/>
  <c r="M889" i="67"/>
  <c r="L889" i="67"/>
  <c r="K889" i="67"/>
  <c r="M2902" i="67"/>
  <c r="L2902" i="67"/>
  <c r="K2902" i="67"/>
  <c r="J2902" i="67"/>
  <c r="M4914" i="67"/>
  <c r="L4914" i="67"/>
  <c r="J4914" i="67"/>
  <c r="K4914" i="67"/>
  <c r="L6924" i="67"/>
  <c r="K6924" i="67"/>
  <c r="J6924" i="67"/>
  <c r="M6924" i="67"/>
  <c r="I6925" i="67"/>
  <c r="M1896" i="67"/>
  <c r="L1896" i="67"/>
  <c r="K1896" i="67"/>
  <c r="J1896" i="67"/>
  <c r="M3907" i="67"/>
  <c r="L3907" i="67"/>
  <c r="K3907" i="67"/>
  <c r="J3907" i="67"/>
  <c r="I5920" i="67"/>
  <c r="I4915" i="67"/>
  <c r="I3908" i="67"/>
  <c r="I2903" i="67"/>
  <c r="I1897" i="67"/>
  <c r="I890" i="67"/>
  <c r="I8982" i="67"/>
  <c r="I7975" i="67"/>
  <c r="J4915" i="67"/>
  <c r="M4915" i="67"/>
  <c r="L4915" i="67"/>
  <c r="K4915" i="67"/>
  <c r="L2903" i="67"/>
  <c r="K2903" i="67"/>
  <c r="J2903" i="67"/>
  <c r="M2903" i="67"/>
  <c r="M5920" i="67"/>
  <c r="L5920" i="67"/>
  <c r="K5920" i="67"/>
  <c r="J5920" i="67"/>
  <c r="M6925" i="67"/>
  <c r="L6925" i="67"/>
  <c r="K6925" i="67"/>
  <c r="J6925" i="67"/>
  <c r="I6926" i="67"/>
  <c r="M890" i="67"/>
  <c r="L890" i="67"/>
  <c r="K890" i="67"/>
  <c r="J890" i="67"/>
  <c r="K1897" i="67"/>
  <c r="J1897" i="67"/>
  <c r="M1897" i="67"/>
  <c r="L1897" i="67"/>
  <c r="M3908" i="67"/>
  <c r="L3908" i="67"/>
  <c r="K3908" i="67"/>
  <c r="J3908" i="67"/>
  <c r="I5921" i="67"/>
  <c r="I4916" i="67"/>
  <c r="I3909" i="67"/>
  <c r="I2904" i="67"/>
  <c r="I1898" i="67"/>
  <c r="I891" i="67"/>
  <c r="I8983" i="67"/>
  <c r="I7976" i="67"/>
  <c r="M5921" i="67"/>
  <c r="K5921" i="67"/>
  <c r="J5921" i="67"/>
  <c r="L5921" i="67"/>
  <c r="M4916" i="67"/>
  <c r="L4916" i="67"/>
  <c r="K4916" i="67"/>
  <c r="J4916" i="67"/>
  <c r="M1898" i="67"/>
  <c r="L1898" i="67"/>
  <c r="K1898" i="67"/>
  <c r="J1898" i="67"/>
  <c r="M891" i="67"/>
  <c r="L891" i="67"/>
  <c r="K891" i="67"/>
  <c r="J891" i="67"/>
  <c r="M2904" i="67"/>
  <c r="L2904" i="67"/>
  <c r="K2904" i="67"/>
  <c r="J2904" i="67"/>
  <c r="M3909" i="67"/>
  <c r="L3909" i="67"/>
  <c r="K3909" i="67"/>
  <c r="J3909" i="67"/>
  <c r="L6926" i="67"/>
  <c r="K6926" i="67"/>
  <c r="M6926" i="67"/>
  <c r="J6926" i="67"/>
  <c r="I6927" i="67"/>
  <c r="I5922" i="67"/>
  <c r="I4917" i="67"/>
  <c r="I3910" i="67"/>
  <c r="I2905" i="67"/>
  <c r="I1899" i="67"/>
  <c r="I892" i="67"/>
  <c r="I8984" i="67"/>
  <c r="I7977" i="67"/>
  <c r="J4917" i="67"/>
  <c r="M4917" i="67"/>
  <c r="L4917" i="67"/>
  <c r="K4917" i="67"/>
  <c r="M5922" i="67"/>
  <c r="K5922" i="67"/>
  <c r="J5922" i="67"/>
  <c r="L5922" i="67"/>
  <c r="M6927" i="67"/>
  <c r="L6927" i="67"/>
  <c r="K6927" i="67"/>
  <c r="J6927" i="67"/>
  <c r="I6928" i="67"/>
  <c r="L2905" i="67"/>
  <c r="K2905" i="67"/>
  <c r="J2905" i="67"/>
  <c r="M2905" i="67"/>
  <c r="M892" i="67"/>
  <c r="L892" i="67"/>
  <c r="K892" i="67"/>
  <c r="J892" i="67"/>
  <c r="K1899" i="67"/>
  <c r="J1899" i="67"/>
  <c r="M1899" i="67"/>
  <c r="L1899" i="67"/>
  <c r="M3910" i="67"/>
  <c r="L3910" i="67"/>
  <c r="K3910" i="67"/>
  <c r="J3910" i="67"/>
  <c r="I5923" i="67"/>
  <c r="I4918" i="67"/>
  <c r="I3911" i="67"/>
  <c r="I2906" i="67"/>
  <c r="I1900" i="67"/>
  <c r="I893" i="67"/>
  <c r="I8985" i="67"/>
  <c r="I7978" i="67"/>
  <c r="M4918" i="67"/>
  <c r="L4918" i="67"/>
  <c r="K4918" i="67"/>
  <c r="J4918" i="67"/>
  <c r="L6928" i="67"/>
  <c r="K6928" i="67"/>
  <c r="J6928" i="67"/>
  <c r="M6928" i="67"/>
  <c r="I6929" i="67"/>
  <c r="M5923" i="67"/>
  <c r="L5923" i="67"/>
  <c r="K5923" i="67"/>
  <c r="J5923" i="67"/>
  <c r="L893" i="67"/>
  <c r="K893" i="67"/>
  <c r="J893" i="67"/>
  <c r="M893" i="67"/>
  <c r="M1900" i="67"/>
  <c r="L1900" i="67"/>
  <c r="K1900" i="67"/>
  <c r="J1900" i="67"/>
  <c r="M2906" i="67"/>
  <c r="L2906" i="67"/>
  <c r="K2906" i="67"/>
  <c r="J2906" i="67"/>
  <c r="M3911" i="67"/>
  <c r="L3911" i="67"/>
  <c r="K3911" i="67"/>
  <c r="J3911" i="67"/>
  <c r="I5924" i="67"/>
  <c r="I4919" i="67"/>
  <c r="I3912" i="67"/>
  <c r="I2907" i="67"/>
  <c r="I1901" i="67"/>
  <c r="I894" i="67"/>
  <c r="I8986" i="67"/>
  <c r="I7979" i="67"/>
  <c r="K894" i="67"/>
  <c r="J894" i="67"/>
  <c r="M894" i="67"/>
  <c r="L894" i="67"/>
  <c r="J4919" i="67"/>
  <c r="M4919" i="67"/>
  <c r="L4919" i="67"/>
  <c r="K4919" i="67"/>
  <c r="M5924" i="67"/>
  <c r="J5924" i="67"/>
  <c r="L5924" i="67"/>
  <c r="K5924" i="67"/>
  <c r="K1901" i="67"/>
  <c r="J1901" i="67"/>
  <c r="M1901" i="67"/>
  <c r="L1901" i="67"/>
  <c r="L2907" i="67"/>
  <c r="K2907" i="67"/>
  <c r="J2907" i="67"/>
  <c r="M2907" i="67"/>
  <c r="M3912" i="67"/>
  <c r="L3912" i="67"/>
  <c r="K3912" i="67"/>
  <c r="J3912" i="67"/>
  <c r="M6929" i="67"/>
  <c r="L6929" i="67"/>
  <c r="K6929" i="67"/>
  <c r="J6929" i="67"/>
  <c r="I6930" i="67"/>
  <c r="I5925" i="67"/>
  <c r="I4920" i="67"/>
  <c r="I3913" i="67"/>
  <c r="I2908" i="67"/>
  <c r="I1902" i="67"/>
  <c r="I895" i="67"/>
  <c r="I8987" i="67"/>
  <c r="I7980" i="67"/>
  <c r="M5925" i="67"/>
  <c r="J5925" i="67"/>
  <c r="L5925" i="67"/>
  <c r="K5925" i="67"/>
  <c r="M1902" i="67"/>
  <c r="L1902" i="67"/>
  <c r="K1902" i="67"/>
  <c r="J1902" i="67"/>
  <c r="L6930" i="67"/>
  <c r="K6930" i="67"/>
  <c r="M6930" i="67"/>
  <c r="J6930" i="67"/>
  <c r="I6931" i="67"/>
  <c r="M4920" i="67"/>
  <c r="L4920" i="67"/>
  <c r="K4920" i="67"/>
  <c r="J4920" i="67"/>
  <c r="K895" i="67"/>
  <c r="J895" i="67"/>
  <c r="M895" i="67"/>
  <c r="L895" i="67"/>
  <c r="M2908" i="67"/>
  <c r="L2908" i="67"/>
  <c r="K2908" i="67"/>
  <c r="J2908" i="67"/>
  <c r="M3913" i="67"/>
  <c r="L3913" i="67"/>
  <c r="K3913" i="67"/>
  <c r="J3913" i="67"/>
  <c r="I5926" i="67"/>
  <c r="I4921" i="67"/>
  <c r="I3914" i="67"/>
  <c r="I2909" i="67"/>
  <c r="I1903" i="67"/>
  <c r="I896" i="67"/>
  <c r="I8988" i="67"/>
  <c r="I7981" i="67"/>
  <c r="K896" i="67"/>
  <c r="J896" i="67"/>
  <c r="M896" i="67"/>
  <c r="L896" i="67"/>
  <c r="K1903" i="67"/>
  <c r="J1903" i="67"/>
  <c r="M1903" i="67"/>
  <c r="L1903" i="67"/>
  <c r="J4921" i="67"/>
  <c r="M4921" i="67"/>
  <c r="L4921" i="67"/>
  <c r="K4921" i="67"/>
  <c r="M5926" i="67"/>
  <c r="L5926" i="67"/>
  <c r="K5926" i="67"/>
  <c r="J5926" i="67"/>
  <c r="M6931" i="67"/>
  <c r="L6931" i="67"/>
  <c r="K6931" i="67"/>
  <c r="J6931" i="67"/>
  <c r="I6932" i="67"/>
  <c r="L2909" i="67"/>
  <c r="K2909" i="67"/>
  <c r="J2909" i="67"/>
  <c r="M2909" i="67"/>
  <c r="M3914" i="67"/>
  <c r="L3914" i="67"/>
  <c r="K3914" i="67"/>
  <c r="J3914" i="67"/>
  <c r="I5927" i="67"/>
  <c r="I4922" i="67"/>
  <c r="I3915" i="67"/>
  <c r="I2910" i="67"/>
  <c r="I1904" i="67"/>
  <c r="I897" i="67"/>
  <c r="I8989" i="67"/>
  <c r="I7982" i="67"/>
  <c r="M5927" i="67"/>
  <c r="L5927" i="67"/>
  <c r="K5927" i="67"/>
  <c r="J5927" i="67"/>
  <c r="M1904" i="67"/>
  <c r="L1904" i="67"/>
  <c r="K1904" i="67"/>
  <c r="J1904" i="67"/>
  <c r="M4922" i="67"/>
  <c r="L4922" i="67"/>
  <c r="K4922" i="67"/>
  <c r="J4922" i="67"/>
  <c r="J897" i="67"/>
  <c r="M897" i="67"/>
  <c r="L897" i="67"/>
  <c r="K897" i="67"/>
  <c r="L6932" i="67"/>
  <c r="K6932" i="67"/>
  <c r="M6932" i="67"/>
  <c r="J6932" i="67"/>
  <c r="I6933" i="67"/>
  <c r="M2910" i="67"/>
  <c r="L2910" i="67"/>
  <c r="K2910" i="67"/>
  <c r="J2910" i="67"/>
  <c r="M3915" i="67"/>
  <c r="L3915" i="67"/>
  <c r="K3915" i="67"/>
  <c r="J3915" i="67"/>
  <c r="I5928" i="67"/>
  <c r="I4923" i="67"/>
  <c r="I3916" i="67"/>
  <c r="I2911" i="67"/>
  <c r="I1905" i="67"/>
  <c r="I898" i="67"/>
  <c r="I8990" i="67"/>
  <c r="I7983" i="67"/>
  <c r="J4923" i="67"/>
  <c r="M4923" i="67"/>
  <c r="L4923" i="67"/>
  <c r="K4923" i="67"/>
  <c r="K1905" i="67"/>
  <c r="J1905" i="67"/>
  <c r="M1905" i="67"/>
  <c r="L1905" i="67"/>
  <c r="M5928" i="67"/>
  <c r="L5928" i="67"/>
  <c r="K5928" i="67"/>
  <c r="J5928" i="67"/>
  <c r="L2911" i="67"/>
  <c r="K2911" i="67"/>
  <c r="J2911" i="67"/>
  <c r="M2911" i="67"/>
  <c r="M6933" i="67"/>
  <c r="L6933" i="67"/>
  <c r="K6933" i="67"/>
  <c r="J6933" i="67"/>
  <c r="I6934" i="67"/>
  <c r="M898" i="67"/>
  <c r="L898" i="67"/>
  <c r="K898" i="67"/>
  <c r="J898" i="67"/>
  <c r="M3916" i="67"/>
  <c r="L3916" i="67"/>
  <c r="K3916" i="67"/>
  <c r="J3916" i="67"/>
  <c r="I5929" i="67"/>
  <c r="I4924" i="67"/>
  <c r="I3917" i="67"/>
  <c r="I2912" i="67"/>
  <c r="I1906" i="67"/>
  <c r="I899" i="67"/>
  <c r="I8991" i="67"/>
  <c r="I7984" i="67"/>
  <c r="M4924" i="67"/>
  <c r="L4924" i="67"/>
  <c r="K4924" i="67"/>
  <c r="J4924" i="67"/>
  <c r="M5929" i="67"/>
  <c r="K5929" i="67"/>
  <c r="J5929" i="67"/>
  <c r="L5929" i="67"/>
  <c r="M1906" i="67"/>
  <c r="L1906" i="67"/>
  <c r="K1906" i="67"/>
  <c r="J1906" i="67"/>
  <c r="L6934" i="67"/>
  <c r="K6934" i="67"/>
  <c r="M6934" i="67"/>
  <c r="J6934" i="67"/>
  <c r="I6935" i="67"/>
  <c r="M2912" i="67"/>
  <c r="L2912" i="67"/>
  <c r="K2912" i="67"/>
  <c r="J2912" i="67"/>
  <c r="M899" i="67"/>
  <c r="L899" i="67"/>
  <c r="K899" i="67"/>
  <c r="J899" i="67"/>
  <c r="M3917" i="67"/>
  <c r="L3917" i="67"/>
  <c r="K3917" i="67"/>
  <c r="J3917" i="67"/>
  <c r="I5930" i="67"/>
  <c r="I4925" i="67"/>
  <c r="I3918" i="67"/>
  <c r="I2913" i="67"/>
  <c r="I1907" i="67"/>
  <c r="I900" i="67"/>
  <c r="I8992" i="67"/>
  <c r="I7985" i="67"/>
  <c r="M900" i="67"/>
  <c r="L900" i="67"/>
  <c r="K900" i="67"/>
  <c r="J900" i="67"/>
  <c r="J4925" i="67"/>
  <c r="M4925" i="67"/>
  <c r="L4925" i="67"/>
  <c r="K4925" i="67"/>
  <c r="K1907" i="67"/>
  <c r="J1907" i="67"/>
  <c r="M1907" i="67"/>
  <c r="L1907" i="67"/>
  <c r="M5930" i="67"/>
  <c r="K5930" i="67"/>
  <c r="J5930" i="67"/>
  <c r="L5930" i="67"/>
  <c r="L2913" i="67"/>
  <c r="K2913" i="67"/>
  <c r="J2913" i="67"/>
  <c r="M2913" i="67"/>
  <c r="M3918" i="67"/>
  <c r="L3918" i="67"/>
  <c r="K3918" i="67"/>
  <c r="J3918" i="67"/>
  <c r="M6935" i="67"/>
  <c r="L6935" i="67"/>
  <c r="K6935" i="67"/>
  <c r="J6935" i="67"/>
  <c r="I6936" i="67"/>
  <c r="I5931" i="67"/>
  <c r="I4926" i="67"/>
  <c r="I3919" i="67"/>
  <c r="I2914" i="67"/>
  <c r="I1908" i="67"/>
  <c r="I901" i="67"/>
  <c r="I8993" i="67"/>
  <c r="I7986" i="67"/>
  <c r="M4926" i="67"/>
  <c r="L4926" i="67"/>
  <c r="K4926" i="67"/>
  <c r="J4926" i="67"/>
  <c r="M5931" i="67"/>
  <c r="L5931" i="67"/>
  <c r="K5931" i="67"/>
  <c r="J5931" i="67"/>
  <c r="M1908" i="67"/>
  <c r="L1908" i="67"/>
  <c r="K1908" i="67"/>
  <c r="J1908" i="67"/>
  <c r="L6936" i="67"/>
  <c r="K6936" i="67"/>
  <c r="M6936" i="67"/>
  <c r="J6936" i="67"/>
  <c r="I6937" i="67"/>
  <c r="M2914" i="67"/>
  <c r="L2914" i="67"/>
  <c r="K2914" i="67"/>
  <c r="J2914" i="67"/>
  <c r="L901" i="67"/>
  <c r="K901" i="67"/>
  <c r="J901" i="67"/>
  <c r="M901" i="67"/>
  <c r="M3919" i="67"/>
  <c r="L3919" i="67"/>
  <c r="K3919" i="67"/>
  <c r="J3919" i="67"/>
  <c r="I5932" i="67"/>
  <c r="I4927" i="67"/>
  <c r="I3920" i="67"/>
  <c r="I2915" i="67"/>
  <c r="I1909" i="67"/>
  <c r="I902" i="67"/>
  <c r="I8994" i="67"/>
  <c r="I7987" i="67"/>
  <c r="J4927" i="67"/>
  <c r="M4927" i="67"/>
  <c r="L4927" i="67"/>
  <c r="K4927" i="67"/>
  <c r="M5932" i="67"/>
  <c r="J5932" i="67"/>
  <c r="L5932" i="67"/>
  <c r="K5932" i="67"/>
  <c r="K902" i="67"/>
  <c r="J902" i="67"/>
  <c r="M902" i="67"/>
  <c r="L902" i="67"/>
  <c r="K1909" i="67"/>
  <c r="J1909" i="67"/>
  <c r="M1909" i="67"/>
  <c r="L1909" i="67"/>
  <c r="L2915" i="67"/>
  <c r="K2915" i="67"/>
  <c r="J2915" i="67"/>
  <c r="M2915" i="67"/>
  <c r="M3920" i="67"/>
  <c r="L3920" i="67"/>
  <c r="K3920" i="67"/>
  <c r="J3920" i="67"/>
  <c r="M6937" i="67"/>
  <c r="L6937" i="67"/>
  <c r="K6937" i="67"/>
  <c r="J6937" i="67"/>
  <c r="I6938" i="67"/>
  <c r="I5933" i="67"/>
  <c r="I4928" i="67"/>
  <c r="I3921" i="67"/>
  <c r="I2916" i="67"/>
  <c r="I1910" i="67"/>
  <c r="I903" i="67"/>
  <c r="I8995" i="67"/>
  <c r="I7988" i="67"/>
  <c r="M1910" i="67"/>
  <c r="L1910" i="67"/>
  <c r="K1910" i="67"/>
  <c r="J1910" i="67"/>
  <c r="M4928" i="67"/>
  <c r="L4928" i="67"/>
  <c r="K4928" i="67"/>
  <c r="J4928" i="67"/>
  <c r="L6938" i="67"/>
  <c r="K6938" i="67"/>
  <c r="J6938" i="67"/>
  <c r="M6938" i="67"/>
  <c r="I6939" i="67"/>
  <c r="M5933" i="67"/>
  <c r="J5933" i="67"/>
  <c r="L5933" i="67"/>
  <c r="K5933" i="67"/>
  <c r="K903" i="67"/>
  <c r="J903" i="67"/>
  <c r="M903" i="67"/>
  <c r="L903" i="67"/>
  <c r="M2916" i="67"/>
  <c r="L2916" i="67"/>
  <c r="K2916" i="67"/>
  <c r="J2916" i="67"/>
  <c r="M3921" i="67"/>
  <c r="L3921" i="67"/>
  <c r="K3921" i="67"/>
  <c r="J3921" i="67"/>
  <c r="I5934" i="67"/>
  <c r="I4929" i="67"/>
  <c r="I3922" i="67"/>
  <c r="I2917" i="67"/>
  <c r="I1911" i="67"/>
  <c r="I904" i="67"/>
  <c r="I8996" i="67"/>
  <c r="I7989" i="67"/>
  <c r="M6939" i="67"/>
  <c r="L6939" i="67"/>
  <c r="K6939" i="67"/>
  <c r="J6939" i="67"/>
  <c r="I6940" i="67"/>
  <c r="J4929" i="67"/>
  <c r="M4929" i="67"/>
  <c r="L4929" i="67"/>
  <c r="K4929" i="67"/>
  <c r="K904" i="67"/>
  <c r="J904" i="67"/>
  <c r="M904" i="67"/>
  <c r="L904" i="67"/>
  <c r="M5934" i="67"/>
  <c r="L5934" i="67"/>
  <c r="K5934" i="67"/>
  <c r="J5934" i="67"/>
  <c r="K1911" i="67"/>
  <c r="J1911" i="67"/>
  <c r="M1911" i="67"/>
  <c r="L1911" i="67"/>
  <c r="L2917" i="67"/>
  <c r="K2917" i="67"/>
  <c r="J2917" i="67"/>
  <c r="M2917" i="67"/>
  <c r="M3922" i="67"/>
  <c r="L3922" i="67"/>
  <c r="K3922" i="67"/>
  <c r="J3922" i="67"/>
  <c r="I5935" i="67"/>
  <c r="I4930" i="67"/>
  <c r="I3923" i="67"/>
  <c r="I2918" i="67"/>
  <c r="I1912" i="67"/>
  <c r="I905" i="67"/>
  <c r="I8997" i="67"/>
  <c r="I7990" i="67"/>
  <c r="M4930" i="67"/>
  <c r="L4930" i="67"/>
  <c r="K4930" i="67"/>
  <c r="J4930" i="67"/>
  <c r="M5935" i="67"/>
  <c r="L5935" i="67"/>
  <c r="K5935" i="67"/>
  <c r="J5935" i="67"/>
  <c r="L6940" i="67"/>
  <c r="K6940" i="67"/>
  <c r="J6940" i="67"/>
  <c r="M6940" i="67"/>
  <c r="I6941" i="67"/>
  <c r="J905" i="67"/>
  <c r="M905" i="67"/>
  <c r="L905" i="67"/>
  <c r="K905" i="67"/>
  <c r="M1912" i="67"/>
  <c r="L1912" i="67"/>
  <c r="K1912" i="67"/>
  <c r="J1912" i="67"/>
  <c r="M2918" i="67"/>
  <c r="L2918" i="67"/>
  <c r="K2918" i="67"/>
  <c r="J2918" i="67"/>
  <c r="M3923" i="67"/>
  <c r="L3923" i="67"/>
  <c r="K3923" i="67"/>
  <c r="J3923" i="67"/>
  <c r="I5936" i="67"/>
  <c r="I4931" i="67"/>
  <c r="I3924" i="67"/>
  <c r="I2919" i="67"/>
  <c r="I1913" i="67"/>
  <c r="I906" i="67"/>
  <c r="I8998" i="67"/>
  <c r="I7991" i="67"/>
  <c r="M5936" i="67"/>
  <c r="L5936" i="67"/>
  <c r="K5936" i="67"/>
  <c r="J5936" i="67"/>
  <c r="M6941" i="67"/>
  <c r="L6941" i="67"/>
  <c r="K6941" i="67"/>
  <c r="J6941" i="67"/>
  <c r="I6942" i="67"/>
  <c r="J4931" i="67"/>
  <c r="M4931" i="67"/>
  <c r="L4931" i="67"/>
  <c r="K4931" i="67"/>
  <c r="M906" i="67"/>
  <c r="L906" i="67"/>
  <c r="K906" i="67"/>
  <c r="J906" i="67"/>
  <c r="K1913" i="67"/>
  <c r="J1913" i="67"/>
  <c r="M1913" i="67"/>
  <c r="L1913" i="67"/>
  <c r="L2919" i="67"/>
  <c r="K2919" i="67"/>
  <c r="J2919" i="67"/>
  <c r="M2919" i="67"/>
  <c r="M3924" i="67"/>
  <c r="L3924" i="67"/>
  <c r="K3924" i="67"/>
  <c r="J3924" i="67"/>
  <c r="I5937" i="67"/>
  <c r="I4932" i="67"/>
  <c r="I3925" i="67"/>
  <c r="I2920" i="67"/>
  <c r="I1914" i="67"/>
  <c r="I907" i="67"/>
  <c r="I8999" i="67"/>
  <c r="I7992" i="67"/>
  <c r="M5937" i="67"/>
  <c r="L5937" i="67"/>
  <c r="K5937" i="67"/>
  <c r="J5937" i="67"/>
  <c r="M4932" i="67"/>
  <c r="L4932" i="67"/>
  <c r="K4932" i="67"/>
  <c r="J4932" i="67"/>
  <c r="M1914" i="67"/>
  <c r="L1914" i="67"/>
  <c r="K1914" i="67"/>
  <c r="J1914" i="67"/>
  <c r="M2920" i="67"/>
  <c r="L2920" i="67"/>
  <c r="K2920" i="67"/>
  <c r="J2920" i="67"/>
  <c r="M907" i="67"/>
  <c r="L907" i="67"/>
  <c r="K907" i="67"/>
  <c r="J907" i="67"/>
  <c r="M3925" i="67"/>
  <c r="L3925" i="67"/>
  <c r="K3925" i="67"/>
  <c r="J3925" i="67"/>
  <c r="L6942" i="67"/>
  <c r="K6942" i="67"/>
  <c r="M6942" i="67"/>
  <c r="J6942" i="67"/>
  <c r="I6943" i="67"/>
  <c r="I5938" i="67"/>
  <c r="I4933" i="67"/>
  <c r="I3926" i="67"/>
  <c r="I2921" i="67"/>
  <c r="I1915" i="67"/>
  <c r="I908" i="67"/>
  <c r="I9000" i="67"/>
  <c r="I7993" i="67"/>
  <c r="M5938" i="67"/>
  <c r="L5938" i="67"/>
  <c r="K5938" i="67"/>
  <c r="J5938" i="67"/>
  <c r="M6943" i="67"/>
  <c r="L6943" i="67"/>
  <c r="K6943" i="67"/>
  <c r="J6943" i="67"/>
  <c r="I6944" i="67"/>
  <c r="K1915" i="67"/>
  <c r="J1915" i="67"/>
  <c r="M1915" i="67"/>
  <c r="L1915" i="67"/>
  <c r="M908" i="67"/>
  <c r="L908" i="67"/>
  <c r="K908" i="67"/>
  <c r="J908" i="67"/>
  <c r="L2921" i="67"/>
  <c r="K2921" i="67"/>
  <c r="J2921" i="67"/>
  <c r="M2921" i="67"/>
  <c r="J4933" i="67"/>
  <c r="M4933" i="67"/>
  <c r="L4933" i="67"/>
  <c r="K4933" i="67"/>
  <c r="M3926" i="67"/>
  <c r="L3926" i="67"/>
  <c r="K3926" i="67"/>
  <c r="J3926" i="67"/>
  <c r="I5939" i="67"/>
  <c r="I4934" i="67"/>
  <c r="I3927" i="67"/>
  <c r="I2922" i="67"/>
  <c r="I1916" i="67"/>
  <c r="I909" i="67"/>
  <c r="I9001" i="67"/>
  <c r="I7994" i="67"/>
  <c r="M4934" i="67"/>
  <c r="L4934" i="67"/>
  <c r="K4934" i="67"/>
  <c r="J4934" i="67"/>
  <c r="M1916" i="67"/>
  <c r="L1916" i="67"/>
  <c r="K1916" i="67"/>
  <c r="J1916" i="67"/>
  <c r="M5939" i="67"/>
  <c r="J5939" i="67"/>
  <c r="L5939" i="67"/>
  <c r="K5939" i="67"/>
  <c r="L909" i="67"/>
  <c r="K909" i="67"/>
  <c r="J909" i="67"/>
  <c r="M909" i="67"/>
  <c r="M2922" i="67"/>
  <c r="L2922" i="67"/>
  <c r="K2922" i="67"/>
  <c r="J2922" i="67"/>
  <c r="M3927" i="67"/>
  <c r="L3927" i="67"/>
  <c r="K3927" i="67"/>
  <c r="J3927" i="67"/>
  <c r="L6944" i="67"/>
  <c r="K6944" i="67"/>
  <c r="J6944" i="67"/>
  <c r="M6944" i="67"/>
  <c r="I6945" i="67"/>
  <c r="I5940" i="67"/>
  <c r="I4935" i="67"/>
  <c r="I3928" i="67"/>
  <c r="I2923" i="67"/>
  <c r="I1917" i="67"/>
  <c r="I910" i="67"/>
  <c r="I9002" i="67"/>
  <c r="I7995" i="67"/>
  <c r="M5940" i="67"/>
  <c r="L5940" i="67"/>
  <c r="K5940" i="67"/>
  <c r="J5940" i="67"/>
  <c r="K1917" i="67"/>
  <c r="J1917" i="67"/>
  <c r="M1917" i="67"/>
  <c r="L1917" i="67"/>
  <c r="M6945" i="67"/>
  <c r="L6945" i="67"/>
  <c r="K6945" i="67"/>
  <c r="J6945" i="67"/>
  <c r="I6946" i="67"/>
  <c r="K910" i="67"/>
  <c r="J910" i="67"/>
  <c r="M910" i="67"/>
  <c r="L910" i="67"/>
  <c r="L2923" i="67"/>
  <c r="K2923" i="67"/>
  <c r="J2923" i="67"/>
  <c r="M2923" i="67"/>
  <c r="J4935" i="67"/>
  <c r="M4935" i="67"/>
  <c r="L4935" i="67"/>
  <c r="K4935" i="67"/>
  <c r="M3928" i="67"/>
  <c r="L3928" i="67"/>
  <c r="K3928" i="67"/>
  <c r="J3928" i="67"/>
  <c r="I5941" i="67"/>
  <c r="I4936" i="67"/>
  <c r="I3929" i="67"/>
  <c r="I2924" i="67"/>
  <c r="I1918" i="67"/>
  <c r="I911" i="67"/>
  <c r="I9003" i="67"/>
  <c r="I7996" i="67"/>
  <c r="M5941" i="67"/>
  <c r="J5941" i="67"/>
  <c r="L5941" i="67"/>
  <c r="K5941" i="67"/>
  <c r="L6946" i="67"/>
  <c r="K6946" i="67"/>
  <c r="M6946" i="67"/>
  <c r="J6946" i="67"/>
  <c r="I6947" i="67"/>
  <c r="M1918" i="67"/>
  <c r="L1918" i="67"/>
  <c r="K1918" i="67"/>
  <c r="J1918" i="67"/>
  <c r="M4936" i="67"/>
  <c r="L4936" i="67"/>
  <c r="K4936" i="67"/>
  <c r="J4936" i="67"/>
  <c r="K911" i="67"/>
  <c r="J911" i="67"/>
  <c r="M911" i="67"/>
  <c r="L911" i="67"/>
  <c r="M2924" i="67"/>
  <c r="L2924" i="67"/>
  <c r="K2924" i="67"/>
  <c r="J2924" i="67"/>
  <c r="M3929" i="67"/>
  <c r="L3929" i="67"/>
  <c r="K3929" i="67"/>
  <c r="J3929" i="67"/>
  <c r="I5942" i="67"/>
  <c r="I4937" i="67"/>
  <c r="I3930" i="67"/>
  <c r="I2925" i="67"/>
  <c r="I1919" i="67"/>
  <c r="I912" i="67"/>
  <c r="I9004" i="67"/>
  <c r="I7997" i="67"/>
  <c r="J4937" i="67"/>
  <c r="M4937" i="67"/>
  <c r="L4937" i="67"/>
  <c r="K4937" i="67"/>
  <c r="M5942" i="67"/>
  <c r="L5942" i="67"/>
  <c r="J5942" i="67"/>
  <c r="K5942" i="67"/>
  <c r="L2925" i="67"/>
  <c r="K2925" i="67"/>
  <c r="J2925" i="67"/>
  <c r="M2925" i="67"/>
  <c r="K912" i="67"/>
  <c r="J912" i="67"/>
  <c r="M912" i="67"/>
  <c r="L912" i="67"/>
  <c r="K1919" i="67"/>
  <c r="J1919" i="67"/>
  <c r="M1919" i="67"/>
  <c r="L1919" i="67"/>
  <c r="M3930" i="67"/>
  <c r="L3930" i="67"/>
  <c r="K3930" i="67"/>
  <c r="J3930" i="67"/>
  <c r="M6947" i="67"/>
  <c r="L6947" i="67"/>
  <c r="K6947" i="67"/>
  <c r="J6947" i="67"/>
  <c r="I6948" i="67"/>
  <c r="I5943" i="67"/>
  <c r="I4938" i="67"/>
  <c r="I3931" i="67"/>
  <c r="I2926" i="67"/>
  <c r="I1920" i="67"/>
  <c r="I913" i="67"/>
  <c r="I9005" i="67"/>
  <c r="I7998" i="67"/>
  <c r="M4938" i="67"/>
  <c r="L4938" i="67"/>
  <c r="K4938" i="67"/>
  <c r="J4938" i="67"/>
  <c r="L6948" i="67"/>
  <c r="K6948" i="67"/>
  <c r="M6948" i="67"/>
  <c r="J6948" i="67"/>
  <c r="I6949" i="67"/>
  <c r="M5943" i="67"/>
  <c r="L5943" i="67"/>
  <c r="K5943" i="67"/>
  <c r="J5943" i="67"/>
  <c r="J913" i="67"/>
  <c r="M913" i="67"/>
  <c r="L913" i="67"/>
  <c r="K913" i="67"/>
  <c r="M1920" i="67"/>
  <c r="L1920" i="67"/>
  <c r="K1920" i="67"/>
  <c r="J1920" i="67"/>
  <c r="M2926" i="67"/>
  <c r="L2926" i="67"/>
  <c r="K2926" i="67"/>
  <c r="J2926" i="67"/>
  <c r="M3931" i="67"/>
  <c r="L3931" i="67"/>
  <c r="K3931" i="67"/>
  <c r="J3931" i="67"/>
  <c r="I5944" i="67"/>
  <c r="I4939" i="67"/>
  <c r="I3932" i="67"/>
  <c r="I2927" i="67"/>
  <c r="I1921" i="67"/>
  <c r="I914" i="67"/>
  <c r="I9006" i="67"/>
  <c r="I7999" i="67"/>
  <c r="M5944" i="67"/>
  <c r="L5944" i="67"/>
  <c r="J5944" i="67"/>
  <c r="K5944" i="67"/>
  <c r="M914" i="67"/>
  <c r="L914" i="67"/>
  <c r="K914" i="67"/>
  <c r="J914" i="67"/>
  <c r="L2927" i="67"/>
  <c r="K2927" i="67"/>
  <c r="J2927" i="67"/>
  <c r="M2927" i="67"/>
  <c r="J4939" i="67"/>
  <c r="M4939" i="67"/>
  <c r="L4939" i="67"/>
  <c r="K4939" i="67"/>
  <c r="K1921" i="67"/>
  <c r="J1921" i="67"/>
  <c r="M1921" i="67"/>
  <c r="L1921" i="67"/>
  <c r="M3932" i="67"/>
  <c r="L3932" i="67"/>
  <c r="K3932" i="67"/>
  <c r="J3932" i="67"/>
  <c r="M6949" i="67"/>
  <c r="L6949" i="67"/>
  <c r="K6949" i="67"/>
  <c r="J6949" i="67"/>
  <c r="I6950" i="67"/>
  <c r="I5945" i="67"/>
  <c r="I4940" i="67"/>
  <c r="I3933" i="67"/>
  <c r="I2928" i="67"/>
  <c r="I1922" i="67"/>
  <c r="I915" i="67"/>
  <c r="I9007" i="67"/>
  <c r="I8000" i="67"/>
  <c r="M4940" i="67"/>
  <c r="L4940" i="67"/>
  <c r="K4940" i="67"/>
  <c r="J4940" i="67"/>
  <c r="M1922" i="67"/>
  <c r="L1922" i="67"/>
  <c r="K1922" i="67"/>
  <c r="J1922" i="67"/>
  <c r="M5945" i="67"/>
  <c r="K5945" i="67"/>
  <c r="J5945" i="67"/>
  <c r="L5945" i="67"/>
  <c r="L6950" i="67"/>
  <c r="K6950" i="67"/>
  <c r="M6950" i="67"/>
  <c r="J6950" i="67"/>
  <c r="I6951" i="67"/>
  <c r="M915" i="67"/>
  <c r="L915" i="67"/>
  <c r="K915" i="67"/>
  <c r="J915" i="67"/>
  <c r="M2928" i="67"/>
  <c r="L2928" i="67"/>
  <c r="K2928" i="67"/>
  <c r="J2928" i="67"/>
  <c r="M3933" i="67"/>
  <c r="L3933" i="67"/>
  <c r="K3933" i="67"/>
  <c r="J3933" i="67"/>
  <c r="I5946" i="67"/>
  <c r="I4941" i="67"/>
  <c r="I3934" i="67"/>
  <c r="I2929" i="67"/>
  <c r="I1923" i="67"/>
  <c r="I916" i="67"/>
  <c r="I9008" i="67"/>
  <c r="I8001" i="67"/>
  <c r="J4941" i="67"/>
  <c r="M4941" i="67"/>
  <c r="L4941" i="67"/>
  <c r="K4941" i="67"/>
  <c r="M916" i="67"/>
  <c r="L916" i="67"/>
  <c r="K916" i="67"/>
  <c r="J916" i="67"/>
  <c r="K1923" i="67"/>
  <c r="J1923" i="67"/>
  <c r="M1923" i="67"/>
  <c r="L1923" i="67"/>
  <c r="M5946" i="67"/>
  <c r="L5946" i="67"/>
  <c r="K5946" i="67"/>
  <c r="J5946" i="67"/>
  <c r="L2929" i="67"/>
  <c r="K2929" i="67"/>
  <c r="J2929" i="67"/>
  <c r="M2929" i="67"/>
  <c r="M3934" i="67"/>
  <c r="L3934" i="67"/>
  <c r="K3934" i="67"/>
  <c r="J3934" i="67"/>
  <c r="M6951" i="67"/>
  <c r="L6951" i="67"/>
  <c r="K6951" i="67"/>
  <c r="J6951" i="67"/>
  <c r="I6952" i="67"/>
  <c r="I5947" i="67"/>
  <c r="I4942" i="67"/>
  <c r="I3935" i="67"/>
  <c r="I2930" i="67"/>
  <c r="I1924" i="67"/>
  <c r="I917" i="67"/>
  <c r="I9009" i="67"/>
  <c r="I8002" i="67"/>
  <c r="M5947" i="67"/>
  <c r="K5947" i="67"/>
  <c r="J5947" i="67"/>
  <c r="L5947" i="67"/>
  <c r="L917" i="67"/>
  <c r="K917" i="67"/>
  <c r="J917" i="67"/>
  <c r="M917" i="67"/>
  <c r="M1924" i="67"/>
  <c r="L1924" i="67"/>
  <c r="K1924" i="67"/>
  <c r="J1924" i="67"/>
  <c r="M4942" i="67"/>
  <c r="L4942" i="67"/>
  <c r="K4942" i="67"/>
  <c r="J4942" i="67"/>
  <c r="L6952" i="67"/>
  <c r="K6952" i="67"/>
  <c r="M6952" i="67"/>
  <c r="J6952" i="67"/>
  <c r="I6953" i="67"/>
  <c r="M2930" i="67"/>
  <c r="L2930" i="67"/>
  <c r="K2930" i="67"/>
  <c r="J2930" i="67"/>
  <c r="M3935" i="67"/>
  <c r="L3935" i="67"/>
  <c r="K3935" i="67"/>
  <c r="J3935" i="67"/>
  <c r="I5948" i="67"/>
  <c r="I4943" i="67"/>
  <c r="I3936" i="67"/>
  <c r="I2931" i="67"/>
  <c r="I1925" i="67"/>
  <c r="I918" i="67"/>
  <c r="I9010" i="67"/>
  <c r="I8003" i="67"/>
  <c r="J4943" i="67"/>
  <c r="M4943" i="67"/>
  <c r="L4943" i="67"/>
  <c r="K4943" i="67"/>
  <c r="M5948" i="67"/>
  <c r="L5948" i="67"/>
  <c r="K5948" i="67"/>
  <c r="J5948" i="67"/>
  <c r="M6953" i="67"/>
  <c r="L6953" i="67"/>
  <c r="K6953" i="67"/>
  <c r="J6953" i="67"/>
  <c r="I6954" i="67"/>
  <c r="K918" i="67"/>
  <c r="J918" i="67"/>
  <c r="M918" i="67"/>
  <c r="L918" i="67"/>
  <c r="K1925" i="67"/>
  <c r="J1925" i="67"/>
  <c r="M1925" i="67"/>
  <c r="L1925" i="67"/>
  <c r="L2931" i="67"/>
  <c r="K2931" i="67"/>
  <c r="J2931" i="67"/>
  <c r="M2931" i="67"/>
  <c r="M3936" i="67"/>
  <c r="L3936" i="67"/>
  <c r="K3936" i="67"/>
  <c r="J3936" i="67"/>
  <c r="I5949" i="67"/>
  <c r="I4944" i="67"/>
  <c r="I3937" i="67"/>
  <c r="I2932" i="67"/>
  <c r="I1926" i="67"/>
  <c r="I919" i="67"/>
  <c r="I9011" i="67"/>
  <c r="I8004" i="67"/>
  <c r="L6954" i="67"/>
  <c r="K6954" i="67"/>
  <c r="J6954" i="67"/>
  <c r="M6954" i="67"/>
  <c r="I6955" i="67"/>
  <c r="M4944" i="67"/>
  <c r="L4944" i="67"/>
  <c r="K4944" i="67"/>
  <c r="J4944" i="67"/>
  <c r="K919" i="67"/>
  <c r="J919" i="67"/>
  <c r="M919" i="67"/>
  <c r="L919" i="67"/>
  <c r="M1926" i="67"/>
  <c r="L1926" i="67"/>
  <c r="K1926" i="67"/>
  <c r="J1926" i="67"/>
  <c r="M5949" i="67"/>
  <c r="L5949" i="67"/>
  <c r="K5949" i="67"/>
  <c r="J5949" i="67"/>
  <c r="M2932" i="67"/>
  <c r="L2932" i="67"/>
  <c r="K2932" i="67"/>
  <c r="J2932" i="67"/>
  <c r="M3937" i="67"/>
  <c r="L3937" i="67"/>
  <c r="K3937" i="67"/>
  <c r="J3937" i="67"/>
  <c r="I5950" i="67"/>
  <c r="I4945" i="67"/>
  <c r="I3938" i="67"/>
  <c r="I2933" i="67"/>
  <c r="I1927" i="67"/>
  <c r="I920" i="67"/>
  <c r="I9012" i="67"/>
  <c r="I8005" i="67"/>
  <c r="M6955" i="67"/>
  <c r="L6955" i="67"/>
  <c r="K6955" i="67"/>
  <c r="J6955" i="67"/>
  <c r="I6956" i="67"/>
  <c r="K920" i="67"/>
  <c r="J920" i="67"/>
  <c r="M920" i="67"/>
  <c r="L920" i="67"/>
  <c r="J4945" i="67"/>
  <c r="M4945" i="67"/>
  <c r="L4945" i="67"/>
  <c r="K4945" i="67"/>
  <c r="M5950" i="67"/>
  <c r="L5950" i="67"/>
  <c r="K5950" i="67"/>
  <c r="J5950" i="67"/>
  <c r="K1927" i="67"/>
  <c r="J1927" i="67"/>
  <c r="M1927" i="67"/>
  <c r="L1927" i="67"/>
  <c r="L2933" i="67"/>
  <c r="K2933" i="67"/>
  <c r="J2933" i="67"/>
  <c r="M2933" i="67"/>
  <c r="M3938" i="67"/>
  <c r="L3938" i="67"/>
  <c r="K3938" i="67"/>
  <c r="J3938" i="67"/>
  <c r="I5951" i="67"/>
  <c r="I4946" i="67"/>
  <c r="I3939" i="67"/>
  <c r="I2934" i="67"/>
  <c r="I1928" i="67"/>
  <c r="I921" i="67"/>
  <c r="I9013" i="67"/>
  <c r="I8006" i="67"/>
  <c r="M5951" i="67"/>
  <c r="L5951" i="67"/>
  <c r="K5951" i="67"/>
  <c r="J5951" i="67"/>
  <c r="L6956" i="67"/>
  <c r="K6956" i="67"/>
  <c r="J6956" i="67"/>
  <c r="M6956" i="67"/>
  <c r="I6957" i="67"/>
  <c r="M4946" i="67"/>
  <c r="L4946" i="67"/>
  <c r="K4946" i="67"/>
  <c r="J4946" i="67"/>
  <c r="M2934" i="67"/>
  <c r="L2934" i="67"/>
  <c r="K2934" i="67"/>
  <c r="J2934" i="67"/>
  <c r="J921" i="67"/>
  <c r="M921" i="67"/>
  <c r="L921" i="67"/>
  <c r="K921" i="67"/>
  <c r="M1928" i="67"/>
  <c r="L1928" i="67"/>
  <c r="K1928" i="67"/>
  <c r="J1928" i="67"/>
  <c r="M3939" i="67"/>
  <c r="L3939" i="67"/>
  <c r="K3939" i="67"/>
  <c r="J3939" i="67"/>
  <c r="I5952" i="67"/>
  <c r="I4947" i="67"/>
  <c r="I3940" i="67"/>
  <c r="I2935" i="67"/>
  <c r="I1929" i="67"/>
  <c r="I922" i="67"/>
  <c r="I9014" i="67"/>
  <c r="I8007" i="67"/>
  <c r="J4947" i="67"/>
  <c r="M4947" i="67"/>
  <c r="L4947" i="67"/>
  <c r="K4947" i="67"/>
  <c r="M5952" i="67"/>
  <c r="L5952" i="67"/>
  <c r="K5952" i="67"/>
  <c r="J5952" i="67"/>
  <c r="M922" i="67"/>
  <c r="L922" i="67"/>
  <c r="K922" i="67"/>
  <c r="J922" i="67"/>
  <c r="K1929" i="67"/>
  <c r="J1929" i="67"/>
  <c r="M1929" i="67"/>
  <c r="L1929" i="67"/>
  <c r="L2935" i="67"/>
  <c r="K2935" i="67"/>
  <c r="J2935" i="67"/>
  <c r="M2935" i="67"/>
  <c r="M3940" i="67"/>
  <c r="L3940" i="67"/>
  <c r="K3940" i="67"/>
  <c r="J3940" i="67"/>
  <c r="M6957" i="67"/>
  <c r="L6957" i="67"/>
  <c r="K6957" i="67"/>
  <c r="J6957" i="67"/>
  <c r="I6958" i="67"/>
  <c r="I5953" i="67"/>
  <c r="I4948" i="67"/>
  <c r="I3941" i="67"/>
  <c r="I2936" i="67"/>
  <c r="I1930" i="67"/>
  <c r="I923" i="67"/>
  <c r="I9015" i="67"/>
  <c r="I8008" i="67"/>
  <c r="M4948" i="67"/>
  <c r="L4948" i="67"/>
  <c r="K4948" i="67"/>
  <c r="J4948" i="67"/>
  <c r="L6958" i="67"/>
  <c r="K6958" i="67"/>
  <c r="M6958" i="67"/>
  <c r="J6958" i="67"/>
  <c r="I6959" i="67"/>
  <c r="M923" i="67"/>
  <c r="L923" i="67"/>
  <c r="K923" i="67"/>
  <c r="J923" i="67"/>
  <c r="M5953" i="67"/>
  <c r="L5953" i="67"/>
  <c r="K5953" i="67"/>
  <c r="J5953" i="67"/>
  <c r="M1930" i="67"/>
  <c r="L1930" i="67"/>
  <c r="K1930" i="67"/>
  <c r="J1930" i="67"/>
  <c r="M2936" i="67"/>
  <c r="L2936" i="67"/>
  <c r="K2936" i="67"/>
  <c r="J2936" i="67"/>
  <c r="M3941" i="67"/>
  <c r="L3941" i="67"/>
  <c r="K3941" i="67"/>
  <c r="J3941" i="67"/>
  <c r="I5954" i="67"/>
  <c r="I4949" i="67"/>
  <c r="I3942" i="67"/>
  <c r="I2937" i="67"/>
  <c r="I1931" i="67"/>
  <c r="I924" i="67"/>
  <c r="I9016" i="67"/>
  <c r="I8009" i="67"/>
  <c r="M5954" i="67"/>
  <c r="L5954" i="67"/>
  <c r="K5954" i="67"/>
  <c r="J5954" i="67"/>
  <c r="J4949" i="67"/>
  <c r="M4949" i="67"/>
  <c r="L4949" i="67"/>
  <c r="K4949" i="67"/>
  <c r="M924" i="67"/>
  <c r="L924" i="67"/>
  <c r="K924" i="67"/>
  <c r="J924" i="67"/>
  <c r="L2937" i="67"/>
  <c r="K2937" i="67"/>
  <c r="J2937" i="67"/>
  <c r="M2937" i="67"/>
  <c r="K1931" i="67"/>
  <c r="J1931" i="67"/>
  <c r="M1931" i="67"/>
  <c r="L1931" i="67"/>
  <c r="M3942" i="67"/>
  <c r="L3942" i="67"/>
  <c r="K3942" i="67"/>
  <c r="J3942" i="67"/>
  <c r="M6959" i="67"/>
  <c r="L6959" i="67"/>
  <c r="K6959" i="67"/>
  <c r="J6959" i="67"/>
  <c r="I6960" i="67"/>
  <c r="I5955" i="67"/>
  <c r="I4950" i="67"/>
  <c r="I3943" i="67"/>
  <c r="I2938" i="67"/>
  <c r="I1932" i="67"/>
  <c r="I925" i="67"/>
  <c r="I9017" i="67"/>
  <c r="I8010" i="67"/>
  <c r="L925" i="67"/>
  <c r="K925" i="67"/>
  <c r="J925" i="67"/>
  <c r="M925" i="67"/>
  <c r="M5955" i="67"/>
  <c r="L5955" i="67"/>
  <c r="K5955" i="67"/>
  <c r="J5955" i="67"/>
  <c r="M1932" i="67"/>
  <c r="L1932" i="67"/>
  <c r="K1932" i="67"/>
  <c r="J1932" i="67"/>
  <c r="M4950" i="67"/>
  <c r="L4950" i="67"/>
  <c r="K4950" i="67"/>
  <c r="J4950" i="67"/>
  <c r="L6960" i="67"/>
  <c r="K6960" i="67"/>
  <c r="J6960" i="67"/>
  <c r="M6960" i="67"/>
  <c r="I6961" i="67"/>
  <c r="M2938" i="67"/>
  <c r="L2938" i="67"/>
  <c r="K2938" i="67"/>
  <c r="J2938" i="67"/>
  <c r="M3943" i="67"/>
  <c r="L3943" i="67"/>
  <c r="K3943" i="67"/>
  <c r="J3943" i="67"/>
  <c r="I5956" i="67"/>
  <c r="I4951" i="67"/>
  <c r="I3944" i="67"/>
  <c r="I2939" i="67"/>
  <c r="I1933" i="67"/>
  <c r="I926" i="67"/>
  <c r="I9018" i="67"/>
  <c r="I8011" i="67"/>
  <c r="J4951" i="67"/>
  <c r="M4951" i="67"/>
  <c r="L4951" i="67"/>
  <c r="K4951" i="67"/>
  <c r="M5956" i="67"/>
  <c r="L5956" i="67"/>
  <c r="K5956" i="67"/>
  <c r="J5956" i="67"/>
  <c r="K1933" i="67"/>
  <c r="J1933" i="67"/>
  <c r="M1933" i="67"/>
  <c r="L1933" i="67"/>
  <c r="K926" i="67"/>
  <c r="J926" i="67"/>
  <c r="M926" i="67"/>
  <c r="L926" i="67"/>
  <c r="M6961" i="67"/>
  <c r="L6961" i="67"/>
  <c r="K6961" i="67"/>
  <c r="J6961" i="67"/>
  <c r="I6962" i="67"/>
  <c r="L2939" i="67"/>
  <c r="K2939" i="67"/>
  <c r="J2939" i="67"/>
  <c r="M2939" i="67"/>
  <c r="M3944" i="67"/>
  <c r="L3944" i="67"/>
  <c r="K3944" i="67"/>
  <c r="J3944" i="67"/>
  <c r="I5957" i="67"/>
  <c r="I4952" i="67"/>
  <c r="I3945" i="67"/>
  <c r="I2940" i="67"/>
  <c r="I1934" i="67"/>
  <c r="I927" i="67"/>
  <c r="I9019" i="67"/>
  <c r="I8012" i="67"/>
  <c r="M4952" i="67"/>
  <c r="L4952" i="67"/>
  <c r="K4952" i="67"/>
  <c r="J4952" i="67"/>
  <c r="L6962" i="67"/>
  <c r="K6962" i="67"/>
  <c r="M6962" i="67"/>
  <c r="J6962" i="67"/>
  <c r="I6963" i="67"/>
  <c r="K927" i="67"/>
  <c r="J927" i="67"/>
  <c r="M927" i="67"/>
  <c r="L927" i="67"/>
  <c r="M2940" i="67"/>
  <c r="L2940" i="67"/>
  <c r="K2940" i="67"/>
  <c r="J2940" i="67"/>
  <c r="M5957" i="67"/>
  <c r="J5957" i="67"/>
  <c r="L5957" i="67"/>
  <c r="K5957" i="67"/>
  <c r="M1934" i="67"/>
  <c r="L1934" i="67"/>
  <c r="K1934" i="67"/>
  <c r="J1934" i="67"/>
  <c r="M3945" i="67"/>
  <c r="L3945" i="67"/>
  <c r="K3945" i="67"/>
  <c r="J3945" i="67"/>
  <c r="I5958" i="67"/>
  <c r="I4953" i="67"/>
  <c r="I3946" i="67"/>
  <c r="I2941" i="67"/>
  <c r="I1935" i="67"/>
  <c r="I928" i="67"/>
  <c r="I9020" i="67"/>
  <c r="I8013" i="67"/>
  <c r="J4953" i="67"/>
  <c r="M4953" i="67"/>
  <c r="L4953" i="67"/>
  <c r="K4953" i="67"/>
  <c r="M5958" i="67"/>
  <c r="L5958" i="67"/>
  <c r="K5958" i="67"/>
  <c r="J5958" i="67"/>
  <c r="K1935" i="67"/>
  <c r="J1935" i="67"/>
  <c r="M1935" i="67"/>
  <c r="L1935" i="67"/>
  <c r="K928" i="67"/>
  <c r="J928" i="67"/>
  <c r="M928" i="67"/>
  <c r="L928" i="67"/>
  <c r="L2941" i="67"/>
  <c r="K2941" i="67"/>
  <c r="J2941" i="67"/>
  <c r="M2941" i="67"/>
  <c r="M3946" i="67"/>
  <c r="L3946" i="67"/>
  <c r="K3946" i="67"/>
  <c r="J3946" i="67"/>
  <c r="M6963" i="67"/>
  <c r="L6963" i="67"/>
  <c r="K6963" i="67"/>
  <c r="J6963" i="67"/>
  <c r="I6964" i="67"/>
  <c r="I5959" i="67"/>
  <c r="I4954" i="67"/>
  <c r="I3947" i="67"/>
  <c r="I2942" i="67"/>
  <c r="I1936" i="67"/>
  <c r="I929" i="67"/>
  <c r="I9021" i="67"/>
  <c r="I8014" i="67"/>
  <c r="L6964" i="67"/>
  <c r="K6964" i="67"/>
  <c r="M6964" i="67"/>
  <c r="J6964" i="67"/>
  <c r="I6965" i="67"/>
  <c r="M1936" i="67"/>
  <c r="L1936" i="67"/>
  <c r="K1936" i="67"/>
  <c r="J1936" i="67"/>
  <c r="M5959" i="67"/>
  <c r="L5959" i="67"/>
  <c r="K5959" i="67"/>
  <c r="J5959" i="67"/>
  <c r="M4954" i="67"/>
  <c r="L4954" i="67"/>
  <c r="K4954" i="67"/>
  <c r="J4954" i="67"/>
  <c r="J929" i="67"/>
  <c r="M929" i="67"/>
  <c r="L929" i="67"/>
  <c r="K929" i="67"/>
  <c r="M2942" i="67"/>
  <c r="L2942" i="67"/>
  <c r="K2942" i="67"/>
  <c r="J2942" i="67"/>
  <c r="M3947" i="67"/>
  <c r="L3947" i="67"/>
  <c r="K3947" i="67"/>
  <c r="J3947" i="67"/>
  <c r="I5960" i="67"/>
  <c r="I4955" i="67"/>
  <c r="I3948" i="67"/>
  <c r="I2943" i="67"/>
  <c r="I1937" i="67"/>
  <c r="I930" i="67"/>
  <c r="I9022" i="67"/>
  <c r="I8015" i="67"/>
  <c r="M6965" i="67"/>
  <c r="L6965" i="67"/>
  <c r="K6965" i="67"/>
  <c r="J6965" i="67"/>
  <c r="I6966" i="67"/>
  <c r="M930" i="67"/>
  <c r="L930" i="67"/>
  <c r="K930" i="67"/>
  <c r="J930" i="67"/>
  <c r="M5960" i="67"/>
  <c r="L5960" i="67"/>
  <c r="J5960" i="67"/>
  <c r="K5960" i="67"/>
  <c r="K1937" i="67"/>
  <c r="J1937" i="67"/>
  <c r="M1937" i="67"/>
  <c r="L1937" i="67"/>
  <c r="J4955" i="67"/>
  <c r="M4955" i="67"/>
  <c r="L4955" i="67"/>
  <c r="K4955" i="67"/>
  <c r="L2943" i="67"/>
  <c r="K2943" i="67"/>
  <c r="J2943" i="67"/>
  <c r="M2943" i="67"/>
  <c r="M3948" i="67"/>
  <c r="L3948" i="67"/>
  <c r="K3948" i="67"/>
  <c r="J3948" i="67"/>
  <c r="I5961" i="67"/>
  <c r="I4956" i="67"/>
  <c r="I3949" i="67"/>
  <c r="I2944" i="67"/>
  <c r="I1938" i="67"/>
  <c r="I931" i="67"/>
  <c r="I9023" i="67"/>
  <c r="I8016" i="67"/>
  <c r="L6966" i="67"/>
  <c r="K6966" i="67"/>
  <c r="M6966" i="67"/>
  <c r="J6966" i="67"/>
  <c r="I6967" i="67"/>
  <c r="M4956" i="67"/>
  <c r="L4956" i="67"/>
  <c r="K4956" i="67"/>
  <c r="J4956" i="67"/>
  <c r="M931" i="67"/>
  <c r="L931" i="67"/>
  <c r="K931" i="67"/>
  <c r="J931" i="67"/>
  <c r="M1938" i="67"/>
  <c r="L1938" i="67"/>
  <c r="K1938" i="67"/>
  <c r="J1938" i="67"/>
  <c r="M5961" i="67"/>
  <c r="L5961" i="67"/>
  <c r="K5961" i="67"/>
  <c r="J5961" i="67"/>
  <c r="M2944" i="67"/>
  <c r="L2944" i="67"/>
  <c r="K2944" i="67"/>
  <c r="J2944" i="67"/>
  <c r="M3949" i="67"/>
  <c r="L3949" i="67"/>
  <c r="K3949" i="67"/>
  <c r="J3949" i="67"/>
  <c r="I5962" i="67"/>
  <c r="I4957" i="67"/>
  <c r="I3950" i="67"/>
  <c r="I2945" i="67"/>
  <c r="I1939" i="67"/>
  <c r="I932" i="67"/>
  <c r="I9024" i="67"/>
  <c r="I8017" i="67"/>
  <c r="J4957" i="67"/>
  <c r="M4957" i="67"/>
  <c r="L4957" i="67"/>
  <c r="K4957" i="67"/>
  <c r="M5962" i="67"/>
  <c r="L5962" i="67"/>
  <c r="K5962" i="67"/>
  <c r="J5962" i="67"/>
  <c r="M6967" i="67"/>
  <c r="L6967" i="67"/>
  <c r="K6967" i="67"/>
  <c r="J6967" i="67"/>
  <c r="I6968" i="67"/>
  <c r="K1939" i="67"/>
  <c r="J1939" i="67"/>
  <c r="M1939" i="67"/>
  <c r="L1939" i="67"/>
  <c r="L2945" i="67"/>
  <c r="K2945" i="67"/>
  <c r="J2945" i="67"/>
  <c r="M2945" i="67"/>
  <c r="M932" i="67"/>
  <c r="L932" i="67"/>
  <c r="K932" i="67"/>
  <c r="J932" i="67"/>
  <c r="M3950" i="67"/>
  <c r="L3950" i="67"/>
  <c r="K3950" i="67"/>
  <c r="J3950" i="67"/>
  <c r="I5963" i="67"/>
  <c r="I4958" i="67"/>
  <c r="I3951" i="67"/>
  <c r="I2946" i="67"/>
  <c r="I1940" i="67"/>
  <c r="I933" i="67"/>
  <c r="I9025" i="67"/>
  <c r="I8018" i="67"/>
  <c r="M4958" i="67"/>
  <c r="L4958" i="67"/>
  <c r="K4958" i="67"/>
  <c r="J4958" i="67"/>
  <c r="M5963" i="67"/>
  <c r="K5963" i="67"/>
  <c r="J5963" i="67"/>
  <c r="L5963" i="67"/>
  <c r="L6968" i="67"/>
  <c r="K6968" i="67"/>
  <c r="M6968" i="67"/>
  <c r="J6968" i="67"/>
  <c r="I6969" i="67"/>
  <c r="L933" i="67"/>
  <c r="K933" i="67"/>
  <c r="J933" i="67"/>
  <c r="M933" i="67"/>
  <c r="M1940" i="67"/>
  <c r="L1940" i="67"/>
  <c r="K1940" i="67"/>
  <c r="J1940" i="67"/>
  <c r="M2946" i="67"/>
  <c r="L2946" i="67"/>
  <c r="K2946" i="67"/>
  <c r="J2946" i="67"/>
  <c r="M3951" i="67"/>
  <c r="L3951" i="67"/>
  <c r="K3951" i="67"/>
  <c r="J3951" i="67"/>
  <c r="I5964" i="67"/>
  <c r="I4959" i="67"/>
  <c r="I3952" i="67"/>
  <c r="I2947" i="67"/>
  <c r="I1941" i="67"/>
  <c r="I934" i="67"/>
  <c r="I9026" i="67"/>
  <c r="I8019" i="67"/>
  <c r="M6969" i="67"/>
  <c r="L6969" i="67"/>
  <c r="K6969" i="67"/>
  <c r="J6969" i="67"/>
  <c r="I6970" i="67"/>
  <c r="M5964" i="67"/>
  <c r="L5964" i="67"/>
  <c r="K5964" i="67"/>
  <c r="J5964" i="67"/>
  <c r="K934" i="67"/>
  <c r="J934" i="67"/>
  <c r="M934" i="67"/>
  <c r="L934" i="67"/>
  <c r="K1941" i="67"/>
  <c r="J1941" i="67"/>
  <c r="M1941" i="67"/>
  <c r="L1941" i="67"/>
  <c r="J4959" i="67"/>
  <c r="M4959" i="67"/>
  <c r="L4959" i="67"/>
  <c r="K4959" i="67"/>
  <c r="L2947" i="67"/>
  <c r="K2947" i="67"/>
  <c r="J2947" i="67"/>
  <c r="M2947" i="67"/>
  <c r="M3952" i="67"/>
  <c r="L3952" i="67"/>
  <c r="K3952" i="67"/>
  <c r="J3952" i="67"/>
  <c r="I5965" i="67"/>
  <c r="I4960" i="67"/>
  <c r="I3953" i="67"/>
  <c r="I2948" i="67"/>
  <c r="I1942" i="67"/>
  <c r="I935" i="67"/>
  <c r="I9027" i="67"/>
  <c r="I8020" i="67"/>
  <c r="M5965" i="67"/>
  <c r="L5965" i="67"/>
  <c r="K5965" i="67"/>
  <c r="J5965" i="67"/>
  <c r="M4960" i="67"/>
  <c r="L4960" i="67"/>
  <c r="K4960" i="67"/>
  <c r="J4960" i="67"/>
  <c r="M2948" i="67"/>
  <c r="L2948" i="67"/>
  <c r="K2948" i="67"/>
  <c r="J2948" i="67"/>
  <c r="L6970" i="67"/>
  <c r="K6970" i="67"/>
  <c r="J6970" i="67"/>
  <c r="M6970" i="67"/>
  <c r="I6971" i="67"/>
  <c r="K935" i="67"/>
  <c r="J935" i="67"/>
  <c r="M935" i="67"/>
  <c r="L935" i="67"/>
  <c r="M1942" i="67"/>
  <c r="L1942" i="67"/>
  <c r="K1942" i="67"/>
  <c r="J1942" i="67"/>
  <c r="M3953" i="67"/>
  <c r="L3953" i="67"/>
  <c r="K3953" i="67"/>
  <c r="J3953" i="67"/>
  <c r="I5966" i="67"/>
  <c r="I4961" i="67"/>
  <c r="I3954" i="67"/>
  <c r="I2949" i="67"/>
  <c r="I1943" i="67"/>
  <c r="I936" i="67"/>
  <c r="I9028" i="67"/>
  <c r="I8021" i="67"/>
  <c r="M5966" i="67"/>
  <c r="L5966" i="67"/>
  <c r="K5966" i="67"/>
  <c r="J5966" i="67"/>
  <c r="J4961" i="67"/>
  <c r="M4961" i="67"/>
  <c r="L4961" i="67"/>
  <c r="K4961" i="67"/>
  <c r="K1943" i="67"/>
  <c r="J1943" i="67"/>
  <c r="M1943" i="67"/>
  <c r="L1943" i="67"/>
  <c r="K936" i="67"/>
  <c r="J936" i="67"/>
  <c r="M936" i="67"/>
  <c r="L936" i="67"/>
  <c r="L2949" i="67"/>
  <c r="K2949" i="67"/>
  <c r="J2949" i="67"/>
  <c r="M2949" i="67"/>
  <c r="M3954" i="67"/>
  <c r="L3954" i="67"/>
  <c r="K3954" i="67"/>
  <c r="J3954" i="67"/>
  <c r="M6971" i="67"/>
  <c r="L6971" i="67"/>
  <c r="K6971" i="67"/>
  <c r="J6971" i="67"/>
  <c r="I6972" i="67"/>
  <c r="I5967" i="67"/>
  <c r="I4962" i="67"/>
  <c r="I3955" i="67"/>
  <c r="I2950" i="67"/>
  <c r="I1944" i="67"/>
  <c r="I937" i="67"/>
  <c r="I9029" i="67"/>
  <c r="I8022" i="67"/>
  <c r="M5967" i="67"/>
  <c r="L5967" i="67"/>
  <c r="K5967" i="67"/>
  <c r="J5967" i="67"/>
  <c r="M4962" i="67"/>
  <c r="L4962" i="67"/>
  <c r="K4962" i="67"/>
  <c r="J4962" i="67"/>
  <c r="L6972" i="67"/>
  <c r="K6972" i="67"/>
  <c r="J6972" i="67"/>
  <c r="M6972" i="67"/>
  <c r="I6973" i="67"/>
  <c r="J937" i="67"/>
  <c r="M937" i="67"/>
  <c r="L937" i="67"/>
  <c r="K937" i="67"/>
  <c r="M1944" i="67"/>
  <c r="L1944" i="67"/>
  <c r="K1944" i="67"/>
  <c r="J1944" i="67"/>
  <c r="M2950" i="67"/>
  <c r="L2950" i="67"/>
  <c r="K2950" i="67"/>
  <c r="J2950" i="67"/>
  <c r="M3955" i="67"/>
  <c r="L3955" i="67"/>
  <c r="K3955" i="67"/>
  <c r="J3955" i="67"/>
  <c r="I5968" i="67"/>
  <c r="I4963" i="67"/>
  <c r="I3956" i="67"/>
  <c r="I2951" i="67"/>
  <c r="I1945" i="67"/>
  <c r="I938" i="67"/>
  <c r="I9030" i="67"/>
  <c r="I8023" i="67"/>
  <c r="K1945" i="67"/>
  <c r="J1945" i="67"/>
  <c r="M1945" i="67"/>
  <c r="L1945" i="67"/>
  <c r="J4963" i="67"/>
  <c r="M4963" i="67"/>
  <c r="L4963" i="67"/>
  <c r="K4963" i="67"/>
  <c r="M6973" i="67"/>
  <c r="L6973" i="67"/>
  <c r="K6973" i="67"/>
  <c r="J6973" i="67"/>
  <c r="I6974" i="67"/>
  <c r="M5968" i="67"/>
  <c r="L5968" i="67"/>
  <c r="K5968" i="67"/>
  <c r="J5968" i="67"/>
  <c r="M938" i="67"/>
  <c r="L938" i="67"/>
  <c r="K938" i="67"/>
  <c r="J938" i="67"/>
  <c r="L2951" i="67"/>
  <c r="K2951" i="67"/>
  <c r="J2951" i="67"/>
  <c r="M2951" i="67"/>
  <c r="M3956" i="67"/>
  <c r="L3956" i="67"/>
  <c r="K3956" i="67"/>
  <c r="J3956" i="67"/>
  <c r="I5969" i="67"/>
  <c r="I4964" i="67"/>
  <c r="I3957" i="67"/>
  <c r="I2952" i="67"/>
  <c r="I1946" i="67"/>
  <c r="I939" i="67"/>
  <c r="I9031" i="67"/>
  <c r="I8024" i="67"/>
  <c r="M4964" i="67"/>
  <c r="L4964" i="67"/>
  <c r="K4964" i="67"/>
  <c r="J4964" i="67"/>
  <c r="M1946" i="67"/>
  <c r="L1946" i="67"/>
  <c r="K1946" i="67"/>
  <c r="J1946" i="67"/>
  <c r="M5969" i="67"/>
  <c r="L5969" i="67"/>
  <c r="K5969" i="67"/>
  <c r="J5969" i="67"/>
  <c r="L6974" i="67"/>
  <c r="K6974" i="67"/>
  <c r="M6974" i="67"/>
  <c r="J6974" i="67"/>
  <c r="I6975" i="67"/>
  <c r="M939" i="67"/>
  <c r="L939" i="67"/>
  <c r="K939" i="67"/>
  <c r="J939" i="67"/>
  <c r="M2952" i="67"/>
  <c r="L2952" i="67"/>
  <c r="K2952" i="67"/>
  <c r="J2952" i="67"/>
  <c r="M3957" i="67"/>
  <c r="L3957" i="67"/>
  <c r="K3957" i="67"/>
  <c r="J3957" i="67"/>
  <c r="I5970" i="67"/>
  <c r="I4965" i="67"/>
  <c r="I3958" i="67"/>
  <c r="I2953" i="67"/>
  <c r="I1947" i="67"/>
  <c r="I940" i="67"/>
  <c r="I9032" i="67"/>
  <c r="I8025" i="67"/>
  <c r="J4965" i="67"/>
  <c r="M4965" i="67"/>
  <c r="L4965" i="67"/>
  <c r="K4965" i="67"/>
  <c r="M5970" i="67"/>
  <c r="L5970" i="67"/>
  <c r="K5970" i="67"/>
  <c r="J5970" i="67"/>
  <c r="K1947" i="67"/>
  <c r="J1947" i="67"/>
  <c r="M1947" i="67"/>
  <c r="L1947" i="67"/>
  <c r="M940" i="67"/>
  <c r="L940" i="67"/>
  <c r="K940" i="67"/>
  <c r="J940" i="67"/>
  <c r="L2953" i="67"/>
  <c r="K2953" i="67"/>
  <c r="J2953" i="67"/>
  <c r="M2953" i="67"/>
  <c r="M3958" i="67"/>
  <c r="L3958" i="67"/>
  <c r="K3958" i="67"/>
  <c r="J3958" i="67"/>
  <c r="M6975" i="67"/>
  <c r="L6975" i="67"/>
  <c r="K6975" i="67"/>
  <c r="J6975" i="67"/>
  <c r="I6976" i="67"/>
  <c r="I5971" i="67"/>
  <c r="I4966" i="67"/>
  <c r="I3959" i="67"/>
  <c r="I2954" i="67"/>
  <c r="I1948" i="67"/>
  <c r="I941" i="67"/>
  <c r="I9033" i="67"/>
  <c r="I8026" i="67"/>
  <c r="M5971" i="67"/>
  <c r="L5971" i="67"/>
  <c r="K5971" i="67"/>
  <c r="J5971" i="67"/>
  <c r="M4966" i="67"/>
  <c r="L4966" i="67"/>
  <c r="K4966" i="67"/>
  <c r="J4966" i="67"/>
  <c r="L941" i="67"/>
  <c r="K941" i="67"/>
  <c r="J941" i="67"/>
  <c r="M941" i="67"/>
  <c r="M1948" i="67"/>
  <c r="L1948" i="67"/>
  <c r="K1948" i="67"/>
  <c r="J1948" i="67"/>
  <c r="L6976" i="67"/>
  <c r="K6976" i="67"/>
  <c r="J6976" i="67"/>
  <c r="M6976" i="67"/>
  <c r="I6977" i="67"/>
  <c r="M2954" i="67"/>
  <c r="L2954" i="67"/>
  <c r="K2954" i="67"/>
  <c r="J2954" i="67"/>
  <c r="M3959" i="67"/>
  <c r="L3959" i="67"/>
  <c r="K3959" i="67"/>
  <c r="J3959" i="67"/>
  <c r="I5972" i="67"/>
  <c r="I4967" i="67"/>
  <c r="I3960" i="67"/>
  <c r="I2955" i="67"/>
  <c r="I1949" i="67"/>
  <c r="I942" i="67"/>
  <c r="I9034" i="67"/>
  <c r="I8027" i="67"/>
  <c r="J4967" i="67"/>
  <c r="M4967" i="67"/>
  <c r="L4967" i="67"/>
  <c r="K4967" i="67"/>
  <c r="M5972" i="67"/>
  <c r="L5972" i="67"/>
  <c r="K5972" i="67"/>
  <c r="J5972" i="67"/>
  <c r="K942" i="67"/>
  <c r="J942" i="67"/>
  <c r="M942" i="67"/>
  <c r="L942" i="67"/>
  <c r="M6977" i="67"/>
  <c r="L6977" i="67"/>
  <c r="K6977" i="67"/>
  <c r="J6977" i="67"/>
  <c r="I6978" i="67"/>
  <c r="K1949" i="67"/>
  <c r="J1949" i="67"/>
  <c r="M1949" i="67"/>
  <c r="L1949" i="67"/>
  <c r="L2955" i="67"/>
  <c r="K2955" i="67"/>
  <c r="J2955" i="67"/>
  <c r="M2955" i="67"/>
  <c r="M3960" i="67"/>
  <c r="L3960" i="67"/>
  <c r="K3960" i="67"/>
  <c r="J3960" i="67"/>
  <c r="I5973" i="67"/>
  <c r="I4968" i="67"/>
  <c r="I3961" i="67"/>
  <c r="I2956" i="67"/>
  <c r="I1950" i="67"/>
  <c r="I943" i="67"/>
  <c r="I9035" i="67"/>
  <c r="I8028" i="67"/>
  <c r="M4968" i="67"/>
  <c r="L4968" i="67"/>
  <c r="K4968" i="67"/>
  <c r="J4968" i="67"/>
  <c r="M5973" i="67"/>
  <c r="J5973" i="67"/>
  <c r="L5973" i="67"/>
  <c r="K5973" i="67"/>
  <c r="K943" i="67"/>
  <c r="J943" i="67"/>
  <c r="M943" i="67"/>
  <c r="L943" i="67"/>
  <c r="M1950" i="67"/>
  <c r="L1950" i="67"/>
  <c r="K1950" i="67"/>
  <c r="J1950" i="67"/>
  <c r="M2956" i="67"/>
  <c r="L2956" i="67"/>
  <c r="K2956" i="67"/>
  <c r="J2956" i="67"/>
  <c r="M3961" i="67"/>
  <c r="L3961" i="67"/>
  <c r="K3961" i="67"/>
  <c r="J3961" i="67"/>
  <c r="L6978" i="67"/>
  <c r="K6978" i="67"/>
  <c r="J6978" i="67"/>
  <c r="M6978" i="67"/>
  <c r="I6979" i="67"/>
  <c r="I5974" i="67"/>
  <c r="I4969" i="67"/>
  <c r="I3962" i="67"/>
  <c r="I2957" i="67"/>
  <c r="I1951" i="67"/>
  <c r="I944" i="67"/>
  <c r="I9036" i="67"/>
  <c r="I8029" i="67"/>
  <c r="M5974" i="67"/>
  <c r="L5974" i="67"/>
  <c r="K5974" i="67"/>
  <c r="J5974" i="67"/>
  <c r="M6979" i="67"/>
  <c r="L6979" i="67"/>
  <c r="K6979" i="67"/>
  <c r="J6979" i="67"/>
  <c r="I6980" i="67"/>
  <c r="K944" i="67"/>
  <c r="J944" i="67"/>
  <c r="M944" i="67"/>
  <c r="L944" i="67"/>
  <c r="K1951" i="67"/>
  <c r="J1951" i="67"/>
  <c r="M1951" i="67"/>
  <c r="L1951" i="67"/>
  <c r="J4969" i="67"/>
  <c r="M4969" i="67"/>
  <c r="L4969" i="67"/>
  <c r="K4969" i="67"/>
  <c r="L2957" i="67"/>
  <c r="K2957" i="67"/>
  <c r="J2957" i="67"/>
  <c r="M2957" i="67"/>
  <c r="M3962" i="67"/>
  <c r="L3962" i="67"/>
  <c r="K3962" i="67"/>
  <c r="J3962" i="67"/>
  <c r="I5975" i="67"/>
  <c r="I4970" i="67"/>
  <c r="I3963" i="67"/>
  <c r="I2958" i="67"/>
  <c r="I1952" i="67"/>
  <c r="I945" i="67"/>
  <c r="I9037" i="67"/>
  <c r="I8030" i="67"/>
  <c r="M5975" i="67"/>
  <c r="L5975" i="67"/>
  <c r="K5975" i="67"/>
  <c r="J5975" i="67"/>
  <c r="M4970" i="67"/>
  <c r="L4970" i="67"/>
  <c r="K4970" i="67"/>
  <c r="J4970" i="67"/>
  <c r="J945" i="67"/>
  <c r="M945" i="67"/>
  <c r="L945" i="67"/>
  <c r="K945" i="67"/>
  <c r="M2958" i="67"/>
  <c r="L2958" i="67"/>
  <c r="K2958" i="67"/>
  <c r="J2958" i="67"/>
  <c r="M1952" i="67"/>
  <c r="L1952" i="67"/>
  <c r="K1952" i="67"/>
  <c r="J1952" i="67"/>
  <c r="M3963" i="67"/>
  <c r="L3963" i="67"/>
  <c r="K3963" i="67"/>
  <c r="J3963" i="67"/>
  <c r="L6980" i="67"/>
  <c r="K6980" i="67"/>
  <c r="M6980" i="67"/>
  <c r="J6980" i="67"/>
  <c r="I6981" i="67"/>
  <c r="I5976" i="67"/>
  <c r="I4971" i="67"/>
  <c r="I3964" i="67"/>
  <c r="I2959" i="67"/>
  <c r="I1953" i="67"/>
  <c r="I946" i="67"/>
  <c r="I9038" i="67"/>
  <c r="I8031" i="67"/>
  <c r="M5976" i="67"/>
  <c r="L5976" i="67"/>
  <c r="J5976" i="67"/>
  <c r="K5976" i="67"/>
  <c r="M6981" i="67"/>
  <c r="L6981" i="67"/>
  <c r="K6981" i="67"/>
  <c r="J6981" i="67"/>
  <c r="I6982" i="67"/>
  <c r="M946" i="67"/>
  <c r="L946" i="67"/>
  <c r="K946" i="67"/>
  <c r="J946" i="67"/>
  <c r="L2959" i="67"/>
  <c r="K2959" i="67"/>
  <c r="J2959" i="67"/>
  <c r="M2959" i="67"/>
  <c r="J4971" i="67"/>
  <c r="M4971" i="67"/>
  <c r="L4971" i="67"/>
  <c r="K4971" i="67"/>
  <c r="K1953" i="67"/>
  <c r="J1953" i="67"/>
  <c r="M1953" i="67"/>
  <c r="L1953" i="67"/>
  <c r="M3964" i="67"/>
  <c r="L3964" i="67"/>
  <c r="K3964" i="67"/>
  <c r="J3964" i="67"/>
  <c r="I5977" i="67"/>
  <c r="I4972" i="67"/>
  <c r="I3965" i="67"/>
  <c r="I2960" i="67"/>
  <c r="I1954" i="67"/>
  <c r="I947" i="67"/>
  <c r="I9039" i="67"/>
  <c r="I8032" i="67"/>
  <c r="M5977" i="67"/>
  <c r="L5977" i="67"/>
  <c r="K5977" i="67"/>
  <c r="J5977" i="67"/>
  <c r="M4972" i="67"/>
  <c r="L4972" i="67"/>
  <c r="K4972" i="67"/>
  <c r="J4972" i="67"/>
  <c r="M947" i="67"/>
  <c r="L947" i="67"/>
  <c r="K947" i="67"/>
  <c r="J947" i="67"/>
  <c r="M1954" i="67"/>
  <c r="L1954" i="67"/>
  <c r="K1954" i="67"/>
  <c r="J1954" i="67"/>
  <c r="M2960" i="67"/>
  <c r="L2960" i="67"/>
  <c r="K2960" i="67"/>
  <c r="J2960" i="67"/>
  <c r="M3965" i="67"/>
  <c r="L3965" i="67"/>
  <c r="K3965" i="67"/>
  <c r="J3965" i="67"/>
  <c r="L6982" i="67"/>
  <c r="K6982" i="67"/>
  <c r="M6982" i="67"/>
  <c r="J6982" i="67"/>
  <c r="I6983" i="67"/>
  <c r="I5978" i="67"/>
  <c r="I4973" i="67"/>
  <c r="I3966" i="67"/>
  <c r="I2961" i="67"/>
  <c r="I1955" i="67"/>
  <c r="I948" i="67"/>
  <c r="I9040" i="67"/>
  <c r="I8033" i="67"/>
  <c r="M5978" i="67"/>
  <c r="L5978" i="67"/>
  <c r="K5978" i="67"/>
  <c r="J5978" i="67"/>
  <c r="M6983" i="67"/>
  <c r="L6983" i="67"/>
  <c r="K6983" i="67"/>
  <c r="J6983" i="67"/>
  <c r="I6984" i="67"/>
  <c r="M948" i="67"/>
  <c r="L948" i="67"/>
  <c r="K948" i="67"/>
  <c r="J948" i="67"/>
  <c r="K1955" i="67"/>
  <c r="J1955" i="67"/>
  <c r="M1955" i="67"/>
  <c r="L1955" i="67"/>
  <c r="J4973" i="67"/>
  <c r="M4973" i="67"/>
  <c r="L4973" i="67"/>
  <c r="K4973" i="67"/>
  <c r="L2961" i="67"/>
  <c r="K2961" i="67"/>
  <c r="J2961" i="67"/>
  <c r="M2961" i="67"/>
  <c r="M3966" i="67"/>
  <c r="L3966" i="67"/>
  <c r="K3966" i="67"/>
  <c r="J3966" i="67"/>
  <c r="I5979" i="67"/>
  <c r="I4974" i="67"/>
  <c r="I3967" i="67"/>
  <c r="I2962" i="67"/>
  <c r="I1956" i="67"/>
  <c r="I949" i="67"/>
  <c r="I9041" i="67"/>
  <c r="I8034" i="67"/>
  <c r="M1956" i="67"/>
  <c r="L1956" i="67"/>
  <c r="K1956" i="67"/>
  <c r="J1956" i="67"/>
  <c r="M4974" i="67"/>
  <c r="L4974" i="67"/>
  <c r="K4974" i="67"/>
  <c r="J4974" i="67"/>
  <c r="M2962" i="67"/>
  <c r="L2962" i="67"/>
  <c r="K2962" i="67"/>
  <c r="J2962" i="67"/>
  <c r="M5979" i="67"/>
  <c r="K5979" i="67"/>
  <c r="J5979" i="67"/>
  <c r="L5979" i="67"/>
  <c r="L949" i="67"/>
  <c r="K949" i="67"/>
  <c r="J949" i="67"/>
  <c r="M949" i="67"/>
  <c r="M3967" i="67"/>
  <c r="L3967" i="67"/>
  <c r="K3967" i="67"/>
  <c r="J3967" i="67"/>
  <c r="L6984" i="67"/>
  <c r="K6984" i="67"/>
  <c r="M6984" i="67"/>
  <c r="J6984" i="67"/>
  <c r="I6985" i="67"/>
  <c r="I5980" i="67"/>
  <c r="I4975" i="67"/>
  <c r="I3968" i="67"/>
  <c r="I2963" i="67"/>
  <c r="I1957" i="67"/>
  <c r="I950" i="67"/>
  <c r="I9042" i="67"/>
  <c r="I8035" i="67"/>
  <c r="M6985" i="67"/>
  <c r="L6985" i="67"/>
  <c r="K6985" i="67"/>
  <c r="J6985" i="67"/>
  <c r="I6986" i="67"/>
  <c r="M5980" i="67"/>
  <c r="L5980" i="67"/>
  <c r="K5980" i="67"/>
  <c r="J5980" i="67"/>
  <c r="J4975" i="67"/>
  <c r="M4975" i="67"/>
  <c r="L4975" i="67"/>
  <c r="K4975" i="67"/>
  <c r="K950" i="67"/>
  <c r="J950" i="67"/>
  <c r="M950" i="67"/>
  <c r="L950" i="67"/>
  <c r="K1957" i="67"/>
  <c r="J1957" i="67"/>
  <c r="M1957" i="67"/>
  <c r="L1957" i="67"/>
  <c r="L2963" i="67"/>
  <c r="K2963" i="67"/>
  <c r="J2963" i="67"/>
  <c r="M2963" i="67"/>
  <c r="M3968" i="67"/>
  <c r="L3968" i="67"/>
  <c r="K3968" i="67"/>
  <c r="J3968" i="67"/>
  <c r="I5981" i="67"/>
  <c r="I4976" i="67"/>
  <c r="I3969" i="67"/>
  <c r="I2964" i="67"/>
  <c r="I1958" i="67"/>
  <c r="I951" i="67"/>
  <c r="I9043" i="67"/>
  <c r="I8036" i="67"/>
  <c r="M5981" i="67"/>
  <c r="L5981" i="67"/>
  <c r="K5981" i="67"/>
  <c r="J5981" i="67"/>
  <c r="K951" i="67"/>
  <c r="J951" i="67"/>
  <c r="M951" i="67"/>
  <c r="L951" i="67"/>
  <c r="M1958" i="67"/>
  <c r="L1958" i="67"/>
  <c r="K1958" i="67"/>
  <c r="J1958" i="67"/>
  <c r="M2964" i="67"/>
  <c r="L2964" i="67"/>
  <c r="K2964" i="67"/>
  <c r="J2964" i="67"/>
  <c r="M4976" i="67"/>
  <c r="L4976" i="67"/>
  <c r="K4976" i="67"/>
  <c r="J4976" i="67"/>
  <c r="L6986" i="67"/>
  <c r="K6986" i="67"/>
  <c r="J6986" i="67"/>
  <c r="M6986" i="67"/>
  <c r="I6987" i="67"/>
  <c r="M3969" i="67"/>
  <c r="L3969" i="67"/>
  <c r="K3969" i="67"/>
  <c r="J3969" i="67"/>
  <c r="I5982" i="67"/>
  <c r="I4977" i="67"/>
  <c r="I3970" i="67"/>
  <c r="I2965" i="67"/>
  <c r="I1959" i="67"/>
  <c r="I952" i="67"/>
  <c r="I9044" i="67"/>
  <c r="I8037" i="67"/>
  <c r="J4977" i="67"/>
  <c r="M4977" i="67"/>
  <c r="L4977" i="67"/>
  <c r="K4977" i="67"/>
  <c r="M5982" i="67"/>
  <c r="L5982" i="67"/>
  <c r="K5982" i="67"/>
  <c r="J5982" i="67"/>
  <c r="K952" i="67"/>
  <c r="J952" i="67"/>
  <c r="M952" i="67"/>
  <c r="L952" i="67"/>
  <c r="L2965" i="67"/>
  <c r="K2965" i="67"/>
  <c r="J2965" i="67"/>
  <c r="M2965" i="67"/>
  <c r="K1959" i="67"/>
  <c r="J1959" i="67"/>
  <c r="M1959" i="67"/>
  <c r="L1959" i="67"/>
  <c r="M3970" i="67"/>
  <c r="L3970" i="67"/>
  <c r="K3970" i="67"/>
  <c r="J3970" i="67"/>
  <c r="M6987" i="67"/>
  <c r="L6987" i="67"/>
  <c r="K6987" i="67"/>
  <c r="J6987" i="67"/>
  <c r="I6988" i="67"/>
  <c r="I5983" i="67"/>
  <c r="I4978" i="67"/>
  <c r="I3971" i="67"/>
  <c r="I2966" i="67"/>
  <c r="I1960" i="67"/>
  <c r="I953" i="67"/>
  <c r="I9045" i="67"/>
  <c r="I8038" i="67"/>
  <c r="L6988" i="67"/>
  <c r="K6988" i="67"/>
  <c r="J6988" i="67"/>
  <c r="M6988" i="67"/>
  <c r="I6989" i="67"/>
  <c r="M5983" i="67"/>
  <c r="L5983" i="67"/>
  <c r="K5983" i="67"/>
  <c r="J5983" i="67"/>
  <c r="M1960" i="67"/>
  <c r="L1960" i="67"/>
  <c r="K1960" i="67"/>
  <c r="J1960" i="67"/>
  <c r="M4978" i="67"/>
  <c r="L4978" i="67"/>
  <c r="K4978" i="67"/>
  <c r="J4978" i="67"/>
  <c r="M2966" i="67"/>
  <c r="L2966" i="67"/>
  <c r="K2966" i="67"/>
  <c r="J2966" i="67"/>
  <c r="J953" i="67"/>
  <c r="M953" i="67"/>
  <c r="L953" i="67"/>
  <c r="K953" i="67"/>
  <c r="M3971" i="67"/>
  <c r="L3971" i="67"/>
  <c r="K3971" i="67"/>
  <c r="J3971" i="67"/>
  <c r="I5984" i="67"/>
  <c r="I4979" i="67"/>
  <c r="I3972" i="67"/>
  <c r="I2967" i="67"/>
  <c r="I1961" i="67"/>
  <c r="I954" i="67"/>
  <c r="I9046" i="67"/>
  <c r="I8039" i="67"/>
  <c r="M6989" i="67"/>
  <c r="L6989" i="67"/>
  <c r="K6989" i="67"/>
  <c r="J6989" i="67"/>
  <c r="I6990" i="67"/>
  <c r="M5984" i="67"/>
  <c r="L5984" i="67"/>
  <c r="K5984" i="67"/>
  <c r="J5984" i="67"/>
  <c r="M954" i="67"/>
  <c r="L954" i="67"/>
  <c r="K954" i="67"/>
  <c r="J954" i="67"/>
  <c r="K1961" i="67"/>
  <c r="J1961" i="67"/>
  <c r="M1961" i="67"/>
  <c r="L1961" i="67"/>
  <c r="L2967" i="67"/>
  <c r="K2967" i="67"/>
  <c r="J2967" i="67"/>
  <c r="M2967" i="67"/>
  <c r="J4979" i="67"/>
  <c r="M4979" i="67"/>
  <c r="L4979" i="67"/>
  <c r="K4979" i="67"/>
  <c r="M3972" i="67"/>
  <c r="L3972" i="67"/>
  <c r="K3972" i="67"/>
  <c r="J3972" i="67"/>
  <c r="I5985" i="67"/>
  <c r="I4980" i="67"/>
  <c r="I3973" i="67"/>
  <c r="I2968" i="67"/>
  <c r="I1962" i="67"/>
  <c r="I955" i="67"/>
  <c r="I9047" i="67"/>
  <c r="I8040" i="67"/>
  <c r="L6990" i="67"/>
  <c r="K6990" i="67"/>
  <c r="M6990" i="67"/>
  <c r="J6990" i="67"/>
  <c r="I6991" i="67"/>
  <c r="M5985" i="67"/>
  <c r="L5985" i="67"/>
  <c r="K5985" i="67"/>
  <c r="J5985" i="67"/>
  <c r="M2968" i="67"/>
  <c r="L2968" i="67"/>
  <c r="K2968" i="67"/>
  <c r="J2968" i="67"/>
  <c r="M4980" i="67"/>
  <c r="L4980" i="67"/>
  <c r="K4980" i="67"/>
  <c r="J4980" i="67"/>
  <c r="M955" i="67"/>
  <c r="L955" i="67"/>
  <c r="K955" i="67"/>
  <c r="J955" i="67"/>
  <c r="M1962" i="67"/>
  <c r="L1962" i="67"/>
  <c r="K1962" i="67"/>
  <c r="J1962" i="67"/>
  <c r="M3973" i="67"/>
  <c r="L3973" i="67"/>
  <c r="K3973" i="67"/>
  <c r="J3973" i="67"/>
  <c r="I5986" i="67"/>
  <c r="I4981" i="67"/>
  <c r="I3974" i="67"/>
  <c r="I2969" i="67"/>
  <c r="I1963" i="67"/>
  <c r="I956" i="67"/>
  <c r="I9048" i="67"/>
  <c r="I8041" i="67"/>
  <c r="M6991" i="67"/>
  <c r="L6991" i="67"/>
  <c r="K6991" i="67"/>
  <c r="J6991" i="67"/>
  <c r="I6992" i="67"/>
  <c r="M956" i="67"/>
  <c r="L956" i="67"/>
  <c r="K956" i="67"/>
  <c r="J956" i="67"/>
  <c r="M5986" i="67"/>
  <c r="L5986" i="67"/>
  <c r="K5986" i="67"/>
  <c r="J5986" i="67"/>
  <c r="K1963" i="67"/>
  <c r="J1963" i="67"/>
  <c r="M1963" i="67"/>
  <c r="L1963" i="67"/>
  <c r="J4981" i="67"/>
  <c r="M4981" i="67"/>
  <c r="L4981" i="67"/>
  <c r="K4981" i="67"/>
  <c r="K2969" i="67"/>
  <c r="M2969" i="67"/>
  <c r="L2969" i="67"/>
  <c r="J2969" i="67"/>
  <c r="M3974" i="67"/>
  <c r="L3974" i="67"/>
  <c r="K3974" i="67"/>
  <c r="J3974" i="67"/>
  <c r="I5987" i="67"/>
  <c r="I4982" i="67"/>
  <c r="I3975" i="67"/>
  <c r="I2970" i="67"/>
  <c r="I1964" i="67"/>
  <c r="I957" i="67"/>
  <c r="I9049" i="67"/>
  <c r="I8042" i="67"/>
  <c r="M5987" i="67"/>
  <c r="L5987" i="67"/>
  <c r="K5987" i="67"/>
  <c r="J5987" i="67"/>
  <c r="M4982" i="67"/>
  <c r="L4982" i="67"/>
  <c r="K4982" i="67"/>
  <c r="J4982" i="67"/>
  <c r="L957" i="67"/>
  <c r="K957" i="67"/>
  <c r="J957" i="67"/>
  <c r="M957" i="67"/>
  <c r="L6992" i="67"/>
  <c r="K6992" i="67"/>
  <c r="J6992" i="67"/>
  <c r="M6992" i="67"/>
  <c r="I6993" i="67"/>
  <c r="M1964" i="67"/>
  <c r="L1964" i="67"/>
  <c r="K1964" i="67"/>
  <c r="J1964" i="67"/>
  <c r="M2970" i="67"/>
  <c r="L2970" i="67"/>
  <c r="K2970" i="67"/>
  <c r="J2970" i="67"/>
  <c r="M3975" i="67"/>
  <c r="L3975" i="67"/>
  <c r="K3975" i="67"/>
  <c r="J3975" i="67"/>
  <c r="I5988" i="67"/>
  <c r="I4983" i="67"/>
  <c r="I3976" i="67"/>
  <c r="I2971" i="67"/>
  <c r="I1965" i="67"/>
  <c r="I958" i="67"/>
  <c r="I9050" i="67"/>
  <c r="I8043" i="67"/>
  <c r="M5988" i="67"/>
  <c r="L5988" i="67"/>
  <c r="K5988" i="67"/>
  <c r="J5988" i="67"/>
  <c r="K958" i="67"/>
  <c r="J958" i="67"/>
  <c r="M958" i="67"/>
  <c r="L958" i="67"/>
  <c r="K2971" i="67"/>
  <c r="M2971" i="67"/>
  <c r="L2971" i="67"/>
  <c r="J2971" i="67"/>
  <c r="J4983" i="67"/>
  <c r="M4983" i="67"/>
  <c r="L4983" i="67"/>
  <c r="K4983" i="67"/>
  <c r="K1965" i="67"/>
  <c r="J1965" i="67"/>
  <c r="M1965" i="67"/>
  <c r="L1965" i="67"/>
  <c r="M3976" i="67"/>
  <c r="L3976" i="67"/>
  <c r="K3976" i="67"/>
  <c r="J3976" i="67"/>
  <c r="M6993" i="67"/>
  <c r="L6993" i="67"/>
  <c r="K6993" i="67"/>
  <c r="J6993" i="67"/>
  <c r="I6994" i="67"/>
  <c r="I5989" i="67"/>
  <c r="I4984" i="67"/>
  <c r="I3977" i="67"/>
  <c r="I2972" i="67"/>
  <c r="I1966" i="67"/>
  <c r="I959" i="67"/>
  <c r="I9051" i="67"/>
  <c r="I8044" i="67"/>
  <c r="L6994" i="67"/>
  <c r="K6994" i="67"/>
  <c r="J6994" i="67"/>
  <c r="M6994" i="67"/>
  <c r="I6995" i="67"/>
  <c r="M5989" i="67"/>
  <c r="J5989" i="67"/>
  <c r="L5989" i="67"/>
  <c r="K5989" i="67"/>
  <c r="M1966" i="67"/>
  <c r="L1966" i="67"/>
  <c r="K1966" i="67"/>
  <c r="J1966" i="67"/>
  <c r="M4984" i="67"/>
  <c r="L4984" i="67"/>
  <c r="K4984" i="67"/>
  <c r="J4984" i="67"/>
  <c r="K959" i="67"/>
  <c r="J959" i="67"/>
  <c r="M959" i="67"/>
  <c r="L959" i="67"/>
  <c r="M2972" i="67"/>
  <c r="L2972" i="67"/>
  <c r="K2972" i="67"/>
  <c r="J2972" i="67"/>
  <c r="M3977" i="67"/>
  <c r="L3977" i="67"/>
  <c r="K3977" i="67"/>
  <c r="J3977" i="67"/>
  <c r="I5990" i="67"/>
  <c r="I4985" i="67"/>
  <c r="I3978" i="67"/>
  <c r="I2973" i="67"/>
  <c r="I1967" i="67"/>
  <c r="I960" i="67"/>
  <c r="M8049" i="67"/>
  <c r="L8049" i="67"/>
  <c r="K8049" i="67"/>
  <c r="J8049" i="67"/>
  <c r="I8045" i="67"/>
  <c r="J4985" i="67"/>
  <c r="M4985" i="67"/>
  <c r="L4985" i="67"/>
  <c r="K4985" i="67"/>
  <c r="M5990" i="67"/>
  <c r="L5990" i="67"/>
  <c r="K5990" i="67"/>
  <c r="J5990" i="67"/>
  <c r="K1967" i="67"/>
  <c r="J1967" i="67"/>
  <c r="M1967" i="67"/>
  <c r="L1967" i="67"/>
  <c r="K960" i="67"/>
  <c r="J960" i="67"/>
  <c r="M960" i="67"/>
  <c r="L960" i="67"/>
  <c r="M6995" i="67"/>
  <c r="L6995" i="67"/>
  <c r="K6995" i="67"/>
  <c r="J6995" i="67"/>
  <c r="I6996" i="67"/>
  <c r="K2973" i="67"/>
  <c r="M2973" i="67"/>
  <c r="L2973" i="67"/>
  <c r="J2973" i="67"/>
  <c r="M3978" i="67"/>
  <c r="L3978" i="67"/>
  <c r="K3978" i="67"/>
  <c r="J3978" i="67"/>
  <c r="I5991" i="67"/>
  <c r="I4986" i="67"/>
  <c r="I3979" i="67"/>
  <c r="I2974" i="67"/>
  <c r="I1968" i="67"/>
  <c r="I961" i="67"/>
  <c r="M7043" i="67"/>
  <c r="L7043" i="67"/>
  <c r="K7043" i="67"/>
  <c r="J7043" i="67"/>
  <c r="M5991" i="67"/>
  <c r="L5991" i="67"/>
  <c r="K5991" i="67"/>
  <c r="J5991" i="67"/>
  <c r="M4986" i="67"/>
  <c r="L4986" i="67"/>
  <c r="K4986" i="67"/>
  <c r="J4986" i="67"/>
  <c r="M1968" i="67"/>
  <c r="L1968" i="67"/>
  <c r="K1968" i="67"/>
  <c r="J1968" i="67"/>
  <c r="L6996" i="67"/>
  <c r="K6996" i="67"/>
  <c r="M6996" i="67"/>
  <c r="J6996" i="67"/>
  <c r="I6997" i="67"/>
  <c r="J961" i="67"/>
  <c r="M961" i="67"/>
  <c r="L961" i="67"/>
  <c r="K961" i="67"/>
  <c r="M2974" i="67"/>
  <c r="L2974" i="67"/>
  <c r="K2974" i="67"/>
  <c r="J2974" i="67"/>
  <c r="M3979" i="67"/>
  <c r="L3979" i="67"/>
  <c r="K3979" i="67"/>
  <c r="J3979" i="67"/>
  <c r="I5992" i="67"/>
  <c r="I4987" i="67"/>
  <c r="I3980" i="67"/>
  <c r="I2975" i="67"/>
  <c r="I1969" i="67"/>
  <c r="I962" i="67"/>
  <c r="J4987" i="67"/>
  <c r="M4987" i="67"/>
  <c r="L4987" i="67"/>
  <c r="K4987" i="67"/>
  <c r="K1969" i="67"/>
  <c r="J1969" i="67"/>
  <c r="M1969" i="67"/>
  <c r="L1969" i="67"/>
  <c r="K2975" i="67"/>
  <c r="L2975" i="67"/>
  <c r="J2975" i="67"/>
  <c r="M2975" i="67"/>
  <c r="M5992" i="67"/>
  <c r="L5992" i="67"/>
  <c r="J5992" i="67"/>
  <c r="K5992" i="67"/>
  <c r="M962" i="67"/>
  <c r="L962" i="67"/>
  <c r="K962" i="67"/>
  <c r="J962" i="67"/>
  <c r="M3980" i="67"/>
  <c r="L3980" i="67"/>
  <c r="K3980" i="67"/>
  <c r="J3980" i="67"/>
  <c r="M6997" i="67"/>
  <c r="L6997" i="67"/>
  <c r="K6997" i="67"/>
  <c r="J6997" i="67"/>
  <c r="I6998" i="67"/>
  <c r="I5993" i="67"/>
  <c r="I4988" i="67"/>
  <c r="I3981" i="67"/>
  <c r="I2976" i="67"/>
  <c r="I1970" i="67"/>
  <c r="I963" i="67"/>
  <c r="M5993" i="67"/>
  <c r="L5993" i="67"/>
  <c r="K5993" i="67"/>
  <c r="J5993" i="67"/>
  <c r="L6998" i="67"/>
  <c r="K6998" i="67"/>
  <c r="M6998" i="67"/>
  <c r="J6998" i="67"/>
  <c r="I6999" i="67"/>
  <c r="M4988" i="67"/>
  <c r="L4988" i="67"/>
  <c r="K4988" i="67"/>
  <c r="J4988" i="67"/>
  <c r="M963" i="67"/>
  <c r="L963" i="67"/>
  <c r="K963" i="67"/>
  <c r="J963" i="67"/>
  <c r="M1970" i="67"/>
  <c r="L1970" i="67"/>
  <c r="K1970" i="67"/>
  <c r="J1970" i="67"/>
  <c r="M2976" i="67"/>
  <c r="L2976" i="67"/>
  <c r="K2976" i="67"/>
  <c r="J2976" i="67"/>
  <c r="M3981" i="67"/>
  <c r="L3981" i="67"/>
  <c r="K3981" i="67"/>
  <c r="J3981" i="67"/>
  <c r="I5994" i="67"/>
  <c r="I4989" i="67"/>
  <c r="I3982" i="67"/>
  <c r="I2977" i="67"/>
  <c r="I1971" i="67"/>
  <c r="I964" i="67"/>
  <c r="M5994" i="67"/>
  <c r="L5994" i="67"/>
  <c r="K5994" i="67"/>
  <c r="J5994" i="67"/>
  <c r="J4989" i="67"/>
  <c r="M4989" i="67"/>
  <c r="L4989" i="67"/>
  <c r="K4989" i="67"/>
  <c r="M964" i="67"/>
  <c r="L964" i="67"/>
  <c r="K964" i="67"/>
  <c r="J964" i="67"/>
  <c r="K1971" i="67"/>
  <c r="J1971" i="67"/>
  <c r="M1971" i="67"/>
  <c r="L1971" i="67"/>
  <c r="K2977" i="67"/>
  <c r="M2977" i="67"/>
  <c r="L2977" i="67"/>
  <c r="J2977" i="67"/>
  <c r="M3982" i="67"/>
  <c r="L3982" i="67"/>
  <c r="K3982" i="67"/>
  <c r="J3982" i="67"/>
  <c r="M6999" i="67"/>
  <c r="L6999" i="67"/>
  <c r="K6999" i="67"/>
  <c r="J6999" i="67"/>
  <c r="I7000" i="67"/>
  <c r="I5995" i="67"/>
  <c r="I4990" i="67"/>
  <c r="I3983" i="67"/>
  <c r="I2978" i="67"/>
  <c r="I1972" i="67"/>
  <c r="I965" i="67"/>
  <c r="M4990" i="67"/>
  <c r="L4990" i="67"/>
  <c r="K4990" i="67"/>
  <c r="J4990" i="67"/>
  <c r="M5995" i="67"/>
  <c r="K5995" i="67"/>
  <c r="J5995" i="67"/>
  <c r="L5995" i="67"/>
  <c r="M1972" i="67"/>
  <c r="L1972" i="67"/>
  <c r="K1972" i="67"/>
  <c r="J1972" i="67"/>
  <c r="M2978" i="67"/>
  <c r="L2978" i="67"/>
  <c r="K2978" i="67"/>
  <c r="J2978" i="67"/>
  <c r="L7000" i="67"/>
  <c r="K7000" i="67"/>
  <c r="M7000" i="67"/>
  <c r="J7000" i="67"/>
  <c r="I7001" i="67"/>
  <c r="L965" i="67"/>
  <c r="K965" i="67"/>
  <c r="J965" i="67"/>
  <c r="M965" i="67"/>
  <c r="M3983" i="67"/>
  <c r="L3983" i="67"/>
  <c r="K3983" i="67"/>
  <c r="J3983" i="67"/>
  <c r="I5996" i="67"/>
  <c r="I4991" i="67"/>
  <c r="I3984" i="67"/>
  <c r="I2979" i="67"/>
  <c r="I1973" i="67"/>
  <c r="I966" i="67"/>
  <c r="M5996" i="67"/>
  <c r="L5996" i="67"/>
  <c r="K5996" i="67"/>
  <c r="J5996" i="67"/>
  <c r="J4991" i="67"/>
  <c r="M4991" i="67"/>
  <c r="L4991" i="67"/>
  <c r="K4991" i="67"/>
  <c r="M7001" i="67"/>
  <c r="L7001" i="67"/>
  <c r="K7001" i="67"/>
  <c r="J7001" i="67"/>
  <c r="I7002" i="67"/>
  <c r="K2979" i="67"/>
  <c r="M2979" i="67"/>
  <c r="L2979" i="67"/>
  <c r="J2979" i="67"/>
  <c r="K966" i="67"/>
  <c r="J966" i="67"/>
  <c r="M966" i="67"/>
  <c r="L966" i="67"/>
  <c r="K1973" i="67"/>
  <c r="J1973" i="67"/>
  <c r="M1973" i="67"/>
  <c r="L1973" i="67"/>
  <c r="M3984" i="67"/>
  <c r="L3984" i="67"/>
  <c r="K3984" i="67"/>
  <c r="J3984" i="67"/>
  <c r="I5997" i="67"/>
  <c r="I4992" i="67"/>
  <c r="I3985" i="67"/>
  <c r="I2980" i="67"/>
  <c r="I1974" i="67"/>
  <c r="I967" i="67"/>
  <c r="M4992" i="67"/>
  <c r="L4992" i="67"/>
  <c r="K4992" i="67"/>
  <c r="J4992" i="67"/>
  <c r="M5997" i="67"/>
  <c r="L5997" i="67"/>
  <c r="K5997" i="67"/>
  <c r="J5997" i="67"/>
  <c r="M2980" i="67"/>
  <c r="L2980" i="67"/>
  <c r="K2980" i="67"/>
  <c r="J2980" i="67"/>
  <c r="L7002" i="67"/>
  <c r="K7002" i="67"/>
  <c r="J7002" i="67"/>
  <c r="M7002" i="67"/>
  <c r="I7003" i="67"/>
  <c r="K967" i="67"/>
  <c r="J967" i="67"/>
  <c r="M967" i="67"/>
  <c r="L967" i="67"/>
  <c r="M1974" i="67"/>
  <c r="L1974" i="67"/>
  <c r="K1974" i="67"/>
  <c r="J1974" i="67"/>
  <c r="M3985" i="67"/>
  <c r="L3985" i="67"/>
  <c r="K3985" i="67"/>
  <c r="J3985" i="67"/>
  <c r="I5998" i="67"/>
  <c r="I4993" i="67"/>
  <c r="I3986" i="67"/>
  <c r="I2981" i="67"/>
  <c r="I1975" i="67"/>
  <c r="I968" i="67"/>
  <c r="K968" i="67"/>
  <c r="J968" i="67"/>
  <c r="M968" i="67"/>
  <c r="L968" i="67"/>
  <c r="J4993" i="67"/>
  <c r="M4993" i="67"/>
  <c r="L4993" i="67"/>
  <c r="K4993" i="67"/>
  <c r="K1975" i="67"/>
  <c r="J1975" i="67"/>
  <c r="M1975" i="67"/>
  <c r="L1975" i="67"/>
  <c r="M5998" i="67"/>
  <c r="L5998" i="67"/>
  <c r="K5998" i="67"/>
  <c r="J5998" i="67"/>
  <c r="K2981" i="67"/>
  <c r="J2981" i="67"/>
  <c r="M2981" i="67"/>
  <c r="L2981" i="67"/>
  <c r="M3986" i="67"/>
  <c r="L3986" i="67"/>
  <c r="K3986" i="67"/>
  <c r="J3986" i="67"/>
  <c r="M7003" i="67"/>
  <c r="L7003" i="67"/>
  <c r="K7003" i="67"/>
  <c r="J7003" i="67"/>
  <c r="I7004" i="67"/>
  <c r="I5999" i="67"/>
  <c r="I4994" i="67"/>
  <c r="I3987" i="67"/>
  <c r="I2982" i="67"/>
  <c r="I1976" i="67"/>
  <c r="I969" i="67"/>
  <c r="L7004" i="67"/>
  <c r="K7004" i="67"/>
  <c r="J7004" i="67"/>
  <c r="M7004" i="67"/>
  <c r="I7005" i="67"/>
  <c r="M5999" i="67"/>
  <c r="L5999" i="67"/>
  <c r="K5999" i="67"/>
  <c r="J5999" i="67"/>
  <c r="M2982" i="67"/>
  <c r="L2982" i="67"/>
  <c r="K2982" i="67"/>
  <c r="J2982" i="67"/>
  <c r="M4994" i="67"/>
  <c r="L4994" i="67"/>
  <c r="K4994" i="67"/>
  <c r="J4994" i="67"/>
  <c r="J969" i="67"/>
  <c r="M969" i="67"/>
  <c r="L969" i="67"/>
  <c r="K969" i="67"/>
  <c r="M1976" i="67"/>
  <c r="L1976" i="67"/>
  <c r="K1976" i="67"/>
  <c r="J1976" i="67"/>
  <c r="M3987" i="67"/>
  <c r="L3987" i="67"/>
  <c r="K3987" i="67"/>
  <c r="J3987" i="67"/>
  <c r="I6000" i="67"/>
  <c r="I4995" i="67"/>
  <c r="I3988" i="67"/>
  <c r="I2983" i="67"/>
  <c r="I1977" i="67"/>
  <c r="I970" i="67"/>
  <c r="J6000" i="67"/>
  <c r="M6000" i="67"/>
  <c r="L6000" i="67"/>
  <c r="K6000" i="67"/>
  <c r="M7005" i="67"/>
  <c r="L7005" i="67"/>
  <c r="K7005" i="67"/>
  <c r="J7005" i="67"/>
  <c r="I7006" i="67"/>
  <c r="J4995" i="67"/>
  <c r="M4995" i="67"/>
  <c r="L4995" i="67"/>
  <c r="K4995" i="67"/>
  <c r="M970" i="67"/>
  <c r="L970" i="67"/>
  <c r="K970" i="67"/>
  <c r="J970" i="67"/>
  <c r="K1977" i="67"/>
  <c r="J1977" i="67"/>
  <c r="M1977" i="67"/>
  <c r="L1977" i="67"/>
  <c r="K2983" i="67"/>
  <c r="M2983" i="67"/>
  <c r="L2983" i="67"/>
  <c r="J2983" i="67"/>
  <c r="M3988" i="67"/>
  <c r="L3988" i="67"/>
  <c r="K3988" i="67"/>
  <c r="J3988" i="67"/>
  <c r="I6001" i="67"/>
  <c r="I4996" i="67"/>
  <c r="I3989" i="67"/>
  <c r="I2984" i="67"/>
  <c r="I1978" i="67"/>
  <c r="I971" i="67"/>
  <c r="M6001" i="67"/>
  <c r="L6001" i="67"/>
  <c r="K6001" i="67"/>
  <c r="J6001" i="67"/>
  <c r="M4996" i="67"/>
  <c r="L4996" i="67"/>
  <c r="J4996" i="67"/>
  <c r="K4996" i="67"/>
  <c r="M971" i="67"/>
  <c r="L971" i="67"/>
  <c r="K971" i="67"/>
  <c r="J971" i="67"/>
  <c r="M2984" i="67"/>
  <c r="L2984" i="67"/>
  <c r="K2984" i="67"/>
  <c r="J2984" i="67"/>
  <c r="M1978" i="67"/>
  <c r="L1978" i="67"/>
  <c r="K1978" i="67"/>
  <c r="J1978" i="67"/>
  <c r="M3989" i="67"/>
  <c r="L3989" i="67"/>
  <c r="K3989" i="67"/>
  <c r="J3989" i="67"/>
  <c r="L7006" i="67"/>
  <c r="K7006" i="67"/>
  <c r="M7006" i="67"/>
  <c r="J7006" i="67"/>
  <c r="I7007" i="67"/>
  <c r="I6002" i="67"/>
  <c r="I4997" i="67"/>
  <c r="I3990" i="67"/>
  <c r="I2985" i="67"/>
  <c r="I1979" i="67"/>
  <c r="I972" i="67"/>
  <c r="J4997" i="67"/>
  <c r="M4997" i="67"/>
  <c r="L4997" i="67"/>
  <c r="K4997" i="67"/>
  <c r="M7007" i="67"/>
  <c r="L7007" i="67"/>
  <c r="K7007" i="67"/>
  <c r="J7007" i="67"/>
  <c r="I7008" i="67"/>
  <c r="J6002" i="67"/>
  <c r="M6002" i="67"/>
  <c r="L6002" i="67"/>
  <c r="K6002" i="67"/>
  <c r="M972" i="67"/>
  <c r="L972" i="67"/>
  <c r="K972" i="67"/>
  <c r="J972" i="67"/>
  <c r="K1979" i="67"/>
  <c r="J1979" i="67"/>
  <c r="M1979" i="67"/>
  <c r="L1979" i="67"/>
  <c r="K2985" i="67"/>
  <c r="M2985" i="67"/>
  <c r="L2985" i="67"/>
  <c r="J2985" i="67"/>
  <c r="M3990" i="67"/>
  <c r="L3990" i="67"/>
  <c r="K3990" i="67"/>
  <c r="J3990" i="67"/>
  <c r="I6003" i="67"/>
  <c r="I4998" i="67"/>
  <c r="I3991" i="67"/>
  <c r="I2986" i="67"/>
  <c r="I1980" i="67"/>
  <c r="I973" i="67"/>
  <c r="M6003" i="67"/>
  <c r="L6003" i="67"/>
  <c r="J6003" i="67"/>
  <c r="K6003" i="67"/>
  <c r="L973" i="67"/>
  <c r="K973" i="67"/>
  <c r="J973" i="67"/>
  <c r="M973" i="67"/>
  <c r="M1980" i="67"/>
  <c r="L1980" i="67"/>
  <c r="K1980" i="67"/>
  <c r="J1980" i="67"/>
  <c r="M4998" i="67"/>
  <c r="L4998" i="67"/>
  <c r="K4998" i="67"/>
  <c r="J4998" i="67"/>
  <c r="M2986" i="67"/>
  <c r="L2986" i="67"/>
  <c r="K2986" i="67"/>
  <c r="J2986" i="67"/>
  <c r="M3991" i="67"/>
  <c r="L3991" i="67"/>
  <c r="K3991" i="67"/>
  <c r="J3991" i="67"/>
  <c r="L7008" i="67"/>
  <c r="K7008" i="67"/>
  <c r="J7008" i="67"/>
  <c r="M7008" i="67"/>
  <c r="I7009" i="67"/>
  <c r="I6004" i="67"/>
  <c r="I4999" i="67"/>
  <c r="I3992" i="67"/>
  <c r="I2987" i="67"/>
  <c r="I1981" i="67"/>
  <c r="I974" i="67"/>
  <c r="J6004" i="67"/>
  <c r="M6004" i="67"/>
  <c r="L6004" i="67"/>
  <c r="K6004" i="67"/>
  <c r="J4999" i="67"/>
  <c r="M4999" i="67"/>
  <c r="L4999" i="67"/>
  <c r="K4999" i="67"/>
  <c r="M7009" i="67"/>
  <c r="L7009" i="67"/>
  <c r="K7009" i="67"/>
  <c r="J7009" i="67"/>
  <c r="I7010" i="67"/>
  <c r="K974" i="67"/>
  <c r="J974" i="67"/>
  <c r="M974" i="67"/>
  <c r="L974" i="67"/>
  <c r="K1981" i="67"/>
  <c r="J1981" i="67"/>
  <c r="M1981" i="67"/>
  <c r="L1981" i="67"/>
  <c r="K2987" i="67"/>
  <c r="M2987" i="67"/>
  <c r="L2987" i="67"/>
  <c r="J2987" i="67"/>
  <c r="M3992" i="67"/>
  <c r="L3992" i="67"/>
  <c r="K3992" i="67"/>
  <c r="J3992" i="67"/>
  <c r="I6005" i="67"/>
  <c r="I5000" i="67"/>
  <c r="I3993" i="67"/>
  <c r="I2988" i="67"/>
  <c r="I1982" i="67"/>
  <c r="I975" i="67"/>
  <c r="M5000" i="67"/>
  <c r="L5000" i="67"/>
  <c r="K5000" i="67"/>
  <c r="J5000" i="67"/>
  <c r="K975" i="67"/>
  <c r="J975" i="67"/>
  <c r="M975" i="67"/>
  <c r="L975" i="67"/>
  <c r="M1982" i="67"/>
  <c r="L1982" i="67"/>
  <c r="K1982" i="67"/>
  <c r="J1982" i="67"/>
  <c r="M6005" i="67"/>
  <c r="L6005" i="67"/>
  <c r="K6005" i="67"/>
  <c r="J6005" i="67"/>
  <c r="L7010" i="67"/>
  <c r="K7010" i="67"/>
  <c r="M7010" i="67"/>
  <c r="J7010" i="67"/>
  <c r="I7011" i="67"/>
  <c r="M2988" i="67"/>
  <c r="L2988" i="67"/>
  <c r="K2988" i="67"/>
  <c r="J2988" i="67"/>
  <c r="M3993" i="67"/>
  <c r="L3993" i="67"/>
  <c r="K3993" i="67"/>
  <c r="J3993" i="67"/>
  <c r="I6006" i="67"/>
  <c r="I5001" i="67"/>
  <c r="I3994" i="67"/>
  <c r="I2989" i="67"/>
  <c r="I1983" i="67"/>
  <c r="I976" i="67"/>
  <c r="J5001" i="67"/>
  <c r="M5001" i="67"/>
  <c r="L5001" i="67"/>
  <c r="K5001" i="67"/>
  <c r="M7011" i="67"/>
  <c r="L7011" i="67"/>
  <c r="K7011" i="67"/>
  <c r="J7011" i="67"/>
  <c r="I7012" i="67"/>
  <c r="J6006" i="67"/>
  <c r="M6006" i="67"/>
  <c r="L6006" i="67"/>
  <c r="K6006" i="67"/>
  <c r="K976" i="67"/>
  <c r="J976" i="67"/>
  <c r="M976" i="67"/>
  <c r="L976" i="67"/>
  <c r="K1983" i="67"/>
  <c r="J1983" i="67"/>
  <c r="M1983" i="67"/>
  <c r="L1983" i="67"/>
  <c r="K2989" i="67"/>
  <c r="M2989" i="67"/>
  <c r="L2989" i="67"/>
  <c r="J2989" i="67"/>
  <c r="M3994" i="67"/>
  <c r="L3994" i="67"/>
  <c r="K3994" i="67"/>
  <c r="J3994" i="67"/>
  <c r="I6007" i="67"/>
  <c r="I5002" i="67"/>
  <c r="I3995" i="67"/>
  <c r="I2990" i="67"/>
  <c r="I1984" i="67"/>
  <c r="I977" i="67"/>
  <c r="M6007" i="67"/>
  <c r="L6007" i="67"/>
  <c r="K6007" i="67"/>
  <c r="J6007" i="67"/>
  <c r="J977" i="67"/>
  <c r="M977" i="67"/>
  <c r="L977" i="67"/>
  <c r="K977" i="67"/>
  <c r="M5002" i="67"/>
  <c r="L5002" i="67"/>
  <c r="K5002" i="67"/>
  <c r="J5002" i="67"/>
  <c r="M1984" i="67"/>
  <c r="L1984" i="67"/>
  <c r="K1984" i="67"/>
  <c r="J1984" i="67"/>
  <c r="M2990" i="67"/>
  <c r="L2990" i="67"/>
  <c r="K2990" i="67"/>
  <c r="J2990" i="67"/>
  <c r="M3995" i="67"/>
  <c r="L3995" i="67"/>
  <c r="K3995" i="67"/>
  <c r="J3995" i="67"/>
  <c r="L7012" i="67"/>
  <c r="K7012" i="67"/>
  <c r="M7012" i="67"/>
  <c r="J7012" i="67"/>
  <c r="I7013" i="67"/>
  <c r="I6008" i="67"/>
  <c r="I5003" i="67"/>
  <c r="I3996" i="67"/>
  <c r="I2991" i="67"/>
  <c r="I1985" i="67"/>
  <c r="I978" i="67"/>
  <c r="J5003" i="67"/>
  <c r="M5003" i="67"/>
  <c r="L5003" i="67"/>
  <c r="K5003" i="67"/>
  <c r="K1985" i="67"/>
  <c r="J1985" i="67"/>
  <c r="M1985" i="67"/>
  <c r="L1985" i="67"/>
  <c r="K2991" i="67"/>
  <c r="L2991" i="67"/>
  <c r="J2991" i="67"/>
  <c r="M2991" i="67"/>
  <c r="J6008" i="67"/>
  <c r="M6008" i="67"/>
  <c r="L6008" i="67"/>
  <c r="K6008" i="67"/>
  <c r="M7013" i="67"/>
  <c r="L7013" i="67"/>
  <c r="K7013" i="67"/>
  <c r="J7013" i="67"/>
  <c r="I7014" i="67"/>
  <c r="M978" i="67"/>
  <c r="L978" i="67"/>
  <c r="K978" i="67"/>
  <c r="J978" i="67"/>
  <c r="M3996" i="67"/>
  <c r="L3996" i="67"/>
  <c r="K3996" i="67"/>
  <c r="J3996" i="67"/>
  <c r="I6009" i="67"/>
  <c r="I5004" i="67"/>
  <c r="I3997" i="67"/>
  <c r="I2992" i="67"/>
  <c r="I1986" i="67"/>
  <c r="I979" i="67"/>
  <c r="L7014" i="67"/>
  <c r="K7014" i="67"/>
  <c r="M7014" i="67"/>
  <c r="J7014" i="67"/>
  <c r="I7015" i="67"/>
  <c r="M979" i="67"/>
  <c r="L979" i="67"/>
  <c r="K979" i="67"/>
  <c r="J979" i="67"/>
  <c r="M6009" i="67"/>
  <c r="L6009" i="67"/>
  <c r="K6009" i="67"/>
  <c r="J6009" i="67"/>
  <c r="M1986" i="67"/>
  <c r="L1986" i="67"/>
  <c r="K1986" i="67"/>
  <c r="J1986" i="67"/>
  <c r="M5004" i="67"/>
  <c r="L5004" i="67"/>
  <c r="K5004" i="67"/>
  <c r="J5004" i="67"/>
  <c r="M2992" i="67"/>
  <c r="L2992" i="67"/>
  <c r="K2992" i="67"/>
  <c r="J2992" i="67"/>
  <c r="M3997" i="67"/>
  <c r="L3997" i="67"/>
  <c r="K3997" i="67"/>
  <c r="J3997" i="67"/>
  <c r="I6010" i="67"/>
  <c r="I5005" i="67"/>
  <c r="I3998" i="67"/>
  <c r="I2993" i="67"/>
  <c r="I1987" i="67"/>
  <c r="I980" i="67"/>
  <c r="J6010" i="67"/>
  <c r="M6010" i="67"/>
  <c r="L6010" i="67"/>
  <c r="K6010" i="67"/>
  <c r="M980" i="67"/>
  <c r="L980" i="67"/>
  <c r="K980" i="67"/>
  <c r="J980" i="67"/>
  <c r="K2993" i="67"/>
  <c r="M2993" i="67"/>
  <c r="L2993" i="67"/>
  <c r="J2993" i="67"/>
  <c r="J5005" i="67"/>
  <c r="M5005" i="67"/>
  <c r="L5005" i="67"/>
  <c r="K5005" i="67"/>
  <c r="M7015" i="67"/>
  <c r="L7015" i="67"/>
  <c r="K7015" i="67"/>
  <c r="J7015" i="67"/>
  <c r="I7016" i="67"/>
  <c r="K1987" i="67"/>
  <c r="J1987" i="67"/>
  <c r="M1987" i="67"/>
  <c r="L1987" i="67"/>
  <c r="M3998" i="67"/>
  <c r="L3998" i="67"/>
  <c r="K3998" i="67"/>
  <c r="J3998" i="67"/>
  <c r="I6011" i="67"/>
  <c r="I5006" i="67"/>
  <c r="I3999" i="67"/>
  <c r="I2994" i="67"/>
  <c r="I1988" i="67"/>
  <c r="I981" i="67"/>
  <c r="L7016" i="67"/>
  <c r="K7016" i="67"/>
  <c r="M7016" i="67"/>
  <c r="J7016" i="67"/>
  <c r="I7017" i="67"/>
  <c r="M6011" i="67"/>
  <c r="L6011" i="67"/>
  <c r="K6011" i="67"/>
  <c r="J6011" i="67"/>
  <c r="M5006" i="67"/>
  <c r="L5006" i="67"/>
  <c r="K5006" i="67"/>
  <c r="J5006" i="67"/>
  <c r="L981" i="67"/>
  <c r="K981" i="67"/>
  <c r="J981" i="67"/>
  <c r="M981" i="67"/>
  <c r="M1988" i="67"/>
  <c r="L1988" i="67"/>
  <c r="K1988" i="67"/>
  <c r="J1988" i="67"/>
  <c r="M2994" i="67"/>
  <c r="L2994" i="67"/>
  <c r="K2994" i="67"/>
  <c r="J2994" i="67"/>
  <c r="M3999" i="67"/>
  <c r="L3999" i="67"/>
  <c r="K3999" i="67"/>
  <c r="J3999" i="67"/>
  <c r="I6012" i="67"/>
  <c r="I5007" i="67"/>
  <c r="I4000" i="67"/>
  <c r="I2995" i="67"/>
  <c r="I1989" i="67"/>
  <c r="I982" i="67"/>
  <c r="J6012" i="67"/>
  <c r="M6012" i="67"/>
  <c r="L6012" i="67"/>
  <c r="K6012" i="67"/>
  <c r="K982" i="67"/>
  <c r="J982" i="67"/>
  <c r="M982" i="67"/>
  <c r="L982" i="67"/>
  <c r="J5007" i="67"/>
  <c r="M5007" i="67"/>
  <c r="L5007" i="67"/>
  <c r="K5007" i="67"/>
  <c r="M7017" i="67"/>
  <c r="L7017" i="67"/>
  <c r="K7017" i="67"/>
  <c r="J7017" i="67"/>
  <c r="I7018" i="67"/>
  <c r="K1989" i="67"/>
  <c r="J1989" i="67"/>
  <c r="M1989" i="67"/>
  <c r="L1989" i="67"/>
  <c r="K2995" i="67"/>
  <c r="M2995" i="67"/>
  <c r="L2995" i="67"/>
  <c r="J2995" i="67"/>
  <c r="M4000" i="67"/>
  <c r="L4000" i="67"/>
  <c r="K4000" i="67"/>
  <c r="J4000" i="67"/>
  <c r="I6013" i="67"/>
  <c r="I5008" i="67"/>
  <c r="I4001" i="67"/>
  <c r="I2996" i="67"/>
  <c r="I1990" i="67"/>
  <c r="I983" i="67"/>
  <c r="M5008" i="67"/>
  <c r="L5008" i="67"/>
  <c r="K5008" i="67"/>
  <c r="J5008" i="67"/>
  <c r="K983" i="67"/>
  <c r="J983" i="67"/>
  <c r="M983" i="67"/>
  <c r="L983" i="67"/>
  <c r="M1990" i="67"/>
  <c r="L1990" i="67"/>
  <c r="K1990" i="67"/>
  <c r="J1990" i="67"/>
  <c r="M2996" i="67"/>
  <c r="L2996" i="67"/>
  <c r="K2996" i="67"/>
  <c r="J2996" i="67"/>
  <c r="M6013" i="67"/>
  <c r="L6013" i="67"/>
  <c r="K6013" i="67"/>
  <c r="J6013" i="67"/>
  <c r="M4001" i="67"/>
  <c r="L4001" i="67"/>
  <c r="K4001" i="67"/>
  <c r="J4001" i="67"/>
  <c r="L7018" i="67"/>
  <c r="K7018" i="67"/>
  <c r="J7018" i="67"/>
  <c r="M7018" i="67"/>
  <c r="I7019" i="67"/>
  <c r="I6014" i="67"/>
  <c r="I5009" i="67"/>
  <c r="I4002" i="67"/>
  <c r="I2997" i="67"/>
  <c r="I1991" i="67"/>
  <c r="I984" i="67"/>
  <c r="M7019" i="67"/>
  <c r="L7019" i="67"/>
  <c r="K7019" i="67"/>
  <c r="J7019" i="67"/>
  <c r="I7020" i="67"/>
  <c r="J6014" i="67"/>
  <c r="M6014" i="67"/>
  <c r="L6014" i="67"/>
  <c r="K6014" i="67"/>
  <c r="K984" i="67"/>
  <c r="J984" i="67"/>
  <c r="M984" i="67"/>
  <c r="L984" i="67"/>
  <c r="K1991" i="67"/>
  <c r="J1991" i="67"/>
  <c r="M1991" i="67"/>
  <c r="L1991" i="67"/>
  <c r="J5009" i="67"/>
  <c r="M5009" i="67"/>
  <c r="L5009" i="67"/>
  <c r="K5009" i="67"/>
  <c r="K2997" i="67"/>
  <c r="J2997" i="67"/>
  <c r="M2997" i="67"/>
  <c r="L2997" i="67"/>
  <c r="M4002" i="67"/>
  <c r="L4002" i="67"/>
  <c r="K4002" i="67"/>
  <c r="J4002" i="67"/>
  <c r="I6015" i="67"/>
  <c r="I5010" i="67"/>
  <c r="I4003" i="67"/>
  <c r="I2998" i="67"/>
  <c r="I1992" i="67"/>
  <c r="I985" i="67"/>
  <c r="L7020" i="67"/>
  <c r="K7020" i="67"/>
  <c r="J7020" i="67"/>
  <c r="M7020" i="67"/>
  <c r="I7021" i="67"/>
  <c r="M1992" i="67"/>
  <c r="L1992" i="67"/>
  <c r="K1992" i="67"/>
  <c r="J1992" i="67"/>
  <c r="M5010" i="67"/>
  <c r="L5010" i="67"/>
  <c r="K5010" i="67"/>
  <c r="J5010" i="67"/>
  <c r="M6015" i="67"/>
  <c r="L6015" i="67"/>
  <c r="K6015" i="67"/>
  <c r="J6015" i="67"/>
  <c r="J985" i="67"/>
  <c r="M985" i="67"/>
  <c r="L985" i="67"/>
  <c r="K985" i="67"/>
  <c r="M2998" i="67"/>
  <c r="L2998" i="67"/>
  <c r="K2998" i="67"/>
  <c r="J2998" i="67"/>
  <c r="M4003" i="67"/>
  <c r="L4003" i="67"/>
  <c r="K4003" i="67"/>
  <c r="J4003" i="67"/>
  <c r="I6016" i="67"/>
  <c r="I5011" i="67"/>
  <c r="I4004" i="67"/>
  <c r="I2999" i="67"/>
  <c r="I1993" i="67"/>
  <c r="I986" i="67"/>
  <c r="J6016" i="67"/>
  <c r="M6016" i="67"/>
  <c r="L6016" i="67"/>
  <c r="K6016" i="67"/>
  <c r="M986" i="67"/>
  <c r="L986" i="67"/>
  <c r="K986" i="67"/>
  <c r="J986" i="67"/>
  <c r="K1993" i="67"/>
  <c r="J1993" i="67"/>
  <c r="M1993" i="67"/>
  <c r="L1993" i="67"/>
  <c r="K2999" i="67"/>
  <c r="M2999" i="67"/>
  <c r="L2999" i="67"/>
  <c r="J2999" i="67"/>
  <c r="J5011" i="67"/>
  <c r="M5011" i="67"/>
  <c r="L5011" i="67"/>
  <c r="K5011" i="67"/>
  <c r="M7021" i="67"/>
  <c r="L7021" i="67"/>
  <c r="K7021" i="67"/>
  <c r="J7021" i="67"/>
  <c r="I7022" i="67"/>
  <c r="M4004" i="67"/>
  <c r="L4004" i="67"/>
  <c r="K4004" i="67"/>
  <c r="J4004" i="67"/>
  <c r="I6017" i="67"/>
  <c r="I5012" i="67"/>
  <c r="I4005" i="67"/>
  <c r="I3000" i="67"/>
  <c r="I1994" i="67"/>
  <c r="I987" i="67"/>
  <c r="M5012" i="67"/>
  <c r="L5012" i="67"/>
  <c r="J5012" i="67"/>
  <c r="K5012" i="67"/>
  <c r="M987" i="67"/>
  <c r="L987" i="67"/>
  <c r="K987" i="67"/>
  <c r="J987" i="67"/>
  <c r="M6017" i="67"/>
  <c r="L6017" i="67"/>
  <c r="K6017" i="67"/>
  <c r="J6017" i="67"/>
  <c r="M1994" i="67"/>
  <c r="L1994" i="67"/>
  <c r="K1994" i="67"/>
  <c r="J1994" i="67"/>
  <c r="M3000" i="67"/>
  <c r="L3000" i="67"/>
  <c r="K3000" i="67"/>
  <c r="J3000" i="67"/>
  <c r="M4005" i="67"/>
  <c r="L4005" i="67"/>
  <c r="K4005" i="67"/>
  <c r="J4005" i="67"/>
  <c r="L7022" i="67"/>
  <c r="K7022" i="67"/>
  <c r="M7022" i="67"/>
  <c r="J7022" i="67"/>
  <c r="I7023" i="67"/>
  <c r="I6018" i="67"/>
  <c r="I5013" i="67"/>
  <c r="I4006" i="67"/>
  <c r="I3001" i="67"/>
  <c r="I1995" i="67"/>
  <c r="I988" i="67"/>
  <c r="M7023" i="67"/>
  <c r="L7023" i="67"/>
  <c r="K7023" i="67"/>
  <c r="J7023" i="67"/>
  <c r="I7024" i="67"/>
  <c r="J5013" i="67"/>
  <c r="M5013" i="67"/>
  <c r="L5013" i="67"/>
  <c r="K5013" i="67"/>
  <c r="M988" i="67"/>
  <c r="L988" i="67"/>
  <c r="K988" i="67"/>
  <c r="J988" i="67"/>
  <c r="J6018" i="67"/>
  <c r="M6018" i="67"/>
  <c r="L6018" i="67"/>
  <c r="K6018" i="67"/>
  <c r="K1995" i="67"/>
  <c r="J1995" i="67"/>
  <c r="M1995" i="67"/>
  <c r="L1995" i="67"/>
  <c r="K3001" i="67"/>
  <c r="M3001" i="67"/>
  <c r="L3001" i="67"/>
  <c r="J3001" i="67"/>
  <c r="M4006" i="67"/>
  <c r="L4006" i="67"/>
  <c r="K4006" i="67"/>
  <c r="J4006" i="67"/>
  <c r="I6019" i="67"/>
  <c r="I5014" i="67"/>
  <c r="I4007" i="67"/>
  <c r="I3002" i="67"/>
  <c r="I1996" i="67"/>
  <c r="I989" i="67"/>
  <c r="M5014" i="67"/>
  <c r="L5014" i="67"/>
  <c r="K5014" i="67"/>
  <c r="J5014" i="67"/>
  <c r="L7024" i="67"/>
  <c r="K7024" i="67"/>
  <c r="J7024" i="67"/>
  <c r="M7024" i="67"/>
  <c r="I7025" i="67"/>
  <c r="L989" i="67"/>
  <c r="K989" i="67"/>
  <c r="J989" i="67"/>
  <c r="M989" i="67"/>
  <c r="M3002" i="67"/>
  <c r="L3002" i="67"/>
  <c r="K3002" i="67"/>
  <c r="J3002" i="67"/>
  <c r="M6019" i="67"/>
  <c r="L6019" i="67"/>
  <c r="J6019" i="67"/>
  <c r="K6019" i="67"/>
  <c r="M1996" i="67"/>
  <c r="L1996" i="67"/>
  <c r="K1996" i="67"/>
  <c r="J1996" i="67"/>
  <c r="M4007" i="67"/>
  <c r="L4007" i="67"/>
  <c r="K4007" i="67"/>
  <c r="J4007" i="67"/>
  <c r="I6020" i="67"/>
  <c r="I5015" i="67"/>
  <c r="I4008" i="67"/>
  <c r="I3003" i="67"/>
  <c r="I1997" i="67"/>
  <c r="I990" i="67"/>
  <c r="J5015" i="67"/>
  <c r="M5015" i="67"/>
  <c r="L5015" i="67"/>
  <c r="K5015" i="67"/>
  <c r="K990" i="67"/>
  <c r="J990" i="67"/>
  <c r="M990" i="67"/>
  <c r="L990" i="67"/>
  <c r="J6020" i="67"/>
  <c r="M6020" i="67"/>
  <c r="L6020" i="67"/>
  <c r="K6020" i="67"/>
  <c r="K1997" i="67"/>
  <c r="J1997" i="67"/>
  <c r="M1997" i="67"/>
  <c r="L1997" i="67"/>
  <c r="K3003" i="67"/>
  <c r="M3003" i="67"/>
  <c r="L3003" i="67"/>
  <c r="J3003" i="67"/>
  <c r="M4008" i="67"/>
  <c r="L4008" i="67"/>
  <c r="K4008" i="67"/>
  <c r="J4008" i="67"/>
  <c r="M7025" i="67"/>
  <c r="L7025" i="67"/>
  <c r="K7025" i="67"/>
  <c r="J7025" i="67"/>
  <c r="I7026" i="67"/>
  <c r="I6021" i="67"/>
  <c r="I5016" i="67"/>
  <c r="I4009" i="67"/>
  <c r="I3004" i="67"/>
  <c r="I1998" i="67"/>
  <c r="I991" i="67"/>
  <c r="M6021" i="67"/>
  <c r="L6021" i="67"/>
  <c r="K6021" i="67"/>
  <c r="J6021" i="67"/>
  <c r="L7026" i="67"/>
  <c r="K7026" i="67"/>
  <c r="J7026" i="67"/>
  <c r="M7026" i="67"/>
  <c r="I7027" i="67"/>
  <c r="M5016" i="67"/>
  <c r="L5016" i="67"/>
  <c r="K5016" i="67"/>
  <c r="J5016" i="67"/>
  <c r="K991" i="67"/>
  <c r="J991" i="67"/>
  <c r="M991" i="67"/>
  <c r="L991" i="67"/>
  <c r="M3004" i="67"/>
  <c r="L3004" i="67"/>
  <c r="K3004" i="67"/>
  <c r="J3004" i="67"/>
  <c r="M1998" i="67"/>
  <c r="L1998" i="67"/>
  <c r="K1998" i="67"/>
  <c r="J1998" i="67"/>
  <c r="M4009" i="67"/>
  <c r="L4009" i="67"/>
  <c r="K4009" i="67"/>
  <c r="J4009" i="67"/>
  <c r="I6022" i="67"/>
  <c r="I5017" i="67"/>
  <c r="I4010" i="67"/>
  <c r="I3005" i="67"/>
  <c r="I1999" i="67"/>
  <c r="I992" i="67"/>
  <c r="J6022" i="67"/>
  <c r="M6022" i="67"/>
  <c r="L6022" i="67"/>
  <c r="K6022" i="67"/>
  <c r="K992" i="67"/>
  <c r="J992" i="67"/>
  <c r="M992" i="67"/>
  <c r="L992" i="67"/>
  <c r="J5017" i="67"/>
  <c r="M5017" i="67"/>
  <c r="L5017" i="67"/>
  <c r="K5017" i="67"/>
  <c r="K1999" i="67"/>
  <c r="J1999" i="67"/>
  <c r="M1999" i="67"/>
  <c r="L1999" i="67"/>
  <c r="K3005" i="67"/>
  <c r="M3005" i="67"/>
  <c r="L3005" i="67"/>
  <c r="J3005" i="67"/>
  <c r="M4010" i="67"/>
  <c r="L4010" i="67"/>
  <c r="K4010" i="67"/>
  <c r="J4010" i="67"/>
  <c r="M7027" i="67"/>
  <c r="L7027" i="67"/>
  <c r="K7027" i="67"/>
  <c r="J7027" i="67"/>
  <c r="I7028" i="67"/>
  <c r="I6023" i="67"/>
  <c r="I5018" i="67"/>
  <c r="I4011" i="67"/>
  <c r="I3006" i="67"/>
  <c r="I2000" i="67"/>
  <c r="I993" i="67"/>
  <c r="M6023" i="67"/>
  <c r="L6023" i="67"/>
  <c r="K6023" i="67"/>
  <c r="J6023" i="67"/>
  <c r="M5018" i="67"/>
  <c r="L5018" i="67"/>
  <c r="K5018" i="67"/>
  <c r="J5018" i="67"/>
  <c r="L7028" i="67"/>
  <c r="K7028" i="67"/>
  <c r="M7028" i="67"/>
  <c r="J7028" i="67"/>
  <c r="I7029" i="67"/>
  <c r="J993" i="67"/>
  <c r="M993" i="67"/>
  <c r="L993" i="67"/>
  <c r="K993" i="67"/>
  <c r="M2000" i="67"/>
  <c r="L2000" i="67"/>
  <c r="K2000" i="67"/>
  <c r="J2000" i="67"/>
  <c r="M3006" i="67"/>
  <c r="L3006" i="67"/>
  <c r="K3006" i="67"/>
  <c r="J3006" i="67"/>
  <c r="M4011" i="67"/>
  <c r="L4011" i="67"/>
  <c r="K4011" i="67"/>
  <c r="J4011" i="67"/>
  <c r="I6024" i="67"/>
  <c r="I5019" i="67"/>
  <c r="I4012" i="67"/>
  <c r="I3007" i="67"/>
  <c r="I2001" i="67"/>
  <c r="I994" i="67"/>
  <c r="M7029" i="67"/>
  <c r="L7029" i="67"/>
  <c r="K7029" i="67"/>
  <c r="J7029" i="67"/>
  <c r="I7030" i="67"/>
  <c r="J5019" i="67"/>
  <c r="M5019" i="67"/>
  <c r="L5019" i="67"/>
  <c r="K5019" i="67"/>
  <c r="M994" i="67"/>
  <c r="L994" i="67"/>
  <c r="K994" i="67"/>
  <c r="J994" i="67"/>
  <c r="K2001" i="67"/>
  <c r="J2001" i="67"/>
  <c r="M2001" i="67"/>
  <c r="L2001" i="67"/>
  <c r="J6024" i="67"/>
  <c r="M6024" i="67"/>
  <c r="L6024" i="67"/>
  <c r="K6024" i="67"/>
  <c r="K3007" i="67"/>
  <c r="L3007" i="67"/>
  <c r="J3007" i="67"/>
  <c r="M3007" i="67"/>
  <c r="M4012" i="67"/>
  <c r="L4012" i="67"/>
  <c r="K4012" i="67"/>
  <c r="J4012" i="67"/>
  <c r="I6025" i="67"/>
  <c r="I5020" i="67"/>
  <c r="I4013" i="67"/>
  <c r="I3008" i="67"/>
  <c r="I2002" i="67"/>
  <c r="I995" i="67"/>
  <c r="M5020" i="67"/>
  <c r="L5020" i="67"/>
  <c r="K5020" i="67"/>
  <c r="J5020" i="67"/>
  <c r="M6025" i="67"/>
  <c r="L6025" i="67"/>
  <c r="K6025" i="67"/>
  <c r="J6025" i="67"/>
  <c r="M995" i="67"/>
  <c r="L995" i="67"/>
  <c r="K995" i="67"/>
  <c r="J995" i="67"/>
  <c r="L7030" i="67"/>
  <c r="K7030" i="67"/>
  <c r="M7030" i="67"/>
  <c r="J7030" i="67"/>
  <c r="I7031" i="67"/>
  <c r="M2002" i="67"/>
  <c r="L2002" i="67"/>
  <c r="K2002" i="67"/>
  <c r="J2002" i="67"/>
  <c r="M3008" i="67"/>
  <c r="L3008" i="67"/>
  <c r="K3008" i="67"/>
  <c r="J3008" i="67"/>
  <c r="M4013" i="67"/>
  <c r="L4013" i="67"/>
  <c r="K4013" i="67"/>
  <c r="J4013" i="67"/>
  <c r="I6026" i="67"/>
  <c r="I5021" i="67"/>
  <c r="I4014" i="67"/>
  <c r="I3009" i="67"/>
  <c r="I2003" i="67"/>
  <c r="I996" i="67"/>
  <c r="J6026" i="67"/>
  <c r="M6026" i="67"/>
  <c r="L6026" i="67"/>
  <c r="K6026" i="67"/>
  <c r="M996" i="67"/>
  <c r="L996" i="67"/>
  <c r="K996" i="67"/>
  <c r="J996" i="67"/>
  <c r="J5021" i="67"/>
  <c r="M5021" i="67"/>
  <c r="L5021" i="67"/>
  <c r="K5021" i="67"/>
  <c r="K2003" i="67"/>
  <c r="J2003" i="67"/>
  <c r="M2003" i="67"/>
  <c r="L2003" i="67"/>
  <c r="K3009" i="67"/>
  <c r="M3009" i="67"/>
  <c r="L3009" i="67"/>
  <c r="J3009" i="67"/>
  <c r="M4014" i="67"/>
  <c r="L4014" i="67"/>
  <c r="K4014" i="67"/>
  <c r="J4014" i="67"/>
  <c r="M7031" i="67"/>
  <c r="L7031" i="67"/>
  <c r="K7031" i="67"/>
  <c r="J7031" i="67"/>
  <c r="I7032" i="67"/>
  <c r="I6027" i="67"/>
  <c r="I5022" i="67"/>
  <c r="I4015" i="67"/>
  <c r="I3010" i="67"/>
  <c r="I2004" i="67"/>
  <c r="I997" i="67"/>
  <c r="M5022" i="67"/>
  <c r="L5022" i="67"/>
  <c r="K5022" i="67"/>
  <c r="J5022" i="67"/>
  <c r="L7032" i="67"/>
  <c r="K7032" i="67"/>
  <c r="M7032" i="67"/>
  <c r="J7032" i="67"/>
  <c r="I7033" i="67"/>
  <c r="M2004" i="67"/>
  <c r="L2004" i="67"/>
  <c r="K2004" i="67"/>
  <c r="J2004" i="67"/>
  <c r="M6027" i="67"/>
  <c r="L6027" i="67"/>
  <c r="K6027" i="67"/>
  <c r="J6027" i="67"/>
  <c r="L997" i="67"/>
  <c r="K997" i="67"/>
  <c r="J997" i="67"/>
  <c r="M997" i="67"/>
  <c r="M3010" i="67"/>
  <c r="L3010" i="67"/>
  <c r="K3010" i="67"/>
  <c r="J3010" i="67"/>
  <c r="M4015" i="67"/>
  <c r="L4015" i="67"/>
  <c r="K4015" i="67"/>
  <c r="J4015" i="67"/>
  <c r="I6028" i="67"/>
  <c r="I5023" i="67"/>
  <c r="I4016" i="67"/>
  <c r="I3011" i="67"/>
  <c r="I2005" i="67"/>
  <c r="I998" i="67"/>
  <c r="K998" i="67"/>
  <c r="J998" i="67"/>
  <c r="M998" i="67"/>
  <c r="L998" i="67"/>
  <c r="J5023" i="67"/>
  <c r="M5023" i="67"/>
  <c r="L5023" i="67"/>
  <c r="K5023" i="67"/>
  <c r="J6028" i="67"/>
  <c r="M6028" i="67"/>
  <c r="L6028" i="67"/>
  <c r="K6028" i="67"/>
  <c r="K2005" i="67"/>
  <c r="J2005" i="67"/>
  <c r="M2005" i="67"/>
  <c r="L2005" i="67"/>
  <c r="K3011" i="67"/>
  <c r="M3011" i="67"/>
  <c r="L3011" i="67"/>
  <c r="J3011" i="67"/>
  <c r="M4016" i="67"/>
  <c r="L4016" i="67"/>
  <c r="K4016" i="67"/>
  <c r="J4016" i="67"/>
  <c r="M7033" i="67"/>
  <c r="L7033" i="67"/>
  <c r="K7033" i="67"/>
  <c r="J7033" i="67"/>
  <c r="I7034" i="67"/>
  <c r="I6029" i="67"/>
  <c r="I5024" i="67"/>
  <c r="I4017" i="67"/>
  <c r="I3012" i="67"/>
  <c r="I2006" i="67"/>
  <c r="I999" i="67"/>
  <c r="L7034" i="67"/>
  <c r="K7034" i="67"/>
  <c r="J7034" i="67"/>
  <c r="M7034" i="67"/>
  <c r="I7035" i="67"/>
  <c r="M6029" i="67"/>
  <c r="L6029" i="67"/>
  <c r="K6029" i="67"/>
  <c r="J6029" i="67"/>
  <c r="M3012" i="67"/>
  <c r="L3012" i="67"/>
  <c r="K3012" i="67"/>
  <c r="J3012" i="67"/>
  <c r="M5024" i="67"/>
  <c r="L5024" i="67"/>
  <c r="K5024" i="67"/>
  <c r="J5024" i="67"/>
  <c r="K999" i="67"/>
  <c r="J999" i="67"/>
  <c r="M999" i="67"/>
  <c r="L999" i="67"/>
  <c r="M2006" i="67"/>
  <c r="L2006" i="67"/>
  <c r="K2006" i="67"/>
  <c r="J2006" i="67"/>
  <c r="M4017" i="67"/>
  <c r="L4017" i="67"/>
  <c r="K4017" i="67"/>
  <c r="J4017" i="67"/>
  <c r="I6030" i="67"/>
  <c r="I5025" i="67"/>
  <c r="I4018" i="67"/>
  <c r="I3013" i="67"/>
  <c r="I2007" i="67"/>
  <c r="I1000" i="67"/>
  <c r="M7035" i="67"/>
  <c r="L7035" i="67"/>
  <c r="K7035" i="67"/>
  <c r="J7035" i="67"/>
  <c r="I7036" i="67"/>
  <c r="J6030" i="67"/>
  <c r="M6030" i="67"/>
  <c r="L6030" i="67"/>
  <c r="K6030" i="67"/>
  <c r="K1000" i="67"/>
  <c r="J1000" i="67"/>
  <c r="M1000" i="67"/>
  <c r="L1000" i="67"/>
  <c r="K2007" i="67"/>
  <c r="J2007" i="67"/>
  <c r="M2007" i="67"/>
  <c r="L2007" i="67"/>
  <c r="J5025" i="67"/>
  <c r="M5025" i="67"/>
  <c r="L5025" i="67"/>
  <c r="K5025" i="67"/>
  <c r="K3013" i="67"/>
  <c r="J3013" i="67"/>
  <c r="M3013" i="67"/>
  <c r="L3013" i="67"/>
  <c r="M4018" i="67"/>
  <c r="L4018" i="67"/>
  <c r="K4018" i="67"/>
  <c r="J4018" i="67"/>
  <c r="I6031" i="67"/>
  <c r="I5026" i="67"/>
  <c r="I4019" i="67"/>
  <c r="I3014" i="67"/>
  <c r="I2008" i="67"/>
  <c r="I1001" i="67"/>
  <c r="M5026" i="67"/>
  <c r="L5026" i="67"/>
  <c r="K5026" i="67"/>
  <c r="J5026" i="67"/>
  <c r="M6031" i="67"/>
  <c r="L6031" i="67"/>
  <c r="K6031" i="67"/>
  <c r="J6031" i="67"/>
  <c r="L7036" i="67"/>
  <c r="K7036" i="67"/>
  <c r="M7036" i="67"/>
  <c r="J7036" i="67"/>
  <c r="I7037" i="67"/>
  <c r="J1001" i="67"/>
  <c r="M1001" i="67"/>
  <c r="L1001" i="67"/>
  <c r="K1001" i="67"/>
  <c r="M2008" i="67"/>
  <c r="L2008" i="67"/>
  <c r="K2008" i="67"/>
  <c r="J2008" i="67"/>
  <c r="M3014" i="67"/>
  <c r="L3014" i="67"/>
  <c r="K3014" i="67"/>
  <c r="J3014" i="67"/>
  <c r="M4019" i="67"/>
  <c r="L4019" i="67"/>
  <c r="K4019" i="67"/>
  <c r="J4019" i="67"/>
  <c r="I6032" i="67"/>
  <c r="I5027" i="67"/>
  <c r="I4020" i="67"/>
  <c r="I3015" i="67"/>
  <c r="I2009" i="67"/>
  <c r="I1002" i="67"/>
  <c r="J5027" i="67"/>
  <c r="M5027" i="67"/>
  <c r="L5027" i="67"/>
  <c r="K5027" i="67"/>
  <c r="J6032" i="67"/>
  <c r="M6032" i="67"/>
  <c r="L6032" i="67"/>
  <c r="K6032" i="67"/>
  <c r="K3015" i="67"/>
  <c r="M3015" i="67"/>
  <c r="L3015" i="67"/>
  <c r="J3015" i="67"/>
  <c r="M7037" i="67"/>
  <c r="L7037" i="67"/>
  <c r="K7037" i="67"/>
  <c r="J7037" i="67"/>
  <c r="I7038" i="67"/>
  <c r="M1002" i="67"/>
  <c r="L1002" i="67"/>
  <c r="K1002" i="67"/>
  <c r="J1002" i="67"/>
  <c r="K2009" i="67"/>
  <c r="J2009" i="67"/>
  <c r="M2009" i="67"/>
  <c r="L2009" i="67"/>
  <c r="M4020" i="67"/>
  <c r="L4020" i="67"/>
  <c r="K4020" i="67"/>
  <c r="J4020" i="67"/>
  <c r="I6033" i="67"/>
  <c r="I4021" i="67"/>
  <c r="I2010" i="67"/>
  <c r="I1003" i="67"/>
  <c r="M4021" i="67"/>
  <c r="L4021" i="67"/>
  <c r="K4021" i="67"/>
  <c r="J4021" i="67"/>
  <c r="M6033" i="67"/>
  <c r="L6033" i="67"/>
  <c r="K6033" i="67"/>
  <c r="J6033" i="67"/>
  <c r="M2010" i="67"/>
  <c r="L2010" i="67"/>
  <c r="K2010" i="67"/>
  <c r="J2010" i="67"/>
  <c r="M1003" i="67"/>
  <c r="L1003" i="67"/>
  <c r="K1003" i="67"/>
  <c r="J1003" i="67"/>
  <c r="L7038" i="67"/>
  <c r="K7038" i="67"/>
  <c r="M7038" i="67"/>
  <c r="J7038" i="67"/>
  <c r="I7039" i="67"/>
  <c r="I1004" i="67"/>
  <c r="M7039" i="67"/>
  <c r="L7039" i="67"/>
  <c r="K7039" i="67"/>
  <c r="J7039" i="67"/>
  <c r="M1004" i="67"/>
  <c r="N1004" i="67" s="1"/>
  <c r="L1004" i="67"/>
  <c r="K1004" i="67"/>
  <c r="J1004" i="67"/>
  <c r="D37" i="67"/>
  <c r="D35" i="67" s="1"/>
  <c r="F74" i="67"/>
  <c r="E74" i="67"/>
  <c r="E71" i="67" s="1"/>
  <c r="D74" i="67"/>
  <c r="C74" i="67"/>
  <c r="F73" i="67"/>
  <c r="F71" i="67"/>
  <c r="E73" i="67"/>
  <c r="D73" i="67"/>
  <c r="C73" i="67"/>
  <c r="C61" i="67"/>
  <c r="C59" i="67" s="1"/>
  <c r="D49" i="67"/>
  <c r="F62" i="67"/>
  <c r="E62" i="67"/>
  <c r="D62" i="67"/>
  <c r="C62" i="67"/>
  <c r="F61" i="67"/>
  <c r="F59" i="67" s="1"/>
  <c r="E61" i="67"/>
  <c r="D61" i="67"/>
  <c r="D59" i="67" s="1"/>
  <c r="F50" i="67"/>
  <c r="E50" i="67"/>
  <c r="D50" i="67"/>
  <c r="C50" i="67"/>
  <c r="F49" i="67"/>
  <c r="E49" i="67"/>
  <c r="E47" i="67" s="1"/>
  <c r="C49" i="67"/>
  <c r="C47" i="67" s="1"/>
  <c r="F38" i="67"/>
  <c r="F35" i="67" s="1"/>
  <c r="E38" i="67"/>
  <c r="D38" i="67"/>
  <c r="C38" i="67"/>
  <c r="F37" i="67"/>
  <c r="E37" i="67"/>
  <c r="E35" i="67" s="1"/>
  <c r="C37" i="67"/>
  <c r="C35" i="67" s="1"/>
  <c r="E25" i="67"/>
  <c r="F26" i="67"/>
  <c r="E26" i="67"/>
  <c r="D26" i="67"/>
  <c r="C26" i="67"/>
  <c r="F25" i="67"/>
  <c r="D25" i="67"/>
  <c r="C25" i="67"/>
  <c r="E13" i="67"/>
  <c r="E11" i="67" s="1"/>
  <c r="F14" i="67"/>
  <c r="E14" i="67"/>
  <c r="D14" i="67"/>
  <c r="C14" i="67"/>
  <c r="F13" i="67"/>
  <c r="D13" i="67"/>
  <c r="D11" i="67" s="1"/>
  <c r="C13" i="67"/>
  <c r="C11" i="67" s="1"/>
  <c r="F5" i="67"/>
  <c r="F2" i="67" s="1"/>
  <c r="F4" i="67"/>
  <c r="E5" i="67"/>
  <c r="E4" i="67"/>
  <c r="D5" i="67"/>
  <c r="D4" i="67"/>
  <c r="D2" i="67" s="1"/>
  <c r="C5" i="67"/>
  <c r="C2" i="67" s="1"/>
  <c r="V2" i="67"/>
  <c r="Q2" i="67"/>
  <c r="D23" i="67"/>
  <c r="F11" i="67"/>
  <c r="D47" i="67"/>
  <c r="E23" i="67"/>
  <c r="C71" i="67"/>
  <c r="C23" i="67"/>
  <c r="E2" i="67"/>
  <c r="D71" i="67"/>
  <c r="E59" i="67"/>
  <c r="F47" i="67"/>
  <c r="A35" i="5"/>
  <c r="C169" i="50"/>
  <c r="C170" i="50"/>
  <c r="C171" i="50"/>
  <c r="C172" i="50"/>
  <c r="C173" i="50"/>
  <c r="C168" i="50"/>
  <c r="V81" i="5"/>
  <c r="F59" i="50" s="1"/>
  <c r="V8" i="5"/>
  <c r="F4" i="50" s="1"/>
  <c r="V9" i="5"/>
  <c r="F5" i="50" s="1"/>
  <c r="V33" i="5"/>
  <c r="F22" i="50" s="1"/>
  <c r="V41" i="5"/>
  <c r="F28" i="50" s="1"/>
  <c r="V42" i="5"/>
  <c r="F29" i="50" s="1"/>
  <c r="V43" i="5"/>
  <c r="F30" i="50" s="1"/>
  <c r="V44" i="5"/>
  <c r="F31" i="50" s="1"/>
  <c r="V45" i="5"/>
  <c r="F32" i="50" s="1"/>
  <c r="V46" i="5"/>
  <c r="F33" i="50" s="1"/>
  <c r="V49" i="5"/>
  <c r="F34" i="50" s="1"/>
  <c r="V50" i="5"/>
  <c r="F35" i="50" s="1"/>
  <c r="V51" i="5"/>
  <c r="F36" i="50" s="1"/>
  <c r="V52" i="5"/>
  <c r="F37" i="50" s="1"/>
  <c r="V54" i="5"/>
  <c r="F38" i="50" s="1"/>
  <c r="V55" i="5"/>
  <c r="F39" i="50" s="1"/>
  <c r="V56" i="5"/>
  <c r="F40" i="50" s="1"/>
  <c r="V57" i="5"/>
  <c r="F41" i="50" s="1"/>
  <c r="V59" i="5"/>
  <c r="F42" i="50" s="1"/>
  <c r="V60" i="5"/>
  <c r="F43" i="50" s="1"/>
  <c r="V61" i="5"/>
  <c r="F44" i="50" s="1"/>
  <c r="V62" i="5"/>
  <c r="F45" i="50" s="1"/>
  <c r="V63" i="5"/>
  <c r="F46" i="50" s="1"/>
  <c r="V77" i="5"/>
  <c r="F56" i="50" s="1"/>
  <c r="V150" i="5"/>
  <c r="F117" i="50" s="1"/>
  <c r="V156" i="5"/>
  <c r="F121" i="50" s="1"/>
  <c r="V157" i="5"/>
  <c r="F122" i="50" s="1"/>
  <c r="V159" i="5"/>
  <c r="F124" i="50" s="1"/>
  <c r="V160" i="5"/>
  <c r="F125" i="50" s="1"/>
  <c r="V162" i="5"/>
  <c r="F126" i="50" s="1"/>
  <c r="V163" i="5"/>
  <c r="F127" i="50" s="1"/>
  <c r="V164" i="5"/>
  <c r="F128" i="50" s="1"/>
  <c r="V165" i="5"/>
  <c r="F129" i="50" s="1"/>
  <c r="V166" i="5"/>
  <c r="F130" i="50" s="1"/>
  <c r="V167" i="5"/>
  <c r="F131" i="50" s="1"/>
  <c r="V168" i="5"/>
  <c r="F132" i="50" s="1"/>
  <c r="V169" i="5"/>
  <c r="F133" i="50" s="1"/>
  <c r="V170" i="5"/>
  <c r="F134" i="50" s="1"/>
  <c r="V171" i="5"/>
  <c r="F135" i="50" s="1"/>
  <c r="V201" i="5"/>
  <c r="F161" i="50" s="1"/>
  <c r="V210" i="5"/>
  <c r="F168" i="50" s="1"/>
  <c r="V211" i="5"/>
  <c r="F169" i="50" s="1"/>
  <c r="V212" i="5"/>
  <c r="F170" i="50" s="1"/>
  <c r="V213" i="5"/>
  <c r="F171" i="50" s="1"/>
  <c r="V214" i="5"/>
  <c r="F172" i="50" s="1"/>
  <c r="V215" i="5"/>
  <c r="F173" i="50" s="1"/>
  <c r="V216" i="5"/>
  <c r="F174" i="50" s="1"/>
  <c r="V217" i="5"/>
  <c r="F175" i="50" s="1"/>
  <c r="V218" i="5"/>
  <c r="F176" i="50" s="1"/>
  <c r="V219" i="5"/>
  <c r="F177" i="50" s="1"/>
  <c r="V220" i="5"/>
  <c r="F178" i="50" s="1"/>
  <c r="V221" i="5"/>
  <c r="F179" i="50" s="1"/>
  <c r="C176" i="50"/>
  <c r="C177" i="50"/>
  <c r="C178" i="50"/>
  <c r="C179" i="50"/>
  <c r="C175" i="50"/>
  <c r="C174" i="50"/>
  <c r="C167" i="50"/>
  <c r="C166" i="50"/>
  <c r="C165" i="50"/>
  <c r="C163" i="50"/>
  <c r="C164" i="50"/>
  <c r="C162" i="50"/>
  <c r="C161" i="50"/>
  <c r="C160" i="50"/>
  <c r="C159" i="50"/>
  <c r="C158" i="50"/>
  <c r="C156" i="50"/>
  <c r="C155" i="50"/>
  <c r="C154" i="50"/>
  <c r="C153" i="50"/>
  <c r="C152" i="50"/>
  <c r="C151" i="50"/>
  <c r="C157" i="50"/>
  <c r="C150" i="50"/>
  <c r="C149" i="50"/>
  <c r="C148" i="50"/>
  <c r="C147" i="50"/>
  <c r="C146" i="50"/>
  <c r="C144" i="50"/>
  <c r="C145" i="50"/>
  <c r="C143" i="50"/>
  <c r="C142" i="50"/>
  <c r="C141" i="50"/>
  <c r="C140" i="50"/>
  <c r="C139" i="50"/>
  <c r="C138" i="50"/>
  <c r="C137" i="50"/>
  <c r="C136" i="50"/>
  <c r="C133" i="50"/>
  <c r="C134" i="50"/>
  <c r="C135" i="50"/>
  <c r="C132" i="50"/>
  <c r="C131" i="50"/>
  <c r="C130" i="50"/>
  <c r="C129" i="50"/>
  <c r="C126" i="50"/>
  <c r="C127" i="50"/>
  <c r="C128" i="50"/>
  <c r="C125" i="50"/>
  <c r="A160" i="5"/>
  <c r="B125" i="50"/>
  <c r="A159" i="5"/>
  <c r="C124" i="50"/>
  <c r="C123" i="50"/>
  <c r="C122" i="50"/>
  <c r="C121" i="50"/>
  <c r="C120" i="50"/>
  <c r="C117" i="50"/>
  <c r="C116" i="50"/>
  <c r="C119" i="50"/>
  <c r="C118" i="50"/>
  <c r="B120" i="50"/>
  <c r="A120" i="50"/>
  <c r="C115" i="50"/>
  <c r="C114" i="50"/>
  <c r="C113" i="50"/>
  <c r="C112" i="50"/>
  <c r="C111" i="50"/>
  <c r="C110" i="50"/>
  <c r="C109" i="50"/>
  <c r="C108" i="50"/>
  <c r="C106" i="50"/>
  <c r="C105" i="50"/>
  <c r="C104" i="50"/>
  <c r="C103" i="50"/>
  <c r="C102" i="50"/>
  <c r="C101" i="50"/>
  <c r="C107" i="50"/>
  <c r="C100" i="50"/>
  <c r="C99" i="50"/>
  <c r="C95" i="50"/>
  <c r="C98" i="50"/>
  <c r="C94" i="50"/>
  <c r="C93" i="50"/>
  <c r="C92" i="50"/>
  <c r="C91" i="50"/>
  <c r="C90" i="50"/>
  <c r="C96" i="50"/>
  <c r="C97" i="50"/>
  <c r="C89" i="50"/>
  <c r="C88" i="50"/>
  <c r="C87" i="50"/>
  <c r="C86" i="50"/>
  <c r="C83" i="50"/>
  <c r="C82" i="50"/>
  <c r="C81" i="50"/>
  <c r="C80" i="50"/>
  <c r="C79" i="50"/>
  <c r="C84" i="50"/>
  <c r="C85" i="50"/>
  <c r="C78" i="50"/>
  <c r="C77" i="50"/>
  <c r="C76" i="50"/>
  <c r="C75" i="50"/>
  <c r="C70" i="50"/>
  <c r="C69" i="50"/>
  <c r="C68" i="50"/>
  <c r="C67" i="50"/>
  <c r="C64" i="50"/>
  <c r="C65" i="50"/>
  <c r="C66" i="50"/>
  <c r="C71" i="50"/>
  <c r="C72" i="50"/>
  <c r="C73" i="50"/>
  <c r="C74" i="50"/>
  <c r="C63" i="50"/>
  <c r="C62" i="50"/>
  <c r="C61" i="50"/>
  <c r="C60" i="50"/>
  <c r="C59" i="50"/>
  <c r="C58" i="50"/>
  <c r="C57" i="50"/>
  <c r="C56" i="50"/>
  <c r="C55" i="50"/>
  <c r="B124" i="50"/>
  <c r="A56" i="50"/>
  <c r="A55" i="50"/>
  <c r="A57" i="50"/>
  <c r="A58" i="50"/>
  <c r="A59" i="50"/>
  <c r="A60" i="50"/>
  <c r="A61" i="50"/>
  <c r="A62" i="50"/>
  <c r="A63" i="50"/>
  <c r="A64" i="50"/>
  <c r="A65" i="50"/>
  <c r="A66" i="50"/>
  <c r="A67" i="50"/>
  <c r="A68" i="50"/>
  <c r="A69" i="50"/>
  <c r="A70" i="50"/>
  <c r="A71" i="50"/>
  <c r="A72" i="50"/>
  <c r="A73" i="50"/>
  <c r="A74" i="50"/>
  <c r="A75" i="50"/>
  <c r="A76" i="50"/>
  <c r="A77" i="50"/>
  <c r="A78" i="50"/>
  <c r="A79" i="50"/>
  <c r="A80" i="50"/>
  <c r="A81" i="50"/>
  <c r="A82" i="50"/>
  <c r="A83" i="50"/>
  <c r="A84" i="50"/>
  <c r="A85" i="50"/>
  <c r="A86" i="50"/>
  <c r="A87" i="50"/>
  <c r="A88" i="50"/>
  <c r="A89" i="50"/>
  <c r="A90" i="50"/>
  <c r="A91" i="50"/>
  <c r="A92" i="50"/>
  <c r="A93" i="50"/>
  <c r="A94" i="50"/>
  <c r="A95" i="50"/>
  <c r="A96" i="50"/>
  <c r="A97" i="50"/>
  <c r="A98" i="50"/>
  <c r="A99" i="50"/>
  <c r="A100" i="50"/>
  <c r="A101" i="50"/>
  <c r="A102" i="50"/>
  <c r="A103" i="50"/>
  <c r="A104" i="50"/>
  <c r="A105" i="50"/>
  <c r="A106" i="50"/>
  <c r="A107" i="50"/>
  <c r="A108" i="50"/>
  <c r="A109" i="50"/>
  <c r="A110" i="50"/>
  <c r="A111" i="50"/>
  <c r="A112" i="50"/>
  <c r="A113" i="50"/>
  <c r="A114" i="50"/>
  <c r="A115" i="50"/>
  <c r="A116" i="50"/>
  <c r="A117" i="50"/>
  <c r="A118" i="50"/>
  <c r="A119" i="50"/>
  <c r="A121" i="50"/>
  <c r="A122" i="50"/>
  <c r="A123" i="50"/>
  <c r="A124" i="50"/>
  <c r="A125" i="50"/>
  <c r="A126" i="50"/>
  <c r="A127" i="50"/>
  <c r="A128" i="50"/>
  <c r="A129" i="50"/>
  <c r="A130" i="50"/>
  <c r="A131" i="50"/>
  <c r="A132" i="50"/>
  <c r="A133" i="50"/>
  <c r="A134" i="50"/>
  <c r="A135" i="50"/>
  <c r="A136" i="50"/>
  <c r="A137" i="50"/>
  <c r="A138" i="50"/>
  <c r="A139" i="50"/>
  <c r="A140" i="50"/>
  <c r="A141" i="50"/>
  <c r="A142" i="50"/>
  <c r="A143" i="50"/>
  <c r="A144" i="50"/>
  <c r="A145" i="50"/>
  <c r="A146" i="50"/>
  <c r="A147" i="50"/>
  <c r="A148" i="50"/>
  <c r="A149" i="50"/>
  <c r="A150" i="50"/>
  <c r="A151" i="50"/>
  <c r="A152" i="50"/>
  <c r="A153" i="50"/>
  <c r="A154" i="50"/>
  <c r="A155" i="50"/>
  <c r="A156" i="50"/>
  <c r="A157" i="50"/>
  <c r="A158" i="50"/>
  <c r="A159" i="50"/>
  <c r="A160" i="50"/>
  <c r="A161" i="50"/>
  <c r="A162" i="50"/>
  <c r="A163" i="50"/>
  <c r="A164" i="50"/>
  <c r="A165" i="50"/>
  <c r="A166" i="50"/>
  <c r="A167" i="50"/>
  <c r="A168" i="50"/>
  <c r="A169" i="50"/>
  <c r="A170" i="50"/>
  <c r="A171" i="50"/>
  <c r="A172" i="50"/>
  <c r="A173" i="50"/>
  <c r="A174" i="50"/>
  <c r="A175" i="50"/>
  <c r="A176" i="50"/>
  <c r="A177" i="50"/>
  <c r="A178" i="50"/>
  <c r="A179" i="50"/>
  <c r="A54" i="50"/>
  <c r="C54" i="50"/>
  <c r="C53" i="50"/>
  <c r="C52" i="50"/>
  <c r="C51" i="50"/>
  <c r="C47" i="50"/>
  <c r="C50" i="50"/>
  <c r="C49" i="50"/>
  <c r="C48" i="50"/>
  <c r="C46" i="50"/>
  <c r="C45" i="50"/>
  <c r="C44" i="50"/>
  <c r="C43" i="50"/>
  <c r="C42" i="50"/>
  <c r="C41" i="50"/>
  <c r="C40" i="50"/>
  <c r="C39" i="50"/>
  <c r="C38" i="50"/>
  <c r="C37" i="50"/>
  <c r="C35" i="50"/>
  <c r="C36" i="50"/>
  <c r="C34" i="50"/>
  <c r="C33" i="50"/>
  <c r="C32" i="50"/>
  <c r="C31" i="50"/>
  <c r="C30" i="50"/>
  <c r="C29" i="50"/>
  <c r="C28" i="50"/>
  <c r="C27" i="50"/>
  <c r="C26" i="50"/>
  <c r="C25" i="50"/>
  <c r="C24" i="50"/>
  <c r="C23" i="50"/>
  <c r="C22" i="50"/>
  <c r="C4" i="50"/>
  <c r="C5" i="50"/>
  <c r="C21" i="50"/>
  <c r="C20" i="50"/>
  <c r="C19" i="50"/>
  <c r="C18" i="50"/>
  <c r="C17" i="50"/>
  <c r="C16" i="50"/>
  <c r="C15" i="50"/>
  <c r="C14" i="50"/>
  <c r="C13" i="50"/>
  <c r="C12" i="50"/>
  <c r="C11" i="50"/>
  <c r="C10" i="50"/>
  <c r="C9" i="50"/>
  <c r="C8" i="50"/>
  <c r="C7" i="50"/>
  <c r="C3" i="50"/>
  <c r="C2" i="50"/>
  <c r="C6" i="50"/>
  <c r="A36" i="50"/>
  <c r="A37" i="50"/>
  <c r="A38" i="50"/>
  <c r="A39" i="50"/>
  <c r="A40" i="50"/>
  <c r="A41" i="50"/>
  <c r="A42" i="50"/>
  <c r="A43" i="50"/>
  <c r="A44" i="50"/>
  <c r="A45" i="50"/>
  <c r="A46" i="50"/>
  <c r="A47" i="50"/>
  <c r="A48" i="50"/>
  <c r="A49" i="50"/>
  <c r="A50" i="50"/>
  <c r="A51" i="50"/>
  <c r="A52" i="50"/>
  <c r="A53" i="50"/>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2" i="50"/>
  <c r="B177" i="50"/>
  <c r="B176" i="50"/>
  <c r="A221" i="5"/>
  <c r="B179" i="50"/>
  <c r="B175" i="50"/>
  <c r="B174" i="50"/>
  <c r="B168" i="50"/>
  <c r="B169" i="50"/>
  <c r="B170" i="50"/>
  <c r="B171" i="50"/>
  <c r="B172" i="50"/>
  <c r="B173" i="50"/>
  <c r="A207" i="5"/>
  <c r="B167" i="50"/>
  <c r="A206" i="5"/>
  <c r="B166" i="50"/>
  <c r="A205" i="5"/>
  <c r="B165" i="50"/>
  <c r="A204" i="5"/>
  <c r="B164" i="50"/>
  <c r="A203" i="5"/>
  <c r="B163" i="50" s="1"/>
  <c r="B162" i="50"/>
  <c r="A201" i="5"/>
  <c r="B161" i="50"/>
  <c r="A200" i="5"/>
  <c r="B160" i="50" s="1"/>
  <c r="A199" i="5"/>
  <c r="B159" i="50" s="1"/>
  <c r="A198" i="5"/>
  <c r="B158" i="50"/>
  <c r="A196" i="5"/>
  <c r="B156" i="50"/>
  <c r="A197" i="5"/>
  <c r="B157" i="50" s="1"/>
  <c r="A195" i="5"/>
  <c r="B155" i="50" s="1"/>
  <c r="A194" i="5"/>
  <c r="B154" i="50" s="1"/>
  <c r="A193" i="5"/>
  <c r="B153" i="50" s="1"/>
  <c r="A192" i="5"/>
  <c r="B152" i="50" s="1"/>
  <c r="A191" i="5"/>
  <c r="B151" i="50" s="1"/>
  <c r="A190" i="5"/>
  <c r="B150" i="50" s="1"/>
  <c r="A188" i="5"/>
  <c r="B149" i="50"/>
  <c r="A186" i="5"/>
  <c r="B148" i="50" s="1"/>
  <c r="A185" i="5"/>
  <c r="B147" i="50" s="1"/>
  <c r="A184" i="5"/>
  <c r="B146" i="50" s="1"/>
  <c r="A183" i="5"/>
  <c r="B145" i="50" s="1"/>
  <c r="A182" i="5"/>
  <c r="B144" i="50" s="1"/>
  <c r="A181" i="5"/>
  <c r="B143" i="50" s="1"/>
  <c r="A180" i="5"/>
  <c r="B142" i="50" s="1"/>
  <c r="A179" i="5"/>
  <c r="B141" i="50"/>
  <c r="A178" i="5"/>
  <c r="B140" i="50" s="1"/>
  <c r="A177" i="5"/>
  <c r="B139" i="50" s="1"/>
  <c r="A175" i="5"/>
  <c r="B138" i="50" s="1"/>
  <c r="A171" i="5"/>
  <c r="B135" i="50" s="1"/>
  <c r="A173" i="5"/>
  <c r="B137" i="50" s="1"/>
  <c r="A172" i="5"/>
  <c r="B136" i="50" s="1"/>
  <c r="A170" i="5"/>
  <c r="B134" i="50" s="1"/>
  <c r="A169" i="5"/>
  <c r="B133" i="50"/>
  <c r="A168" i="5"/>
  <c r="B132" i="50" s="1"/>
  <c r="A167" i="5"/>
  <c r="B131" i="50" s="1"/>
  <c r="A166" i="5"/>
  <c r="B130" i="50" s="1"/>
  <c r="A165" i="5"/>
  <c r="B129" i="50" s="1"/>
  <c r="A163" i="5"/>
  <c r="B127" i="50" s="1"/>
  <c r="A164" i="5"/>
  <c r="B128" i="50" s="1"/>
  <c r="A162" i="5"/>
  <c r="B126" i="50" s="1"/>
  <c r="A158" i="5"/>
  <c r="B123" i="50"/>
  <c r="B122" i="50"/>
  <c r="B121" i="50"/>
  <c r="A153" i="5"/>
  <c r="B119" i="50" s="1"/>
  <c r="A152" i="5"/>
  <c r="B118" i="50" s="1"/>
  <c r="A150" i="5"/>
  <c r="B117" i="50"/>
  <c r="A149" i="5"/>
  <c r="B116" i="50" s="1"/>
  <c r="A146" i="5"/>
  <c r="B115" i="50" s="1"/>
  <c r="A145" i="5"/>
  <c r="B114" i="50" s="1"/>
  <c r="A144" i="5"/>
  <c r="B113" i="50" s="1"/>
  <c r="A143" i="5"/>
  <c r="B112" i="50" s="1"/>
  <c r="A142" i="5"/>
  <c r="B111" i="50" s="1"/>
  <c r="A141" i="5"/>
  <c r="B110" i="50" s="1"/>
  <c r="A140" i="5"/>
  <c r="B109" i="50"/>
  <c r="A139" i="5"/>
  <c r="B108" i="50" s="1"/>
  <c r="A138" i="5"/>
  <c r="B107" i="50" s="1"/>
  <c r="A137" i="5"/>
  <c r="B106" i="50" s="1"/>
  <c r="A136" i="5"/>
  <c r="B105" i="50" s="1"/>
  <c r="A135" i="5"/>
  <c r="B104" i="50" s="1"/>
  <c r="A134" i="5"/>
  <c r="B103" i="50" s="1"/>
  <c r="A133" i="5"/>
  <c r="B102" i="50" s="1"/>
  <c r="A132" i="5"/>
  <c r="B101" i="50"/>
  <c r="A131" i="5"/>
  <c r="B100" i="50" s="1"/>
  <c r="A129" i="5"/>
  <c r="B99" i="50"/>
  <c r="A127" i="5"/>
  <c r="B98" i="50"/>
  <c r="A126" i="5"/>
  <c r="B97" i="50"/>
  <c r="A125" i="5"/>
  <c r="B96" i="50" s="1"/>
  <c r="A124" i="5"/>
  <c r="B95" i="50"/>
  <c r="A123" i="5"/>
  <c r="B94" i="50"/>
  <c r="A122" i="5"/>
  <c r="B93" i="50"/>
  <c r="A121" i="5"/>
  <c r="B92" i="50" s="1"/>
  <c r="A120" i="5"/>
  <c r="B91" i="50"/>
  <c r="A119" i="5"/>
  <c r="B90" i="50"/>
  <c r="A118" i="5"/>
  <c r="B89" i="50"/>
  <c r="A116" i="5"/>
  <c r="B88" i="50" s="1"/>
  <c r="B86" i="50"/>
  <c r="A114" i="5"/>
  <c r="B87" i="50" s="1"/>
  <c r="A112" i="5"/>
  <c r="B85" i="50" s="1"/>
  <c r="A111" i="5"/>
  <c r="B84" i="50" s="1"/>
  <c r="A110" i="5"/>
  <c r="B83" i="50" s="1"/>
  <c r="A109" i="5"/>
  <c r="B82" i="50" s="1"/>
  <c r="A108" i="5"/>
  <c r="B81" i="50" s="1"/>
  <c r="A107" i="5"/>
  <c r="B80" i="50" s="1"/>
  <c r="A106" i="5"/>
  <c r="B79" i="50"/>
  <c r="A105" i="5"/>
  <c r="B78" i="50" s="1"/>
  <c r="A103" i="5"/>
  <c r="B77" i="50" s="1"/>
  <c r="A98" i="5"/>
  <c r="B73" i="50" s="1"/>
  <c r="A97" i="5"/>
  <c r="B72" i="50" s="1"/>
  <c r="A96" i="5"/>
  <c r="B71" i="50" s="1"/>
  <c r="A93" i="5"/>
  <c r="B68" i="50" s="1"/>
  <c r="A95" i="5"/>
  <c r="B70" i="50" s="1"/>
  <c r="A94" i="5"/>
  <c r="B69" i="50"/>
  <c r="A92" i="5"/>
  <c r="B67" i="50"/>
  <c r="A91" i="5"/>
  <c r="B66" i="50" s="1"/>
  <c r="A90" i="5"/>
  <c r="B65" i="50" s="1"/>
  <c r="A89" i="5"/>
  <c r="B64" i="50"/>
  <c r="A88" i="5"/>
  <c r="B63" i="50"/>
  <c r="A101" i="5"/>
  <c r="B76" i="50" s="1"/>
  <c r="A100" i="5"/>
  <c r="B75" i="50" s="1"/>
  <c r="A99" i="5"/>
  <c r="B74" i="50"/>
  <c r="A86" i="5"/>
  <c r="B62" i="50"/>
  <c r="A84" i="5"/>
  <c r="B61" i="50" s="1"/>
  <c r="A83" i="5"/>
  <c r="B60" i="50" s="1"/>
  <c r="A81" i="5"/>
  <c r="B59" i="50"/>
  <c r="A80" i="5"/>
  <c r="B58" i="50"/>
  <c r="A79" i="5"/>
  <c r="B57" i="50" s="1"/>
  <c r="A77" i="5"/>
  <c r="B56" i="50" s="1"/>
  <c r="A76" i="5"/>
  <c r="B55" i="50"/>
  <c r="A70" i="5"/>
  <c r="B51" i="50"/>
  <c r="A71" i="5"/>
  <c r="B52" i="50" s="1"/>
  <c r="A72" i="5"/>
  <c r="B53" i="50" s="1"/>
  <c r="A73" i="5"/>
  <c r="B54" i="50"/>
  <c r="A68" i="5"/>
  <c r="B50" i="50"/>
  <c r="A67" i="5"/>
  <c r="B49" i="50" s="1"/>
  <c r="A66" i="5"/>
  <c r="B48" i="50" s="1"/>
  <c r="A65" i="5"/>
  <c r="B47" i="50"/>
  <c r="A63" i="5"/>
  <c r="B46" i="50"/>
  <c r="A62" i="5"/>
  <c r="B45" i="50" s="1"/>
  <c r="A61" i="5"/>
  <c r="B44" i="50" s="1"/>
  <c r="A60" i="5"/>
  <c r="B43" i="50"/>
  <c r="A59" i="5"/>
  <c r="B42" i="50"/>
  <c r="A57" i="5"/>
  <c r="B41" i="50" s="1"/>
  <c r="A56" i="5"/>
  <c r="B40" i="50" s="1"/>
  <c r="A55" i="5"/>
  <c r="B39" i="50"/>
  <c r="A54" i="5"/>
  <c r="B38" i="50"/>
  <c r="A52" i="5"/>
  <c r="B37" i="50" s="1"/>
  <c r="A51" i="5"/>
  <c r="B36" i="50" s="1"/>
  <c r="A50" i="5"/>
  <c r="B35" i="50"/>
  <c r="A49" i="5"/>
  <c r="B34" i="50"/>
  <c r="A46" i="5"/>
  <c r="B33" i="50" s="1"/>
  <c r="A45" i="5"/>
  <c r="B32" i="50" s="1"/>
  <c r="A39" i="5"/>
  <c r="B27" i="50"/>
  <c r="A44" i="5"/>
  <c r="B31" i="50"/>
  <c r="A43" i="5"/>
  <c r="B30" i="50" s="1"/>
  <c r="A42" i="5"/>
  <c r="B29" i="50" s="1"/>
  <c r="A41" i="5"/>
  <c r="B28" i="50"/>
  <c r="B23" i="50"/>
  <c r="A38" i="5"/>
  <c r="B26" i="50" s="1"/>
  <c r="A37" i="5"/>
  <c r="B25" i="50" s="1"/>
  <c r="A36" i="5"/>
  <c r="B24" i="50"/>
  <c r="A33" i="5"/>
  <c r="B22" i="50"/>
  <c r="A32" i="5"/>
  <c r="B21" i="50" s="1"/>
  <c r="A31" i="5"/>
  <c r="B20" i="50" s="1"/>
  <c r="A30" i="5"/>
  <c r="B19" i="50"/>
  <c r="A27" i="5"/>
  <c r="B17" i="50"/>
  <c r="A26" i="5"/>
  <c r="B16" i="50" s="1"/>
  <c r="A25" i="5"/>
  <c r="B15" i="50" s="1"/>
  <c r="A24" i="5"/>
  <c r="B14" i="50"/>
  <c r="A22" i="5"/>
  <c r="B13" i="50"/>
  <c r="A21" i="5"/>
  <c r="B12" i="50" s="1"/>
  <c r="A20" i="5"/>
  <c r="B11" i="50" s="1"/>
  <c r="A29" i="5"/>
  <c r="B18" i="50" s="1"/>
  <c r="A19" i="5"/>
  <c r="B10" i="50" s="1"/>
  <c r="A16" i="5"/>
  <c r="B9" i="50" s="1"/>
  <c r="A15" i="5"/>
  <c r="B8" i="50" s="1"/>
  <c r="A14" i="5"/>
  <c r="B7" i="50" s="1"/>
  <c r="A13" i="5"/>
  <c r="B6" i="50" s="1"/>
  <c r="A9" i="5"/>
  <c r="B5" i="50" s="1"/>
  <c r="A8" i="5"/>
  <c r="B4" i="50" s="1"/>
  <c r="A7" i="5"/>
  <c r="B3" i="50" s="1"/>
  <c r="A6" i="5"/>
  <c r="B2" i="50" s="1"/>
  <c r="D2" i="5"/>
  <c r="BE11" i="67" l="1"/>
  <c r="BF2" i="67"/>
  <c r="BB2" i="67"/>
  <c r="U2" i="67"/>
  <c r="F23" i="67"/>
  <c r="M2" i="67"/>
  <c r="M4025" i="67"/>
  <c r="M3019" i="67"/>
  <c r="M2013" i="67"/>
  <c r="K4025" i="67"/>
  <c r="M1008" i="67"/>
  <c r="J2" i="67"/>
  <c r="L2013" i="67"/>
  <c r="K2" i="67"/>
  <c r="K6037" i="67"/>
  <c r="L5031" i="67"/>
  <c r="J5031" i="67"/>
  <c r="AI83" i="67"/>
  <c r="BX83" i="67"/>
  <c r="P2" i="67"/>
  <c r="V95" i="67"/>
  <c r="L6037" i="67"/>
  <c r="M6037" i="67"/>
  <c r="L1008" i="67"/>
  <c r="BM83" i="67"/>
  <c r="AL95" i="67"/>
  <c r="CF83" i="67"/>
  <c r="J6037" i="67"/>
  <c r="M5031" i="67"/>
  <c r="L2" i="67"/>
  <c r="K3019" i="67"/>
  <c r="K5031" i="67"/>
  <c r="K1008" i="67"/>
  <c r="L3019" i="67"/>
  <c r="J4025" i="67"/>
  <c r="J1008" i="67"/>
  <c r="K2013" i="67"/>
  <c r="L4025" i="67"/>
  <c r="J3019" i="67"/>
  <c r="AA2" i="67"/>
  <c r="S95" i="67"/>
  <c r="S23" i="67"/>
  <c r="V193" i="5"/>
  <c r="F153" i="50" s="1"/>
  <c r="V138" i="5"/>
  <c r="F107" i="50" s="1"/>
  <c r="V120" i="5"/>
  <c r="F91" i="50" s="1"/>
  <c r="V110" i="5"/>
  <c r="F83" i="50" s="1"/>
  <c r="V100" i="5"/>
  <c r="F75" i="50" s="1"/>
  <c r="V70" i="5"/>
  <c r="F51" i="50" s="1"/>
  <c r="V7" i="5"/>
  <c r="F3" i="50" s="1"/>
  <c r="V200" i="5"/>
  <c r="F160" i="50" s="1"/>
  <c r="V192" i="5"/>
  <c r="F152" i="50" s="1"/>
  <c r="V182" i="5"/>
  <c r="F144" i="50" s="1"/>
  <c r="V119" i="5"/>
  <c r="F90" i="50" s="1"/>
  <c r="V109" i="5"/>
  <c r="F82" i="50" s="1"/>
  <c r="V99" i="5"/>
  <c r="F74" i="50" s="1"/>
  <c r="V38" i="5"/>
  <c r="F26" i="50" s="1"/>
  <c r="V29" i="5"/>
  <c r="F18" i="50" s="1"/>
  <c r="V19" i="5"/>
  <c r="F10" i="50" s="1"/>
  <c r="V6" i="5"/>
  <c r="F2" i="50" s="1"/>
  <c r="V202" i="5"/>
  <c r="F162" i="50" s="1"/>
  <c r="V191" i="5"/>
  <c r="F151" i="50" s="1"/>
  <c r="V181" i="5"/>
  <c r="F143" i="50" s="1"/>
  <c r="V144" i="5"/>
  <c r="F113" i="50" s="1"/>
  <c r="V126" i="5"/>
  <c r="F97" i="50" s="1"/>
  <c r="V118" i="5"/>
  <c r="F89" i="50" s="1"/>
  <c r="V108" i="5"/>
  <c r="F81" i="50" s="1"/>
  <c r="V98" i="5"/>
  <c r="F73" i="50" s="1"/>
  <c r="V79" i="5"/>
  <c r="F57" i="50" s="1"/>
  <c r="V67" i="5"/>
  <c r="F49" i="50" s="1"/>
  <c r="V37" i="5"/>
  <c r="F25" i="50" s="1"/>
  <c r="V27" i="5"/>
  <c r="F17" i="50" s="1"/>
  <c r="V16" i="5"/>
  <c r="F9" i="50" s="1"/>
  <c r="V149" i="5"/>
  <c r="F116" i="50" s="1"/>
  <c r="V198" i="5"/>
  <c r="F158" i="50" s="1"/>
  <c r="V190" i="5"/>
  <c r="F150" i="50" s="1"/>
  <c r="V180" i="5"/>
  <c r="F142" i="50" s="1"/>
  <c r="V107" i="5"/>
  <c r="F80" i="50" s="1"/>
  <c r="V97" i="5"/>
  <c r="F72" i="50" s="1"/>
  <c r="V89" i="5"/>
  <c r="F64" i="50" s="1"/>
  <c r="V26" i="5"/>
  <c r="F16" i="50" s="1"/>
  <c r="V197" i="5"/>
  <c r="F157" i="50" s="1"/>
  <c r="V188" i="5"/>
  <c r="F149" i="50" s="1"/>
  <c r="V179" i="5"/>
  <c r="F141" i="50" s="1"/>
  <c r="V152" i="5"/>
  <c r="F118" i="50" s="1"/>
  <c r="V134" i="5"/>
  <c r="F103" i="50" s="1"/>
  <c r="V106" i="5"/>
  <c r="F79" i="50" s="1"/>
  <c r="V96" i="5"/>
  <c r="F71" i="50" s="1"/>
  <c r="V88" i="5"/>
  <c r="F63" i="50" s="1"/>
  <c r="V65" i="5"/>
  <c r="F47" i="50" s="1"/>
  <c r="V35" i="5"/>
  <c r="F23" i="50" s="1"/>
  <c r="V121" i="5"/>
  <c r="F92" i="50" s="1"/>
  <c r="V83" i="5"/>
  <c r="F60" i="50" s="1"/>
  <c r="V204" i="5"/>
  <c r="F164" i="50" s="1"/>
  <c r="V196" i="5"/>
  <c r="F156" i="50" s="1"/>
  <c r="V178" i="5"/>
  <c r="F140" i="50" s="1"/>
  <c r="V123" i="5"/>
  <c r="F94" i="50" s="1"/>
  <c r="V105" i="5"/>
  <c r="F78" i="50" s="1"/>
  <c r="V86" i="5"/>
  <c r="F62" i="50" s="1"/>
  <c r="V73" i="5"/>
  <c r="F54" i="50" s="1"/>
  <c r="V24" i="5"/>
  <c r="F14" i="50" s="1"/>
  <c r="V194" i="5"/>
  <c r="F154" i="50" s="1"/>
  <c r="V139" i="5"/>
  <c r="F108" i="50" s="1"/>
  <c r="V93" i="5"/>
  <c r="F68" i="50" s="1"/>
  <c r="V203" i="5"/>
  <c r="F163" i="50" s="1"/>
  <c r="V185" i="5"/>
  <c r="F147" i="50" s="1"/>
  <c r="V177" i="5"/>
  <c r="F139" i="50" s="1"/>
  <c r="V140" i="5"/>
  <c r="F109" i="50" s="1"/>
  <c r="V132" i="5"/>
  <c r="F101" i="50" s="1"/>
  <c r="V122" i="5"/>
  <c r="F93" i="50" s="1"/>
  <c r="V112" i="5"/>
  <c r="F85" i="50" s="1"/>
  <c r="V103" i="5"/>
  <c r="F77" i="50" s="1"/>
  <c r="V94" i="5"/>
  <c r="F69" i="50" s="1"/>
  <c r="V84" i="5"/>
  <c r="F61" i="50" s="1"/>
  <c r="V72" i="5"/>
  <c r="F53" i="50" s="1"/>
  <c r="V32" i="5"/>
  <c r="F21" i="50" s="1"/>
  <c r="V22" i="5"/>
  <c r="F13" i="50" s="1"/>
  <c r="V175" i="5"/>
  <c r="F138" i="50" s="1"/>
  <c r="V131" i="5"/>
  <c r="F100" i="50" s="1"/>
  <c r="V111" i="5"/>
  <c r="F84" i="50" s="1"/>
  <c r="V71" i="5"/>
  <c r="F52" i="50" s="1"/>
  <c r="V31" i="5"/>
  <c r="F20" i="50" s="1"/>
  <c r="V21" i="5"/>
  <c r="F12" i="50" s="1"/>
  <c r="V91" i="68"/>
  <c r="F256" i="50" s="1"/>
  <c r="V83" i="68"/>
  <c r="F248" i="50" s="1"/>
  <c r="V64" i="68"/>
  <c r="F232" i="50" s="1"/>
  <c r="V55" i="68"/>
  <c r="F224" i="50" s="1"/>
  <c r="V46" i="68"/>
  <c r="F216" i="50" s="1"/>
  <c r="V37" i="68"/>
  <c r="F208" i="50" s="1"/>
  <c r="V29" i="68"/>
  <c r="F200" i="50" s="1"/>
  <c r="V21" i="68"/>
  <c r="F192" i="50" s="1"/>
  <c r="V13" i="68"/>
  <c r="F184" i="50" s="1"/>
  <c r="V92" i="68"/>
  <c r="F257" i="50" s="1"/>
  <c r="V90" i="68"/>
  <c r="F255" i="50" s="1"/>
  <c r="V82" i="68"/>
  <c r="F247" i="50" s="1"/>
  <c r="V73" i="68"/>
  <c r="F239" i="50" s="1"/>
  <c r="V63" i="68"/>
  <c r="F231" i="50" s="1"/>
  <c r="V54" i="68"/>
  <c r="F223" i="50" s="1"/>
  <c r="V45" i="68"/>
  <c r="F215" i="50" s="1"/>
  <c r="V36" i="68"/>
  <c r="F207" i="50" s="1"/>
  <c r="V28" i="68"/>
  <c r="F199" i="50" s="1"/>
  <c r="V12" i="68"/>
  <c r="F183" i="50" s="1"/>
  <c r="V65" i="68"/>
  <c r="F233" i="50" s="1"/>
  <c r="V89" i="68"/>
  <c r="F254" i="50" s="1"/>
  <c r="V81" i="68"/>
  <c r="F246" i="50" s="1"/>
  <c r="V72" i="68"/>
  <c r="F238" i="50" s="1"/>
  <c r="V62" i="68"/>
  <c r="F230" i="50" s="1"/>
  <c r="V53" i="68"/>
  <c r="F222" i="50" s="1"/>
  <c r="V44" i="68"/>
  <c r="F214" i="50" s="1"/>
  <c r="V35" i="68"/>
  <c r="F206" i="50" s="1"/>
  <c r="V27" i="68"/>
  <c r="F198" i="50" s="1"/>
  <c r="V19" i="68"/>
  <c r="F190" i="50" s="1"/>
  <c r="V11" i="68"/>
  <c r="F182" i="50" s="1"/>
  <c r="V76" i="68"/>
  <c r="F241" i="50" s="1"/>
  <c r="V14" i="68"/>
  <c r="F185" i="50" s="1"/>
  <c r="V88" i="68"/>
  <c r="F253" i="50" s="1"/>
  <c r="V80" i="68"/>
  <c r="F245" i="50" s="1"/>
  <c r="V71" i="68"/>
  <c r="F237" i="50" s="1"/>
  <c r="V61" i="68"/>
  <c r="F229" i="50" s="1"/>
  <c r="V52" i="68"/>
  <c r="F221" i="50" s="1"/>
  <c r="V43" i="68"/>
  <c r="F213" i="50" s="1"/>
  <c r="V34" i="68"/>
  <c r="F205" i="50" s="1"/>
  <c r="V26" i="68"/>
  <c r="F197" i="50" s="1"/>
  <c r="V18" i="68"/>
  <c r="F189" i="50" s="1"/>
  <c r="V9" i="68"/>
  <c r="F181" i="50" s="1"/>
  <c r="V84" i="68"/>
  <c r="F249" i="50" s="1"/>
  <c r="V95" i="68"/>
  <c r="F260" i="50" s="1"/>
  <c r="V87" i="68"/>
  <c r="F252" i="50" s="1"/>
  <c r="V79" i="68"/>
  <c r="F244" i="50" s="1"/>
  <c r="V69" i="68"/>
  <c r="F236" i="50" s="1"/>
  <c r="V60" i="68"/>
  <c r="F228" i="50" s="1"/>
  <c r="V51" i="68"/>
  <c r="F220" i="50" s="1"/>
  <c r="V42" i="68"/>
  <c r="F212" i="50" s="1"/>
  <c r="V25" i="68"/>
  <c r="F196" i="50" s="1"/>
  <c r="V17" i="68"/>
  <c r="F188" i="50" s="1"/>
  <c r="V8" i="68"/>
  <c r="F180" i="50" s="1"/>
  <c r="V38" i="68"/>
  <c r="F209" i="50" s="1"/>
  <c r="V94" i="68"/>
  <c r="F259" i="50" s="1"/>
  <c r="V86" i="68"/>
  <c r="F251" i="50" s="1"/>
  <c r="V78" i="68"/>
  <c r="F243" i="50" s="1"/>
  <c r="V68" i="68"/>
  <c r="F235" i="50" s="1"/>
  <c r="V59" i="68"/>
  <c r="F227" i="50" s="1"/>
  <c r="V41" i="68"/>
  <c r="F211" i="50" s="1"/>
  <c r="V32" i="68"/>
  <c r="F203" i="50" s="1"/>
  <c r="V24" i="68"/>
  <c r="F195" i="50" s="1"/>
  <c r="V16" i="68"/>
  <c r="F187" i="50" s="1"/>
  <c r="V56" i="68"/>
  <c r="F225" i="50" s="1"/>
  <c r="V30" i="68"/>
  <c r="F201" i="50" s="1"/>
  <c r="V93" i="68"/>
  <c r="F258" i="50" s="1"/>
  <c r="V85" i="68"/>
  <c r="F250" i="50" s="1"/>
  <c r="V77" i="68"/>
  <c r="F242" i="50" s="1"/>
  <c r="V67" i="68"/>
  <c r="F234" i="50" s="1"/>
  <c r="V57" i="68"/>
  <c r="F226" i="50" s="1"/>
  <c r="V48" i="68"/>
  <c r="F218" i="50" s="1"/>
  <c r="V31" i="68"/>
  <c r="F202" i="50" s="1"/>
  <c r="V23" i="68"/>
  <c r="F194" i="50" s="1"/>
  <c r="V15" i="68"/>
  <c r="F186" i="50" s="1"/>
  <c r="V47" i="68"/>
  <c r="F217" i="50" s="1"/>
  <c r="V22" i="68"/>
  <c r="F193" i="50" s="1"/>
  <c r="V129" i="5"/>
  <c r="F99" i="50" s="1"/>
  <c r="V207" i="5"/>
  <c r="F167" i="50" s="1"/>
  <c r="V153" i="5"/>
  <c r="F119" i="50" s="1"/>
  <c r="V199" i="5"/>
  <c r="F159" i="50" s="1"/>
  <c r="V133" i="5"/>
  <c r="F102" i="50" s="1"/>
  <c r="V20" i="5"/>
  <c r="F11" i="50" s="1"/>
  <c r="V184" i="5"/>
  <c r="F146" i="50" s="1"/>
  <c r="V68" i="5"/>
  <c r="F50" i="50" s="1"/>
  <c r="V146" i="5"/>
  <c r="F115" i="50" s="1"/>
  <c r="V127" i="5"/>
  <c r="F98" i="50" s="1"/>
  <c r="V15" i="5"/>
  <c r="F8" i="50" s="1"/>
  <c r="V206" i="5"/>
  <c r="F166" i="50" s="1"/>
  <c r="V116" i="5"/>
  <c r="F88" i="50" s="1"/>
  <c r="V30" i="5"/>
  <c r="F19" i="50" s="1"/>
  <c r="V91" i="5"/>
  <c r="F66" i="50" s="1"/>
  <c r="V90" i="5"/>
  <c r="F65" i="50" s="1"/>
  <c r="V76" i="5"/>
  <c r="F55" i="50" s="1"/>
  <c r="V142" i="5"/>
  <c r="F111" i="50" s="1"/>
  <c r="V113" i="5"/>
  <c r="F86" i="50" s="1"/>
  <c r="V195" i="5"/>
  <c r="F155" i="50" s="1"/>
  <c r="V101" i="5"/>
  <c r="F76" i="50" s="1"/>
  <c r="V92" i="5"/>
  <c r="F67" i="50" s="1"/>
  <c r="V172" i="5"/>
  <c r="F136" i="50" s="1"/>
  <c r="V66" i="5"/>
  <c r="F48" i="50" s="1"/>
  <c r="V154" i="5"/>
  <c r="F120" i="50" s="1"/>
  <c r="V143" i="5"/>
  <c r="F112" i="50" s="1"/>
  <c r="V13" i="5"/>
  <c r="F6" i="50" s="1"/>
  <c r="V124" i="5"/>
  <c r="F95" i="50" s="1"/>
  <c r="V95" i="5"/>
  <c r="F70" i="50" s="1"/>
  <c r="V183" i="5"/>
  <c r="F145" i="50" s="1"/>
  <c r="V80" i="5"/>
  <c r="F58" i="50" s="1"/>
  <c r="V145" i="5"/>
  <c r="F114" i="50" s="1"/>
  <c r="V36" i="5"/>
  <c r="F24" i="50" s="1"/>
  <c r="V25" i="5"/>
  <c r="F15" i="50" s="1"/>
  <c r="V135" i="5"/>
  <c r="F104" i="50" s="1"/>
  <c r="V205" i="5"/>
  <c r="F165" i="50" s="1"/>
  <c r="V114" i="5"/>
  <c r="F87" i="50" s="1"/>
  <c r="V158" i="5"/>
  <c r="F123" i="50" s="1"/>
  <c r="V173" i="5"/>
  <c r="F137" i="50" s="1"/>
  <c r="V137" i="5"/>
  <c r="F106" i="50" s="1"/>
  <c r="V136" i="5"/>
  <c r="F105" i="50" s="1"/>
  <c r="V14" i="5"/>
  <c r="F7" i="50" s="1"/>
  <c r="V125" i="5"/>
  <c r="F96" i="50" s="1"/>
  <c r="V186" i="5"/>
  <c r="F148" i="50" s="1"/>
  <c r="V39" i="5"/>
  <c r="F27" i="50" s="1"/>
  <c r="V141" i="5"/>
  <c r="F110" i="50" s="1"/>
  <c r="Q84" i="68" l="1"/>
</calcChain>
</file>

<file path=xl/sharedStrings.xml><?xml version="1.0" encoding="utf-8"?>
<sst xmlns="http://schemas.openxmlformats.org/spreadsheetml/2006/main" count="2641" uniqueCount="1192">
  <si>
    <t/>
  </si>
  <si>
    <t>no</t>
  </si>
  <si>
    <t>yes</t>
  </si>
  <si>
    <t>AUS : Australia</t>
  </si>
  <si>
    <t>Please select a country</t>
  </si>
  <si>
    <t>none</t>
  </si>
  <si>
    <t>Code 2018</t>
  </si>
  <si>
    <t>yes (local/regional monopolies)</t>
  </si>
  <si>
    <t>no (market open to competition)</t>
  </si>
  <si>
    <t>QuestionText_2018</t>
  </si>
  <si>
    <t>code2018</t>
  </si>
  <si>
    <t>Status</t>
  </si>
  <si>
    <t>E</t>
  </si>
  <si>
    <t>N</t>
  </si>
  <si>
    <t>EC</t>
  </si>
  <si>
    <t>Q3.3.3</t>
  </si>
  <si>
    <t>Q3.3.5</t>
  </si>
  <si>
    <t>Q3.3.6a</t>
  </si>
  <si>
    <t>Q3.3.6b</t>
  </si>
  <si>
    <t>Q3.3.6c</t>
  </si>
  <si>
    <t>Q3.3.8</t>
  </si>
  <si>
    <t>Q3.3.11</t>
  </si>
  <si>
    <t>Q3.3.12</t>
  </si>
  <si>
    <t>b. Accountability</t>
  </si>
  <si>
    <t>a. Independence</t>
  </si>
  <si>
    <t>Public consultation on relevant activities</t>
  </si>
  <si>
    <t>Publication of a forward-looking action plan</t>
  </si>
  <si>
    <t>c. Scope of action</t>
  </si>
  <si>
    <t>Long-term strategy</t>
  </si>
  <si>
    <t>Work programme</t>
  </si>
  <si>
    <t>Individual cases or regulatory decisions</t>
  </si>
  <si>
    <t>Appeals</t>
  </si>
  <si>
    <r>
      <rPr>
        <b/>
        <sz val="9"/>
        <rFont val="Arial"/>
        <family val="2"/>
      </rPr>
      <t>Definition</t>
    </r>
    <r>
      <rPr>
        <sz val="9"/>
        <rFont val="Arial"/>
        <family val="2"/>
      </rPr>
      <t>: operational service delivery refers to the delivery of the functions and responsibilities of the regulator (for example number of inspections, licensing/permit provision).</t>
    </r>
  </si>
  <si>
    <r>
      <rPr>
        <b/>
        <sz val="9"/>
        <rFont val="Arial"/>
        <family val="2"/>
      </rPr>
      <t>Definition</t>
    </r>
    <r>
      <rPr>
        <sz val="9"/>
        <rFont val="Arial"/>
        <family val="2"/>
      </rPr>
      <t>: organisational/corporate governance performance refers to the internal functioning of the regulator. (for example planned activities completed on time and on budget, staff survey, leadership performance).</t>
    </r>
  </si>
  <si>
    <r>
      <rPr>
        <b/>
        <sz val="9"/>
        <rFont val="Arial"/>
        <family val="2"/>
      </rPr>
      <t>Definition</t>
    </r>
    <r>
      <rPr>
        <sz val="9"/>
        <rFont val="Arial"/>
        <family val="2"/>
      </rPr>
      <t>: economic performance refers to the collection of data related to the economic performance of the regulated sector (for example level of competition, investment outcomes).</t>
    </r>
  </si>
  <si>
    <t xml:space="preserve">E-Communications - fixed-line networks  </t>
  </si>
  <si>
    <t xml:space="preserve">E-Communications – retail fixed line services (voice, video and data)  </t>
  </si>
  <si>
    <t xml:space="preserve">E-Communications - mobile networks </t>
  </si>
  <si>
    <t xml:space="preserve">E-Communications – retail mobile services (voice, video and data)  </t>
  </si>
  <si>
    <t>Sector regulators</t>
  </si>
  <si>
    <t>yes (in legislation)</t>
  </si>
  <si>
    <t>yes (through a formal process &amp; opinion made public)</t>
  </si>
  <si>
    <t>rega1</t>
  </si>
  <si>
    <t>rega2</t>
  </si>
  <si>
    <t>rega3</t>
  </si>
  <si>
    <t>rega4</t>
  </si>
  <si>
    <t>specialized body</t>
  </si>
  <si>
    <t>rega5</t>
  </si>
  <si>
    <t>defined in legislation</t>
  </si>
  <si>
    <t>defined in policy document made public</t>
  </si>
  <si>
    <t>not defined</t>
  </si>
  <si>
    <t>direct call/appointment without advertising positions</t>
  </si>
  <si>
    <t>rega6</t>
  </si>
  <si>
    <t>rega7</t>
  </si>
  <si>
    <t>rega8</t>
  </si>
  <si>
    <t>rega11</t>
  </si>
  <si>
    <t>yes (without restrictions)</t>
  </si>
  <si>
    <t>through court procedure</t>
  </si>
  <si>
    <t>through government decisions</t>
  </si>
  <si>
    <t>rega13</t>
  </si>
  <si>
    <t>limited and defined set of criteria</t>
  </si>
  <si>
    <t>no defined set of criteria</t>
  </si>
  <si>
    <t>rega14</t>
  </si>
  <si>
    <t>yes (after cooling off period)</t>
  </si>
  <si>
    <t>yes (provided that conflict of interests rules are complied with and/or following restrictions before leaving)</t>
  </si>
  <si>
    <t>rega16</t>
  </si>
  <si>
    <t>5 years or more and renewable without restrictions</t>
  </si>
  <si>
    <t>rega17</t>
  </si>
  <si>
    <t>rega19</t>
  </si>
  <si>
    <t>at least three years</t>
  </si>
  <si>
    <t>two years</t>
  </si>
  <si>
    <t>annual</t>
  </si>
  <si>
    <t>rega20</t>
  </si>
  <si>
    <t>regulator within criteria set in legislation</t>
  </si>
  <si>
    <t>rega21</t>
  </si>
  <si>
    <t>a governmental body other than the regulator</t>
  </si>
  <si>
    <t>rega23</t>
  </si>
  <si>
    <t>regulator within general financial management rules</t>
  </si>
  <si>
    <t>regb1</t>
  </si>
  <si>
    <t>government or representatives from the regulated industry</t>
  </si>
  <si>
    <t>regb2</t>
  </si>
  <si>
    <t>to the government</t>
  </si>
  <si>
    <t>regb3</t>
  </si>
  <si>
    <t>regb4</t>
  </si>
  <si>
    <t>no/not applicable</t>
  </si>
  <si>
    <t>regc1</t>
  </si>
  <si>
    <t>independent body with adjudicatory, rule-making or enforcement powers</t>
  </si>
  <si>
    <t>independent body with purely advisory role</t>
  </si>
  <si>
    <t>ministerial department/agency</t>
  </si>
  <si>
    <t>regc2</t>
  </si>
  <si>
    <t>yes (with sanctioning power for non-compliance)</t>
  </si>
  <si>
    <t>yes (without sanctioning power for non-compliance)</t>
  </si>
  <si>
    <t>yes (independently)</t>
  </si>
  <si>
    <t>not applicable</t>
  </si>
  <si>
    <t>regc3 &amp; regc8 &amp; regc9</t>
  </si>
  <si>
    <t>regc4 &amp; regc5 &amp; regc6 &amp; regc7 &amp; regc10 &amp; regc12</t>
  </si>
  <si>
    <t>regc13</t>
  </si>
  <si>
    <t>done independently by agency or by court or by agency together with court</t>
  </si>
  <si>
    <t>yes (together with other agencies/bodies such as the government)</t>
  </si>
  <si>
    <t>yes (and have to be made public)</t>
  </si>
  <si>
    <t>yes (but not made public)</t>
  </si>
  <si>
    <t>yes (only for households and small businesses)</t>
  </si>
  <si>
    <t>EoF</t>
  </si>
  <si>
    <t>REGE</t>
  </si>
  <si>
    <t>REGN</t>
  </si>
  <si>
    <r>
      <rPr>
        <b/>
        <sz val="9"/>
        <rFont val="Arial"/>
        <family val="2"/>
      </rPr>
      <t>Definition</t>
    </r>
    <r>
      <rPr>
        <sz val="9"/>
        <rFont val="Arial"/>
        <family val="2"/>
      </rPr>
      <t>: By Long term Strategy is meant a document and/or statement outlining priorities and objectives of the regulator with a longer-term horizon (for example, 3 or 5 years).</t>
    </r>
  </si>
  <si>
    <t>two or more governmental/ministerial bodies</t>
  </si>
  <si>
    <t>one government/ministerial body</t>
  </si>
  <si>
    <t>yes (with the consent of the board)</t>
  </si>
  <si>
    <t>yes (with restrictions, for regulators with a agency head)</t>
  </si>
  <si>
    <r>
      <rPr>
        <b/>
        <sz val="9"/>
        <rFont val="Arial"/>
        <family val="2"/>
      </rPr>
      <t>Note</t>
    </r>
    <r>
      <rPr>
        <sz val="9"/>
        <rFont val="Arial"/>
        <family val="2"/>
      </rPr>
      <t>: 5 years is considered the minimum time necessary for the agency head/board members to develop knowledge and expertise.</t>
    </r>
  </si>
  <si>
    <r>
      <rPr>
        <b/>
        <sz val="9"/>
        <rFont val="Arial"/>
        <family val="2"/>
      </rPr>
      <t>Definition</t>
    </r>
    <r>
      <rPr>
        <sz val="9"/>
        <rFont val="Arial"/>
        <family val="2"/>
      </rPr>
      <t>: The establishing legislation is the one that set up the regulator and defines its roles and functions.</t>
    </r>
  </si>
  <si>
    <t>governmental/ministerial body upon proposal of the regulator</t>
  </si>
  <si>
    <t>governmental/ministerial body</t>
  </si>
  <si>
    <r>
      <rPr>
        <b/>
        <sz val="9"/>
        <rFont val="Arial"/>
        <family val="2"/>
      </rPr>
      <t>Note</t>
    </r>
    <r>
      <rPr>
        <sz val="9"/>
        <rFont val="Arial"/>
        <family val="2"/>
      </rPr>
      <t xml:space="preserve">: Examples of governmental/ministerial bodies include the government departments and ministries supervising the regulated sector and the cabinet of ministers. </t>
    </r>
  </si>
  <si>
    <t>the regulator with no or limited interventions from other governmental/ministerial bodies</t>
  </si>
  <si>
    <t>the regulator and another governmental/ministerial body</t>
  </si>
  <si>
    <r>
      <rPr>
        <b/>
        <sz val="9"/>
        <rFont val="Arial"/>
        <family val="2"/>
      </rPr>
      <t>Note</t>
    </r>
    <r>
      <rPr>
        <sz val="9"/>
        <rFont val="Arial"/>
        <family val="2"/>
      </rPr>
      <t>: Examples of governmental bodies can include the government departments and ministries supervising the regulated sector, ministry of finance or the cabinet of ministers.</t>
    </r>
  </si>
  <si>
    <r>
      <rPr>
        <b/>
        <sz val="9"/>
        <rFont val="Arial"/>
        <family val="2"/>
      </rPr>
      <t>Definition</t>
    </r>
    <r>
      <rPr>
        <sz val="9"/>
        <rFont val="Arial"/>
        <family val="2"/>
      </rPr>
      <t>: The relevant budget authority is the ministry of finance and/or any other department or ministry in charge of preparing and monitoring the budget.</t>
    </r>
  </si>
  <si>
    <r>
      <rPr>
        <b/>
        <sz val="9"/>
        <rFont val="Arial"/>
        <family val="2"/>
      </rPr>
      <t>Note</t>
    </r>
    <r>
      <rPr>
        <sz val="9"/>
        <rFont val="Arial"/>
        <family val="2"/>
      </rPr>
      <t>: By governmental body it is meant the government departments and ministries supervising the regulated sector or the ministry of finance.</t>
    </r>
  </si>
  <si>
    <t>yes (all decisions)</t>
  </si>
  <si>
    <t>yes (but not all decisions)</t>
  </si>
  <si>
    <r>
      <rPr>
        <b/>
        <sz val="9"/>
        <rFont val="Arial"/>
        <family val="2"/>
      </rPr>
      <t>Definition</t>
    </r>
    <r>
      <rPr>
        <sz val="9"/>
        <rFont val="Arial"/>
        <family val="2"/>
      </rPr>
      <t>: By stakeholders it is meant actors outside government, including regulated industry, consumers, the general public.</t>
    </r>
  </si>
  <si>
    <r>
      <rPr>
        <b/>
        <sz val="9"/>
        <rFont val="Arial"/>
        <family val="2"/>
      </rPr>
      <t>Definition</t>
    </r>
    <r>
      <rPr>
        <sz val="9"/>
        <rFont val="Arial"/>
        <family val="2"/>
      </rPr>
      <t>: compliance with legal obligations refers to the compliance by the regulator with legal requirements (for example information obligations, decisions taken that are upheld).</t>
    </r>
  </si>
  <si>
    <r>
      <rPr>
        <b/>
        <sz val="9"/>
        <rFont val="Arial"/>
        <family val="2"/>
      </rPr>
      <t>Definition</t>
    </r>
    <r>
      <rPr>
        <sz val="9"/>
        <rFont val="Arial"/>
        <family val="2"/>
      </rPr>
      <t>: financial performance refers to the financial performance of the regulator (for example budget spending, revenue, direct and indirect cost incurred).</t>
    </r>
  </si>
  <si>
    <r>
      <rPr>
        <b/>
        <sz val="9"/>
        <rFont val="Arial"/>
        <family val="2"/>
      </rPr>
      <t>Note</t>
    </r>
    <r>
      <rPr>
        <sz val="9"/>
        <rFont val="Arial"/>
        <family val="2"/>
      </rPr>
      <t>: Compulsory process refers to the legal power of the regulator to request and set a deadline for the provision of information. This might also include further powers to impose penalties for non-compliance or ability to gain access via further legal proceedings (e.g. via a court) in cases without sanctioning powers.</t>
    </r>
  </si>
  <si>
    <r>
      <rPr>
        <b/>
        <sz val="9"/>
        <rFont val="Arial"/>
        <family val="2"/>
      </rPr>
      <t>Note</t>
    </r>
    <r>
      <rPr>
        <sz val="9"/>
        <rFont val="Arial"/>
        <family val="2"/>
      </rPr>
      <t>: Conducting research can include collecting data on costs for the regulated industry and benchmarking the regulated industry with similar industries/other jurisdictions.</t>
    </r>
  </si>
  <si>
    <r>
      <rPr>
        <b/>
        <sz val="9"/>
        <rFont val="Arial"/>
        <family val="2"/>
      </rPr>
      <t>Note</t>
    </r>
    <r>
      <rPr>
        <sz val="9"/>
        <rFont val="Arial"/>
        <family val="2"/>
      </rPr>
      <t>: Industry standards refer to technical requirements to be followed by industry participants. They can include, for example, grid codes or safety requirements.</t>
    </r>
  </si>
  <si>
    <r>
      <rPr>
        <b/>
        <sz val="9"/>
        <rFont val="Arial"/>
        <family val="2"/>
      </rPr>
      <t>Note</t>
    </r>
    <r>
      <rPr>
        <sz val="9"/>
        <rFont val="Arial"/>
        <family val="2"/>
      </rPr>
      <t>: Limited and defined set of criteria (based on incompatibilities and breaches  of law).</t>
    </r>
  </si>
  <si>
    <t>yes (even if there is no legislative requirement)</t>
  </si>
  <si>
    <t>yes (in line with a legislative requirement)</t>
  </si>
  <si>
    <t>regb6</t>
  </si>
  <si>
    <t>no (but the regulator produces it)</t>
  </si>
  <si>
    <t>regb7</t>
  </si>
  <si>
    <t>no (but the regulator publishes it)</t>
  </si>
  <si>
    <t>regb8 &amp; regb9 &amp; regb10 &amp; regb11</t>
  </si>
  <si>
    <t xml:space="preserve">E-Communications - fixed-line networks  and services (voice, video and data)  </t>
  </si>
  <si>
    <t>E-Communications - mobile networks and services (voice, video and data)</t>
  </si>
  <si>
    <t>I</t>
  </si>
  <si>
    <t>Federal level/ National Level (for non-federal states)</t>
  </si>
  <si>
    <t>State level (only for federal states)</t>
  </si>
  <si>
    <t>Country list</t>
  </si>
  <si>
    <t>AUT : Austria</t>
  </si>
  <si>
    <t>BEL : Belgium</t>
  </si>
  <si>
    <t>CAN : Canada</t>
  </si>
  <si>
    <t>CHL : Chile</t>
  </si>
  <si>
    <t>DNK : Denmark</t>
  </si>
  <si>
    <t>EST : Estonia</t>
  </si>
  <si>
    <t>FIN : Finland</t>
  </si>
  <si>
    <t>FRA : France</t>
  </si>
  <si>
    <t>DEU : Germany</t>
  </si>
  <si>
    <t>GRC : Greece</t>
  </si>
  <si>
    <t>HUN : Hungary</t>
  </si>
  <si>
    <t>ISL : Iceland</t>
  </si>
  <si>
    <t>IRE : Ireland</t>
  </si>
  <si>
    <t>ISR : Israel</t>
  </si>
  <si>
    <t>ITA : Italy</t>
  </si>
  <si>
    <t>JPN : Japan</t>
  </si>
  <si>
    <t>KOR : Korea</t>
  </si>
  <si>
    <t>LVA : Latvia</t>
  </si>
  <si>
    <t>MEX : Mexico</t>
  </si>
  <si>
    <t>NLD : Netherlands</t>
  </si>
  <si>
    <t>NZL : New Zealand</t>
  </si>
  <si>
    <t>NOR : Norway</t>
  </si>
  <si>
    <t>POL : Poland</t>
  </si>
  <si>
    <t>PRT : Portugal</t>
  </si>
  <si>
    <t>SVK : Slovak Republic</t>
  </si>
  <si>
    <t>ESP : Spain</t>
  </si>
  <si>
    <t>SWE : Sweden</t>
  </si>
  <si>
    <t>CHE : Switzerland</t>
  </si>
  <si>
    <t>BRA : Brazil</t>
  </si>
  <si>
    <t>ZAF : South Africa</t>
  </si>
  <si>
    <t>SVN : Slovenia</t>
  </si>
  <si>
    <t xml:space="preserve">Description of content of each part of the questionnaire </t>
  </si>
  <si>
    <t>Name of worksheet</t>
  </si>
  <si>
    <t xml:space="preserve">Relevant codes  from the United Nation International Standard Industrial Classification of all economic activities (ISIC) </t>
  </si>
  <si>
    <t>This section deals with the provision of voice, video and data services on fixed and mobile networks. It focuses on the following segments:</t>
  </si>
  <si>
    <t>Included in ISIC rev 4.0  61</t>
  </si>
  <si>
    <r>
      <t>·</t>
    </r>
    <r>
      <rPr>
        <sz val="7"/>
        <color rgb="FF000000"/>
        <rFont val="Times New Roman"/>
        <family val="1"/>
      </rPr>
      <t xml:space="preserve">         </t>
    </r>
    <r>
      <rPr>
        <sz val="11"/>
        <color rgb="FF000000"/>
        <rFont val="Calibri"/>
        <family val="2"/>
      </rPr>
      <t>Retail fixed line services (voice, video and data)</t>
    </r>
  </si>
  <si>
    <r>
      <t>·</t>
    </r>
    <r>
      <rPr>
        <sz val="7"/>
        <color rgb="FF000000"/>
        <rFont val="Times New Roman"/>
        <family val="1"/>
      </rPr>
      <t xml:space="preserve">         </t>
    </r>
    <r>
      <rPr>
        <sz val="11"/>
        <color rgb="FF000000"/>
        <rFont val="Calibri"/>
        <family val="2"/>
      </rPr>
      <t xml:space="preserve">Mobile networks </t>
    </r>
  </si>
  <si>
    <r>
      <t>·</t>
    </r>
    <r>
      <rPr>
        <sz val="7"/>
        <color rgb="FF000000"/>
        <rFont val="Times New Roman"/>
        <family val="1"/>
      </rPr>
      <t xml:space="preserve">         </t>
    </r>
    <r>
      <rPr>
        <sz val="11"/>
        <color rgb="FF000000"/>
        <rFont val="Calibri"/>
        <family val="2"/>
      </rPr>
      <t>Retail mobile services (voice, video and data)</t>
    </r>
    <r>
      <rPr>
        <i/>
        <sz val="11"/>
        <color rgb="FF000000"/>
        <rFont val="Calibri"/>
        <family val="2"/>
      </rPr>
      <t xml:space="preserve"> </t>
    </r>
  </si>
  <si>
    <t>This section asks questions about the governance of the economic regulator in charge of the e-communication sector.</t>
  </si>
  <si>
    <t>degree of market power held by operators has not been assessed</t>
  </si>
  <si>
    <t xml:space="preserve">Industry and market performance of the regulated sector </t>
  </si>
  <si>
    <t xml:space="preserve">Economic performance of the regulated sector </t>
  </si>
  <si>
    <t>Operational service delivery of the regulator</t>
  </si>
  <si>
    <t>Organizational/corporate governance performance of the regulator</t>
  </si>
  <si>
    <t>Quality of regulatory process of the regulator</t>
  </si>
  <si>
    <t>Compliance with legal obligations by the regulator</t>
  </si>
  <si>
    <t>Financial performance of the regulator, including costs of operating the regulator</t>
  </si>
  <si>
    <t>Publication of all decisions, resolutions and agreements</t>
  </si>
  <si>
    <r>
      <rPr>
        <b/>
        <sz val="9"/>
        <rFont val="Arial"/>
        <family val="2"/>
      </rPr>
      <t>Note</t>
    </r>
    <r>
      <rPr>
        <sz val="9"/>
        <rFont val="Arial"/>
        <family val="2"/>
      </rPr>
      <t>: Consumer standards can include standards for consumer services (e.g. network coverage and quality). This can also include processes aimed at facilitating switching from one operator to another.</t>
    </r>
  </si>
  <si>
    <r>
      <rPr>
        <b/>
        <sz val="9"/>
        <color theme="1"/>
        <rFont val="Arial"/>
        <family val="2"/>
      </rPr>
      <t>Definition</t>
    </r>
    <r>
      <rPr>
        <sz val="9"/>
        <color theme="1"/>
        <rFont val="Arial"/>
        <family val="2"/>
      </rPr>
      <t xml:space="preserve">: specialized body refers to a body independent from the executive but not part of the judiciary branch. This could be another regulator and/or a competition authority.
Examples of </t>
    </r>
    <r>
      <rPr>
        <b/>
        <sz val="9"/>
        <color theme="1"/>
        <rFont val="Arial"/>
        <family val="2"/>
      </rPr>
      <t>governmental and ministerial bodies</t>
    </r>
    <r>
      <rPr>
        <sz val="9"/>
        <color theme="1"/>
        <rFont val="Arial"/>
        <family val="2"/>
      </rPr>
      <t xml:space="preserve"> are government departments and ministries or agencies attached to a department or ministry.
Examples of </t>
    </r>
    <r>
      <rPr>
        <b/>
        <sz val="9"/>
        <color theme="1"/>
        <rFont val="Arial"/>
        <family val="2"/>
      </rPr>
      <t>qualifications</t>
    </r>
    <r>
      <rPr>
        <sz val="9"/>
        <color theme="1"/>
        <rFont val="Arial"/>
        <family val="2"/>
      </rPr>
      <t xml:space="preserve"> are limitations on the scope and extent to which the body can overturn the decision of the regulator. For example, the body can only reject certain parts or sections of the decision.</t>
    </r>
  </si>
  <si>
    <t>only court can overturn decisions</t>
  </si>
  <si>
    <t>5 years or more renewable for a set number of terms or non-renewable</t>
  </si>
  <si>
    <t>parliament/congress</t>
  </si>
  <si>
    <t>yes (in policy document, non-binding instrument)</t>
  </si>
  <si>
    <t>yes (through a formal or informal process but opinion not made public)</t>
  </si>
  <si>
    <t>government/ministerial body with binding opinion of parliament/congress/parliamentary/congressional committee</t>
  </si>
  <si>
    <t>through parliamentary/congressional decisions</t>
  </si>
  <si>
    <t>less than 5 years renewable for a set number of terms or non-renewable</t>
  </si>
  <si>
    <t>parliament/congress/committee upon proposal of the regulator</t>
  </si>
  <si>
    <t>to the parliament/congress</t>
  </si>
  <si>
    <t>yes (with other agencies/bodies such as the government or other bodies (please specify))</t>
  </si>
  <si>
    <t>governmental/ministerial body with qualifications</t>
  </si>
  <si>
    <t>governmental/ministerial body unconditionally</t>
  </si>
  <si>
    <t>less than 5 years and renewable without restrictions or life appointment</t>
  </si>
  <si>
    <t>Subnational (e.g. Region/ Lander/Province)</t>
  </si>
  <si>
    <t>yes (only for vulnerable consumers)</t>
  </si>
  <si>
    <t>yes (legally required)</t>
  </si>
  <si>
    <t>yes (common practice, tough not legally required)</t>
  </si>
  <si>
    <t>yes (for all consumers, households and businesses)</t>
  </si>
  <si>
    <t>yes (limited number of operators)</t>
  </si>
  <si>
    <t>Content of worksheet</t>
  </si>
  <si>
    <t>E-Communications</t>
  </si>
  <si>
    <r>
      <t>·</t>
    </r>
    <r>
      <rPr>
        <sz val="7"/>
        <color rgb="FF000000"/>
        <rFont val="Times New Roman"/>
        <family val="1"/>
      </rPr>
      <t xml:space="preserve">         </t>
    </r>
    <r>
      <rPr>
        <sz val="11"/>
        <color rgb="FF000000"/>
        <rFont val="Calibri"/>
        <family val="2"/>
      </rPr>
      <t>Fixed-line networks</t>
    </r>
  </si>
  <si>
    <t>Q3.3.2</t>
  </si>
  <si>
    <t>Instructions to be read before answering</t>
  </si>
  <si>
    <t>Columns for Translation</t>
  </si>
  <si>
    <t>2023 answers</t>
  </si>
  <si>
    <t>OECD comments</t>
  </si>
  <si>
    <t>Reason for OECD proposing different value</t>
  </si>
  <si>
    <t>Answer for 2023</t>
  </si>
  <si>
    <t>Country Comments</t>
  </si>
  <si>
    <t>Revised Value (Proposed by OECD)</t>
  </si>
  <si>
    <t>Reason for proposing a revised value</t>
  </si>
  <si>
    <t>Value after first round</t>
  </si>
  <si>
    <t xml:space="preserve">Alternative answer provided by Country </t>
  </si>
  <si>
    <t xml:space="preserve">Revised Value (Proposed by OECD) </t>
  </si>
  <si>
    <r>
      <t>Reason for proposing a revised value</t>
    </r>
    <r>
      <rPr>
        <b/>
        <sz val="10"/>
        <rFont val="Arial"/>
        <family val="2"/>
      </rPr>
      <t/>
    </r>
  </si>
  <si>
    <t>Value after second round</t>
  </si>
  <si>
    <t>Revised value (proposed by OECD) Final</t>
  </si>
  <si>
    <t>Reason for Final answer (OECD)</t>
  </si>
  <si>
    <t>Final Answers</t>
  </si>
  <si>
    <t>Relevant legal reference/Important background info/Clarification</t>
  </si>
  <si>
    <t>Columns for Vetting</t>
  </si>
  <si>
    <t>Q3.01_i</t>
  </si>
  <si>
    <t>Q3.01_ii</t>
  </si>
  <si>
    <t>Q3.02</t>
  </si>
  <si>
    <t>Q3.1.1_C1</t>
  </si>
  <si>
    <t>Q3.1.1_C2</t>
  </si>
  <si>
    <t>Q3.1.1_C3</t>
  </si>
  <si>
    <t>Q3.1.1_C4</t>
  </si>
  <si>
    <t>Q3.1.1a_C1</t>
  </si>
  <si>
    <t>Q3.1.1a_C2</t>
  </si>
  <si>
    <t>Q3.1.1a_C3</t>
  </si>
  <si>
    <t>Q3.1.1a_C4</t>
  </si>
  <si>
    <t>Q3.1.2_C1</t>
  </si>
  <si>
    <t>Q3.1.2_C2</t>
  </si>
  <si>
    <t>Q3.1.2_C3</t>
  </si>
  <si>
    <t>Q3.1.2_C4</t>
  </si>
  <si>
    <t>Q3.1.2a_C1</t>
  </si>
  <si>
    <t>Q3.1.2a_C2</t>
  </si>
  <si>
    <t>Q3.1.2a_C3</t>
  </si>
  <si>
    <t>Q3.1.2a_C4</t>
  </si>
  <si>
    <t>Q3.1.2b</t>
  </si>
  <si>
    <t>Q3.1.3_C1</t>
  </si>
  <si>
    <t>Q3.1.3_C2</t>
  </si>
  <si>
    <t>Q3.1.3_C3</t>
  </si>
  <si>
    <t>Q3.1.3_C4</t>
  </si>
  <si>
    <t>Q3.2.1_C1</t>
  </si>
  <si>
    <t>Q3.2.1_C2</t>
  </si>
  <si>
    <t>Q3.2.2_C1</t>
  </si>
  <si>
    <t>Q3.2.2_C2</t>
  </si>
  <si>
    <t>Q3.2.4</t>
  </si>
  <si>
    <t>Q3.2.5</t>
  </si>
  <si>
    <t>Q3.2.5a</t>
  </si>
  <si>
    <t>Q3.2.5b</t>
  </si>
  <si>
    <t>Q3.2.5c</t>
  </si>
  <si>
    <t>Q3.2.5d</t>
  </si>
  <si>
    <t>Q3.2.5e</t>
  </si>
  <si>
    <t>Q3.2.5f</t>
  </si>
  <si>
    <t>Q3.2.5g</t>
  </si>
  <si>
    <t>Q3.2.6</t>
  </si>
  <si>
    <t>Q3.2.6a</t>
  </si>
  <si>
    <t>Q3.2.6b</t>
  </si>
  <si>
    <t>Q3.2.6c</t>
  </si>
  <si>
    <t>Q3.2.6d</t>
  </si>
  <si>
    <t>Q3.2.6e</t>
  </si>
  <si>
    <t>Q3.2.7</t>
  </si>
  <si>
    <t>Q3.2.8</t>
  </si>
  <si>
    <t>Q3.2.8a</t>
  </si>
  <si>
    <t>Q3.2.8b</t>
  </si>
  <si>
    <t>Q3.2.8c</t>
  </si>
  <si>
    <t>Q3.2.8d</t>
  </si>
  <si>
    <t>Q3.2.8e</t>
  </si>
  <si>
    <t>Q3.2.9</t>
  </si>
  <si>
    <t>Q3.2.9a</t>
  </si>
  <si>
    <t>Q3.2.9b</t>
  </si>
  <si>
    <t>Q3.2.9c</t>
  </si>
  <si>
    <t>Q3.2.10</t>
  </si>
  <si>
    <t>Q3.2.11</t>
  </si>
  <si>
    <t>Q3.2.11a</t>
  </si>
  <si>
    <t>Q3.2.11b</t>
  </si>
  <si>
    <t>Q3.2.11c</t>
  </si>
  <si>
    <t>Q3.2.11d</t>
  </si>
  <si>
    <t>Q3.2.11e</t>
  </si>
  <si>
    <t>Q3.2.12</t>
  </si>
  <si>
    <t>Q3.2.12a</t>
  </si>
  <si>
    <t>Q3.2.12b</t>
  </si>
  <si>
    <t>Q3.2.12c</t>
  </si>
  <si>
    <t>Q3.2.13</t>
  </si>
  <si>
    <t>Q3.2.14</t>
  </si>
  <si>
    <t>Q3.2.14a</t>
  </si>
  <si>
    <t>Q3.2.14b</t>
  </si>
  <si>
    <t>Q3.2.14c</t>
  </si>
  <si>
    <t>Q3.2.14d</t>
  </si>
  <si>
    <t>Q3.2.14e</t>
  </si>
  <si>
    <t>Q3.2.15</t>
  </si>
  <si>
    <t>Q3.2.15a</t>
  </si>
  <si>
    <t>Q3.2.15b</t>
  </si>
  <si>
    <t>Q3.2.15c</t>
  </si>
  <si>
    <t>Q3.2.16</t>
  </si>
  <si>
    <t>Q3.2.16a</t>
  </si>
  <si>
    <t>Q3.2.17</t>
  </si>
  <si>
    <t>Q3.2.17a</t>
  </si>
  <si>
    <t>Q3.2.17b</t>
  </si>
  <si>
    <t>Q3.2.17c</t>
  </si>
  <si>
    <t>Q3.3.1_C2</t>
  </si>
  <si>
    <t>Q3.3.1_C4</t>
  </si>
  <si>
    <t>Q3.3.1a</t>
  </si>
  <si>
    <t>Q3.3.3a</t>
  </si>
  <si>
    <t>Q3.3.4</t>
  </si>
  <si>
    <t>Q3.3.5a</t>
  </si>
  <si>
    <t>Q3.3.5b</t>
  </si>
  <si>
    <t>Q3.3.5c</t>
  </si>
  <si>
    <t>Q3.3.5d</t>
  </si>
  <si>
    <t>Q3.3.5e</t>
  </si>
  <si>
    <t>Q3.3.6</t>
  </si>
  <si>
    <t>Q3.3.7</t>
  </si>
  <si>
    <t>Q3.3.8a</t>
  </si>
  <si>
    <t>Q3.3.8b</t>
  </si>
  <si>
    <t>Q3.3.8c</t>
  </si>
  <si>
    <t>Q3.3.8d</t>
  </si>
  <si>
    <t>Q3.3.8e</t>
  </si>
  <si>
    <t>Q3.3.9</t>
  </si>
  <si>
    <t>Q3.3.9a</t>
  </si>
  <si>
    <t>Q3.3.9b</t>
  </si>
  <si>
    <t>Q3.3.9c</t>
  </si>
  <si>
    <t>Q3.3.10</t>
  </si>
  <si>
    <t>Q3.3.11a</t>
  </si>
  <si>
    <t>Q3.3.12a</t>
  </si>
  <si>
    <t>Q3.3.12b</t>
  </si>
  <si>
    <t>Q3.3.12c</t>
  </si>
  <si>
    <t>Code 2023</t>
  </si>
  <si>
    <t>Do these sectors exist in your country? (Q2.0.1)</t>
  </si>
  <si>
    <t>SECTION 2.1. Firm ownership, control and legal status</t>
  </si>
  <si>
    <r>
      <rPr>
        <u/>
        <sz val="9"/>
        <color rgb="FFFF0000"/>
        <rFont val="Arial"/>
        <family val="2"/>
      </rPr>
      <t>For federal countries:</t>
    </r>
    <r>
      <rPr>
        <sz val="9"/>
        <rFont val="Arial"/>
        <family val="2"/>
      </rPr>
      <t xml:space="preserve"> when answering the questions in this section please consider all firms that are controlled by the various levels of government in all the states (and NOT just in a representative state). This is necessary to ensure comparability with non-federal states, as this section concerns the whole country and not just a single state.
</t>
    </r>
    <r>
      <rPr>
        <u/>
        <sz val="9"/>
        <color rgb="FFFF0000"/>
        <rFont val="Arial"/>
        <family val="2"/>
      </rPr>
      <t>For non-federal countries:</t>
    </r>
    <r>
      <rPr>
        <sz val="9"/>
        <rFont val="Arial"/>
        <family val="2"/>
      </rPr>
      <t xml:space="preserve"> when answering the questions in this section please consider all firms that are controlled by the various levels of government in your country.</t>
    </r>
  </si>
  <si>
    <r>
      <t xml:space="preserve">Do federal, national, state regional or provincial governments control at least one firm in each of the following sectors? (Q2.1.1) 
</t>
    </r>
    <r>
      <rPr>
        <sz val="9"/>
        <color rgb="FFFF0000"/>
        <rFont val="Arial"/>
        <family val="2"/>
      </rPr>
      <t>Please indicate the name of the firms in the comments’ column.</t>
    </r>
  </si>
  <si>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(Q2.1.2d)</t>
  </si>
  <si>
    <t>If federal, national, state, regional or provincial governments control at least one firm in the sector, is a legislative action necessary for the government to sell its stakes in these firms partially or entirely? (Q2.1.3)</t>
  </si>
  <si>
    <t>Please indicate how the market shares of the firms assessed were calculated to answer this question. (Q2.1.4b)</t>
  </si>
  <si>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(Q2.1.5d)</t>
  </si>
  <si>
    <t>Do national, state, regional provincial or municipal governments hold equity stakes in the largest firm in the following sectors? (Q2.1.6)</t>
  </si>
  <si>
    <t>What is the percentage of shares owned, either directly or indirectly, by the government in the largest firm in the following sectors? (Q2.1.6a)</t>
  </si>
  <si>
    <r>
      <rPr>
        <b/>
        <sz val="9"/>
        <rFont val="Arial"/>
        <family val="2"/>
      </rPr>
      <t xml:space="preserve">Definition: </t>
    </r>
    <r>
      <rPr>
        <sz val="9"/>
        <rFont val="Arial"/>
        <family val="2"/>
      </rPr>
      <t>Please note that video services only refer to services provided via broadband and not via satellite or terrestrial broadcasting.</t>
    </r>
  </si>
  <si>
    <t>This question is different from the one above because it only considers control that can be obtained by other means</t>
  </si>
  <si>
    <t>This question is different from the one above because it only considers control that can be obtained by other means.</t>
  </si>
  <si>
    <t>Please provide a link to the law/regulation or other legal document that creates such legal constraints  (Q2.1.3a)</t>
  </si>
  <si>
    <t>SECTION 2.2. Market structure and barriers to competition in Fixed-line Networks and Services</t>
  </si>
  <si>
    <t>For which jurisdiction are you answering the questions? (Q2.2.1.)</t>
  </si>
  <si>
    <t>Instructions: please note that all the Questions in Section 2.2 refer to fixed-line networks and services, while the Questions in Section 2.3. below inquire about mobile networks and services</t>
  </si>
  <si>
    <t>Do laws or regulations restrict the number of competing firms permitted to operate a business (e.g. by establishing a legal monopoly, or limiting the number of operators) in the following sectors? (Q2.2.2)</t>
  </si>
  <si>
    <r>
      <t xml:space="preserve">In case you indicate that you are answering for the “State level” or “Subnational” level or “a combination of the above”, please always indicate the </t>
    </r>
    <r>
      <rPr>
        <b/>
        <sz val="9"/>
        <color rgb="FFFF0000"/>
        <rFont val="Arial"/>
        <family val="2"/>
      </rPr>
      <t>name of the jurisdiction/s</t>
    </r>
    <r>
      <rPr>
        <sz val="9"/>
        <color rgb="FFFF0000"/>
        <rFont val="Arial"/>
        <family val="2"/>
      </rPr>
      <t xml:space="preserve"> (Q2.2.1a)</t>
    </r>
  </si>
  <si>
    <t>Please provide links to the laws/regulations that regulate access conditions in each of these markets (Q2.2.2a)</t>
  </si>
  <si>
    <t>How many firms compete in the same market in the following sectors? (Q2.2.3)</t>
  </si>
  <si>
    <r>
      <rPr>
        <b/>
        <sz val="9"/>
        <rFont val="Arial"/>
        <family val="2"/>
      </rPr>
      <t>Instructions:</t>
    </r>
    <r>
      <rPr>
        <sz val="9"/>
        <rFont val="Arial"/>
        <family val="2"/>
      </rPr>
      <t xml:space="preserve"> there is no drop down menu for answering this question, but you can only insert figures, no text. If you need to add any text please use the comments’ column</t>
    </r>
  </si>
  <si>
    <r>
      <rPr>
        <b/>
        <sz val="9"/>
        <rFont val="Arial"/>
        <family val="2"/>
      </rPr>
      <t>Definitions:</t>
    </r>
    <r>
      <rPr>
        <sz val="9"/>
        <rFont val="Arial"/>
        <family val="2"/>
      </rPr>
      <t xml:space="preserve"> 
The provision of fixed local access is the provision of access to a final customer through the local loop, which is the physical link or circuit that connects the network termination point at the customer’s premises with the edge of the operator’s network, usually the local exchange or cabinet). The local loop over which this access is provided can consist of copper wires or fiber. 
</t>
    </r>
    <r>
      <rPr>
        <b/>
        <sz val="9"/>
        <rFont val="Arial"/>
        <family val="2"/>
      </rPr>
      <t>An operator with significant or substantial market power is an operator</t>
    </r>
    <r>
      <rPr>
        <sz val="9"/>
        <rFont val="Arial"/>
        <family val="2"/>
      </rPr>
      <t xml:space="preserve"> that, in the absence of ex-ante regulation, is capable of profitably setting prices above competitive levels for a considerable period. 
</t>
    </r>
    <r>
      <rPr>
        <b/>
        <sz val="9"/>
        <rFont val="Arial"/>
        <family val="2"/>
      </rPr>
      <t>Instructions:</t>
    </r>
    <r>
      <rPr>
        <sz val="9"/>
        <rFont val="Arial"/>
        <family val="2"/>
      </rPr>
      <t xml:space="preserve"> If this market is no longer assessed because competition is considered to be effective, please answer No and </t>
    </r>
    <r>
      <rPr>
        <u/>
        <sz val="9"/>
        <color rgb="FFFF0000"/>
        <rFont val="Arial"/>
        <family val="2"/>
      </rPr>
      <t xml:space="preserve">provide a link to the last assessment the regulator carried out in the comments’ column. </t>
    </r>
    <r>
      <rPr>
        <sz val="9"/>
        <rFont val="Arial"/>
        <family val="2"/>
      </rPr>
      <t xml:space="preserve">
</t>
    </r>
    <r>
      <rPr>
        <b/>
        <sz val="9"/>
        <rFont val="Arial"/>
        <family val="2"/>
      </rPr>
      <t>Note:</t>
    </r>
    <r>
      <rPr>
        <sz val="9"/>
        <rFont val="Arial"/>
        <family val="2"/>
      </rPr>
      <t xml:space="preserve"> The</t>
    </r>
    <r>
      <rPr>
        <b/>
        <sz val="9"/>
        <rFont val="Arial"/>
        <family val="2"/>
      </rPr>
      <t xml:space="preserve"> relevant geographic market</t>
    </r>
    <r>
      <rPr>
        <sz val="9"/>
        <rFont val="Arial"/>
        <family val="2"/>
      </rPr>
      <t xml:space="preserve"> should be the national one. If you consider that the national geographic market is not the best way to measure market share in this context, use the most appropriate geographic market definition and explain why in the Comments column.
</t>
    </r>
  </si>
  <si>
    <r>
      <t xml:space="preserve">If there is an operator (or group of operators) that </t>
    </r>
    <r>
      <rPr>
        <b/>
        <sz val="9"/>
        <rFont val="Arial"/>
        <family val="2"/>
      </rPr>
      <t>has significant/substantial market power</t>
    </r>
    <r>
      <rPr>
        <sz val="9"/>
        <rFont val="Arial"/>
        <family val="2"/>
      </rPr>
      <t>, is there a requirement for this operator (or group of operators) to introduce some form of separation between their local access business and their downstream retail activities?  (Q2.2.5)</t>
    </r>
  </si>
  <si>
    <t>Please provide link to the regulation/law that establishes this requirement (Q2.2.5a)</t>
  </si>
  <si>
    <r>
      <t xml:space="preserve">If there is an operator (or group of operators) that has significant/substantial market power, is this operator (or group of operators) required to provide </t>
    </r>
    <r>
      <rPr>
        <b/>
        <sz val="9"/>
        <rFont val="Arial"/>
        <family val="2"/>
      </rPr>
      <t>at least one of the following</t>
    </r>
    <r>
      <rPr>
        <sz val="9"/>
        <rFont val="Arial"/>
        <family val="2"/>
      </rPr>
      <t>: (Q2.2.5b)
  - Access to a wholesale product (such as Bitstream or VULA)
  - Access to an unbundled product (such as unbundled local loops)
  - Access to infrastructure (such as ducts and poles)</t>
    </r>
  </si>
  <si>
    <t>Please provide link to the regulatory authority’s decision or to the regulation/law that establishes this requirement (Q2.2.6e)</t>
  </si>
  <si>
    <t>Please provide link to the regulatory authority’s decision or to the regulation/law that establishes this requirement (Q2.2.6c)</t>
  </si>
  <si>
    <r>
      <t xml:space="preserve">If </t>
    </r>
    <r>
      <rPr>
        <b/>
        <sz val="9"/>
        <rFont val="Arial"/>
        <family val="2"/>
      </rPr>
      <t>no</t>
    </r>
    <r>
      <rPr>
        <sz val="9"/>
        <rFont val="Arial"/>
        <family val="2"/>
      </rPr>
      <t xml:space="preserve"> operator (or group of operators) </t>
    </r>
    <r>
      <rPr>
        <strike/>
        <sz val="9"/>
        <rFont val="Arial"/>
        <family val="2"/>
      </rPr>
      <t>t</t>
    </r>
    <r>
      <rPr>
        <sz val="9"/>
        <rFont val="Arial"/>
        <family val="2"/>
      </rPr>
      <t>has significant/substantial market power, is any operator required to provide at least one of the following: (Q2.2.6b)
  - Access to a wholesale product (such as Bit stream or VULA)
  - Access to an unbundled product (such as unbundled local loops)
  - Access to infrastructure (such as ducts and poles)</t>
    </r>
  </si>
  <si>
    <t>Please provide link to the regulation/law that establishes this requirement (Q2.2.6a)</t>
  </si>
  <si>
    <r>
      <t xml:space="preserve">If </t>
    </r>
    <r>
      <rPr>
        <b/>
        <sz val="9"/>
        <rFont val="Arial"/>
        <family val="2"/>
      </rPr>
      <t>no</t>
    </r>
    <r>
      <rPr>
        <sz val="9"/>
        <rFont val="Arial"/>
        <family val="2"/>
      </rPr>
      <t xml:space="preserve"> operator (or group of operators) has significant/substantial market power in the market for </t>
    </r>
    <r>
      <rPr>
        <b/>
        <sz val="9"/>
        <rFont val="Arial"/>
        <family val="2"/>
      </rPr>
      <t>wholesale fixed local access</t>
    </r>
    <r>
      <rPr>
        <sz val="9"/>
        <rFont val="Arial"/>
        <family val="2"/>
      </rPr>
      <t>, is there a requirement for any operator to separate their local access business from their retail activities? (Q2.2.6)</t>
    </r>
  </si>
  <si>
    <t>Please provide link to the latest available reference offer (Q2.2.5g)</t>
  </si>
  <si>
    <t>Please provide link to the regulatory authority’s decision or to the regulation/law that establishes this requirement (Q2.2.5e)</t>
  </si>
  <si>
    <t>If the answer to the question above is yes, are the prices of the required product(s) regulated directly or indirectly? (Q2.2.5d)</t>
  </si>
  <si>
    <t>Please provide link to the regulatory authority’s decision or to the regulation/law that establishes this requirement (Q2.2.5c)</t>
  </si>
  <si>
    <r>
      <t xml:space="preserve">Is there an operator (or group of operators) that has significant/substantial market power in the market for the provision of </t>
    </r>
    <r>
      <rPr>
        <b/>
        <sz val="9"/>
        <rFont val="Arial"/>
        <family val="2"/>
      </rPr>
      <t>wholesale fixed local access</t>
    </r>
    <r>
      <rPr>
        <sz val="9"/>
        <rFont val="Arial"/>
        <family val="2"/>
      </rPr>
      <t>? (Q2.2.4)</t>
    </r>
  </si>
  <si>
    <r>
      <rPr>
        <b/>
        <sz val="9"/>
        <rFont val="Arial"/>
        <family val="2"/>
      </rPr>
      <t>Definition</t>
    </r>
    <r>
      <rPr>
        <sz val="9"/>
        <rFont val="Arial"/>
        <family val="2"/>
      </rPr>
      <t xml:space="preserve">: VULA means virtual unbundled local access.  Both VULA and Bistream permit virtual access rather than direct access to the access network. The difference between the two is the distance from the customer’s premises and hence the amount of infrastructure that has to be provided by the operator acquiring the service and the flexibility it has to personalize the service for the customer.
</t>
    </r>
    <r>
      <rPr>
        <b/>
        <sz val="9"/>
        <rFont val="Arial"/>
        <family val="2"/>
      </rPr>
      <t>Instructions:</t>
    </r>
    <r>
      <rPr>
        <sz val="9"/>
        <rFont val="Arial"/>
        <family val="2"/>
      </rPr>
      <t xml:space="preserve"> The answer should be Yes if one, two or all of these products have to be provided and No if none of them has to be provided.
</t>
    </r>
  </si>
  <si>
    <r>
      <rPr>
        <b/>
        <sz val="9"/>
        <rFont val="Arial"/>
        <family val="2"/>
      </rPr>
      <t>Definition</t>
    </r>
    <r>
      <rPr>
        <sz val="9"/>
        <rFont val="Arial"/>
        <family val="2"/>
      </rPr>
      <t xml:space="preserve">: A reference offer is a document that gives all the necessary information to operators about the wholesale services - i.e. technical information, service level guarantees and prices. </t>
    </r>
  </si>
  <si>
    <r>
      <t>If the answer t</t>
    </r>
    <r>
      <rPr>
        <sz val="9"/>
        <rFont val="Arial"/>
        <family val="2"/>
      </rPr>
      <t>o the</t>
    </r>
    <r>
      <rPr>
        <sz val="9"/>
        <color theme="1"/>
        <rFont val="Arial"/>
        <family val="2"/>
      </rPr>
      <t xml:space="preserve"> question above is yes, are the prices of the required product(s) regulated directly or indirectly (for example by prohibiting a retail margin squeeze)? (Q2.2.6d)</t>
    </r>
  </si>
  <si>
    <t>In answering Questions Q2.2.7 to Q2.2.9c please pay considerable attention as they all refer to the same market, but they all depend on the answers given to the first question</t>
  </si>
  <si>
    <r>
      <t xml:space="preserve">Is there an operator (or group of operators) that has significant/substantial market power in the market for the provision of </t>
    </r>
    <r>
      <rPr>
        <b/>
        <sz val="9"/>
        <rFont val="Arial"/>
        <family val="2"/>
      </rPr>
      <t>wholesale dedicated internet access</t>
    </r>
    <r>
      <rPr>
        <sz val="9"/>
        <rFont val="Arial"/>
        <family val="2"/>
      </rPr>
      <t>? (Q2.2.7)</t>
    </r>
  </si>
  <si>
    <t>Please provide link to the regulatory authority’s decision or to the regulation/law that establishes this requirement (Q2.2.8c)</t>
  </si>
  <si>
    <t>If the answer to the question above is yes, is there a requirement on this operator (or group of operators) to publish a reference offer and to regularly update it? (Q2.2.8d)</t>
  </si>
  <si>
    <t>In answering Questions Q2.2.10 to Q2.2.12c please pay considerable attention as they all refer to the same market but they all depend on the answers given to the first question</t>
  </si>
  <si>
    <r>
      <t xml:space="preserve">Is there an operator (or group of operators) that has significant/substantial market power in the market for the provision of </t>
    </r>
    <r>
      <rPr>
        <b/>
        <sz val="9"/>
        <rFont val="Arial"/>
        <family val="2"/>
      </rPr>
      <t>wholesale fixed call origination</t>
    </r>
    <r>
      <rPr>
        <sz val="9"/>
        <rFont val="Arial"/>
        <family val="2"/>
      </rPr>
      <t xml:space="preserve"> services? (Q2.2.10)</t>
    </r>
  </si>
  <si>
    <r>
      <rPr>
        <b/>
        <sz val="9"/>
        <rFont val="Arial"/>
        <family val="2"/>
      </rPr>
      <t>Definitions:</t>
    </r>
    <r>
      <rPr>
        <sz val="9"/>
        <rFont val="Arial"/>
        <family val="2"/>
      </rPr>
      <t xml:space="preserve">
This market is for the provision of high-speed dedicated private Internet connections, sometimes also called leased lines. These are services used by businesses.
</t>
    </r>
    <r>
      <rPr>
        <b/>
        <sz val="9"/>
        <rFont val="Arial"/>
        <family val="2"/>
      </rPr>
      <t xml:space="preserve">An operator with significant or substantial market power </t>
    </r>
    <r>
      <rPr>
        <sz val="9"/>
        <rFont val="Arial"/>
        <family val="2"/>
      </rPr>
      <t xml:space="preserve">is an operator that, in the absence of ex-ante regulation, is capable of profitably setting prices above competitive levels for a considerable period.
</t>
    </r>
    <r>
      <rPr>
        <b/>
        <sz val="9"/>
        <rFont val="Arial"/>
        <family val="2"/>
      </rPr>
      <t>Instructions:</t>
    </r>
    <r>
      <rPr>
        <sz val="9"/>
        <rFont val="Arial"/>
        <family val="2"/>
      </rPr>
      <t xml:space="preserve"> If this market is no longer assessed because competition is considered to be effective, please answer No and </t>
    </r>
    <r>
      <rPr>
        <u/>
        <sz val="9"/>
        <color rgb="FFFF0000"/>
        <rFont val="Arial"/>
        <family val="2"/>
      </rPr>
      <t>provide a link to the last assessment the regulator carried out in the comments’ column</t>
    </r>
    <r>
      <rPr>
        <sz val="9"/>
        <rFont val="Arial"/>
        <family val="2"/>
      </rPr>
      <t xml:space="preserve">. 
</t>
    </r>
    <r>
      <rPr>
        <b/>
        <sz val="9"/>
        <rFont val="Arial"/>
        <family val="2"/>
      </rPr>
      <t>Note:</t>
    </r>
    <r>
      <rPr>
        <sz val="9"/>
        <rFont val="Arial"/>
        <family val="2"/>
      </rPr>
      <t xml:space="preserve"> The </t>
    </r>
    <r>
      <rPr>
        <b/>
        <sz val="9"/>
        <rFont val="Arial"/>
        <family val="2"/>
      </rPr>
      <t>relevant geographic market</t>
    </r>
    <r>
      <rPr>
        <sz val="9"/>
        <rFont val="Arial"/>
        <family val="2"/>
      </rPr>
      <t xml:space="preserve"> should be the national one. If you consider that the national geographic market is not the best way to measure market share in this context, use the most appropriate geographic market definition and explain why in the Comments column.
</t>
    </r>
  </si>
  <si>
    <r>
      <rPr>
        <b/>
        <sz val="9"/>
        <rFont val="Arial"/>
        <family val="2"/>
      </rPr>
      <t>Definition:</t>
    </r>
    <r>
      <rPr>
        <sz val="9"/>
        <rFont val="Arial"/>
        <family val="2"/>
      </rPr>
      <t xml:space="preserve"> A reference offer is a document that gives all the necessary information to operators about the wholesale services - i.e. technical information, service level guarantees and prices. </t>
    </r>
  </si>
  <si>
    <r>
      <rPr>
        <b/>
        <sz val="9"/>
        <rFont val="Arial"/>
        <family val="2"/>
      </rPr>
      <t>Note:</t>
    </r>
    <r>
      <rPr>
        <sz val="9"/>
        <rFont val="Arial"/>
        <family val="2"/>
      </rPr>
      <t xml:space="preserve"> the market should be the national market. 
</t>
    </r>
    <r>
      <rPr>
        <b/>
        <sz val="9"/>
        <rFont val="Arial"/>
        <family val="2"/>
      </rPr>
      <t>Definitions:</t>
    </r>
    <r>
      <rPr>
        <sz val="9"/>
        <rFont val="Arial"/>
        <family val="2"/>
      </rPr>
      <t xml:space="preserve"> Wholesale fixed call origination is a service whereby a fixed operator performs local conveyance and passes to another operator a call made to a subscriber on a network different from the originator’s own network.
</t>
    </r>
    <r>
      <rPr>
        <b/>
        <sz val="9"/>
        <rFont val="Arial"/>
        <family val="2"/>
      </rPr>
      <t xml:space="preserve">An operator with significant or substantial market power </t>
    </r>
    <r>
      <rPr>
        <sz val="9"/>
        <rFont val="Arial"/>
        <family val="2"/>
      </rPr>
      <t>is an operator</t>
    </r>
    <r>
      <rPr>
        <b/>
        <sz val="9"/>
        <rFont val="Arial"/>
        <family val="2"/>
      </rPr>
      <t xml:space="preserve"> </t>
    </r>
    <r>
      <rPr>
        <sz val="9"/>
        <rFont val="Arial"/>
        <family val="2"/>
      </rPr>
      <t xml:space="preserve">that, in the absence of ex-ante regulation, is capable of profitably setting prices above competitive levels for a considerable period. For further details, please refer to the instructions word file (this can be found at the start of this document)  
</t>
    </r>
    <r>
      <rPr>
        <b/>
        <sz val="9"/>
        <rFont val="Arial"/>
        <family val="2"/>
      </rPr>
      <t>Instructions:</t>
    </r>
    <r>
      <rPr>
        <sz val="9"/>
        <rFont val="Arial"/>
        <family val="2"/>
      </rPr>
      <t xml:space="preserve"> If you are an EU member state and you do not assess this market because not required by the EU Commission, please answer No.
If this market is no longer assessed because competition is considered to be effective, please answer No and</t>
    </r>
    <r>
      <rPr>
        <u/>
        <sz val="9"/>
        <color rgb="FFFF0000"/>
        <rFont val="Arial"/>
        <family val="2"/>
      </rPr>
      <t xml:space="preserve"> provide a link to the last assessment the regulator carried out in the comments’ column. </t>
    </r>
    <r>
      <rPr>
        <sz val="9"/>
        <rFont val="Arial"/>
        <family val="2"/>
      </rPr>
      <t xml:space="preserve">
</t>
    </r>
    <r>
      <rPr>
        <b/>
        <sz val="9"/>
        <rFont val="Arial"/>
        <family val="2"/>
      </rPr>
      <t>Note:</t>
    </r>
    <r>
      <rPr>
        <sz val="9"/>
        <rFont val="Arial"/>
        <family val="2"/>
      </rPr>
      <t xml:space="preserve"> The relevant geographic market should be the national one. If you consider that the national geographic market is not the best way to measure market share in this context, use the most appropriate geographic market definition and explain why in the Comments column.</t>
    </r>
  </si>
  <si>
    <r>
      <rPr>
        <b/>
        <sz val="9"/>
        <rFont val="Arial"/>
        <family val="2"/>
      </rPr>
      <t xml:space="preserve">Definition: </t>
    </r>
    <r>
      <rPr>
        <sz val="9"/>
        <rFont val="Arial"/>
        <family val="2"/>
      </rPr>
      <t xml:space="preserve">A reference offer is a document that gives all the necessary information to operators about the wholesale services - i.e. technical information, service level guarantees and prices. </t>
    </r>
  </si>
  <si>
    <t>Please provide link to the latest available reference offer (Q2.2.8e)</t>
  </si>
  <si>
    <r>
      <t>Is there an operator (or group of operators) that has significant/substantial market power in the market for the provision of</t>
    </r>
    <r>
      <rPr>
        <b/>
        <sz val="9"/>
        <rFont val="Arial"/>
        <family val="2"/>
      </rPr>
      <t xml:space="preserve"> wholesale fixed call termination </t>
    </r>
    <r>
      <rPr>
        <sz val="9"/>
        <rFont val="Arial"/>
        <family val="2"/>
      </rPr>
      <t>services? (Q2.2.13)</t>
    </r>
  </si>
  <si>
    <r>
      <t xml:space="preserve">If the answer to the question above is yes, are the prices of the required </t>
    </r>
    <r>
      <rPr>
        <b/>
        <sz val="9"/>
        <rFont val="Arial"/>
        <family val="2"/>
      </rPr>
      <t>wholesale</t>
    </r>
    <r>
      <rPr>
        <sz val="9"/>
        <rFont val="Arial"/>
        <family val="2"/>
      </rPr>
      <t xml:space="preserve"> </t>
    </r>
    <r>
      <rPr>
        <b/>
        <sz val="9"/>
        <rFont val="Arial"/>
        <family val="2"/>
      </rPr>
      <t>dedicated internet access product</t>
    </r>
    <r>
      <rPr>
        <sz val="9"/>
        <rFont val="Arial"/>
        <family val="2"/>
      </rPr>
      <t xml:space="preserve"> regulated directly or indirectly? (Q2.2.9b)</t>
    </r>
  </si>
  <si>
    <r>
      <t xml:space="preserve">If no operator (or group of operators) has significant/substantial market power, is any operator required to provide a </t>
    </r>
    <r>
      <rPr>
        <b/>
        <sz val="9"/>
        <rFont val="Arial"/>
        <family val="2"/>
      </rPr>
      <t>wholesale</t>
    </r>
    <r>
      <rPr>
        <sz val="9"/>
        <rFont val="Arial"/>
        <family val="2"/>
      </rPr>
      <t xml:space="preserve"> </t>
    </r>
    <r>
      <rPr>
        <b/>
        <sz val="9"/>
        <rFont val="Arial"/>
        <family val="2"/>
      </rPr>
      <t>dedicated internet access product</t>
    </r>
    <r>
      <rPr>
        <sz val="9"/>
        <rFont val="Arial"/>
        <family val="2"/>
      </rPr>
      <t>? (Q2.2.9)</t>
    </r>
  </si>
  <si>
    <r>
      <t xml:space="preserve">If the answer to the question above is yes, are the prices of the required </t>
    </r>
    <r>
      <rPr>
        <b/>
        <sz val="9"/>
        <rFont val="Arial"/>
        <family val="2"/>
      </rPr>
      <t>wholesale</t>
    </r>
    <r>
      <rPr>
        <sz val="9"/>
        <rFont val="Arial"/>
        <family val="2"/>
      </rPr>
      <t xml:space="preserve"> </t>
    </r>
    <r>
      <rPr>
        <b/>
        <sz val="9"/>
        <rFont val="Arial"/>
        <family val="2"/>
      </rPr>
      <t>dedicated internet access product</t>
    </r>
    <r>
      <rPr>
        <sz val="9"/>
        <rFont val="Arial"/>
        <family val="2"/>
      </rPr>
      <t xml:space="preserve"> regulated directly or indirectly? (Q2.2.8b)</t>
    </r>
  </si>
  <si>
    <r>
      <t xml:space="preserve">If there is an operator (or group of operators) that has significant/substantial market power, is this operator (or group of operators) required to provide a </t>
    </r>
    <r>
      <rPr>
        <b/>
        <sz val="9"/>
        <rFont val="Arial"/>
        <family val="2"/>
      </rPr>
      <t>wholesale</t>
    </r>
    <r>
      <rPr>
        <sz val="9"/>
        <rFont val="Arial"/>
        <family val="2"/>
      </rPr>
      <t xml:space="preserve"> </t>
    </r>
    <r>
      <rPr>
        <b/>
        <sz val="9"/>
        <rFont val="Arial"/>
        <family val="2"/>
      </rPr>
      <t>dedicated internet access product</t>
    </r>
    <r>
      <rPr>
        <sz val="9"/>
        <rFont val="Arial"/>
        <family val="2"/>
      </rPr>
      <t>? (Q2.2.8)</t>
    </r>
  </si>
  <si>
    <t>Please provide link to the regulatory authority’s decision or to the regulation/law that establishes this requirement (Q2.2.11a)</t>
  </si>
  <si>
    <t>If the answer to the question above is yes, are the prices of these required services regulated? (Q2.2.11b)</t>
  </si>
  <si>
    <t>Please provide link to the regulatory authority’s decision or to the regulation/law that establishes this requirement (Q2.2.11c)</t>
  </si>
  <si>
    <t>If the answer to the question above is yes, is this operator (or group of operators) required to publish a reference offer and to regularly update it? (Q2.2.11d)</t>
  </si>
  <si>
    <t>Please provide link to the  latest available reference offer (Q2.2.11e)</t>
  </si>
  <si>
    <t>Please provide link to the regulatory authority’s decision or to the regulation/law that establishes this requirement (Q2.2.12a)</t>
  </si>
  <si>
    <t>Please provide link to the regulatory authority’s decision or to the regulation/law that establishes this requirement (Q2.2.12c)</t>
  </si>
  <si>
    <t>Please provide link to the regulatory authority’s decision or to the regulation/law that establishes this requirement  (Q2.2.14a)</t>
  </si>
  <si>
    <t>If the answer to the question above is yes, are the prices of these required services regulated? (Q2.2.14b)</t>
  </si>
  <si>
    <t>Please provide link to the regulatory authority’s decision or to the regulation/law that establishes this requirement  (Q2.2.14c)</t>
  </si>
  <si>
    <t>If the answer to the question above is yes, is this operator (or group of operators) required to publish a reference offer and to regularly update it?  (Q2.2.14d)</t>
  </si>
  <si>
    <t>Please provide link to the latest available reference offer  (Q2.2.14e)</t>
  </si>
  <si>
    <t>Please provide link to the regulatory authority’s decision or to the regulation/law that establishes this requirement  (Q2.2.15a)</t>
  </si>
  <si>
    <t>If the answer to the question above is yes, are the prices of these required services regulated? (Q2.2.15b)</t>
  </si>
  <si>
    <t>Please provide link to the regulatory authority’s decision or to the regulation/law that establishes this requirement  (Q2.2.15c)</t>
  </si>
  <si>
    <r>
      <t xml:space="preserve">If there is no operator (or group of operators) that has significant/substantial market power, is any operator required providing </t>
    </r>
    <r>
      <rPr>
        <b/>
        <sz val="9"/>
        <rFont val="Arial"/>
        <family val="2"/>
      </rPr>
      <t xml:space="preserve">wholesale fixed call termination </t>
    </r>
    <r>
      <rPr>
        <sz val="9"/>
        <rFont val="Arial"/>
        <family val="2"/>
      </rPr>
      <t>services? (Q2.2.15)</t>
    </r>
  </si>
  <si>
    <t>Are retail tariffs for all fixed line services (voice, data and video) or a subset of them (e.g. only voice) regulated or approved by the government, ministry, regulator or other public body?(Q2.2.16)</t>
  </si>
  <si>
    <t>If you have answered yes to the question above, why is it that there is at least some form of regulation on retail tariff? (Q2.2.16a)</t>
  </si>
  <si>
    <r>
      <rPr>
        <b/>
        <sz val="9"/>
        <rFont val="Arial"/>
        <family val="2"/>
      </rPr>
      <t>Instructions:</t>
    </r>
    <r>
      <rPr>
        <sz val="9"/>
        <rFont val="Arial"/>
        <family val="2"/>
      </rPr>
      <t xml:space="preserve"> if prices are regulated only for some consumers select the answer that refers to the relevant situation for the market for the provision of services to these consumers</t>
    </r>
  </si>
  <si>
    <t>Please provide link to the regulatory authority’s decision or to the regulation/law that enables portability (Q2.2.17a)</t>
  </si>
  <si>
    <r>
      <t xml:space="preserve">If the answer to the question above is yes, are the conditions for porting </t>
    </r>
    <r>
      <rPr>
        <b/>
        <sz val="9"/>
        <rFont val="Arial"/>
        <family val="2"/>
      </rPr>
      <t>fixed</t>
    </r>
    <r>
      <rPr>
        <sz val="9"/>
        <rFont val="Arial"/>
        <family val="2"/>
      </rPr>
      <t xml:space="preserve"> numbers regulated? (Q2.2.17b)</t>
    </r>
  </si>
  <si>
    <r>
      <t xml:space="preserve">Is </t>
    </r>
    <r>
      <rPr>
        <b/>
        <sz val="9"/>
        <color theme="1"/>
        <rFont val="Arial"/>
        <family val="2"/>
      </rPr>
      <t>fixed</t>
    </r>
    <r>
      <rPr>
        <sz val="9"/>
        <color theme="1"/>
        <rFont val="Arial"/>
        <family val="2"/>
      </rPr>
      <t xml:space="preserve"> number portability required? (Q2.2.17)</t>
    </r>
  </si>
  <si>
    <t>Please provide link to the regulatory authority’s decision or to the regulation/law that establishes this requirement (Q2.2.17c)</t>
  </si>
  <si>
    <t xml:space="preserve">E-Communications - mobile networks  </t>
  </si>
  <si>
    <t>For which jurisdiction are you answering the questions? (Q2.3.1.)</t>
  </si>
  <si>
    <r>
      <t xml:space="preserve">In case you indicate that you are answering for the “State level” or “Subnational” level or “a combination of the above”, please always indicate the </t>
    </r>
    <r>
      <rPr>
        <b/>
        <sz val="9"/>
        <color rgb="FFFF0000"/>
        <rFont val="Arial"/>
        <family val="2"/>
      </rPr>
      <t>name of the jurisdiction/s</t>
    </r>
    <r>
      <rPr>
        <sz val="9"/>
        <color rgb="FFFF0000"/>
        <rFont val="Arial"/>
        <family val="2"/>
      </rPr>
      <t xml:space="preserve"> (Q2.3.1a)</t>
    </r>
  </si>
  <si>
    <t>Do laws or regulations restrict the number of competing firms permitted to operate a business (e.g. by establishing a legal monopoly, or limiting the number of operators) in the following sectors? (Q2.3.2)</t>
  </si>
  <si>
    <t>Please provide links to the laws/regulations that regulate access conditions in each of these markets (Q2.3.2a)</t>
  </si>
  <si>
    <t>SECTION 2.3. Market structure and barriers to competition in Mobile Networks and Services</t>
  </si>
  <si>
    <t>Is secondary trading of spectrum permitted? (Q2.3.4)</t>
  </si>
  <si>
    <r>
      <rPr>
        <b/>
        <sz val="9"/>
        <rFont val="Arial"/>
        <family val="2"/>
      </rPr>
      <t>Note:</t>
    </r>
    <r>
      <rPr>
        <sz val="9"/>
        <rFont val="Arial"/>
        <family val="2"/>
      </rPr>
      <t xml:space="preserve"> Secondary trading refers to the existence of a secondary market where already allocated spectrum can be traded among operators.</t>
    </r>
  </si>
  <si>
    <t>If secondary trading of spectrum is permitted, is the regulator required to assess whether a proposed trade may distort competition? (Q2.3.4a)</t>
  </si>
  <si>
    <t>Please provide a link to the regulation/guidance notes that explain how this assessment is carried out. (Q2.3.4b)</t>
  </si>
  <si>
    <t>Partial transfer of the relevant licence (Q2.3.4c)</t>
  </si>
  <si>
    <t>Concurrent transfer of the relevant licence (Q2.3.4d)</t>
  </si>
  <si>
    <t>Spectrum leasing (Q2.3.4e)</t>
  </si>
  <si>
    <t>Please indicate which of the options are allowed and provide a link to the relevant regulation. (Q2.3.4f)</t>
  </si>
  <si>
    <t xml:space="preserve">If secondary trading of spectrum is permitted, is at least one of the following options allowed? </t>
  </si>
  <si>
    <t>Please provide the link to the relevant guidelines for sharing of passive mobile infrastructure (Q2.3.5b)</t>
  </si>
  <si>
    <t>Are there any legal and/or regulatory impediments to entry in the market for retail mobile services (voice, video and data) for mobile virtual network operators (MVNOs)? (Q2.3.8)</t>
  </si>
  <si>
    <r>
      <rPr>
        <b/>
        <sz val="9"/>
        <rFont val="Arial"/>
        <family val="2"/>
      </rPr>
      <t>Instructions:</t>
    </r>
    <r>
      <rPr>
        <sz val="9"/>
        <rFont val="Arial"/>
        <family val="2"/>
      </rPr>
      <t xml:space="preserve"> The guidelines or the specific rules must define under which conditions operators can share infrastructure and what rules shall govern their sharing arrangements to avoid collusive behaviour. </t>
    </r>
  </si>
  <si>
    <r>
      <rPr>
        <b/>
        <sz val="9"/>
        <rFont val="Arial"/>
        <family val="2"/>
      </rPr>
      <t>Instructions:</t>
    </r>
    <r>
      <rPr>
        <sz val="9"/>
        <rFont val="Arial"/>
        <family val="2"/>
      </rPr>
      <t xml:space="preserve"> The guidelines or the specific rules must define under which conditions operators can share infrastructure and what rules shall govern their sharing arrangements to avoid collusive behaviour.</t>
    </r>
  </si>
  <si>
    <r>
      <rPr>
        <b/>
        <sz val="9"/>
        <rFont val="Arial"/>
        <family val="2"/>
      </rPr>
      <t>Definition:</t>
    </r>
    <r>
      <rPr>
        <sz val="9"/>
        <rFont val="Arial"/>
        <family val="2"/>
      </rPr>
      <t xml:space="preserve"> A Mobile Virtual Network Operator is a provider of mobile data and voice services that does not have its own licensed frequency allocation of radio spectrum and needs to rely on another mobile operator to have access to their spectrum. The extent to which the MVNO uses its own or the mobile operators’ infrastructure can change.</t>
    </r>
  </si>
  <si>
    <t>Please provide the link to the relevant guidelines for sharing of active mobile infrastructure (Q2.3.7)</t>
  </si>
  <si>
    <t>In answering Questions Q2.3.9 to Q2.3.11c please pay considerable attention as they all refer to the same market but they all depend on the answers given to the first question</t>
  </si>
  <si>
    <r>
      <t xml:space="preserve">If you have answered </t>
    </r>
    <r>
      <rPr>
        <b/>
        <sz val="9"/>
        <color rgb="FFFF0000"/>
        <rFont val="Arial"/>
        <family val="2"/>
      </rPr>
      <t>DEGREE OF MARKET POWER HAS NOT BEEN ASSESSED</t>
    </r>
    <r>
      <rPr>
        <sz val="9"/>
        <color rgb="FFFF0000"/>
        <rFont val="Arial"/>
        <family val="2"/>
      </rPr>
      <t xml:space="preserve">, please skip to Q2.3.12
If you have answered </t>
    </r>
    <r>
      <rPr>
        <b/>
        <sz val="9"/>
        <color rgb="FFFF0000"/>
        <rFont val="Arial"/>
        <family val="2"/>
      </rPr>
      <t>YES</t>
    </r>
    <r>
      <rPr>
        <sz val="9"/>
        <color rgb="FFFF0000"/>
        <rFont val="Arial"/>
        <family val="2"/>
      </rPr>
      <t xml:space="preserve">, please answer Q2.3.10 to Q2.3.10e
If you have answered </t>
    </r>
    <r>
      <rPr>
        <b/>
        <sz val="9"/>
        <color rgb="FFFF0000"/>
        <rFont val="Arial"/>
        <family val="2"/>
      </rPr>
      <t>NO,</t>
    </r>
    <r>
      <rPr>
        <sz val="9"/>
        <color rgb="FFFF0000"/>
        <rFont val="Arial"/>
        <family val="2"/>
      </rPr>
      <t xml:space="preserve"> please answer Q2.3.11 to Q2.3.11c</t>
    </r>
  </si>
  <si>
    <r>
      <t>Is there an operator (or group of operators) that has significant/substantial market power in the market for the provision of</t>
    </r>
    <r>
      <rPr>
        <b/>
        <sz val="9"/>
        <rFont val="Arial"/>
        <family val="2"/>
      </rPr>
      <t xml:space="preserve"> wholesale mobile call origination services</t>
    </r>
    <r>
      <rPr>
        <sz val="9"/>
        <rFont val="Arial"/>
        <family val="2"/>
      </rPr>
      <t>? (Q2.3.9)</t>
    </r>
  </si>
  <si>
    <r>
      <t xml:space="preserve">If there is an operator (or group of operators) that has significant/substantial market power, is this operator (or group of operators) required to provide </t>
    </r>
    <r>
      <rPr>
        <b/>
        <sz val="9"/>
        <rFont val="Arial"/>
        <family val="2"/>
      </rPr>
      <t>wholesale mobile call origination services</t>
    </r>
    <r>
      <rPr>
        <sz val="9"/>
        <rFont val="Arial"/>
        <family val="2"/>
      </rPr>
      <t>? (Q2.3.10)</t>
    </r>
  </si>
  <si>
    <t>If the answer to the question above is yes, are the prices of the required services regulated directly or indirectly? (Q2.3.10b)</t>
  </si>
  <si>
    <t>If the answer to question above is yes, is this operator (or group of operators) required  to publish a reference offer and to regularly update it? (Q2.3.10d)</t>
  </si>
  <si>
    <r>
      <t xml:space="preserve">If there is </t>
    </r>
    <r>
      <rPr>
        <b/>
        <sz val="9"/>
        <color theme="1"/>
        <rFont val="Arial"/>
        <family val="2"/>
      </rPr>
      <t xml:space="preserve">no </t>
    </r>
    <r>
      <rPr>
        <sz val="9"/>
        <color theme="1"/>
        <rFont val="Arial"/>
        <family val="2"/>
      </rPr>
      <t xml:space="preserve">operator (or group of operators) that has significant/substantial market power in the market for wholesale mobile call origination, is there a requirement for any operator to provide </t>
    </r>
    <r>
      <rPr>
        <b/>
        <sz val="9"/>
        <color theme="1"/>
        <rFont val="Arial"/>
        <family val="2"/>
      </rPr>
      <t>wholesale mobile call origination services</t>
    </r>
    <r>
      <rPr>
        <sz val="9"/>
        <color theme="1"/>
        <rFont val="Arial"/>
        <family val="2"/>
      </rPr>
      <t>? (Q2.3.11)</t>
    </r>
  </si>
  <si>
    <t>If the answer to the question above is yes, are the prices of the required services regulated directly or indirectly? (Q2.3.11b)</t>
  </si>
  <si>
    <r>
      <rPr>
        <b/>
        <sz val="9"/>
        <rFont val="Arial"/>
        <family val="2"/>
      </rPr>
      <t>Definition:</t>
    </r>
    <r>
      <rPr>
        <sz val="9"/>
        <rFont val="Arial"/>
        <family val="2"/>
      </rPr>
      <t xml:space="preserve"> 
</t>
    </r>
    <r>
      <rPr>
        <b/>
        <sz val="9"/>
        <rFont val="Arial"/>
        <family val="2"/>
      </rPr>
      <t>Mobile call origination</t>
    </r>
    <r>
      <rPr>
        <sz val="9"/>
        <rFont val="Arial"/>
        <family val="2"/>
      </rPr>
      <t xml:space="preserve"> is a wholesale service that consists in an operator collecting a call initiated on its network and handing it off to another operator for completion to a called party.
</t>
    </r>
    <r>
      <rPr>
        <b/>
        <sz val="9"/>
        <rFont val="Arial"/>
        <family val="2"/>
      </rPr>
      <t>An operator with significant or substantial market power</t>
    </r>
    <r>
      <rPr>
        <sz val="9"/>
        <rFont val="Arial"/>
        <family val="2"/>
      </rPr>
      <t xml:space="preserve"> is an operator that, in the absence of ex-ante regulation, is capable of profitably setting prices above competitive levels for a considerable period. 
</t>
    </r>
    <r>
      <rPr>
        <b/>
        <sz val="9"/>
        <rFont val="Arial"/>
        <family val="2"/>
      </rPr>
      <t>Instructions:</t>
    </r>
    <r>
      <rPr>
        <sz val="9"/>
        <rFont val="Arial"/>
        <family val="2"/>
      </rPr>
      <t xml:space="preserve"> 
If you are an </t>
    </r>
    <r>
      <rPr>
        <b/>
        <sz val="9"/>
        <rFont val="Arial"/>
        <family val="2"/>
      </rPr>
      <t>EU member state</t>
    </r>
    <r>
      <rPr>
        <sz val="9"/>
        <rFont val="Arial"/>
        <family val="2"/>
      </rPr>
      <t xml:space="preserve"> and you do not assess this market because not required by the EU Commission, please answer No
If this market is no longer assessed because competition is considered to be effective, please answer No and </t>
    </r>
    <r>
      <rPr>
        <u/>
        <sz val="9"/>
        <color rgb="FFFF0000"/>
        <rFont val="Arial"/>
        <family val="2"/>
      </rPr>
      <t>provide a link to the last assessment the regulator carried out in the comments’ column</t>
    </r>
    <r>
      <rPr>
        <sz val="9"/>
        <rFont val="Arial"/>
        <family val="2"/>
      </rPr>
      <t xml:space="preserve">. 
</t>
    </r>
    <r>
      <rPr>
        <b/>
        <sz val="9"/>
        <rFont val="Arial"/>
        <family val="2"/>
      </rPr>
      <t>Note:</t>
    </r>
    <r>
      <rPr>
        <sz val="9"/>
        <rFont val="Arial"/>
        <family val="2"/>
      </rPr>
      <t xml:space="preserve"> The </t>
    </r>
    <r>
      <rPr>
        <b/>
        <sz val="9"/>
        <rFont val="Arial"/>
        <family val="2"/>
      </rPr>
      <t xml:space="preserve">relevant geographic market </t>
    </r>
    <r>
      <rPr>
        <sz val="9"/>
        <rFont val="Arial"/>
        <family val="2"/>
      </rPr>
      <t>should be the national one. If you consider that the national geographic market is not the best way to measure market share in this context, use the most appropriate geographic market definition and explain why in the Comments column.</t>
    </r>
  </si>
  <si>
    <t>In answering Questions Q2.3.12 to Q2.3.14c please pay considerable attention as they all refer to the same market but they all depend on the answers given to the first question</t>
  </si>
  <si>
    <r>
      <rPr>
        <sz val="9"/>
        <color rgb="FFFF0000"/>
        <rFont val="Arial"/>
        <family val="2"/>
      </rPr>
      <t xml:space="preserve">If you have answered </t>
    </r>
    <r>
      <rPr>
        <b/>
        <sz val="9"/>
        <color rgb="FFFF0000"/>
        <rFont val="Arial"/>
        <family val="2"/>
      </rPr>
      <t>DEGREE OF MARKET POWER HAS NOT BEEN ASSESSED</t>
    </r>
    <r>
      <rPr>
        <sz val="9"/>
        <color rgb="FFFF0000"/>
        <rFont val="Arial"/>
        <family val="2"/>
      </rPr>
      <t xml:space="preserve">, please skip to Q2.3.15
If you have answered </t>
    </r>
    <r>
      <rPr>
        <b/>
        <sz val="9"/>
        <color rgb="FFFF0000"/>
        <rFont val="Arial"/>
        <family val="2"/>
      </rPr>
      <t>YES,</t>
    </r>
    <r>
      <rPr>
        <sz val="9"/>
        <color rgb="FFFF0000"/>
        <rFont val="Arial"/>
        <family val="2"/>
      </rPr>
      <t xml:space="preserve"> please answer Q2.3.13 to Q2.3.13e
If you have answered </t>
    </r>
    <r>
      <rPr>
        <b/>
        <sz val="9"/>
        <color rgb="FFFF0000"/>
        <rFont val="Arial"/>
        <family val="2"/>
      </rPr>
      <t>NO,</t>
    </r>
    <r>
      <rPr>
        <sz val="9"/>
        <color rgb="FFFF0000"/>
        <rFont val="Arial"/>
        <family val="2"/>
      </rPr>
      <t xml:space="preserve"> please answer Q2.3.14 to Q2.3.14c</t>
    </r>
  </si>
  <si>
    <r>
      <t xml:space="preserve">If there is an operator (or group of operators) that has significant/substantial market power, is this operator (or group of operators) required to provide </t>
    </r>
    <r>
      <rPr>
        <b/>
        <sz val="9"/>
        <rFont val="Arial"/>
        <family val="2"/>
      </rPr>
      <t>wholesale mobile call termination</t>
    </r>
    <r>
      <rPr>
        <sz val="9"/>
        <rFont val="Arial"/>
        <family val="2"/>
      </rPr>
      <t xml:space="preserve"> services? (Q2.3.13)</t>
    </r>
  </si>
  <si>
    <t>If the answer to the question above is yes, are the prices of the required services regulated directly or indirectly? (Q2.3.13b)</t>
  </si>
  <si>
    <t>If the answer to the question above is yes, is this operator (or group of operators) required to publish a reference offer and to regularly update it? (Q2.3.13d)</t>
  </si>
  <si>
    <r>
      <t xml:space="preserve">If there is </t>
    </r>
    <r>
      <rPr>
        <b/>
        <sz val="9"/>
        <rFont val="Arial"/>
        <family val="2"/>
      </rPr>
      <t>no</t>
    </r>
    <r>
      <rPr>
        <sz val="9"/>
        <rFont val="Arial"/>
        <family val="2"/>
      </rPr>
      <t xml:space="preserve"> operator (or group of operators) that has significant/substantial market power in the market for wholesale mobile call termination, is there a requirement for any operator to provide</t>
    </r>
    <r>
      <rPr>
        <b/>
        <sz val="9"/>
        <rFont val="Arial"/>
        <family val="2"/>
      </rPr>
      <t xml:space="preserve"> wholesale mobile call termination</t>
    </r>
    <r>
      <rPr>
        <sz val="9"/>
        <rFont val="Arial"/>
        <family val="2"/>
      </rPr>
      <t xml:space="preserve"> services? (Q2.3.14)</t>
    </r>
  </si>
  <si>
    <t>If the answer to the question above is yes, are the prices of the required services regulated directly or indirectly? (Q2.3.14b)</t>
  </si>
  <si>
    <t>Please provide link to the regulatory authority’s decision or to the regulation/law that establishes this requirement  (Q2.3.10a)</t>
  </si>
  <si>
    <t>Please provide link to the regulatory authority’s decision or to the regulation/law that establishes this requirement  (Q2.3.10c)</t>
  </si>
  <si>
    <t>Please provide link to latest reference offer  (Q2.3.10e)</t>
  </si>
  <si>
    <t>Please provide link to the regulatory authority’s decision or to the regulation/law that establishes this requirement  (Q2.3.11a)</t>
  </si>
  <si>
    <t>Please provide link to the regulatory authority’s decision or to the regulation/law that establishes this requirement  (Q2.3.11c)</t>
  </si>
  <si>
    <t>Please provide link to the regulatory authority’s decision or to the regulation/law that establishes this requirement  (Q2.3.13a)</t>
  </si>
  <si>
    <t>Please provide link to the regulatory authority’s decision or to the regulation/law that establishes this requirement  (Q2.3.13c)</t>
  </si>
  <si>
    <t>Please provide link to the latest reference offer  (Q2.3.13e)</t>
  </si>
  <si>
    <t>Please provide link to the regulatory authority’s decision or to the regulation/law that establishes this requirement  (Q2.3.14a)</t>
  </si>
  <si>
    <t>Please provide link to the regulatory authority’s decision or to the regulation/law that establishes this requirement  (Q2.3.14c)</t>
  </si>
  <si>
    <t>Are retail tariffs for all mobile services (voice, data and video) or a subset of them (e.g. only voice) regulated or approved by the government, ministry, regulator or other public body? (Q2.3.15)</t>
  </si>
  <si>
    <r>
      <t xml:space="preserve">Is </t>
    </r>
    <r>
      <rPr>
        <b/>
        <sz val="9"/>
        <rFont val="Arial"/>
        <family val="2"/>
      </rPr>
      <t>mobile</t>
    </r>
    <r>
      <rPr>
        <sz val="9"/>
        <rFont val="Arial"/>
        <family val="2"/>
      </rPr>
      <t xml:space="preserve"> number portability required? (Q2.3.17)</t>
    </r>
  </si>
  <si>
    <t>Please provide link to the regulatory authority’s decision or to the regulation/law that establishes this requirement in the Comments column (Q2.3.17a)</t>
  </si>
  <si>
    <r>
      <t xml:space="preserve">If the answer to the question above is yes, are conditions for porting </t>
    </r>
    <r>
      <rPr>
        <b/>
        <sz val="9"/>
        <rFont val="Arial"/>
        <family val="2"/>
      </rPr>
      <t>mobile</t>
    </r>
    <r>
      <rPr>
        <sz val="9"/>
        <rFont val="Arial"/>
        <family val="2"/>
      </rPr>
      <t xml:space="preserve"> numbers regulated? (Q2.3.17b)</t>
    </r>
  </si>
  <si>
    <t>Please provide link to the regulatory authority’s decision or to the regulation/law that establishes this requirement in the Comments column (Q2.3.17c)</t>
  </si>
  <si>
    <t>Is there an electronic platform where network operators, and when relevant, public bodies, are required to publish information on:</t>
  </si>
  <si>
    <r>
      <rPr>
        <b/>
        <sz val="9"/>
        <rFont val="Arial"/>
        <family val="2"/>
      </rPr>
      <t>Instructions:</t>
    </r>
    <r>
      <rPr>
        <sz val="9"/>
        <rFont val="Arial"/>
        <family val="2"/>
      </rPr>
      <t xml:space="preserve"> Please answer ‘Yes’ also if there are some limited exceptions (e.g. historical buildings, security etc.).</t>
    </r>
  </si>
  <si>
    <r>
      <rPr>
        <b/>
        <sz val="9"/>
        <rFont val="Arial"/>
        <family val="2"/>
      </rPr>
      <t>Instructions:</t>
    </r>
    <r>
      <rPr>
        <sz val="9"/>
        <rFont val="Arial"/>
        <family val="2"/>
      </rPr>
      <t xml:space="preserve"> These guidelines should include information on pricing methodologies, standard agreement model(s) and standard offer(s) based on fair and reasonable terms and conditions andr other relevant documentation. </t>
    </r>
  </si>
  <si>
    <t>Please provide the name of this body and link to page explaining how complaints are handled (Q2.4.4b)</t>
  </si>
  <si>
    <r>
      <rPr>
        <b/>
        <sz val="9"/>
        <rFont val="Arial"/>
        <family val="2"/>
      </rPr>
      <t>Note:</t>
    </r>
    <r>
      <rPr>
        <sz val="9"/>
        <rFont val="Arial"/>
        <family val="2"/>
      </rPr>
      <t xml:space="preserve"> This body could be an ombudsman, a regulator or an Alternative Dispute Resolution (ADR) scheme, but it should be external to the operators.</t>
    </r>
  </si>
  <si>
    <t>code2023</t>
  </si>
  <si>
    <t>QuestionText_2023</t>
  </si>
  <si>
    <t>ECO_B</t>
  </si>
  <si>
    <t>ECO_A</t>
  </si>
  <si>
    <t>ECO_C</t>
  </si>
  <si>
    <t>ECO_D</t>
  </si>
  <si>
    <t>ECO_E</t>
  </si>
  <si>
    <t>ECO_F</t>
  </si>
  <si>
    <t>ECO_G</t>
  </si>
  <si>
    <t>ECO_H</t>
  </si>
  <si>
    <t>ECO_I</t>
  </si>
  <si>
    <t>state level (only for federal states)</t>
  </si>
  <si>
    <t>yes, but not georeferenced</t>
  </si>
  <si>
    <t>no (because fixed network very limited)</t>
  </si>
  <si>
    <t>Q2.1.3_C1</t>
  </si>
  <si>
    <t>Q2.1.3_C2</t>
  </si>
  <si>
    <t>Q2.1.3_C3</t>
  </si>
  <si>
    <t>Q2.1.3_C4</t>
  </si>
  <si>
    <t>Column P</t>
  </si>
  <si>
    <t>P</t>
  </si>
  <si>
    <t>Q2.1.6a</t>
  </si>
  <si>
    <t>Q2.1.6a_C1</t>
  </si>
  <si>
    <t>Q2.1.6a_C2</t>
  </si>
  <si>
    <t>Q2.1.6a_C3</t>
  </si>
  <si>
    <t>Q2.1.6a_C4</t>
  </si>
  <si>
    <t>Q2.2.7 / Q2.2.8</t>
  </si>
  <si>
    <t>Q2.2.7 / Q2.2.8b</t>
  </si>
  <si>
    <t>Q2.2.7 / Q2.2.8d</t>
  </si>
  <si>
    <t>Q2.2.7 / Q2.2.9</t>
  </si>
  <si>
    <t>Q2.2.7 / Q2.2.9b</t>
  </si>
  <si>
    <t>Q2.2.10 / Q2.2.11</t>
  </si>
  <si>
    <t>Q2.2.10 / Q2.2.12</t>
  </si>
  <si>
    <t>Q2.2.10 / Q2.2.11b</t>
  </si>
  <si>
    <t>Q2.2.10 / Q2.2.111d</t>
  </si>
  <si>
    <t>Q2.2.10 / Q2.2.12b</t>
  </si>
  <si>
    <t>Q2.2.13 / Q2.2.14</t>
  </si>
  <si>
    <t>Q2.2.13 / Q2.2.14b</t>
  </si>
  <si>
    <t>Q2.2.13 / Q2.2.14d</t>
  </si>
  <si>
    <t>Q2.2.13 / Q2.2.15</t>
  </si>
  <si>
    <t>Q2.2.13 / Q2.2.15b</t>
  </si>
  <si>
    <t>no, because of negative CBA</t>
  </si>
  <si>
    <t>ECO_J</t>
  </si>
  <si>
    <t>Q2.2.16</t>
  </si>
  <si>
    <t>Q2.2.16a</t>
  </si>
  <si>
    <t>Q2.2.17b</t>
  </si>
  <si>
    <t>Q2.3.4c</t>
  </si>
  <si>
    <t>Q2.3.4d</t>
  </si>
  <si>
    <t>Q2.3.4e</t>
  </si>
  <si>
    <t>Q2.3.4b</t>
  </si>
  <si>
    <t>Q2.3.5</t>
  </si>
  <si>
    <t>Q2.3.6</t>
  </si>
  <si>
    <t>Are mobile operators required to provide – or is it common practice for them to provide - appropriate and timely information regarding the use and billing of roaming services, in particular on tariffs, to their customers? (Q2.3.16)</t>
  </si>
  <si>
    <t>Please provide link to the regulatory authority’s decision or to the regulation/law that establishes this requirement (Q2.3.16a)</t>
  </si>
  <si>
    <t>If you have answered yes to the question above, why is it that there is at least some form of regulation on retail tariff? (Q2.3.15a)</t>
  </si>
  <si>
    <t>Q2.3.15a</t>
  </si>
  <si>
    <t>Q2.3.17b</t>
  </si>
  <si>
    <t>Q2.4.3</t>
  </si>
  <si>
    <t>Q2.3.10 / Q2.3.11</t>
  </si>
  <si>
    <t>Q2.3.10 / Q2.3.11b</t>
  </si>
  <si>
    <t>Q2.2.12 / Q2.2.14</t>
  </si>
  <si>
    <t>Q2.2.12 / Q2.2.13</t>
  </si>
  <si>
    <t>Q2.3.10 / Q2.3.11d</t>
  </si>
  <si>
    <t>Q2.2.12 / Q2.2.13b</t>
  </si>
  <si>
    <t>Q2.2.12 / Q2.2.13d</t>
  </si>
  <si>
    <t>Q2.2.12 / Q2.2.14b</t>
  </si>
  <si>
    <t>ETS</t>
  </si>
  <si>
    <t>NI</t>
  </si>
  <si>
    <t>Reason for proposing a revised value/Comment to answer in column X</t>
  </si>
  <si>
    <t>Reason for proposing a revised value/Comment to answer in column X/AC</t>
  </si>
  <si>
    <t>ECO_K</t>
  </si>
  <si>
    <t>not applicable (answered yes in previous question)</t>
  </si>
  <si>
    <r>
      <t xml:space="preserve">Please answer to this question, even if it overlaps to some extent with others asked before. This specific information is necessary to continue the time-series of the Network Sector PMR indicators. 
The </t>
    </r>
    <r>
      <rPr>
        <b/>
        <sz val="9"/>
        <rFont val="Arial"/>
        <family val="2"/>
      </rPr>
      <t>largest firm</t>
    </r>
    <r>
      <rPr>
        <sz val="9"/>
        <rFont val="Arial"/>
        <family val="2"/>
      </rPr>
      <t xml:space="preserve"> is the firm with the highest market share by number of customers, or, if not available, by revenues and should be the same as the one considered for question Q.2.1.4. </t>
    </r>
    <r>
      <rPr>
        <sz val="9"/>
        <rFont val="Arial"/>
        <family val="2"/>
      </rPr>
      <t xml:space="preserve">
</t>
    </r>
    <r>
      <rPr>
        <b/>
        <u/>
        <sz val="9"/>
        <rFont val="Arial"/>
        <family val="2"/>
      </rPr>
      <t>For federal countries:</t>
    </r>
    <r>
      <rPr>
        <sz val="9"/>
        <rFont val="Arial"/>
        <family val="2"/>
      </rPr>
      <t xml:space="preserve"> please consider all firms that are controlled by the government, not just in the representative state, but across the whole country</t>
    </r>
  </si>
  <si>
    <r>
      <t xml:space="preserve">Do federal, national, state, regional or provincial governments have special voting rights in </t>
    </r>
    <r>
      <rPr>
        <u/>
        <sz val="9"/>
        <rFont val="Arial"/>
        <family val="2"/>
      </rPr>
      <t>at least one</t>
    </r>
    <r>
      <rPr>
        <sz val="9"/>
        <rFont val="Arial"/>
        <family val="2"/>
      </rPr>
      <t xml:space="preserve"> firm in the sectors listed below, where such voting rights allow the government to:</t>
    </r>
  </si>
  <si>
    <r>
      <t xml:space="preserve">Do federal, national, state, regional or provincial governments have special voting rights in </t>
    </r>
    <r>
      <rPr>
        <u/>
        <sz val="9"/>
        <rFont val="Arial"/>
        <family val="2"/>
      </rPr>
      <t>the largest firm</t>
    </r>
    <r>
      <rPr>
        <sz val="9"/>
        <rFont val="Arial"/>
        <family val="2"/>
      </rPr>
      <t xml:space="preserve"> in the sectors listed below, where such voting rights allow the government to:</t>
    </r>
  </si>
  <si>
    <t>Is there an independent body to which consumers can refer any complaint they may have about services provided by fixed and mobile operators?  (Q2.4.4)</t>
  </si>
  <si>
    <t>THE OECD PMR Questionnaire</t>
  </si>
  <si>
    <r>
      <t xml:space="preserve">Do federal, national, state regional or provincial governments control </t>
    </r>
    <r>
      <rPr>
        <u/>
        <sz val="9"/>
        <rFont val="Arial"/>
        <family val="2"/>
      </rPr>
      <t>the largest firm</t>
    </r>
    <r>
      <rPr>
        <sz val="9"/>
        <rFont val="Arial"/>
        <family val="2"/>
      </rPr>
      <t xml:space="preserve"> of the following sectors? (Q2.1.4) </t>
    </r>
  </si>
  <si>
    <t>In answering Questions Q2.2.4 to Q2.2.6e please pay considerable attention as they all refer to the same market, but they all depend on the answers given to the first question</t>
  </si>
  <si>
    <r>
      <t>If you have answered</t>
    </r>
    <r>
      <rPr>
        <b/>
        <sz val="9"/>
        <color rgb="FFFF0000"/>
        <rFont val="Arial"/>
        <family val="2"/>
      </rPr>
      <t xml:space="preserve"> DEGREE OF MARKET POWER HAS NOT BEEN ASSESSED</t>
    </r>
    <r>
      <rPr>
        <sz val="9"/>
        <color rgb="FFFF0000"/>
        <rFont val="Arial"/>
        <family val="2"/>
      </rPr>
      <t xml:space="preserve">, please skip to Q2.2.7
If you have answered </t>
    </r>
    <r>
      <rPr>
        <b/>
        <sz val="9"/>
        <color rgb="FFFF0000"/>
        <rFont val="Arial"/>
        <family val="2"/>
      </rPr>
      <t>YES,</t>
    </r>
    <r>
      <rPr>
        <sz val="9"/>
        <color rgb="FFFF0000"/>
        <rFont val="Arial"/>
        <family val="2"/>
      </rPr>
      <t xml:space="preserve"> please answer Q2.2.5 to Q2.2.5g
If you have answered </t>
    </r>
    <r>
      <rPr>
        <b/>
        <sz val="9"/>
        <color rgb="FFFF0000"/>
        <rFont val="Arial"/>
        <family val="2"/>
      </rPr>
      <t>NO,</t>
    </r>
    <r>
      <rPr>
        <sz val="9"/>
        <color rgb="FFFF0000"/>
        <rFont val="Arial"/>
        <family val="2"/>
      </rPr>
      <t xml:space="preserve"> please answer Q2.2.6 to Q2.2.6e</t>
    </r>
  </si>
  <si>
    <t>If the answer to the question above is yes, is this operator (or group of operators) required to publish a reference offer and to regularly update it? (Q2.2.5f)</t>
  </si>
  <si>
    <r>
      <t xml:space="preserve">If there is an operator (or group of operators) that has significant/substantial market power, is this operator (or group of operators) required to provide </t>
    </r>
    <r>
      <rPr>
        <b/>
        <sz val="9"/>
        <rFont val="Arial"/>
        <family val="2"/>
      </rPr>
      <t xml:space="preserve">wholesale fixed call origination </t>
    </r>
    <r>
      <rPr>
        <sz val="9"/>
        <rFont val="Arial"/>
        <family val="2"/>
      </rPr>
      <t>services? (Q2.2.11)</t>
    </r>
  </si>
  <si>
    <r>
      <t xml:space="preserve">If there is no operator (or group of operators) that has significant/substantial market power, is any operator required to provide </t>
    </r>
    <r>
      <rPr>
        <b/>
        <sz val="9"/>
        <rFont val="Arial"/>
        <family val="2"/>
      </rPr>
      <t xml:space="preserve">wholesale fixed call origination </t>
    </r>
    <r>
      <rPr>
        <sz val="9"/>
        <rFont val="Arial"/>
        <family val="2"/>
      </rPr>
      <t>services? (Q2.2.12)</t>
    </r>
  </si>
  <si>
    <t>In answering Questions Q2.2.13 to Q2.2.15c please pay considerable attention as they all refer to the same market but they all depend on the answers given to the first question</t>
  </si>
  <si>
    <r>
      <t xml:space="preserve">If you have answered </t>
    </r>
    <r>
      <rPr>
        <b/>
        <sz val="9"/>
        <color rgb="FFFF0000"/>
        <rFont val="Arial"/>
        <family val="2"/>
      </rPr>
      <t>DEGREE OF MARKET POWER HAS NOT BEEN ASSESSED</t>
    </r>
    <r>
      <rPr>
        <sz val="9"/>
        <color rgb="FFFF0000"/>
        <rFont val="Arial"/>
        <family val="2"/>
      </rPr>
      <t xml:space="preserve">, please skip to Q2.2.16
If you have answered </t>
    </r>
    <r>
      <rPr>
        <b/>
        <sz val="9"/>
        <color rgb="FFFF0000"/>
        <rFont val="Arial"/>
        <family val="2"/>
      </rPr>
      <t>YES,</t>
    </r>
    <r>
      <rPr>
        <sz val="9"/>
        <color rgb="FFFF0000"/>
        <rFont val="Arial"/>
        <family val="2"/>
      </rPr>
      <t xml:space="preserve"> please answer Q2.2.14 to Q2.2.14e
If you have answered </t>
    </r>
    <r>
      <rPr>
        <b/>
        <sz val="9"/>
        <color rgb="FFFF0000"/>
        <rFont val="Arial"/>
        <family val="2"/>
      </rPr>
      <t>NO,</t>
    </r>
    <r>
      <rPr>
        <sz val="9"/>
        <color rgb="FFFF0000"/>
        <rFont val="Arial"/>
        <family val="2"/>
      </rPr>
      <t xml:space="preserve"> please answer Q2.2.15 to Q2.2.15c</t>
    </r>
  </si>
  <si>
    <r>
      <t>If the answer to the question above is yes, are the prices of these required</t>
    </r>
    <r>
      <rPr>
        <sz val="9"/>
        <rFont val="Arial"/>
        <family val="2"/>
      </rPr>
      <t xml:space="preserve"> services regulated? (Q2.2.12b)</t>
    </r>
  </si>
  <si>
    <r>
      <t xml:space="preserve">If you have answered </t>
    </r>
    <r>
      <rPr>
        <b/>
        <sz val="9"/>
        <color rgb="FFFF0000"/>
        <rFont val="Arial"/>
        <family val="2"/>
      </rPr>
      <t>DEGREE OF MARKET POWER HAS NOT BEEN ASSESSED</t>
    </r>
    <r>
      <rPr>
        <sz val="9"/>
        <color rgb="FFFF0000"/>
        <rFont val="Arial"/>
        <family val="2"/>
      </rPr>
      <t xml:space="preserve">, please skip to Q2.2.13
If you have answered </t>
    </r>
    <r>
      <rPr>
        <b/>
        <sz val="9"/>
        <color rgb="FFFF0000"/>
        <rFont val="Arial"/>
        <family val="2"/>
      </rPr>
      <t>YES,</t>
    </r>
    <r>
      <rPr>
        <sz val="9"/>
        <color rgb="FFFF0000"/>
        <rFont val="Arial"/>
        <family val="2"/>
      </rPr>
      <t xml:space="preserve"> please answer Q2.2.11 to Q2.2.11e
If you have answered </t>
    </r>
    <r>
      <rPr>
        <b/>
        <sz val="9"/>
        <color rgb="FFFF0000"/>
        <rFont val="Arial"/>
        <family val="2"/>
      </rPr>
      <t>NO,</t>
    </r>
    <r>
      <rPr>
        <sz val="9"/>
        <color rgb="FFFF0000"/>
        <rFont val="Arial"/>
        <family val="2"/>
      </rPr>
      <t xml:space="preserve"> please answer Q2.2.12 to Q2.2.12c</t>
    </r>
  </si>
  <si>
    <r>
      <t xml:space="preserve">If you have answered </t>
    </r>
    <r>
      <rPr>
        <b/>
        <sz val="9"/>
        <color rgb="FFFF0000"/>
        <rFont val="Arial"/>
        <family val="2"/>
      </rPr>
      <t>DEGREE OF MARKET POWER HAS NOT BEEN ASSESSED</t>
    </r>
    <r>
      <rPr>
        <sz val="9"/>
        <color rgb="FFFF0000"/>
        <rFont val="Arial"/>
        <family val="2"/>
      </rPr>
      <t xml:space="preserve">, please skip to Q2.2.10
If you have answered </t>
    </r>
    <r>
      <rPr>
        <b/>
        <sz val="9"/>
        <color rgb="FFFF0000"/>
        <rFont val="Arial"/>
        <family val="2"/>
      </rPr>
      <t>YES,</t>
    </r>
    <r>
      <rPr>
        <sz val="9"/>
        <color rgb="FFFF0000"/>
        <rFont val="Arial"/>
        <family val="2"/>
      </rPr>
      <t xml:space="preserve"> please answer Q2.2.8 to Q2.2.8e
If you have answered </t>
    </r>
    <r>
      <rPr>
        <b/>
        <sz val="9"/>
        <color rgb="FFFF0000"/>
        <rFont val="Arial"/>
        <family val="2"/>
      </rPr>
      <t>NO,</t>
    </r>
    <r>
      <rPr>
        <sz val="9"/>
        <color rgb="FFFF0000"/>
        <rFont val="Arial"/>
        <family val="2"/>
      </rPr>
      <t xml:space="preserve"> please answer Q2.2.9 to Q2.2.9c
</t>
    </r>
  </si>
  <si>
    <r>
      <t>Are operators allowed to share</t>
    </r>
    <r>
      <rPr>
        <b/>
        <sz val="9"/>
        <rFont val="Arial"/>
        <family val="2"/>
      </rPr>
      <t xml:space="preserve"> passive mobile infrastructure</t>
    </r>
    <r>
      <rPr>
        <sz val="9"/>
        <rFont val="Arial"/>
        <family val="2"/>
      </rPr>
      <t>? (Q2.3.5)</t>
    </r>
  </si>
  <si>
    <r>
      <t xml:space="preserve">If the answer is yes, has the regulator (or other relevant public body) published guidelines or specific rules on how operators can share </t>
    </r>
    <r>
      <rPr>
        <b/>
        <sz val="9"/>
        <rFont val="Arial"/>
        <family val="2"/>
      </rPr>
      <t>passive mobile infrastructure</t>
    </r>
    <r>
      <rPr>
        <sz val="9"/>
        <rFont val="Arial"/>
        <family val="2"/>
      </rPr>
      <t>? (Q2.3.5a)</t>
    </r>
  </si>
  <si>
    <r>
      <t xml:space="preserve">Are operators allowed to share </t>
    </r>
    <r>
      <rPr>
        <b/>
        <sz val="9"/>
        <rFont val="Arial"/>
        <family val="2"/>
      </rPr>
      <t>active mobile infrastructure</t>
    </r>
    <r>
      <rPr>
        <sz val="9"/>
        <rFont val="Arial"/>
        <family val="2"/>
      </rPr>
      <t>? (Q2.3.6)</t>
    </r>
  </si>
  <si>
    <r>
      <t xml:space="preserve">If the answer is yes, has the regulator (or other relevant public body) published guidelines or specific rules on how operators can share </t>
    </r>
    <r>
      <rPr>
        <b/>
        <sz val="9"/>
        <rFont val="Arial"/>
        <family val="2"/>
      </rPr>
      <t>active mobile infrastructure</t>
    </r>
    <r>
      <rPr>
        <sz val="9"/>
        <rFont val="Arial"/>
        <family val="2"/>
      </rPr>
      <t>? (Q2.3.6a)</t>
    </r>
  </si>
  <si>
    <r>
      <rPr>
        <b/>
        <sz val="9"/>
        <rFont val="Arial"/>
        <family val="2"/>
      </rPr>
      <t>Definition:</t>
    </r>
    <r>
      <rPr>
        <sz val="9"/>
        <rFont val="Arial"/>
        <family val="2"/>
      </rPr>
      <t xml:space="preserve">
</t>
    </r>
    <r>
      <rPr>
        <b/>
        <sz val="9"/>
        <rFont val="Arial"/>
        <family val="2"/>
      </rPr>
      <t xml:space="preserve">Active infrastructure </t>
    </r>
    <r>
      <rPr>
        <sz val="9"/>
        <rFont val="Arial"/>
        <family val="2"/>
      </rPr>
      <t xml:space="preserve">refers to the active layer of a mobile network. This includes the radio access network (e.g., antennas/transceivers, base station, backhaul networks and controllers) and core network elements (e.g. servers, switching centres). 
</t>
    </r>
    <r>
      <rPr>
        <b/>
        <sz val="9"/>
        <rFont val="Arial"/>
        <family val="2"/>
      </rPr>
      <t>Instructions:</t>
    </r>
    <r>
      <rPr>
        <sz val="9"/>
        <rFont val="Arial"/>
        <family val="2"/>
      </rPr>
      <t xml:space="preserve"> Please </t>
    </r>
    <r>
      <rPr>
        <b/>
        <sz val="9"/>
        <rFont val="Arial"/>
        <family val="2"/>
      </rPr>
      <t>do not consider spectrum sharing</t>
    </r>
    <r>
      <rPr>
        <sz val="9"/>
        <rFont val="Arial"/>
        <family val="2"/>
      </rPr>
      <t xml:space="preserve"> as active sharing. There are separate questions on spectrum sharing </t>
    </r>
  </si>
  <si>
    <t>Please provide a description of these impediments and a link to any relevant law (Q2.3.8a)</t>
  </si>
  <si>
    <r>
      <t xml:space="preserve">Is there an operator (or group of operators) that has significant/substantial market power in the market for the provision of </t>
    </r>
    <r>
      <rPr>
        <b/>
        <sz val="9"/>
        <rFont val="Arial"/>
        <family val="2"/>
      </rPr>
      <t>wholesale mobile call termination services</t>
    </r>
    <r>
      <rPr>
        <sz val="9"/>
        <rFont val="Arial"/>
        <family val="2"/>
      </rPr>
      <t>? (Q2.3.12)</t>
    </r>
  </si>
  <si>
    <r>
      <rPr>
        <b/>
        <sz val="9"/>
        <rFont val="Arial"/>
        <family val="2"/>
      </rPr>
      <t>Definition:</t>
    </r>
    <r>
      <rPr>
        <sz val="9"/>
        <rFont val="Arial"/>
        <family val="2"/>
      </rPr>
      <t xml:space="preserve"> A tariff is regulated when its exact level or its maximum or minimum level is set or constrained by a regulatory authority, government, a ministry or other public body. The obligation to notify a tariff is not considered to be regulation.
</t>
    </r>
    <r>
      <rPr>
        <b/>
        <sz val="9"/>
        <rFont val="Arial"/>
        <family val="2"/>
      </rPr>
      <t/>
    </r>
  </si>
  <si>
    <r>
      <rPr>
        <b/>
        <sz val="9"/>
        <rFont val="Arial"/>
        <family val="2"/>
      </rPr>
      <t>Definition:</t>
    </r>
    <r>
      <rPr>
        <sz val="9"/>
        <rFont val="Arial"/>
        <family val="2"/>
      </rPr>
      <t xml:space="preserve"> 
</t>
    </r>
    <r>
      <rPr>
        <b/>
        <sz val="9"/>
        <rFont val="Arial"/>
        <family val="2"/>
      </rPr>
      <t>Passive infrastructure</t>
    </r>
    <r>
      <rPr>
        <sz val="9"/>
        <rFont val="Arial"/>
        <family val="2"/>
      </rPr>
      <t xml:space="preserve"> refers to civil engineering infrastructure able to accommodate electronic elements of e-communications networks. Examples include pipes, masts, cable ducts, manholes, access hatches, cable cabinets, towers and poles, buildings. Passive infrastructure is NOT part of the electronic infrastructure of the network. It is also often referred as physical infrastructure.
</t>
    </r>
    <r>
      <rPr>
        <b/>
        <sz val="9"/>
        <rFont val="Arial"/>
        <family val="2"/>
      </rPr>
      <t>Civil works</t>
    </r>
    <r>
      <rPr>
        <sz val="9"/>
        <rFont val="Arial"/>
        <family val="2"/>
      </rPr>
      <t xml:space="preserve"> include all works carried out by private network operators and by public bodies that are necessary to support the expansion of the physical network infrastructure. 
</t>
    </r>
    <r>
      <rPr>
        <b/>
        <sz val="9"/>
        <rFont val="Arial"/>
        <family val="2"/>
      </rPr>
      <t>Occupation levels</t>
    </r>
    <r>
      <rPr>
        <sz val="9"/>
        <rFont val="Arial"/>
        <family val="2"/>
      </rPr>
      <t xml:space="preserve"> refer to the extent that a specific physical infrastructure is used and therefore to what extent there is scope for further sharing. 
</t>
    </r>
    <r>
      <rPr>
        <b/>
        <sz val="9"/>
        <rFont val="Arial"/>
        <family val="2"/>
      </rPr>
      <t>Georeferenced information</t>
    </r>
    <r>
      <rPr>
        <sz val="9"/>
        <rFont val="Arial"/>
        <family val="2"/>
      </rPr>
      <t xml:space="preserve"> on a location is data that provides its exact geographical coordinates, so this can be very easily located on a map.
</t>
    </r>
    <r>
      <rPr>
        <b/>
        <sz val="9"/>
        <rFont val="Arial"/>
        <family val="2"/>
      </rPr>
      <t>Instructions:</t>
    </r>
    <r>
      <rPr>
        <sz val="9"/>
        <rFont val="Arial"/>
        <family val="2"/>
      </rPr>
      <t xml:space="preserve">
Please answer Yes only if his digital platform is accessible online and all information is available in electronic format. The platform can be either a single digital portal or a set of interconnected digital portals. 
Please select “No (because fixed network very limited)” when the level of penetration of the fixed network across the population of your country is very low. Please provide an indication of this level of penetration in the Comments column.
</t>
    </r>
  </si>
  <si>
    <t xml:space="preserve">2-E-communic. </t>
  </si>
  <si>
    <t>2bis-Regulator</t>
  </si>
  <si>
    <t>yes (national monopoly)</t>
  </si>
  <si>
    <t>yes, georeferenced</t>
  </si>
  <si>
    <t>positions are advertised publicly &amp; candidates examined by selection panel</t>
  </si>
  <si>
    <t>secondment from private sector and/or from government bodies</t>
  </si>
  <si>
    <t>position is publicly advertised &amp; candidates examined by independent selection panel</t>
  </si>
  <si>
    <t>ministerial/governmental nomination based on public job ads &amp; independent selection panel</t>
  </si>
  <si>
    <t>ministerial/governmental nomination without independent selection panel</t>
  </si>
  <si>
    <t>parliament/congress/parliamentary/congressional committee</t>
  </si>
  <si>
    <t>subnational (e.g. region/ lander/province)</t>
  </si>
  <si>
    <t>a combination of the above</t>
  </si>
  <si>
    <t>federal level/ national level (for non-federal states)</t>
  </si>
  <si>
    <r>
      <rPr>
        <b/>
        <sz val="9"/>
        <color rgb="FFFF0000"/>
        <rFont val="Arial"/>
        <family val="2"/>
      </rPr>
      <t>Note</t>
    </r>
    <r>
      <rPr>
        <sz val="9"/>
        <color rgb="FFFF0000"/>
        <rFont val="Arial"/>
        <family val="2"/>
      </rPr>
      <t>: It is important for OECD to know the body that answered the questionnaire for future references -
Please note that OECD is often asked by individual countries who answered the questionnaire for their country</t>
    </r>
  </si>
  <si>
    <r>
      <rPr>
        <b/>
        <sz val="9"/>
        <color rgb="FFFF0000"/>
        <rFont val="Arial"/>
        <family val="2"/>
      </rPr>
      <t>Note</t>
    </r>
    <r>
      <rPr>
        <sz val="9"/>
        <color rgb="FFFF0000"/>
        <rFont val="Arial"/>
        <family val="2"/>
      </rPr>
      <t>: It is important for OECD to have the contact of the respondent in case of need and because OECD is often asked by individual countries who answered the questionnaire for their country</t>
    </r>
  </si>
  <si>
    <t>Please also indicate the e-mail address of the specific person answering this section. (Q2.0.1b)</t>
  </si>
  <si>
    <t>Please provide us the name of the body/institution answering this question in the original language and provide a link to its webpage. (Q2.0.1a)</t>
  </si>
  <si>
    <t>THE OECD Governance of Regulator Questionnaire</t>
  </si>
  <si>
    <t>Reason for proposing a value different from that in column N</t>
  </si>
  <si>
    <r>
      <rPr>
        <b/>
        <sz val="9"/>
        <rFont val="Arial"/>
        <family val="2"/>
      </rPr>
      <t>Instrutions</t>
    </r>
    <r>
      <rPr>
        <sz val="9"/>
        <rFont val="Arial"/>
        <family val="2"/>
      </rPr>
      <t>:If there are bodies responsible for the economic regulation of this sector at national and subnational level, please answer only for the one at national level. 
If the bodies responsible for the economic regulation of this sector are located at sub-national level and hence are multiple please follow the instruction on which jurisdiction to select, provided in the general instructions. 
For federal states the federal level would be the national level, and state level would count as subnational.</t>
    </r>
  </si>
  <si>
    <r>
      <t>Definition:</t>
    </r>
    <r>
      <rPr>
        <sz val="9"/>
        <rFont val="Arial"/>
        <family val="2"/>
      </rPr>
      <t xml:space="preserve"> By Work programme is meant a document and/or statement outlining how the regulator intends to implement priorities and objectives. This programme can include details on planned regulatory decisions and actions related to the management and organisational performance of the regulator. It can have a shorter-term horizon (1 year, for instance).</t>
    </r>
  </si>
  <si>
    <t>REGEC</t>
  </si>
  <si>
    <r>
      <rPr>
        <b/>
        <sz val="9"/>
        <rFont val="Arial"/>
        <family val="2"/>
      </rPr>
      <t>Definition</t>
    </r>
    <r>
      <rPr>
        <sz val="9"/>
        <rFont val="Arial"/>
        <family val="2"/>
      </rPr>
      <t>: specialized body refers to a body independent from the executive but not part of the judiciary branch. This could be another regulator and/or a competition authority.
Examples of governmental and ministerial bodies are government departments and ministries or agencies attached to a department or ministry.
Examples of qualifications are limitations on the scope and extent to which the body can overturn the decision of the regulator. For example, the body can only reject certain parts or sections of the decision.</t>
    </r>
  </si>
  <si>
    <r>
      <rPr>
        <b/>
        <sz val="9"/>
        <rFont val="Arial"/>
        <family val="2"/>
      </rPr>
      <t xml:space="preserve">Note: </t>
    </r>
    <r>
      <rPr>
        <sz val="9"/>
        <rFont val="Arial"/>
        <family val="2"/>
      </rPr>
      <t>Government includes the ministry responsible for sector supervised by the regulator.</t>
    </r>
  </si>
  <si>
    <r>
      <rPr>
        <b/>
        <sz val="9"/>
        <rFont val="Arial"/>
        <family val="2"/>
      </rPr>
      <t xml:space="preserve">Note: </t>
    </r>
    <r>
      <rPr>
        <sz val="9"/>
        <rFont val="Arial"/>
        <family val="2"/>
      </rPr>
      <t>The question asks how the majority of staff is recruited (not necessarily all staff).</t>
    </r>
  </si>
  <si>
    <r>
      <rPr>
        <b/>
        <sz val="9"/>
        <rFont val="Arial"/>
        <family val="2"/>
      </rPr>
      <t>Definitions</t>
    </r>
    <r>
      <rPr>
        <sz val="9"/>
        <rFont val="Arial"/>
        <family val="2"/>
      </rPr>
      <t>: Independent Selection panel means a panel composed of members outside government.
Nomination refers to the proposal of a candidate for a public position to the authorities with the power to appoint the candidate. 
Ministerial/governmental nomination means that a minister or group of ministers or cabinet nominate candidates. In the case of answer option 3, the minister or group of ministers or cabinet nominate candidates based on a shortlist proposed by an independent selection panel.</t>
    </r>
  </si>
  <si>
    <r>
      <rPr>
        <b/>
        <sz val="9"/>
        <rFont val="Arial"/>
        <family val="2"/>
      </rPr>
      <t>Definition</t>
    </r>
    <r>
      <rPr>
        <sz val="9"/>
        <rFont val="Arial"/>
        <family val="2"/>
      </rPr>
      <t>: By a governmental/ministerial body is meant government departments and ministries or agencies attached to a department or ministry and their heads (for example, minister or group of ministers or cabinet or the president)
"Final appointment" means steps to confirm and finalise the appointment following the nomination</t>
    </r>
  </si>
  <si>
    <t>These may involve certain restrictions or incompatabilities related to hiring applying to, for example, certain (1) employees in the sector regulated by the authority, (2) lobbyists, (3) suppliers to the government, or (4) those who negotiated public sector contracts on behalf of a company.
Restrictions may apply during the recruitment process where the applicants' previous employment is assessed for potential conflicts of interest. Once recruited, they may also be expected to manage their conflicts of interest through recusal from involvement or restriction from certain information in related decision-making processes.</t>
  </si>
  <si>
    <r>
      <rPr>
        <b/>
        <sz val="9"/>
        <rFont val="Arial"/>
        <family val="2"/>
      </rPr>
      <t xml:space="preserve">Note: </t>
    </r>
    <r>
      <rPr>
        <sz val="9"/>
        <rFont val="Arial"/>
        <family val="2"/>
      </rPr>
      <t>For regulators with an agency head: if restrictions exist, please provide examples of restrictions in the Comments column.</t>
    </r>
  </si>
  <si>
    <r>
      <rPr>
        <b/>
        <sz val="9"/>
        <rFont val="Arial"/>
        <family val="2"/>
      </rPr>
      <t xml:space="preserve">Definition: </t>
    </r>
    <r>
      <rPr>
        <sz val="9"/>
        <rFont val="Arial"/>
        <family val="2"/>
      </rPr>
      <t>By staggered is meant that board members are appointed not all at the same time and the mandate for all of them does not conclude at the same time, so that there are regular changes and continuity in the composition of the board.</t>
    </r>
  </si>
  <si>
    <r>
      <rPr>
        <b/>
        <sz val="9"/>
        <rFont val="Arial"/>
        <family val="2"/>
      </rPr>
      <t>Definition</t>
    </r>
    <r>
      <rPr>
        <sz val="9"/>
        <rFont val="Arial"/>
        <family val="2"/>
      </rPr>
      <t>: Cooling off period is a period of time following the end of the term of office of the agency head/board members during which the head or board members of the regulators cannot accept any job that may cause a conflict of interest given the information he/she may have acquired during his/her term.
Conflict of interests rules are rules that prevent the head or board member from engaging in activities that may cause a conflict of interest given the information he/she may have acquired during his/her term. 
Restrictions are limitations on the activities the head or board member can engage while still in office to avoid any potential conflict of interests if he/she has accepted a job in the regulated industry.</t>
    </r>
  </si>
  <si>
    <r>
      <rPr>
        <b/>
        <sz val="9"/>
        <rFont val="Arial"/>
        <family val="2"/>
      </rPr>
      <t>Definition</t>
    </r>
    <r>
      <rPr>
        <sz val="9"/>
        <rFont val="Arial"/>
        <family val="2"/>
      </rPr>
      <t xml:space="preserve">: fees are any payments that are collected from regulated entities to fund the regulator’s operations.
</t>
    </r>
    <r>
      <rPr>
        <b/>
        <sz val="9"/>
        <rFont val="Arial"/>
        <family val="2"/>
      </rPr>
      <t>Definition</t>
    </r>
    <r>
      <rPr>
        <sz val="9"/>
        <rFont val="Arial"/>
        <family val="2"/>
      </rPr>
      <t>: the national budget defines the financial plans of the central government. The budget is the main economic policy document, demonstrating how it plans to use the public resources at the government's disposal to meet policy goals.</t>
    </r>
  </si>
  <si>
    <t>Budget appropriations refer to the authorization to incur obligations, and to pay for them. It represents the prescribed limit on spending within a specified period.</t>
  </si>
  <si>
    <t>REGNI</t>
  </si>
  <si>
    <r>
      <rPr>
        <b/>
        <sz val="9"/>
        <rFont val="Arial"/>
        <family val="2"/>
      </rPr>
      <t>Further information</t>
    </r>
    <r>
      <rPr>
        <sz val="9"/>
        <rFont val="Arial"/>
        <family val="2"/>
      </rPr>
      <t>: Please feel free to share further information about challenges or developments in the governance of your regulator, best practices implemented by the regulator, or any other comments you would like the Secretariat to review</t>
    </r>
  </si>
  <si>
    <r>
      <rPr>
        <b/>
        <sz val="9"/>
        <rFont val="Arial"/>
        <family val="2"/>
      </rPr>
      <t>Definition</t>
    </r>
    <r>
      <rPr>
        <sz val="9"/>
        <rFont val="Arial"/>
        <family val="2"/>
      </rPr>
      <t xml:space="preserve">: Direct accountability is an accountability relationship that is not intermediated by another party (a ministry, such as a finance ministry, reporting on behalf of a regulator to the legislature is not an example of a direct accountability relationship between the regulator and the legislature)
</t>
    </r>
    <r>
      <rPr>
        <b/>
        <sz val="9"/>
        <rFont val="Arial"/>
        <family val="2"/>
      </rPr>
      <t>Note</t>
    </r>
    <r>
      <rPr>
        <sz val="9"/>
        <rFont val="Arial"/>
        <family val="2"/>
      </rPr>
      <t>: Government includes the ministry responsible for sector supervised by the regulator.</t>
    </r>
  </si>
  <si>
    <t>For many regulators, high-level objectives are set in legislation. These high-level objectives can be translated by the authority into strategic objectives, often as part of a strategic planning exercise.</t>
  </si>
  <si>
    <r>
      <rPr>
        <b/>
        <sz val="9"/>
        <rFont val="Arial"/>
        <family val="2"/>
      </rPr>
      <t>Definition</t>
    </r>
    <r>
      <rPr>
        <sz val="9"/>
        <rFont val="Arial"/>
        <family val="2"/>
      </rPr>
      <t>: industry and market performance refers to the performance of the regulated market/industry (for example number of network faults, investment, service performance for users).</t>
    </r>
  </si>
  <si>
    <r>
      <rPr>
        <b/>
        <sz val="9"/>
        <rFont val="Arial"/>
        <family val="2"/>
      </rPr>
      <t>Definition</t>
    </r>
    <r>
      <rPr>
        <sz val="9"/>
        <rFont val="Arial"/>
        <family val="2"/>
      </rPr>
      <t>: quality of regulatory process refers to information about the quality of the tools and processes that are used to take regulatory decisions such as impact assessment, stakeholder engagement, ex-post evaluation (for example measurement of accuracy, timeliness, accessibility, engagement with stakeholders, risk analysis, use of evidence).</t>
    </r>
  </si>
  <si>
    <t>Industry and market performance of the regulated sector</t>
  </si>
  <si>
    <r>
      <rPr>
        <b/>
        <sz val="9"/>
        <rFont val="Arial"/>
        <family val="2"/>
      </rPr>
      <t>Definition</t>
    </r>
    <r>
      <rPr>
        <sz val="9"/>
        <rFont val="Arial"/>
        <family val="2"/>
      </rPr>
      <t xml:space="preserve">: Monopolistic activities refer primarily to so called natural monopolies (for example network infrastructure). But in some instances this may also refer to situations where is an actual monopoly - even if competitive provision could be possible.
</t>
    </r>
    <r>
      <rPr>
        <b/>
        <sz val="9"/>
        <rFont val="Arial"/>
        <family val="2"/>
      </rPr>
      <t>Note</t>
    </r>
    <r>
      <rPr>
        <sz val="9"/>
        <rFont val="Arial"/>
        <family val="2"/>
      </rPr>
      <t>: a price is regulated when its level (exact number, maximum or minimum cap) is set or constrained by a government agency, a ministry or a regulatory authority.</t>
    </r>
  </si>
  <si>
    <t>REGI</t>
  </si>
  <si>
    <t>d. Green Governance</t>
  </si>
  <si>
    <r>
      <rPr>
        <b/>
        <sz val="9"/>
        <color theme="1"/>
        <rFont val="Arial"/>
        <family val="2"/>
      </rPr>
      <t>Note</t>
    </r>
    <r>
      <rPr>
        <sz val="9"/>
        <color theme="1"/>
        <rFont val="Arial"/>
        <family val="2"/>
      </rPr>
      <t xml:space="preserve">: the environmental sustainability of the sector refers to the overall impact of the sector on outcomes relating to environmental sustainability such as decarbonisation, circular economy, resource management, etc.  </t>
    </r>
  </si>
  <si>
    <r>
      <rPr>
        <b/>
        <sz val="9"/>
        <color theme="1"/>
        <rFont val="Arial"/>
        <family val="2"/>
      </rPr>
      <t>Note</t>
    </r>
    <r>
      <rPr>
        <sz val="9"/>
        <color theme="1"/>
        <rFont val="Arial"/>
        <family val="2"/>
      </rPr>
      <t>: A price is regulated when its level (exact number, maximum or minimum cap) is set or constrained by a government agency, a ministry or a regulatory authority. Industry standards refer to technical requirements to be followed by industry participants. They can include, for example, grid codes or safety requirements.
Consumer standards can include standards for consumer services (e.g. network coverage and quality of service standards). This can also include processes aimed at facilitating switching from one operator to another.</t>
    </r>
  </si>
  <si>
    <t>Regulating prices</t>
  </si>
  <si>
    <t>Issuing or revoking licenses or authorisations</t>
  </si>
  <si>
    <t>Issuing industry standards</t>
  </si>
  <si>
    <t>Issuing consumer standards</t>
  </si>
  <si>
    <t>Providing binding guidance or reviewing and/or approving contract terms between regulated actors and/or market actors</t>
  </si>
  <si>
    <t>Issuing guidelines and/or codes of conduct</t>
  </si>
  <si>
    <t>Other, please specify</t>
  </si>
  <si>
    <t>Decarbonisation</t>
  </si>
  <si>
    <t>Circular economy</t>
  </si>
  <si>
    <t>Resource management</t>
  </si>
  <si>
    <t>Greenhouse gas reduction</t>
  </si>
  <si>
    <t>Biodiversity</t>
  </si>
  <si>
    <t>Water and air pollution</t>
  </si>
  <si>
    <t>Waste management</t>
  </si>
  <si>
    <r>
      <rPr>
        <b/>
        <sz val="9"/>
        <rFont val="Arial"/>
        <family val="2"/>
      </rPr>
      <t>Note</t>
    </r>
    <r>
      <rPr>
        <sz val="9"/>
        <rFont val="Arial"/>
        <family val="2"/>
      </rPr>
      <t>: the legal power to collect data refers to the ability of the regulator to make a mandatory request to entities in the sector to submit such data. If the regulator can only request such data on a voluntary basis, the answer to this question should be ‘No’.</t>
    </r>
  </si>
  <si>
    <t>Policy objective(s) related to promoting competition</t>
  </si>
  <si>
    <t>Policy objective(s) related to improving cost effectiveness</t>
  </si>
  <si>
    <t>Policy objective(s) related to protecting consumer welfare or social inclusion</t>
  </si>
  <si>
    <t>Other policy objective(s), please specify</t>
  </si>
  <si>
    <r>
      <rPr>
        <b/>
        <sz val="9"/>
        <color theme="1"/>
        <rFont val="Arial"/>
        <family val="2"/>
      </rPr>
      <t>Note</t>
    </r>
    <r>
      <rPr>
        <sz val="9"/>
        <color theme="1"/>
        <rFont val="Arial"/>
        <family val="2"/>
      </rPr>
      <t>: For the purpose of the question, formalised co-ordination mechanisms refer to any formal document specifying certain aspects of co-ordination or co-operation, such as a Memorandum of Understanding or a co-operation agreement, or an institutionalised meeting or co-ordination mechanism. Ministries in charge of environmental policy can include any ministries with a mandate regarding environmental sustainability.</t>
    </r>
  </si>
  <si>
    <r>
      <rPr>
        <b/>
        <sz val="9"/>
        <color theme="1"/>
        <rFont val="Arial"/>
        <family val="2"/>
      </rPr>
      <t>Note</t>
    </r>
    <r>
      <rPr>
        <sz val="9"/>
        <color theme="1"/>
        <rFont val="Arial"/>
        <family val="2"/>
      </rPr>
      <t>: External professionals are professionals that are employed by a company or body outside the organisation and that are contracted to provide services for the organisation. External professionals can include among others consultants, as well as external IT and administrative support.</t>
    </r>
  </si>
  <si>
    <r>
      <rPr>
        <b/>
        <sz val="9"/>
        <color theme="1"/>
        <rFont val="Arial"/>
        <family val="2"/>
      </rPr>
      <t>Note</t>
    </r>
    <r>
      <rPr>
        <sz val="9"/>
        <color theme="1"/>
        <rFont val="Arial"/>
        <family val="2"/>
      </rPr>
      <t>: Environmental CSOs can for example include non-governmental organisations, foundations or other collectives that are focused specifically on the promotion of environmental considerations.</t>
    </r>
  </si>
  <si>
    <r>
      <rPr>
        <b/>
        <sz val="9"/>
        <color theme="1"/>
        <rFont val="Arial"/>
        <family val="2"/>
      </rPr>
      <t>Note</t>
    </r>
    <r>
      <rPr>
        <sz val="9"/>
        <color theme="1"/>
        <rFont val="Arial"/>
        <family val="2"/>
      </rPr>
      <t>: Quantitative targets for the sector could for example include emission caps, emission reduction targets or renewable resource targets.</t>
    </r>
  </si>
  <si>
    <t>Definitions of bodies</t>
  </si>
  <si>
    <t>Definitions</t>
  </si>
  <si>
    <r>
      <rPr>
        <b/>
        <sz val="9"/>
        <color theme="1"/>
        <rFont val="Arial"/>
        <family val="2"/>
      </rPr>
      <t>Definitions: 
- Cooling off period</t>
    </r>
    <r>
      <rPr>
        <sz val="9"/>
        <color theme="1"/>
        <rFont val="Arial"/>
        <family val="2"/>
      </rPr>
      <t xml:space="preserve"> is a period of time following the end of the term of office of the agency head/board members during which the head or board members of the regulators cannot accept any job that may cause a conflict of interest given the information he/she may have acquired during his/her term.
- </t>
    </r>
    <r>
      <rPr>
        <b/>
        <sz val="9"/>
        <color theme="1"/>
        <rFont val="Arial"/>
        <family val="2"/>
      </rPr>
      <t xml:space="preserve">Conflict of interests </t>
    </r>
    <r>
      <rPr>
        <sz val="9"/>
        <color theme="1"/>
        <rFont val="Arial"/>
        <family val="2"/>
      </rPr>
      <t xml:space="preserve">rules are rules that prevent the head or board member from engaging in activities that may cause a conflict of interest given the information he/she may have acquired during his/her term. 
- </t>
    </r>
    <r>
      <rPr>
        <b/>
        <sz val="9"/>
        <color theme="1"/>
        <rFont val="Arial"/>
        <family val="2"/>
      </rPr>
      <t xml:space="preserve">Restrictions </t>
    </r>
    <r>
      <rPr>
        <sz val="9"/>
        <color theme="1"/>
        <rFont val="Arial"/>
        <family val="2"/>
      </rPr>
      <t>are limitations on the activities the head or board member can engage while still in office to avoid any potential conflict of interests if he/she has accepted a job in the regulated industry.</t>
    </r>
  </si>
  <si>
    <r>
      <rPr>
        <b/>
        <sz val="9"/>
        <rFont val="Arial"/>
        <family val="2"/>
      </rPr>
      <t xml:space="preserve">Instructions:
The questions in this section refer to the body responsible for the economic regulation of the e-communication sector. </t>
    </r>
    <r>
      <rPr>
        <sz val="9"/>
        <rFont val="Arial"/>
        <family val="2"/>
      </rPr>
      <t xml:space="preserve">The body responsible for the economic regulation of a sector is the institution or body that is authorised by law to exercise regulatory powers over this sector for the purpose of setting prices and/or improving the regulation or functioning of the market, whether or not this also has other powers/responsibilities beyond the economic regulatory (e.g. health, safety, competition, environment, etc.). Please focus on the economic regulatory part of the institution if this is ‘segregated” in some way (e.g. AER in the ACCC for Australia). This section does not refer to those bodies or institutions which deal </t>
    </r>
    <r>
      <rPr>
        <u/>
        <sz val="9"/>
        <rFont val="Arial"/>
        <family val="2"/>
      </rPr>
      <t>exclusively</t>
    </r>
    <r>
      <rPr>
        <sz val="9"/>
        <rFont val="Arial"/>
        <family val="2"/>
      </rPr>
      <t xml:space="preserve"> with health, safety and environment issues.
</t>
    </r>
  </si>
  <si>
    <t>Governance of the Regulator of the E-Communication Sector</t>
  </si>
  <si>
    <t>SECTION 2.bis. Regulatory Management of the E-communication Sector</t>
  </si>
  <si>
    <t>Q3b.c.1</t>
  </si>
  <si>
    <t>Q3b.a.1</t>
  </si>
  <si>
    <t>Q3b.a.2_i</t>
  </si>
  <si>
    <t>Q3b.a.2_ii</t>
  </si>
  <si>
    <t>Q3b.a.2_iii</t>
  </si>
  <si>
    <t>Q3b.a.2_iv</t>
  </si>
  <si>
    <t>Q3b.a.3</t>
  </si>
  <si>
    <t>Q3b.a.4</t>
  </si>
  <si>
    <t>Q3b.a.5</t>
  </si>
  <si>
    <t>Q3b.b.3</t>
  </si>
  <si>
    <t>Q3b.a.6</t>
  </si>
  <si>
    <t>Q3b.a.7</t>
  </si>
  <si>
    <t>Q3b.a.8</t>
  </si>
  <si>
    <t>Q3b.a.9</t>
  </si>
  <si>
    <t>Q3b.a.10</t>
  </si>
  <si>
    <t>Q3b.a.11</t>
  </si>
  <si>
    <t>Q3b.a.12</t>
  </si>
  <si>
    <t>Q3b.a.13</t>
  </si>
  <si>
    <t>Q3b.a.14</t>
  </si>
  <si>
    <t>Q3b.a.15</t>
  </si>
  <si>
    <t>Q3b.a.16</t>
  </si>
  <si>
    <t>Q3b.a.17</t>
  </si>
  <si>
    <t>Q3b.a.18</t>
  </si>
  <si>
    <t>Q3b.a.19</t>
  </si>
  <si>
    <t>Q3b.a.20</t>
  </si>
  <si>
    <t>Q3b.a.21</t>
  </si>
  <si>
    <t>Q3b.a.22</t>
  </si>
  <si>
    <t>Q3b.a.23</t>
  </si>
  <si>
    <t>Q3b.b.1</t>
  </si>
  <si>
    <t>Q3b.b.9</t>
  </si>
  <si>
    <t>Q3b.b.2</t>
  </si>
  <si>
    <t>Q3b.b.4</t>
  </si>
  <si>
    <t>Q3b.b.5</t>
  </si>
  <si>
    <t>Q3b.b.6</t>
  </si>
  <si>
    <t>Q3b.b.7</t>
  </si>
  <si>
    <t>Q3b.b.8</t>
  </si>
  <si>
    <t>Q3b.b.10_i</t>
  </si>
  <si>
    <t>Q3b.b.10_ii</t>
  </si>
  <si>
    <t>Q3b.b.10_iii</t>
  </si>
  <si>
    <t>Q3b.b.10_iv</t>
  </si>
  <si>
    <t>Q3b.b.10_v</t>
  </si>
  <si>
    <t>Q3b.b.10_vi</t>
  </si>
  <si>
    <t>Q3b.b.10_vii</t>
  </si>
  <si>
    <t>Q3b.b.10a_i</t>
  </si>
  <si>
    <t>Q3b.b.10a_ii</t>
  </si>
  <si>
    <t>Q3b.b.10a_iii</t>
  </si>
  <si>
    <t>Q3b.b.10a_iv</t>
  </si>
  <si>
    <t>Q3b.b.10a_v</t>
  </si>
  <si>
    <t>Q3b.b.10a_vi</t>
  </si>
  <si>
    <t>Q3b.b.10a_vii</t>
  </si>
  <si>
    <t>Q3b.b.11_i</t>
  </si>
  <si>
    <t>Q3b.b.11_ii</t>
  </si>
  <si>
    <t>Q3b.b.11_iii</t>
  </si>
  <si>
    <t>Q3b.b.11a_i</t>
  </si>
  <si>
    <t>Q3b.b.11a_ii</t>
  </si>
  <si>
    <t>Q3b.b.11a_iii</t>
  </si>
  <si>
    <t>Q3b.c.2</t>
  </si>
  <si>
    <t>Q3b.c.3</t>
  </si>
  <si>
    <t>Q3b.c.4</t>
  </si>
  <si>
    <t>Q3b.c.5</t>
  </si>
  <si>
    <t>Q3b.c.6</t>
  </si>
  <si>
    <t>Q3b.c.6a</t>
  </si>
  <si>
    <t>Q3b.c.7</t>
  </si>
  <si>
    <t>Q3b.c.7a</t>
  </si>
  <si>
    <t>Q3b.c.7b</t>
  </si>
  <si>
    <t>Q3b.c.8</t>
  </si>
  <si>
    <t>Q3b.c.8a</t>
  </si>
  <si>
    <t>Q3b.c.8b</t>
  </si>
  <si>
    <t>Q3b.c.9</t>
  </si>
  <si>
    <t>Q3b.c.9a</t>
  </si>
  <si>
    <t>Q3b.c.9b</t>
  </si>
  <si>
    <t>Q3b.c.10</t>
  </si>
  <si>
    <t>Q3b.c.11</t>
  </si>
  <si>
    <t>Q3b.c.12</t>
  </si>
  <si>
    <t>Q3b.c.13</t>
  </si>
  <si>
    <t>Q3b.c.13a</t>
  </si>
  <si>
    <t>What is the status of the regulator? (Q2b.a.1)</t>
  </si>
  <si>
    <t>Are the objectives and functions of the regulator defined? (Q2b.a.2)</t>
  </si>
  <si>
    <t>The regulator can receive guidance from the government regarding: (Q2b.a.3)</t>
  </si>
  <si>
    <t>Are the instances where decisions of the regulator can be overturned by a body other than a court clearly defined? (Q2b.a.6)</t>
  </si>
  <si>
    <t>Does the regulator need to submit proposals for new regulation that it is empowered to issue to other bodies for approval? (Q2b.a.7)</t>
  </si>
  <si>
    <t>How is the majority of the permanent staff recruited? (Q2b.a.8)</t>
  </si>
  <si>
    <t>Does your organisation need to obtain approval from an external body before it can recruit staff? (Q2b.a.9)</t>
  </si>
  <si>
    <t>What is the process for nominating the agency head/board members? (Q2b.a.10)</t>
  </si>
  <si>
    <t>Which body has the legal authority to make the final appointment of the agency head/board members? (Q2b.a.11)</t>
  </si>
  <si>
    <t>Are there restrictions regarding the employment history of the agency head/board members? (Q2b.a.12)</t>
  </si>
  <si>
    <t>Does the legislation define the skills required by the agency head/board members? (Q2b.a.13)</t>
  </si>
  <si>
    <t>May the agency head/board members hold other offices/appointments in the government/the regulated industry? (Q2b.a.14)</t>
  </si>
  <si>
    <t>If the regulator is led by a board, are appointments of board members staggered? (Q2b.a.15)</t>
  </si>
  <si>
    <t>How can the agency head/board members be dismissed from office? (Q2b.a.16)</t>
  </si>
  <si>
    <t>What are the criteria for dismissing agency head/board members during their term of office? (Q2b.a.17)</t>
  </si>
  <si>
    <t>Can the agency head/board members accept jobs in the sector that is regulated by the regulator after their term of office? (Q2b.a.19)</t>
  </si>
  <si>
    <t>How long is the term of office of the agency head/board members? (Q2b.a.20)</t>
  </si>
  <si>
    <t>Is the source of the financial budget stated in the establishing legislation? (Q2b.a.21)</t>
  </si>
  <si>
    <t>Is the regulator funded through fees, the national budget or a mix of both? (Q2b.a.22)</t>
  </si>
  <si>
    <t>What is the length of budget appropriations? (Q2b.a.23)</t>
  </si>
  <si>
    <t>If the regulator is financed in total or in part through fees paid by the regulated sector, who sets the level of the fees? (Q2b.a.24)</t>
  </si>
  <si>
    <t>Who is responsible for proposing and discussing the regulator’s budget? (Q2b.a.25)</t>
  </si>
  <si>
    <t xml:space="preserve">Does the regulator provide information to the legislature or the relevant budget authority on the costs and resources needed to fulfil its mandate prior to the next budget cycle? (Q2b.a.26)  </t>
  </si>
  <si>
    <t>Which body is responsible for deciding the regulator’s allocation of expenditures? (Q2b.a.27)</t>
  </si>
  <si>
    <t>Do you have anything else you would like to flag to the NER Secretariat? (Q2b.a.28)</t>
  </si>
  <si>
    <t>To whom is the regulator directly accountable by law or statute? (Q2b.b.1)</t>
  </si>
  <si>
    <t>Does the regulator need to motivate its regulatory decisions (e.g. with evidence and data)? (Q2b.b.2)</t>
  </si>
  <si>
    <r>
      <t xml:space="preserve">Does the regulator publish draft decisions and collect feedback from stakeholders? (Q2b.b.3)
</t>
    </r>
    <r>
      <rPr>
        <sz val="9"/>
        <color rgb="FFFF0000"/>
        <rFont val="Arial"/>
        <family val="2"/>
      </rPr>
      <t>Please specify the kind of feedback provided in the comment column.</t>
    </r>
  </si>
  <si>
    <t>Is there a legislative requirement for the regulator to produce a report on its activities on a regular basis? (Q2b.b.5)</t>
  </si>
  <si>
    <t>Is there a legislative requirement for the regulator to answer requests from or attend hearings organized by parliamentary/congressional committees? (Q2b.b.7)</t>
  </si>
  <si>
    <t>Does the regulator present a report on its activities to parliamentary/congressional committees? (Q2b.b.8)</t>
  </si>
  <si>
    <t>Does the regulator assess and report on the achievement of its strategic objectives? (Q2b.b.9)</t>
  </si>
  <si>
    <t>Does the regulator collect the following performance information? (Q2b.b.10)</t>
  </si>
  <si>
    <t>Are the following legislative requirements in place to enhance the transparency of the regulator's activities (with confidential and commercially sensitive information appropriately removed if needed)? (Q2b.b.11)</t>
  </si>
  <si>
    <r>
      <t xml:space="preserve">Is the publication also online on regulator’s own website? (Q2b.b.11a)
</t>
    </r>
    <r>
      <rPr>
        <sz val="9"/>
        <color rgb="FFFF0000"/>
        <rFont val="Arial"/>
        <family val="2"/>
      </rPr>
      <t>Please provide link that shows some of the recent publications</t>
    </r>
  </si>
  <si>
    <t>Do you have anything else you would like to flag to the NER Secretariat? (Q2b.b.12)</t>
  </si>
  <si>
    <t>Can the regulator collect information from the regulated entities by compulsory process? (Q2b.c.1)</t>
  </si>
  <si>
    <t>Does the regulator issue and revoke licenses? (Q2b.c.2)</t>
  </si>
  <si>
    <t>Does the regulator regulate prices on monopolistic activities? (Q2b.c.3)</t>
  </si>
  <si>
    <t>Does the regulator conduct research (e.g. about costs) as an input for price setting? (Q2b.c.4)</t>
  </si>
  <si>
    <t>Does the regulator provide binding guidance, review and/or approve contract terms between regulated entities and/or market actors? (Q2b.c.5)</t>
  </si>
  <si>
    <t>If so, what does the regulator provide and please provide one or more examples (Q2b.c.5a)</t>
  </si>
  <si>
    <t>Does the regulator issue industry standards? (Q2b.c.6)</t>
  </si>
  <si>
    <t>Are they published online on the regulator’s website? (Q2b.c.6a)</t>
  </si>
  <si>
    <t>If so, please provide links to one or more published standard (Q2b.c.6b)</t>
  </si>
  <si>
    <t>Does the regulator issue consumer standards? (Q2b.c.7)</t>
  </si>
  <si>
    <t>Are they published online on the regulator’s website? (Q2b.c.7a)</t>
  </si>
  <si>
    <t>If so, please provide links to one or more published standard (Q2b.c.7b)</t>
  </si>
  <si>
    <t>Does the regulator issue guidelines and/or codes of conduct? (Q2b.c.8)</t>
  </si>
  <si>
    <t>Are they published online on the regulator’s website? (Q2b.c.8a)</t>
  </si>
  <si>
    <t>If so, please provide links to one or more published guidelines/codes (Q2b.c.8b)</t>
  </si>
  <si>
    <t>Does the regulator enforce compliance  with industry and consumer standards and regulatory commitments through legal punitive powers for non-compliance (e.g. inspections and fines)? (Q2b.c.9)</t>
  </si>
  <si>
    <t>Does the regulator mediate to resolve disputes between market actors and regulated entities? (Q2b.c.10)</t>
  </si>
  <si>
    <t>Does the regulator have the power to take final decisions in disputes between market actors and regulated entities? (Q2b.c.11)</t>
  </si>
  <si>
    <t>Can the regulator issue sanctions and penalties (e.g. financial or criminal)? (Q2b.c.12)</t>
  </si>
  <si>
    <t>If so, please provide examples of the violations for which the regulator has provided sanctions or could provide sanctions (for example, violations of competition laws, noncompliance with regulator’s decisions only, other) (Q2b.c.12a)</t>
  </si>
  <si>
    <t>Do you have anything else you would like to flag to the NER Secretariat? (Q2b.c.13)</t>
  </si>
  <si>
    <t>Is there a piece of legislation that includes objective(s) for the regulator relating to the environmental sustainability of the sector? (Q2b.d.1)</t>
  </si>
  <si>
    <t>Regardless of the existence of statutory objective(s), does the regulator have the legal power to include any considerations regarding environmental sustainability in its regulatory decision making? (Q2b.d.2)</t>
  </si>
  <si>
    <t>If so, for what categories of decision making? (Select any that apply) (Q2b.d.2a)</t>
  </si>
  <si>
    <t>If so, to which aspect(s) of environmental sustainability do these legal powers relate? (Select any that apply) (Q2b.d.2b)</t>
  </si>
  <si>
    <t>Does the regulator have the legal power to collect relevant data on the environmental sustainability of the sector (e.g. greenhouse gas emissions, etc.) to inform its regulatory decision making? (Q2b.d.3)</t>
  </si>
  <si>
    <t>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(Q2b.d.3a)</t>
  </si>
  <si>
    <t>Are there any formalised co-ordination mechanisms to address issues related to environmental sustainability between the regulator and ministries in charge of environmental policy or authorities in charge of environmental protection? (Q2b.d.4)</t>
  </si>
  <si>
    <t>Does your organisation recruit any staff with expertise in areas related to the environmental sustainability of the sector, in support of the delivery of its functions? (Q2b.d.5)</t>
  </si>
  <si>
    <t>Does the regulator send a specific request to environmental civil society organisations (CSOs) to invite them to participate in consultation processes by the regulator? (Q2b.d.6)</t>
  </si>
  <si>
    <t>If there are quantitative targets for the sector defined in legislation in terms of environmental sustainability, does the regulator consider these quantitative targets as part of its regulatory decision-making process? (Q2b.d.7)</t>
  </si>
  <si>
    <t>Is the regulator required to assess (ex ante or ex post) the impact of the regulatory framework (or specific regulatory decisions issued by the regulator) on furthering environmental sustainability objectives? (Q2b.d.8)</t>
  </si>
  <si>
    <t>no ministerial nomination, candidates examined by independent selection panel</t>
  </si>
  <si>
    <t>yes, information reported to government ministry/parliament (accountable body)</t>
  </si>
  <si>
    <t>yes, statutory objective(s) for the regulator are defined in the regulator’s establishing legislation</t>
  </si>
  <si>
    <t>yes, and the regular collects such data regularly</t>
  </si>
  <si>
    <t>yes, the regulator already recruited such staff in the past five years</t>
  </si>
  <si>
    <r>
      <t xml:space="preserve">yes, for </t>
    </r>
    <r>
      <rPr>
        <u/>
        <sz val="9"/>
        <rFont val="Arial"/>
        <family val="2"/>
      </rPr>
      <t>all</t>
    </r>
    <r>
      <rPr>
        <sz val="9"/>
        <rFont val="Arial"/>
        <family val="2"/>
      </rPr>
      <t xml:space="preserve"> consultation processes, the regulator sends a specific request to environmental CSOs to invite them to participate</t>
    </r>
  </si>
  <si>
    <t>parliament</t>
  </si>
  <si>
    <t>no ministerial nomination, candidates are not examined by an independent selection panel</t>
  </si>
  <si>
    <t>yes (with restrictions, for regulators with a board)</t>
  </si>
  <si>
    <t>fees</t>
  </si>
  <si>
    <t>yes, approval from parliament/ congress</t>
  </si>
  <si>
    <t>yes, information published on website</t>
  </si>
  <si>
    <t>yes, objective(s) for the regulator are defined in a piece of legislation other than the establishing legislation</t>
  </si>
  <si>
    <r>
      <t xml:space="preserve">yes, and the regulator collects such data on an </t>
    </r>
    <r>
      <rPr>
        <i/>
        <sz val="9"/>
        <rFont val="Arial"/>
        <family val="2"/>
      </rPr>
      <t>ad hoc</t>
    </r>
    <r>
      <rPr>
        <sz val="9"/>
        <rFont val="Arial"/>
        <family val="2"/>
      </rPr>
      <t xml:space="preserve"> basis (e.g. for thematic/one-off publications)</t>
    </r>
  </si>
  <si>
    <t>no, but the regulator is planning to hire such staff for the future</t>
  </si>
  <si>
    <r>
      <t xml:space="preserve">yes, for </t>
    </r>
    <r>
      <rPr>
        <u/>
        <sz val="9"/>
        <rFont val="Arial"/>
        <family val="2"/>
      </rPr>
      <t>some</t>
    </r>
    <r>
      <rPr>
        <sz val="9"/>
        <rFont val="Arial"/>
        <family val="2"/>
      </rPr>
      <t xml:space="preserve"> consultation processes, the regulator sends a specific request to environmental CSOs to invite them to participate</t>
    </r>
  </si>
  <si>
    <t>ministerial/governmental nomination with an independent selection panel</t>
  </si>
  <si>
    <t>national budget</t>
  </si>
  <si>
    <t>yes, approval from one or more ministerial/governmental bodies</t>
  </si>
  <si>
    <t>yes, internally/for internal use</t>
  </si>
  <si>
    <t>yes, objective(s) for the regulator are defined both in the regulator’s establishing legislation and in another piece of legislation</t>
  </si>
  <si>
    <t>yes, but the regulator does not systematically collect such data</t>
  </si>
  <si>
    <t>no, the regulator is not planning to hire such staff, but makes use of external professionals or academia on environmental sustainability</t>
  </si>
  <si>
    <t>no specific request is made, but environmental CSOs are able to participate as part of an open call for comments to all stakeholders</t>
  </si>
  <si>
    <t>not applicable (no such quantitative targets)</t>
  </si>
  <si>
    <t>no dismissal</t>
  </si>
  <si>
    <t>both</t>
  </si>
  <si>
    <t>strategic objectives defined but not measured/reported on</t>
  </si>
  <si>
    <t>no, but the regulator needs to adhere to certain overarching objectives for public institutions relating to the environmental sustainability of the sector that have been defined in legislation or the constitution</t>
  </si>
  <si>
    <t>no, the regulator does not plan to hire such staff nor makes use of external professionals</t>
  </si>
  <si>
    <t>no, environmental CSOs are not invited to participate (in case the regulator does not organise an open call for comments)</t>
  </si>
  <si>
    <t>no strategic objectives defined</t>
  </si>
  <si>
    <t>no, no objectives have been defined</t>
  </si>
  <si>
    <t>REGA4_2023</t>
  </si>
  <si>
    <t>REGA10_2023</t>
  </si>
  <si>
    <t>REGA11_2023</t>
  </si>
  <si>
    <t>REGA13_2023</t>
  </si>
  <si>
    <t>REGA21_2023</t>
  </si>
  <si>
    <t>REGA9_2023</t>
  </si>
  <si>
    <t>REGB9_2023</t>
  </si>
  <si>
    <t>REGD1_2023</t>
  </si>
  <si>
    <t>REGD3_2023</t>
  </si>
  <si>
    <t>REGD5_2023</t>
  </si>
  <si>
    <t>REGD6_2023</t>
  </si>
  <si>
    <t>REGD7_2023</t>
  </si>
  <si>
    <t>Regulator</t>
  </si>
  <si>
    <r>
      <rPr>
        <b/>
        <sz val="9"/>
        <rFont val="Arial"/>
        <family val="2"/>
      </rPr>
      <t>Definition:</t>
    </r>
    <r>
      <rPr>
        <sz val="9"/>
        <rFont val="Arial"/>
        <family val="2"/>
      </rPr>
      <t xml:space="preserve"> By timely and appropriate we mean at the moment of incurring in such costs, i.e., at arrival in a roaming destination 
</t>
    </r>
    <r>
      <rPr>
        <b/>
        <sz val="9"/>
        <rFont val="Arial"/>
        <family val="2"/>
      </rPr>
      <t>Instructions:</t>
    </r>
    <r>
      <rPr>
        <sz val="9"/>
        <rFont val="Arial"/>
        <family val="2"/>
      </rPr>
      <t xml:space="preserve"> 
The information has to be proactively provided by the operator through text message when the these tariffs may be inucrred. 
The answer should be No, if costumers need to request the information to the operator, or if this is just provided in the monthly bill or in the contract.</t>
    </r>
  </si>
  <si>
    <r>
      <rPr>
        <b/>
        <sz val="9"/>
        <rFont val="Arial"/>
        <family val="2"/>
      </rPr>
      <t>This question only considers control of a firm held through ownership.</t>
    </r>
    <r>
      <rPr>
        <sz val="9"/>
        <rFont val="Arial"/>
        <family val="2"/>
      </rPr>
      <t xml:space="preserve">
</t>
    </r>
    <r>
      <rPr>
        <b/>
        <sz val="9"/>
        <rFont val="Arial"/>
        <family val="2"/>
      </rPr>
      <t>Definition:</t>
    </r>
    <r>
      <rPr>
        <sz val="9"/>
        <rFont val="Arial"/>
        <family val="2"/>
      </rPr>
      <t xml:space="preserve"> By control we mean the following arrangements:
- The government owns at least 50% of the shares of the concerned firm 
- OR
- The government is the largest block shareholder by owning between 10% and 50% of the shares of the concerned firm and the government’s share exceeds the combined shares of the 2nd, 3rd and 4th largest shareholders
</t>
    </r>
    <r>
      <rPr>
        <b/>
        <sz val="9"/>
        <rFont val="Arial"/>
        <family val="2"/>
      </rPr>
      <t>Notes:</t>
    </r>
    <r>
      <rPr>
        <sz val="9"/>
        <rFont val="Arial"/>
        <family val="2"/>
      </rPr>
      <t xml:space="preserve"> 
- Consider also shares held indirectly by the government 
- Only consider shares that ensure voting rights
</t>
    </r>
  </si>
  <si>
    <r>
      <rPr>
        <b/>
        <sz val="9"/>
        <rFont val="Arial"/>
        <family val="2"/>
      </rPr>
      <t>This question only considers control of a firm held through ownership.</t>
    </r>
    <r>
      <rPr>
        <sz val="9"/>
        <rFont val="Arial"/>
        <family val="2"/>
      </rPr>
      <t xml:space="preserve">
</t>
    </r>
    <r>
      <rPr>
        <b/>
        <sz val="9"/>
        <rFont val="Arial"/>
        <family val="2"/>
      </rPr>
      <t>Definition:</t>
    </r>
    <r>
      <rPr>
        <sz val="9"/>
        <rFont val="Arial"/>
        <family val="2"/>
      </rPr>
      <t xml:space="preserve"> Bycontrol we mean the following arrangements:
- The government owns at least 50% of the shares of the concerned firm 
- OR
- The government is the largest block shareholder by owning between 10% and 50% of the shares of the concerned firm and the government’s share exceeds the combined shares of the 2nd, 3rd and 4th largest shareholders.
</t>
    </r>
    <r>
      <rPr>
        <b/>
        <sz val="9"/>
        <rFont val="Arial"/>
        <family val="2"/>
      </rPr>
      <t>Notes:</t>
    </r>
    <r>
      <rPr>
        <sz val="9"/>
        <rFont val="Arial"/>
        <family val="2"/>
      </rPr>
      <t xml:space="preserve"> 
- Consider also shares held indirectly by the government 
- Only consider shares that ensure voting rights 
</t>
    </r>
    <r>
      <rPr>
        <b/>
        <sz val="9"/>
        <rFont val="Arial"/>
        <family val="2"/>
      </rPr>
      <t>Instructions:</t>
    </r>
    <r>
      <rPr>
        <sz val="9"/>
        <rFont val="Arial"/>
        <family val="2"/>
      </rPr>
      <t xml:space="preserve"> The </t>
    </r>
    <r>
      <rPr>
        <b/>
        <sz val="9"/>
        <rFont val="Arial"/>
        <family val="2"/>
      </rPr>
      <t>largest firm</t>
    </r>
    <r>
      <rPr>
        <sz val="9"/>
        <rFont val="Arial"/>
        <family val="2"/>
      </rPr>
      <t xml:space="preserve"> is the firm with the </t>
    </r>
    <r>
      <rPr>
        <b/>
        <sz val="9"/>
        <rFont val="Arial"/>
        <family val="2"/>
      </rPr>
      <t>highest market share.</t>
    </r>
    <r>
      <rPr>
        <sz val="9"/>
        <rFont val="Arial"/>
        <family val="2"/>
      </rPr>
      <t xml:space="preserve">
If possible, </t>
    </r>
    <r>
      <rPr>
        <b/>
        <sz val="9"/>
        <rFont val="Arial"/>
        <family val="2"/>
      </rPr>
      <t>the market share</t>
    </r>
    <r>
      <rPr>
        <sz val="9"/>
        <rFont val="Arial"/>
        <family val="2"/>
      </rPr>
      <t xml:space="preserve"> should be based on the number of customers for retail services, and on revenues for networks. In any case, please indicate which measure you have employed. 
The </t>
    </r>
    <r>
      <rPr>
        <b/>
        <sz val="9"/>
        <rFont val="Arial"/>
        <family val="2"/>
      </rPr>
      <t>relevant geographic market</t>
    </r>
    <r>
      <rPr>
        <sz val="9"/>
        <rFont val="Arial"/>
        <family val="2"/>
      </rPr>
      <t xml:space="preserve"> should be the national one. If you consider that the national geographic market is not the best way to measure market share in this context, use the most appropriate geographic market definition and explain why in the Comments column.</t>
    </r>
  </si>
  <si>
    <r>
      <rPr>
        <b/>
        <sz val="9"/>
        <rFont val="Arial"/>
        <family val="2"/>
      </rPr>
      <t>Definitions:</t>
    </r>
    <r>
      <rPr>
        <sz val="9"/>
        <rFont val="Arial"/>
        <family val="2"/>
      </rPr>
      <t xml:space="preserve">
- </t>
    </r>
    <r>
      <rPr>
        <b/>
        <sz val="9"/>
        <rFont val="Arial"/>
        <family val="2"/>
      </rPr>
      <t>Accounting separation</t>
    </r>
    <r>
      <rPr>
        <sz val="9"/>
        <rFont val="Arial"/>
        <family val="2"/>
      </rPr>
      <t xml:space="preserve"> is the requirement to keep separate profit and loss and balance sheets for chosen lines of business
- </t>
    </r>
    <r>
      <rPr>
        <b/>
        <sz val="9"/>
        <rFont val="Arial"/>
        <family val="2"/>
      </rPr>
      <t>Legal separation:</t>
    </r>
    <r>
      <rPr>
        <sz val="9"/>
        <rFont val="Arial"/>
        <family val="2"/>
      </rPr>
      <t xml:space="preserve"> is the requirement that chosen lines of businesses must be separated into distinct legal entities, hence with separate boards of directors, separate  management and separate decision-making with respect to operation and maintenance. 
- </t>
    </r>
    <r>
      <rPr>
        <b/>
        <sz val="9"/>
        <rFont val="Arial"/>
        <family val="2"/>
      </rPr>
      <t>Operational separation: i</t>
    </r>
    <r>
      <rPr>
        <sz val="9"/>
        <rFont val="Arial"/>
        <family val="2"/>
      </rPr>
      <t xml:space="preserve">s the requirement that chosen lines of businesses must be operated separately with separate management and separate decision-making with respect totheir  operation and maintenance. Separate information systems must also be kept. However, there is no requirement for a separate board of directors.
- </t>
    </r>
    <r>
      <rPr>
        <b/>
        <sz val="9"/>
        <rFont val="Arial"/>
        <family val="2"/>
      </rPr>
      <t xml:space="preserve">Ownership separation: </t>
    </r>
    <r>
      <rPr>
        <sz val="9"/>
        <rFont val="Arial"/>
        <family val="2"/>
      </rPr>
      <t xml:space="preserve">is the requirement that chosen lines of business are operated by separate firms that have different ownership.
</t>
    </r>
  </si>
  <si>
    <t>Q2b.b.10a_i</t>
  </si>
  <si>
    <t>Q2b.b.10a_ii</t>
  </si>
  <si>
    <t>Q2b.b.10a_iii</t>
  </si>
  <si>
    <t>Q2b.b.10a_iv</t>
  </si>
  <si>
    <t>Q2b.b.10a_v</t>
  </si>
  <si>
    <t>Q2b.b.10a_vi</t>
  </si>
  <si>
    <t>Q2b.b.10a_vii</t>
  </si>
  <si>
    <t>Q2b.b.11a_i</t>
  </si>
  <si>
    <t>Q2b.b.11a_ii</t>
  </si>
  <si>
    <t>Q2b.b.11a_iii</t>
  </si>
  <si>
    <t>Q2b.c.6a</t>
  </si>
  <si>
    <t>Q2b.c.7a</t>
  </si>
  <si>
    <t>Q2b.c.8a</t>
  </si>
  <si>
    <t>Block the sale of shares that could lead to change in the control of the firm (Q2.1.2b):</t>
  </si>
  <si>
    <t>Prevent the relocation of the firm outside the national territory (Q2.1.2c):</t>
  </si>
  <si>
    <t>Approve, appoint or remove more than half of the firm board (Q2.1.5a):</t>
  </si>
  <si>
    <t>Block the sale of shares that could lead to change in the control of the firm (Q2.1.5b):</t>
  </si>
  <si>
    <t>Prevent the relocation of the firm outside the national territory (Q2.1.5c):</t>
  </si>
  <si>
    <t>Approve, appoint or remove more than half of the firm board (Q2.1.2a):</t>
  </si>
  <si>
    <t>Please if you answered yes, indicate the name of the companies and explain or provide a link to a document (e.g. annual report) that contains the ownership structure of the firms. (Q2.1.4a)</t>
  </si>
  <si>
    <r>
      <t xml:space="preserve">
</t>
    </r>
    <r>
      <rPr>
        <sz val="9"/>
        <color rgb="FFFF0000"/>
        <rFont val="Arial"/>
        <family val="2"/>
      </rPr>
      <t>The largest firms in these sectors are usually listed companies that publish an annual report (that often contains information on the detailed shareholders’ structure of the firm). If this is the case, please provide link also to the annual report of the firm in the comments’ column.</t>
    </r>
  </si>
  <si>
    <r>
      <t>Definition:</t>
    </r>
    <r>
      <rPr>
        <sz val="9"/>
        <rFont val="Arial"/>
        <family val="2"/>
      </rPr>
      <t>A local monopoly is a monopoly over a specific geographic area that is smaller than the whole country. In case the regulation outlines a licensing system, but it provides each licensed firm an exclusive right to provide the service over a certain geographic area, then the correct answer is ‘yes (local monopolies)’.</t>
    </r>
    <r>
      <rPr>
        <b/>
        <sz val="9"/>
        <rFont val="Arial"/>
        <family val="2"/>
      </rPr>
      <t xml:space="preserve">
Note: </t>
    </r>
    <r>
      <rPr>
        <sz val="9"/>
        <rFont val="Arial"/>
        <family val="2"/>
      </rPr>
      <t xml:space="preserve">This question is about the de jure limitations to the number of firms allowed to operate in the market. 
</t>
    </r>
    <r>
      <rPr>
        <b/>
        <sz val="9"/>
        <rFont val="Arial"/>
        <family val="2"/>
      </rPr>
      <t xml:space="preserve">
</t>
    </r>
    <r>
      <rPr>
        <sz val="9"/>
        <rFont val="Arial"/>
        <family val="2"/>
      </rPr>
      <t xml:space="preserve">The answer should be ‘no’ if there is no law or regulation that determines that only a given number of firms can operate in it. Hence, if a licensing/authorization regime is in place AND all firms that meet the necessary requirements can obtain a license/authorization and enter the market, the answer should be ‘no (market open to competition)’. The fact that some firms may not obtain a license/authorization because they do not meet a requirement is not to be considered as a de jure limitation. 
</t>
    </r>
    <r>
      <rPr>
        <b/>
        <sz val="9"/>
        <rFont val="Arial"/>
        <family val="2"/>
      </rPr>
      <t xml:space="preserve">
</t>
    </r>
    <r>
      <rPr>
        <sz val="9"/>
        <rFont val="Arial"/>
        <family val="2"/>
      </rPr>
      <t>If the regulation establishes that only one firm (independently whether it is a state owned or a private entity) is allowed to provide the service in the whole territory of the country, then the adequate answer is ‘yes (national monopoly)’.
For more information, please consult the instructions available in cell I5</t>
    </r>
  </si>
  <si>
    <r>
      <rPr>
        <b/>
        <sz val="9"/>
        <rFont val="Arial"/>
        <family val="2"/>
      </rPr>
      <t>Definition</t>
    </r>
    <r>
      <rPr>
        <sz val="9"/>
        <rFont val="Arial"/>
        <family val="2"/>
      </rPr>
      <t xml:space="preserve">:A price is regulated when its exact level or its maximum or minimum level is set or constrained by a regulatory authority, government, ministry or other public body. The obligation to notify a price is not considered to be regulation.
More detail on the different form of price regulation and how to answer this question can be found in the instructions word file (this can be found at the start of this document) 
</t>
    </r>
  </si>
  <si>
    <r>
      <rPr>
        <b/>
        <sz val="9"/>
        <rFont val="Arial"/>
        <family val="2"/>
      </rPr>
      <t>Definitions:</t>
    </r>
    <r>
      <rPr>
        <sz val="9"/>
        <rFont val="Arial"/>
        <family val="2"/>
      </rPr>
      <t xml:space="preserve"> A price is regulated when its exact level or its maximum or minimum level is set or constrained by a regulatory authority, government, ministry or other public body. The obligation to notify a price is not considered to be regulation.
More detail on the different form of price regulation and how to answer this question can be found in the instructions word file (this can be found in cell I4) 
</t>
    </r>
  </si>
  <si>
    <r>
      <rPr>
        <b/>
        <sz val="9"/>
        <rFont val="Arial"/>
        <family val="2"/>
      </rPr>
      <t>Definition:</t>
    </r>
    <r>
      <rPr>
        <sz val="9"/>
        <rFont val="Arial"/>
        <family val="2"/>
      </rPr>
      <t xml:space="preserve">  A price is regulated when its exact level or its maximum or minimum level is set or constrained by a regulatory authority, government, ministry or other public body. The obligation to notify a price is not considered to be regulation.
</t>
    </r>
    <r>
      <rPr>
        <b/>
        <sz val="9"/>
        <rFont val="Arial"/>
        <family val="2"/>
      </rPr>
      <t>Note:</t>
    </r>
    <r>
      <rPr>
        <sz val="9"/>
        <rFont val="Arial"/>
        <family val="2"/>
      </rPr>
      <t xml:space="preserve"> More detail on the different form of price regulation and how to answer this question can be found in the instructions word file (this can be found in cell I4) 
</t>
    </r>
  </si>
  <si>
    <r>
      <rPr>
        <b/>
        <sz val="9"/>
        <rFont val="Arial"/>
        <family val="2"/>
      </rPr>
      <t>Definition:</t>
    </r>
    <r>
      <rPr>
        <sz val="9"/>
        <rFont val="Arial"/>
        <family val="2"/>
      </rPr>
      <t xml:space="preserve">  A price is regulated when its exact level or its maximum or minimum level is set or constrained by a regulatory authority, government, ministry or other public body. The obligation to notify a price is not considered to be regulation.
</t>
    </r>
    <r>
      <rPr>
        <b/>
        <sz val="9"/>
        <rFont val="Arial"/>
        <family val="2"/>
      </rPr>
      <t>Note:</t>
    </r>
    <r>
      <rPr>
        <sz val="9"/>
        <rFont val="Arial"/>
        <family val="2"/>
      </rPr>
      <t xml:space="preserve"> More detail on the different form of price regulation and how to answer this question can be found in the instructions word file (this can be found in cell I4) </t>
    </r>
  </si>
  <si>
    <r>
      <rPr>
        <b/>
        <sz val="9"/>
        <rFont val="Arial"/>
        <family val="2"/>
      </rPr>
      <t>Definition:</t>
    </r>
    <r>
      <rPr>
        <sz val="9"/>
        <rFont val="Arial"/>
        <family val="2"/>
      </rPr>
      <t xml:space="preserve">  A price is regulated when its exact level or its maximum or minimum level is set or constrained by a regulatory authority, government, ministry or other public body. The obligation to notify a price is not considered to be regulation.
</t>
    </r>
    <r>
      <rPr>
        <b/>
        <sz val="9"/>
        <rFont val="Arial"/>
        <family val="2"/>
      </rPr>
      <t xml:space="preserve">Note: </t>
    </r>
    <r>
      <rPr>
        <sz val="9"/>
        <rFont val="Arial"/>
        <family val="2"/>
      </rPr>
      <t xml:space="preserve">More detail on the different form of price regulation and how to answer this question can be found in the instructions word file (this can be found in cell I4) 
</t>
    </r>
  </si>
  <si>
    <r>
      <rPr>
        <b/>
        <sz val="9"/>
        <rFont val="Arial"/>
        <family val="2"/>
      </rPr>
      <t>Definition:</t>
    </r>
    <r>
      <rPr>
        <sz val="9"/>
        <rFont val="Arial"/>
        <family val="2"/>
      </rPr>
      <t xml:space="preserve"> A tariff is regulated when its exact level or its maximum or minimum level is set or constrained by a regulatory authority, government, a ministry or other public body. The obligation to notify a tariff is not considered as price regulation.
</t>
    </r>
    <r>
      <rPr>
        <b/>
        <sz val="9"/>
        <rFont val="Arial"/>
        <family val="2"/>
      </rPr>
      <t>Note:</t>
    </r>
    <r>
      <rPr>
        <sz val="9"/>
        <rFont val="Arial"/>
        <family val="2"/>
      </rPr>
      <t xml:space="preserve"> More detail on the different form of price regulation and how to answer this question can be found in the instructions word file  (this can be found in cell I4) </t>
    </r>
  </si>
  <si>
    <r>
      <rPr>
        <b/>
        <sz val="9"/>
        <rFont val="Arial"/>
        <family val="2"/>
      </rPr>
      <t>Definition:</t>
    </r>
    <r>
      <rPr>
        <sz val="9"/>
        <rFont val="Arial"/>
        <family val="2"/>
      </rPr>
      <t xml:space="preserve"> A price is regulated when its exact level or its maximum or minimum level is set or constrained by a regulatory authority, government, ministry or other public body. The obligation to notify a price is not considered to be regulation. 
</t>
    </r>
    <r>
      <rPr>
        <b/>
        <sz val="9"/>
        <rFont val="Arial"/>
        <family val="2"/>
      </rPr>
      <t>Note:</t>
    </r>
    <r>
      <rPr>
        <sz val="9"/>
        <rFont val="Arial"/>
        <family val="2"/>
      </rPr>
      <t xml:space="preserve"> More detail on the different form of price regulation and how to answer this question can be found in the instructions word file (this can be found in cell I4) </t>
    </r>
  </si>
  <si>
    <r>
      <rPr>
        <b/>
        <sz val="9"/>
        <rFont val="Arial"/>
        <family val="2"/>
      </rPr>
      <t xml:space="preserve">Definition: </t>
    </r>
    <r>
      <rPr>
        <sz val="9"/>
        <rFont val="Arial"/>
        <family val="2"/>
      </rPr>
      <t xml:space="preserve">To mandate means that operators are required to offer it to their customers. The regulation should indicate the time for the service and the cost. </t>
    </r>
    <r>
      <rPr>
        <b/>
        <sz val="9"/>
        <rFont val="Arial"/>
        <family val="2"/>
      </rPr>
      <t xml:space="preserve">
Instructions: </t>
    </r>
    <r>
      <rPr>
        <sz val="9"/>
        <rFont val="Arial"/>
        <family val="2"/>
      </rPr>
      <t>The option NO because of negative CBA can only be selected if a country can prove that number portability has not been enforced because a cost benefit analysis (CBA) showed that this regulatory intervention would cause more costs than benefits. The OECD accepts this answer only if a link to a recent published CBA is provided. 
For</t>
    </r>
    <r>
      <rPr>
        <b/>
        <sz val="9"/>
        <rFont val="Arial"/>
        <family val="2"/>
      </rPr>
      <t xml:space="preserve"> EU countries:</t>
    </r>
    <r>
      <rPr>
        <sz val="9"/>
        <rFont val="Arial"/>
        <family val="2"/>
      </rPr>
      <t xml:space="preserve"> the answer should be ‘yes’, since this is required by EU regulation. 
</t>
    </r>
  </si>
  <si>
    <r>
      <rPr>
        <b/>
        <sz val="9"/>
        <rFont val="Arial"/>
        <family val="2"/>
      </rPr>
      <t>Definitions:</t>
    </r>
    <r>
      <rPr>
        <sz val="9"/>
        <rFont val="Arial"/>
        <family val="2"/>
      </rPr>
      <t xml:space="preserve"> Conditions for porting numbers include, as a minimum, the time required to the operator to port the number to the new operator chosen by the customer and the tariff charged for this activity.
</t>
    </r>
    <r>
      <rPr>
        <b/>
        <sz val="9"/>
        <rFont val="Arial"/>
        <family val="2"/>
      </rPr>
      <t>Instruction:</t>
    </r>
    <r>
      <rPr>
        <sz val="9"/>
        <rFont val="Arial"/>
        <family val="2"/>
      </rPr>
      <t xml:space="preserve"> For </t>
    </r>
    <r>
      <rPr>
        <b/>
        <sz val="9"/>
        <rFont val="Arial"/>
        <family val="2"/>
      </rPr>
      <t>EU countries</t>
    </r>
    <r>
      <rPr>
        <sz val="9"/>
        <rFont val="Arial"/>
        <family val="2"/>
      </rPr>
      <t xml:space="preserve">, the answer should be ‘yes’, since this is required by EU regulation. </t>
    </r>
  </si>
  <si>
    <r>
      <rPr>
        <b/>
        <sz val="9"/>
        <rFont val="Arial"/>
        <family val="2"/>
      </rPr>
      <t>Definition:</t>
    </r>
    <r>
      <rPr>
        <sz val="9"/>
        <rFont val="Arial"/>
        <family val="2"/>
      </rPr>
      <t>A local monopoly is a monopoly over a specific geographic area that is smaller than the whole country. In case the regulation outlines a licensing system, but it provides each licensed firm an exclusive right to provide the service over a certain geographic area, then the correct answer is ‘yes (local monopolies)’.</t>
    </r>
    <r>
      <rPr>
        <b/>
        <sz val="9"/>
        <rFont val="Arial"/>
        <family val="2"/>
      </rPr>
      <t xml:space="preserve">
Note: T</t>
    </r>
    <r>
      <rPr>
        <sz val="9"/>
        <rFont val="Arial"/>
        <family val="2"/>
      </rPr>
      <t xml:space="preserve">his question is about the de jure limitations to the number of firms allowed to operate in the market. </t>
    </r>
    <r>
      <rPr>
        <b/>
        <sz val="9"/>
        <rFont val="Arial"/>
        <family val="2"/>
      </rPr>
      <t xml:space="preserve">
</t>
    </r>
    <r>
      <rPr>
        <sz val="9"/>
        <rFont val="Arial"/>
        <family val="2"/>
      </rPr>
      <t>The answer should be ‘no’ if there is no law or regulation that determines that only a given number of firms can operate in it. Hence, if a licensing/authorization regime is in place AND all firms that meet the necessary requirements can obtain a license/authorization and enter the market, the answer should be ‘no (market open to competition)’. The fact that some firms may not obtain a license/authorization because they do not meet a requirement is not to be considered as a de jure limitation.</t>
    </r>
    <r>
      <rPr>
        <b/>
        <sz val="9"/>
        <rFont val="Arial"/>
        <family val="2"/>
      </rPr>
      <t xml:space="preserve"> 
</t>
    </r>
    <r>
      <rPr>
        <sz val="9"/>
        <rFont val="Arial"/>
        <family val="2"/>
      </rPr>
      <t>If the regulation establishes that only one firm (independently whether it is a state owned or a private entity) is allowed to provide the service in the whole territory of the country, then the adequate answer is ‘yes (national monopoly)’.</t>
    </r>
    <r>
      <rPr>
        <b/>
        <sz val="9"/>
        <rFont val="Arial"/>
        <family val="2"/>
      </rPr>
      <t xml:space="preserve">
</t>
    </r>
    <r>
      <rPr>
        <sz val="9"/>
        <rFont val="Arial"/>
        <family val="2"/>
      </rPr>
      <t>For more information, please consult the instructions available in cell I5</t>
    </r>
  </si>
  <si>
    <r>
      <rPr>
        <b/>
        <sz val="9"/>
        <rFont val="Arial"/>
        <family val="2"/>
      </rPr>
      <t>Instructions:</t>
    </r>
    <r>
      <rPr>
        <sz val="9"/>
        <rFont val="Arial"/>
        <family val="2"/>
      </rPr>
      <t xml:space="preserve"> This question refers to the ex-ante assessment that the regulator in charge of spectrum trading performs.
The regulator can assess the impact that a potential transfer of spectrum between operators may have on competition in different ways. Some assess the risk to competition of each transfer on a case-by-case basis. Others assess only those cases that satisfy certain pre-defined criteria – so called ‘spectrum screening’ methods.
To answer this question, what matter is that any of these methods is used, as the objective of this question is to understand whether an assessment is required, regardless of the method chosen. 
The answer should still be ‘yes’ if carrying out such an assessment is the standard, even when there are exceptions covering a minority of spectrum licences.</t>
    </r>
  </si>
  <si>
    <r>
      <rPr>
        <b/>
        <sz val="9"/>
        <rFont val="Arial"/>
        <family val="2"/>
      </rPr>
      <t xml:space="preserve">Definitions:
Partial transfer </t>
    </r>
    <r>
      <rPr>
        <sz val="9"/>
        <rFont val="Arial"/>
        <family val="2"/>
      </rPr>
      <t>is the transfer of only some rights and obligations. As a result, the rights and obligations linked to use of that spectrum become divided in two distinct licenses. The rights to use spectrum can be partitioned by frequency, geography or time. For instance, one operator can use the spectrum in a geographic area and the other in another</t>
    </r>
    <r>
      <rPr>
        <b/>
        <sz val="9"/>
        <rFont val="Arial"/>
        <family val="2"/>
      </rPr>
      <t>.
Concurrent transfers</t>
    </r>
    <r>
      <rPr>
        <sz val="9"/>
        <rFont val="Arial"/>
        <family val="2"/>
      </rPr>
      <t xml:space="preserve"> are those transfers in which the rights and obligations are passed on the transferee (i.e., the operator to which the spectrum is transferred) but they continue to apply also to the operator making the transfer. This enables licensees to share the use of the spectrum.</t>
    </r>
    <r>
      <rPr>
        <b/>
        <sz val="9"/>
        <rFont val="Arial"/>
        <family val="2"/>
      </rPr>
      <t xml:space="preserve">
Spectrum leasing </t>
    </r>
    <r>
      <rPr>
        <sz val="9"/>
        <rFont val="Arial"/>
        <family val="2"/>
      </rPr>
      <t xml:space="preserve">is a transfer for a limited duration of time, after which the spectrum returns to the original owner. </t>
    </r>
  </si>
  <si>
    <r>
      <rPr>
        <b/>
        <sz val="9"/>
        <rFont val="Arial"/>
        <family val="2"/>
      </rPr>
      <t>Definitions:</t>
    </r>
    <r>
      <rPr>
        <sz val="9"/>
        <rFont val="Arial"/>
        <family val="2"/>
      </rPr>
      <t xml:space="preserve"> A price is regulated when its exact level or its maximum or minimum level is set or constrained by a regulatory authority, government, ministry or other public body. The obligation to notify a price is not considered to be regulation. 
</t>
    </r>
    <r>
      <rPr>
        <b/>
        <sz val="9"/>
        <rFont val="Arial"/>
        <family val="2"/>
      </rPr>
      <t>Note:</t>
    </r>
    <r>
      <rPr>
        <sz val="9"/>
        <rFont val="Arial"/>
        <family val="2"/>
      </rPr>
      <t xml:space="preserve"> More detail on the different form of price regulation and how to answer this question can be found in the instructions word file (this can be found in cell I4) 
</t>
    </r>
  </si>
  <si>
    <r>
      <rPr>
        <b/>
        <sz val="9"/>
        <rFont val="Arial"/>
        <family val="2"/>
      </rPr>
      <t xml:space="preserve">
If you are an EU country, </t>
    </r>
    <r>
      <rPr>
        <sz val="9"/>
        <rFont val="Arial"/>
        <family val="2"/>
      </rPr>
      <t xml:space="preserve">please answer ‘yes’ for 2023 as this market is regulated centrally by the European Commission since 2021. </t>
    </r>
  </si>
  <si>
    <r>
      <rPr>
        <b/>
        <sz val="9"/>
        <rFont val="Arial"/>
        <family val="2"/>
      </rPr>
      <t>Definition:</t>
    </r>
    <r>
      <rPr>
        <sz val="9"/>
        <rFont val="Arial"/>
        <family val="2"/>
      </rPr>
      <t xml:space="preserve"> A price is regulated when its exact level or its maximum or minimum level is set or constrained by a regulatory authority, government, ministry or other public body. The obligation to notify a price is not considered to be regulation. 
</t>
    </r>
    <r>
      <rPr>
        <b/>
        <sz val="9"/>
        <rFont val="Arial"/>
        <family val="2"/>
      </rPr>
      <t>Note:</t>
    </r>
    <r>
      <rPr>
        <sz val="9"/>
        <rFont val="Arial"/>
        <family val="2"/>
      </rPr>
      <t xml:space="preserve"> More detail on the different form of price regulation and how to answer this question can be found in the instructions word file (this can be found in cell I4) 
</t>
    </r>
    <r>
      <rPr>
        <b/>
        <sz val="9"/>
        <rFont val="Arial"/>
        <family val="2"/>
      </rPr>
      <t>If you are an EU country,</t>
    </r>
    <r>
      <rPr>
        <sz val="9"/>
        <rFont val="Arial"/>
        <family val="2"/>
      </rPr>
      <t xml:space="preserve"> please answer ‘yes’ for 2023 as this market is regulated centrally by the European Commission since 2021. </t>
    </r>
  </si>
  <si>
    <r>
      <rPr>
        <b/>
        <sz val="9"/>
        <rFont val="Arial"/>
        <family val="2"/>
      </rPr>
      <t>Definition:</t>
    </r>
    <r>
      <rPr>
        <sz val="9"/>
        <rFont val="Arial"/>
        <family val="2"/>
      </rPr>
      <t xml:space="preserve"> A reference offer is a document that gives all the necessary information to operators about the wholesale services - i.e. technical information, service level guarantees and prices. 
</t>
    </r>
    <r>
      <rPr>
        <b/>
        <sz val="9"/>
        <rFont val="Arial"/>
        <family val="2"/>
      </rPr>
      <t xml:space="preserve">If you are an EU country, </t>
    </r>
    <r>
      <rPr>
        <sz val="9"/>
        <rFont val="Arial"/>
        <family val="2"/>
      </rPr>
      <t xml:space="preserve">please answer ‘yes’ for 2023 as this market is  regulated centrally by the European Commission since 2021. </t>
    </r>
    <r>
      <rPr>
        <b/>
        <sz val="9"/>
        <rFont val="Arial"/>
        <family val="2"/>
      </rPr>
      <t xml:space="preserve"> </t>
    </r>
  </si>
  <si>
    <r>
      <rPr>
        <b/>
        <sz val="9"/>
        <rFont val="Arial"/>
        <family val="2"/>
      </rPr>
      <t>Definition</t>
    </r>
    <r>
      <rPr>
        <sz val="9"/>
        <rFont val="Arial"/>
        <family val="2"/>
      </rPr>
      <t xml:space="preserve">: To mandate means that operators are required to offer it to their customers. The regulation should indicate the time for the service and the cost. 
</t>
    </r>
    <r>
      <rPr>
        <b/>
        <sz val="9"/>
        <rFont val="Arial"/>
        <family val="2"/>
      </rPr>
      <t xml:space="preserve">For EU countries: </t>
    </r>
    <r>
      <rPr>
        <sz val="9"/>
        <rFont val="Arial"/>
        <family val="2"/>
      </rPr>
      <t xml:space="preserve">The answer should be ‘yes’ since this is regulated at EU level.  </t>
    </r>
  </si>
  <si>
    <r>
      <rPr>
        <b/>
        <sz val="9"/>
        <rFont val="Arial"/>
        <family val="2"/>
      </rPr>
      <t>Definitions:</t>
    </r>
    <r>
      <rPr>
        <sz val="9"/>
        <rFont val="Arial"/>
        <family val="2"/>
      </rPr>
      <t xml:space="preserve"> Conditions for porting numbers include, as a minimum, the time required to the operator to port the number to the new operator chosen by the customer and the tariff charged for this activity.
</t>
    </r>
    <r>
      <rPr>
        <b/>
        <sz val="9"/>
        <rFont val="Arial"/>
        <family val="2"/>
      </rPr>
      <t xml:space="preserve">
If you are an EU country, </t>
    </r>
    <r>
      <rPr>
        <sz val="9"/>
        <rFont val="Arial"/>
        <family val="2"/>
      </rPr>
      <t>the answer should be ‘yes’ since this is required by EU regulation</t>
    </r>
    <r>
      <rPr>
        <b/>
        <sz val="9"/>
        <rFont val="Arial"/>
        <family val="2"/>
      </rPr>
      <t>.</t>
    </r>
  </si>
  <si>
    <t>Definitions: Wholesale fixed call termination is a service whereby a fixed operator terminates on its own network a call that originated on the network of another operator.
An operator with significant or substantial market power is an operator that, in the absence of ex-ante regulation, is capable of profitably setting prices above competitive levels for a considerable period. 
If you are an EU country, please  answer ‘yes’ for 2023 as this market is regulated centrally by the European Commission since 2021. 
Note: The relevant geographic market should be the national one. If you consider that the national geographic market is not the best way to measure market share in this context, use the most appropriate geographic market definition and explain why in the Comments column.</t>
  </si>
  <si>
    <t xml:space="preserve">
If you are an EU country, please  answer ‘yes’ for 2023 as this market is regulated centrally by the European Commission since 2021. </t>
  </si>
  <si>
    <t xml:space="preserve">Definition:  A price is regulated when its exact level or its maximum or minimum level is set or constrained by a regulatory authority, government, ministry or other public body. The obligation to notify a price is not considered to be regulation.
Note: More detail on the different form of price regulation and how to answer this question can be found in the instructions word file (this can be found in cell I4) 
If you are an EU country, please answer ‘yes’ for 2023 as this market is regulated centrally by the European Commission since 2021. </t>
  </si>
  <si>
    <t xml:space="preserve">Definition: A reference offer is a document that gives all the necessary information to operators about the wholesale services - i.e. technical information, service level guarantees and prices. 
If you are an EU country, please  answer ‘yes’ for 2023 as this market is regulated centrally by the European Commission since 2021. </t>
  </si>
  <si>
    <t xml:space="preserve">Definition: 
Wholesale mobile call termination is a wholesale service provided by a mobile operator to connect a call to a customer (i.e. call recipient) on its network.
An operator with significant or substantial market power is an operator that, in the absence of ex-ante regulation, is capable of profitably setting prices above competitive levels for a considerable period. 
Note: The relevant geographic market should be the national one. If you consider that the national geographic market is not the best way to measure market share in this context, use the most appropriate geographic market definition and explain why in the Comments column.
If you are an EU country, please  answer ‘yes’ for 2023 as this market is regulated centrally by the European Commission since 2021. </t>
  </si>
  <si>
    <r>
      <rPr>
        <b/>
        <sz val="9"/>
        <rFont val="Arial"/>
        <family val="2"/>
      </rPr>
      <t>Definition</t>
    </r>
    <r>
      <rPr>
        <sz val="9"/>
        <rFont val="Arial"/>
        <family val="2"/>
      </rPr>
      <t>: A legislative action means that a new law or a change in an existing law is necessary for such a sale to be possible. This change may be necessary, for example, if there is a law establishing that the government must be the owner of the firm, or requiring the government’s stake to always be above a certain threshold, or imposing other similar constraints.
If the parliament or another assembly (e.g. regional or local) need to authorize the sale of shares owned by government, then the answer should be yes because the need for a mandate to sell is akin to the need for a legislative action. A decree by the executive is also a legislative action, because it represents secondary legislation.</t>
    </r>
  </si>
  <si>
    <r>
      <t>Pleasee choose the jurisdiction based on the level where the regulation was issued. For example, if the licenses (or permits) are handed out at the local level, but the regulation that determines how these licences are handed out has been issued at the federal level, then the category ‘Federal level/national level (for non-federal states)’ should be chosen.
In federal jurisdictions, the sector can be regulated by: 
• legislation set at state level, or
• legislation set at federal level, or 
• by a combination of federal and state legislation. In the latter case please select the answer ‘A combination of the above’.
Where the sector or part of it are regulated at state level, you should answer all the relevant questions with reference to a single state (</t>
    </r>
    <r>
      <rPr>
        <sz val="9"/>
        <color rgb="FFFF0000"/>
        <rFont val="Arial"/>
        <family val="2"/>
      </rPr>
      <t>please, consult the READ ME sheet on instructions on how to select the state you should answer for</t>
    </r>
    <r>
      <rPr>
        <sz val="9"/>
        <color theme="1"/>
        <rFont val="Arial"/>
        <family val="2"/>
      </rPr>
      <t>).</t>
    </r>
  </si>
  <si>
    <r>
      <rPr>
        <sz val="9"/>
        <rFont val="Arial"/>
        <family val="2"/>
      </rPr>
      <t xml:space="preserve">Pleasee choose the jurisdiction based on the level where the regulation was issued. For example, if the licenses (or permits) are handed out at the local level, but the regulation that determines how these licences are handed out has been issued at the federal level, then the category ‘Federal level/national level (for non-federal states)’ should be chosen.
In federal jurisdictions, the sector can be regulated by: 
• legislation set at state level, or
• legislation set at federal level, or 
• by a combination of federal and state legislation. In the latter case please select the answer ‘A combination of the above’.
</t>
    </r>
    <r>
      <rPr>
        <sz val="9"/>
        <color rgb="FFFF0000"/>
        <rFont val="Arial"/>
        <family val="2"/>
      </rPr>
      <t xml:space="preserve">
</t>
    </r>
    <r>
      <rPr>
        <sz val="9"/>
        <rFont val="Arial"/>
        <family val="2"/>
      </rPr>
      <t>Where the sector or part of it are regulated at state level, you should answer all the relevant questions with reference to a single state</t>
    </r>
    <r>
      <rPr>
        <sz val="9"/>
        <color rgb="FFFF0000"/>
        <rFont val="Arial"/>
        <family val="2"/>
      </rPr>
      <t xml:space="preserve"> (please, consult the READ ME sheet on instructions on how to select the state you should answer for).</t>
    </r>
  </si>
  <si>
    <t>Instructions: please note that all the Questions in Section 2.3 refer to mobile networks and services, fixed-line networks and services were examined in Section 2.1. above.</t>
  </si>
  <si>
    <t>Answers from previous update</t>
  </si>
  <si>
    <t>New value proposed by country</t>
  </si>
  <si>
    <t>Justification for Proposed Revision to  PMR database</t>
  </si>
  <si>
    <r>
      <rPr>
        <b/>
        <u/>
        <sz val="10"/>
        <rFont val="Arial"/>
        <family val="2"/>
      </rPr>
      <t>Final value</t>
    </r>
    <r>
      <rPr>
        <b/>
        <sz val="10"/>
        <rFont val="Arial"/>
        <family val="2"/>
      </rPr>
      <t xml:space="preserve"> proposed by OECD</t>
    </r>
  </si>
  <si>
    <r>
      <t xml:space="preserve">New value proposed by country </t>
    </r>
    <r>
      <rPr>
        <b/>
        <u/>
        <sz val="10"/>
        <rFont val="Arial"/>
        <family val="2"/>
      </rPr>
      <t>for modified or new questions</t>
    </r>
  </si>
  <si>
    <t>This question is a one-off question for 2023, and does not need to be answered for the year of the previous update</t>
  </si>
  <si>
    <r>
      <rPr>
        <b/>
        <sz val="9"/>
        <color rgb="FFFF0000"/>
        <rFont val="Arial"/>
        <family val="2"/>
      </rPr>
      <t>Note</t>
    </r>
    <r>
      <rPr>
        <sz val="9"/>
        <color rgb="FFFF0000"/>
        <rFont val="Arial"/>
        <family val="2"/>
      </rPr>
      <t>: The Question has changed substantially. You must revalidate the answer in Column N in light of these changes. If necessary, please change your answer in Column P</t>
    </r>
  </si>
  <si>
    <r>
      <t xml:space="preserve">For each item, if such performance information is collected,is it made available on the regulator’s website? (Q2b.b.10a)
</t>
    </r>
    <r>
      <rPr>
        <sz val="9"/>
        <color rgb="FFFF0000"/>
        <rFont val="Arial"/>
        <family val="2"/>
      </rPr>
      <t>Please provide link to the latest performance information available</t>
    </r>
  </si>
  <si>
    <r>
      <t xml:space="preserve">Is there a legislative requirement for the regulator to publish a report on its activities? (Q2b.b.6)
</t>
    </r>
    <r>
      <rPr>
        <sz val="9"/>
        <color rgb="FFFF0000"/>
        <rFont val="Arial"/>
        <family val="2"/>
      </rPr>
      <t>Please provide links to the report in the Comments column</t>
    </r>
  </si>
  <si>
    <r>
      <t xml:space="preserve">Does the regulator provide feedback on comments received by stakeholders? (Q2b.b.4)
</t>
    </r>
    <r>
      <rPr>
        <sz val="9"/>
        <color rgb="FFFF0000"/>
        <rFont val="Arial"/>
        <family val="2"/>
      </rPr>
      <t>Please specify the kind of feedback provided in the Comments column.</t>
    </r>
  </si>
  <si>
    <r>
      <t xml:space="preserve">Are the criteria for dismissing agency head/board members during their term of office published? (Q2b.a.18)
</t>
    </r>
    <r>
      <rPr>
        <sz val="9"/>
        <color rgb="FFFF0000"/>
        <rFont val="Arial"/>
        <family val="2"/>
      </rPr>
      <t>Please provide link/reference to publicly accessible document that outlines such criteria in the Comments column</t>
    </r>
  </si>
  <si>
    <r>
      <t>Which body, other than a court, can overturn the decisions of the regulator? (Q2b.a.5)</t>
    </r>
    <r>
      <rPr>
        <sz val="9"/>
        <color rgb="FFC00000"/>
        <rFont val="Arial"/>
        <family val="2"/>
      </rPr>
      <t xml:space="preserve">
</t>
    </r>
    <r>
      <rPr>
        <sz val="9"/>
        <color rgb="FFFF0000"/>
        <rFont val="Arial"/>
        <family val="2"/>
      </rPr>
      <t>Please specify name and website of body in Comments column</t>
    </r>
  </si>
  <si>
    <r>
      <t xml:space="preserve">Does the regulator make recommendations or issue opinions on draft legislation or policy documents proposed by the executive? (Q2b.a.4)
</t>
    </r>
    <r>
      <rPr>
        <sz val="9"/>
        <color rgb="FFFF0000"/>
        <rFont val="Arial"/>
        <family val="2"/>
      </rPr>
      <t>Please provide example in the Comments column.</t>
    </r>
  </si>
  <si>
    <r>
      <t xml:space="preserve">For which jurisdiction are you answering the questions?
</t>
    </r>
    <r>
      <rPr>
        <sz val="9"/>
        <color rgb="FFFF0000"/>
        <rFont val="Arial"/>
        <family val="2"/>
      </rPr>
      <t>Please indicate the name of jurisdiction, the name of the body to which the answers refer to and a link to its website in the Comments column.</t>
    </r>
  </si>
  <si>
    <t>New question introduced in 2023 - Please answer in Column P, ONLY if there has been a change in the regulation between the year of the previous update and 2023.</t>
  </si>
  <si>
    <t>Reason for proposing a revised value/Comments</t>
  </si>
  <si>
    <t>Column AB</t>
  </si>
  <si>
    <t>AB</t>
  </si>
  <si>
    <t>Column AD</t>
  </si>
  <si>
    <t>AD</t>
  </si>
  <si>
    <t>AG</t>
  </si>
  <si>
    <t>Column AG</t>
  </si>
  <si>
    <t>Column AI</t>
  </si>
  <si>
    <t>AI</t>
  </si>
  <si>
    <t>Column AL</t>
  </si>
  <si>
    <t>AL</t>
  </si>
  <si>
    <t>Column AN</t>
  </si>
  <si>
    <t>AN</t>
  </si>
  <si>
    <t>Column R</t>
  </si>
  <si>
    <t>R</t>
  </si>
  <si>
    <t>Column T</t>
  </si>
  <si>
    <t>T</t>
  </si>
  <si>
    <t>Q2.2.4 / Q2.2.5</t>
  </si>
  <si>
    <t>Q2.2.4 / Q2.2.5b</t>
  </si>
  <si>
    <t>Q2.2.4 / Q2.2.5d</t>
  </si>
  <si>
    <t>Q2.2.4 / Q2.2.6</t>
  </si>
  <si>
    <t>Q2.2.4 / Q2.2.6b</t>
  </si>
  <si>
    <t>Q2.2.4 / Q2.2.6d</t>
  </si>
  <si>
    <t>Q2.2.4 / Q2.2.5f</t>
  </si>
  <si>
    <t>Q2.3.4</t>
  </si>
  <si>
    <t xml:space="preserve">Please read with care the word instructions provided in this column, but also those in this file to best understand how to answer the questions in this section
or you risk being asked to answer this section again. 
</t>
  </si>
  <si>
    <r>
      <rPr>
        <b/>
        <sz val="9"/>
        <rFont val="Arial"/>
        <family val="2"/>
      </rPr>
      <t>Note:</t>
    </r>
    <r>
      <rPr>
        <sz val="9"/>
        <rFont val="Arial"/>
        <family val="2"/>
      </rPr>
      <t xml:space="preserve"> The answer options have changed.  Please review the answer in Column N and if necessary change your answer  in Column P.</t>
    </r>
  </si>
  <si>
    <t>READ ME – IMPORTANT INSTRUCTIONS FOR COMPLETING THE OECD PMR QUESTIONNAIRE 2023</t>
  </si>
  <si>
    <t>Please read and follow the instructions on:</t>
  </si>
  <si>
    <r>
      <t>1.</t>
    </r>
    <r>
      <rPr>
        <sz val="7"/>
        <color rgb="FFFF0000"/>
        <rFont val="Times New Roman"/>
        <family val="1"/>
      </rPr>
      <t xml:space="preserve">          </t>
    </r>
    <r>
      <rPr>
        <sz val="11"/>
        <color rgb="FFFF0000"/>
        <rFont val="Calibri"/>
        <family val="2"/>
      </rPr>
      <t>Timeline</t>
    </r>
  </si>
  <si>
    <r>
      <t>2.</t>
    </r>
    <r>
      <rPr>
        <sz val="7"/>
        <color rgb="FFFF0000"/>
        <rFont val="Times New Roman"/>
        <family val="1"/>
      </rPr>
      <t xml:space="preserve">          </t>
    </r>
    <r>
      <rPr>
        <sz val="11"/>
        <color rgb="FFFF0000"/>
        <rFont val="Calibri"/>
        <family val="2"/>
      </rPr>
      <t xml:space="preserve">How to select the jurisdiction for which to answer the questionnaire </t>
    </r>
  </si>
  <si>
    <r>
      <t>3.</t>
    </r>
    <r>
      <rPr>
        <sz val="7"/>
        <color rgb="FFFF0000"/>
        <rFont val="Times New Roman"/>
        <family val="1"/>
      </rPr>
      <t xml:space="preserve">          </t>
    </r>
    <r>
      <rPr>
        <sz val="11"/>
        <color rgb="FFFF0000"/>
        <rFont val="Calibri"/>
        <family val="2"/>
      </rPr>
      <t xml:space="preserve">How to answer the PMR questionnaire </t>
    </r>
  </si>
  <si>
    <r>
      <t>4.</t>
    </r>
    <r>
      <rPr>
        <sz val="7"/>
        <color rgb="FFFF0000"/>
        <rFont val="Times New Roman"/>
        <family val="1"/>
      </rPr>
      <t xml:space="preserve">          </t>
    </r>
    <r>
      <rPr>
        <sz val="11"/>
        <color rgb="FFFF0000"/>
        <rFont val="Calibri"/>
        <family val="2"/>
      </rPr>
      <t>Technical issues to be careful about</t>
    </r>
  </si>
  <si>
    <t>For any clarifications, please contact the OECD at: PMRIndicators@oecd.org</t>
  </si>
  <si>
    <t>1. Timeline</t>
  </si>
  <si>
    <t xml:space="preserve">Deadline for sending completed questionnaires to OECD: </t>
  </si>
  <si>
    <t>In case of delay please inform the OECD</t>
  </si>
  <si>
    <t>2. How to select the jurisdiction for which to answer the questionnaire</t>
  </si>
  <si>
    <t>Respondents should answer the question based on the instructions provided in each section, as this differs across the questionnaires.</t>
  </si>
  <si>
    <r>
      <rPr>
        <b/>
        <sz val="11"/>
        <color theme="1"/>
        <rFont val="Calibri"/>
        <family val="2"/>
      </rPr>
      <t>For Federal Countries:</t>
    </r>
    <r>
      <rPr>
        <sz val="11"/>
        <color theme="1"/>
        <rFont val="Calibri"/>
        <family val="2"/>
      </rPr>
      <t xml:space="preserve"> when regulation is set at state level, the information should </t>
    </r>
    <r>
      <rPr>
        <b/>
        <sz val="11"/>
        <color theme="1"/>
        <rFont val="Calibri"/>
        <family val="2"/>
      </rPr>
      <t>refer to just one state</t>
    </r>
    <r>
      <rPr>
        <sz val="11"/>
        <color theme="1"/>
        <rFont val="Calibri"/>
        <family val="2"/>
      </rPr>
      <t xml:space="preserve"> that is considered representative of the country, unless the instructions in the file give different indications.</t>
    </r>
  </si>
  <si>
    <t>3. How to answer the PMR questionnaire</t>
  </si>
  <si>
    <t>Each section of the questionnaire comes in a separate excel workbook, which includes one or more sheets with questions on individual sectors or regulatory areas.</t>
  </si>
  <si>
    <t xml:space="preserve"> In addition, in each sheet with questions there is a Word file embedded in cell I4 that provides more detailed instructions on how to answer the questions included that sheet. </t>
  </si>
  <si>
    <r>
      <rPr>
        <b/>
        <sz val="11"/>
        <color theme="1"/>
        <rFont val="Calibri"/>
        <family val="2"/>
      </rPr>
      <t>Please carefully read the word files.</t>
    </r>
    <r>
      <rPr>
        <sz val="11"/>
        <color theme="1"/>
        <rFont val="Calibri"/>
        <family val="2"/>
      </rPr>
      <t xml:space="preserve"> These provide detailed information on how to answer the questions (such as definitions and detailed instructions) for most questions. </t>
    </r>
  </si>
  <si>
    <t>Please note that a summary of such instructions is placed next to each question in column I (Instructions to read before answering).</t>
  </si>
  <si>
    <t>Each sheet contains one set of questions, the answer your country provided in the previous update (in column N) and a column in which you shall provide the new answers – relative to 2023 – (in column AB).</t>
  </si>
  <si>
    <t>Providing answers for 2023</t>
  </si>
  <si>
    <r>
      <t>·</t>
    </r>
    <r>
      <rPr>
        <sz val="7"/>
        <color theme="1"/>
        <rFont val="Times New Roman"/>
        <family val="1"/>
      </rPr>
      <t xml:space="preserve">         </t>
    </r>
    <r>
      <rPr>
        <sz val="11"/>
        <color theme="1"/>
        <rFont val="Calibri"/>
        <family val="2"/>
      </rPr>
      <t xml:space="preserve">The answers must be </t>
    </r>
    <r>
      <rPr>
        <b/>
        <sz val="11"/>
        <color theme="1"/>
        <rFont val="Calibri"/>
        <family val="2"/>
      </rPr>
      <t>provided in column AB</t>
    </r>
    <r>
      <rPr>
        <sz val="11"/>
        <color theme="1"/>
        <rFont val="Calibri"/>
        <family val="2"/>
      </rPr>
      <t xml:space="preserve"> - titled (</t>
    </r>
    <r>
      <rPr>
        <b/>
        <i/>
        <sz val="11"/>
        <color theme="1"/>
        <rFont val="Calibri"/>
        <family val="2"/>
      </rPr>
      <t>Answer for 2023</t>
    </r>
    <r>
      <rPr>
        <sz val="11"/>
        <color theme="1"/>
        <rFont val="Calibri"/>
        <family val="2"/>
      </rPr>
      <t>) and marked in blue. Please answer using the drop-down menus.</t>
    </r>
  </si>
  <si>
    <r>
      <t>·</t>
    </r>
    <r>
      <rPr>
        <sz val="7"/>
        <color theme="1"/>
        <rFont val="Times New Roman"/>
        <family val="1"/>
      </rPr>
      <t xml:space="preserve">         </t>
    </r>
    <r>
      <rPr>
        <sz val="11"/>
        <color theme="1"/>
        <rFont val="Calibri"/>
        <family val="2"/>
      </rPr>
      <t xml:space="preserve">The answers must reflect </t>
    </r>
    <r>
      <rPr>
        <b/>
        <sz val="11"/>
        <color theme="1"/>
        <rFont val="Calibri"/>
        <family val="2"/>
      </rPr>
      <t>the situation in your country on the 1st of January 2023</t>
    </r>
    <r>
      <rPr>
        <sz val="11"/>
        <color theme="1"/>
        <rFont val="Calibri"/>
        <family val="2"/>
      </rPr>
      <t xml:space="preserve"> – i.e. the answers must refer only to law, policies, and regulations in force by 1st January 2023. </t>
    </r>
  </si>
  <si>
    <t xml:space="preserve">                        DO NOT consider policy reforms, laws and regulation enacted in your jurisdiction after that date.</t>
  </si>
  <si>
    <r>
      <t>·</t>
    </r>
    <r>
      <rPr>
        <sz val="7"/>
        <color theme="1"/>
        <rFont val="Times New Roman"/>
        <family val="1"/>
      </rPr>
      <t xml:space="preserve">         </t>
    </r>
    <r>
      <rPr>
        <sz val="11"/>
        <color theme="1"/>
        <rFont val="Calibri"/>
        <family val="2"/>
      </rPr>
      <t xml:space="preserve">Please use column AC titled (Country Comments) to provide additional information. </t>
    </r>
  </si>
  <si>
    <r>
      <t>·</t>
    </r>
    <r>
      <rPr>
        <sz val="7"/>
        <color theme="1"/>
        <rFont val="Times New Roman"/>
        <family val="1"/>
      </rPr>
      <t xml:space="preserve">         </t>
    </r>
    <r>
      <rPr>
        <sz val="11"/>
        <color theme="1"/>
        <rFont val="Calibri"/>
        <family val="2"/>
      </rPr>
      <t xml:space="preserve">When the answer you provide </t>
    </r>
    <r>
      <rPr>
        <b/>
        <sz val="11"/>
        <color theme="1"/>
        <rFont val="Calibri"/>
        <family val="2"/>
      </rPr>
      <t>differs from the one your country gave in the previous update,</t>
    </r>
    <r>
      <rPr>
        <sz val="11"/>
        <color theme="1"/>
        <rFont val="Calibri"/>
        <family val="2"/>
      </rPr>
      <t xml:space="preserve"> which is provided in Column N, this means that:</t>
    </r>
  </si>
  <si>
    <r>
      <t>o</t>
    </r>
    <r>
      <rPr>
        <sz val="7"/>
        <color theme="1"/>
        <rFont val="Times New Roman"/>
        <family val="1"/>
      </rPr>
      <t xml:space="preserve">   </t>
    </r>
    <r>
      <rPr>
        <sz val="11"/>
        <color theme="1"/>
        <rFont val="Calibri"/>
        <family val="2"/>
      </rPr>
      <t xml:space="preserve">There is a mistake in the answer given in the previous update, please correct it. </t>
    </r>
  </si>
  <si>
    <r>
      <t>o</t>
    </r>
    <r>
      <rPr>
        <sz val="7"/>
        <color theme="1"/>
        <rFont val="Times New Roman"/>
        <family val="1"/>
      </rPr>
      <t xml:space="preserve">   </t>
    </r>
    <r>
      <rPr>
        <sz val="11"/>
        <color theme="1"/>
        <rFont val="Calibri"/>
        <family val="2"/>
      </rPr>
      <t xml:space="preserve">There has been a reform, so </t>
    </r>
    <r>
      <rPr>
        <b/>
        <sz val="11"/>
        <color theme="1"/>
        <rFont val="Calibri"/>
        <family val="2"/>
      </rPr>
      <t>provide the year in which the reform that has led to the change</t>
    </r>
    <r>
      <rPr>
        <sz val="11"/>
        <color theme="1"/>
        <rFont val="Calibri"/>
        <family val="2"/>
      </rPr>
      <t xml:space="preserve"> and a links to relevant law/regulation in column AC titled (Country Comments). </t>
    </r>
  </si>
  <si>
    <r>
      <t>·</t>
    </r>
    <r>
      <rPr>
        <sz val="7"/>
        <color theme="1"/>
        <rFont val="Times New Roman"/>
        <family val="1"/>
      </rPr>
      <t xml:space="preserve">         </t>
    </r>
    <r>
      <rPr>
        <sz val="11"/>
        <color theme="1"/>
        <rFont val="Calibri"/>
        <family val="2"/>
      </rPr>
      <t>If you do not address or justify the discrepancy between the answer for 2023 and the answer given in the previous update, the OECD will have to contact you to do so. The information needs to be correct and verifiable.</t>
    </r>
  </si>
  <si>
    <r>
      <t>·</t>
    </r>
    <r>
      <rPr>
        <sz val="7"/>
        <color theme="1"/>
        <rFont val="Times New Roman"/>
        <family val="1"/>
      </rPr>
      <t xml:space="preserve">         </t>
    </r>
    <r>
      <rPr>
        <sz val="11"/>
        <color theme="1"/>
        <rFont val="Calibri"/>
        <family val="2"/>
      </rPr>
      <t>If a question does not apply to your country and there is not a ‘not applicable’ option, please indicate that the question is not applicable and explain why in the column AC titled (Country Comments).</t>
    </r>
  </si>
  <si>
    <r>
      <t>·</t>
    </r>
    <r>
      <rPr>
        <sz val="7"/>
        <color theme="1"/>
        <rFont val="Times New Roman"/>
        <family val="1"/>
      </rPr>
      <t xml:space="preserve">         </t>
    </r>
    <r>
      <rPr>
        <sz val="11"/>
        <color theme="1"/>
        <rFont val="Calibri"/>
        <family val="2"/>
      </rPr>
      <t>The rest of the file is blocked to avoid disruption to the formulas behind that allow the OECD to calculate the indicators.</t>
    </r>
  </si>
  <si>
    <t xml:space="preserve">Links to the laws and regulations or other documentations are often requested to help the OECD to ensure that the questions have been correctly interpreted and that the answers are consistent and complete. </t>
  </si>
  <si>
    <t>Please make sure that you provide this information, or the answers may not be accepted, and you will receive additional requests for information.</t>
  </si>
  <si>
    <t>Verifying the answer from the previous update</t>
  </si>
  <si>
    <r>
      <t>·</t>
    </r>
    <r>
      <rPr>
        <sz val="7"/>
        <color theme="1"/>
        <rFont val="Times New Roman"/>
        <family val="1"/>
      </rPr>
      <t xml:space="preserve">         </t>
    </r>
    <r>
      <rPr>
        <sz val="11"/>
        <color theme="1"/>
        <rFont val="Calibri"/>
        <family val="2"/>
      </rPr>
      <t xml:space="preserve">The answers are </t>
    </r>
    <r>
      <rPr>
        <b/>
        <sz val="11"/>
        <color theme="1"/>
        <rFont val="Calibri"/>
        <family val="2"/>
      </rPr>
      <t>provided in column N</t>
    </r>
    <r>
      <rPr>
        <sz val="11"/>
        <color theme="1"/>
        <rFont val="Calibri"/>
        <family val="2"/>
      </rPr>
      <t xml:space="preserve"> titled (</t>
    </r>
    <r>
      <rPr>
        <b/>
        <i/>
        <sz val="11"/>
        <color theme="1"/>
        <rFont val="Calibri"/>
        <family val="2"/>
      </rPr>
      <t xml:space="preserve">For verification/completion where missing: </t>
    </r>
    <r>
      <rPr>
        <b/>
        <i/>
        <u/>
        <sz val="11"/>
        <color theme="1"/>
        <rFont val="Calibri"/>
        <family val="2"/>
      </rPr>
      <t>year of your country’s last update</t>
    </r>
    <r>
      <rPr>
        <sz val="11"/>
        <color theme="1"/>
        <rFont val="Calibri"/>
        <family val="2"/>
      </rPr>
      <t>) and marked in blue.</t>
    </r>
  </si>
  <si>
    <r>
      <t>·</t>
    </r>
    <r>
      <rPr>
        <sz val="7"/>
        <color theme="1"/>
        <rFont val="Times New Roman"/>
        <family val="1"/>
      </rPr>
      <t xml:space="preserve">         </t>
    </r>
    <r>
      <rPr>
        <sz val="11"/>
        <color theme="1"/>
        <rFont val="Calibri"/>
        <family val="2"/>
      </rPr>
      <t xml:space="preserve">Please verify that the answer is correct considering the year in which your country provided the information. Please </t>
    </r>
    <r>
      <rPr>
        <b/>
        <sz val="11"/>
        <color theme="1"/>
        <rFont val="Calibri"/>
        <family val="2"/>
      </rPr>
      <t xml:space="preserve">read the OECD comments in column O </t>
    </r>
    <r>
      <rPr>
        <sz val="11"/>
        <color theme="1"/>
        <rFont val="Calibri"/>
        <family val="2"/>
      </rPr>
      <t>to help you in your verification</t>
    </r>
    <r>
      <rPr>
        <b/>
        <sz val="11"/>
        <color theme="1"/>
        <rFont val="Calibri"/>
        <family val="2"/>
      </rPr>
      <t>.</t>
    </r>
  </si>
  <si>
    <r>
      <t>If the answer is correct, you do not have to do anything else</t>
    </r>
    <r>
      <rPr>
        <b/>
        <sz val="11"/>
        <color theme="1"/>
        <rFont val="Calibri"/>
        <family val="2"/>
      </rPr>
      <t>. If you would like to provide a new or different answer, you can provide a different answer in column P titled (</t>
    </r>
    <r>
      <rPr>
        <b/>
        <i/>
        <sz val="11"/>
        <color theme="1"/>
        <rFont val="Calibri"/>
        <family val="2"/>
      </rPr>
      <t>New value proposed by country</t>
    </r>
    <r>
      <rPr>
        <b/>
        <sz val="11"/>
        <color theme="1"/>
        <rFont val="Calibri"/>
        <family val="2"/>
      </rPr>
      <t xml:space="preserve">), </t>
    </r>
    <r>
      <rPr>
        <sz val="11"/>
        <color theme="1"/>
        <rFont val="Calibri"/>
        <family val="2"/>
      </rPr>
      <t>using the drop-down menus</t>
    </r>
    <r>
      <rPr>
        <b/>
        <sz val="11"/>
        <color theme="1"/>
        <rFont val="Calibri"/>
        <family val="2"/>
      </rPr>
      <t>.</t>
    </r>
  </si>
  <si>
    <t xml:space="preserve"> Please provide the reasons for that change in column Q titled (Justification / Reason for proposing a value different from that in column N). </t>
  </si>
  <si>
    <r>
      <t xml:space="preserve">If the answer is missing in column N, it is because either you did not provide one at that time or because the question was not asked at that time and has been added for this update. </t>
    </r>
    <r>
      <rPr>
        <b/>
        <sz val="11"/>
        <color theme="1"/>
        <rFont val="Calibri"/>
        <family val="2"/>
      </rPr>
      <t xml:space="preserve">In those cases, please provide an answer </t>
    </r>
    <r>
      <rPr>
        <sz val="11"/>
        <color theme="1"/>
        <rFont val="Calibri"/>
        <family val="2"/>
      </rPr>
      <t xml:space="preserve">in column P using the drop-down menus. </t>
    </r>
  </si>
  <si>
    <r>
      <t xml:space="preserve">Please use </t>
    </r>
    <r>
      <rPr>
        <b/>
        <sz val="11"/>
        <color theme="1"/>
        <rFont val="Calibri"/>
        <family val="2"/>
      </rPr>
      <t>column Q titled (</t>
    </r>
    <r>
      <rPr>
        <b/>
        <i/>
        <sz val="11"/>
        <color theme="1"/>
        <rFont val="Calibri"/>
        <family val="2"/>
      </rPr>
      <t>Justification</t>
    </r>
    <r>
      <rPr>
        <b/>
        <sz val="11"/>
        <color theme="1"/>
        <rFont val="Calibri"/>
        <family val="2"/>
      </rPr>
      <t xml:space="preserve"> / </t>
    </r>
    <r>
      <rPr>
        <b/>
        <i/>
        <sz val="11"/>
        <color theme="1"/>
        <rFont val="Calibri"/>
        <family val="2"/>
      </rPr>
      <t>Reason for proposing a value different from that in column N</t>
    </r>
    <r>
      <rPr>
        <sz val="11"/>
        <color theme="1"/>
        <rFont val="Calibri"/>
        <family val="2"/>
      </rPr>
      <t>)</t>
    </r>
    <r>
      <rPr>
        <i/>
        <sz val="11"/>
        <color theme="1"/>
        <rFont val="Calibri"/>
        <family val="2"/>
      </rPr>
      <t xml:space="preserve"> </t>
    </r>
    <r>
      <rPr>
        <sz val="11"/>
        <color theme="1"/>
        <rFont val="Calibri"/>
        <family val="2"/>
      </rPr>
      <t>to provide any</t>
    </r>
    <r>
      <rPr>
        <i/>
        <sz val="11"/>
        <color theme="1"/>
        <rFont val="Calibri"/>
        <family val="2"/>
      </rPr>
      <t xml:space="preserve"> </t>
    </r>
    <r>
      <rPr>
        <sz val="11"/>
        <color theme="1"/>
        <rFont val="Calibri"/>
        <family val="2"/>
      </rPr>
      <t>additional information you would like to bring to the attention of the OECD.</t>
    </r>
  </si>
  <si>
    <r>
      <t>·</t>
    </r>
    <r>
      <rPr>
        <sz val="7"/>
        <color theme="1"/>
        <rFont val="Times New Roman"/>
        <family val="1"/>
      </rPr>
      <t xml:space="preserve">         </t>
    </r>
    <r>
      <rPr>
        <sz val="11"/>
        <color theme="1"/>
        <rFont val="Calibri"/>
        <family val="2"/>
      </rPr>
      <t>Remember</t>
    </r>
    <r>
      <rPr>
        <b/>
        <sz val="11"/>
        <color theme="1"/>
        <rFont val="Calibri"/>
        <family val="2"/>
      </rPr>
      <t xml:space="preserve"> </t>
    </r>
    <r>
      <rPr>
        <sz val="11"/>
        <color theme="1"/>
        <rFont val="Calibri"/>
        <family val="2"/>
      </rPr>
      <t xml:space="preserve">that the answers must reflect </t>
    </r>
    <r>
      <rPr>
        <b/>
        <sz val="11"/>
        <color theme="1"/>
        <rFont val="Calibri"/>
        <family val="2"/>
      </rPr>
      <t xml:space="preserve">the situation in your country on the 1st of January of the year shown in column N </t>
    </r>
    <r>
      <rPr>
        <sz val="11"/>
        <color theme="1"/>
        <rFont val="Calibri"/>
        <family val="2"/>
      </rPr>
      <t>(as most countries participated to the previous update in 2018, but some in different years) – i.e., the answers must refer only to law, policies and regulations in force by that date.</t>
    </r>
  </si>
  <si>
    <t>Please note that the PMR indicators cannot be calculated if too much information is missing, and the OECD has been asked to recalculate the value relative to the previous update so that this is comparable with the 2023 new value. If you do not answer the new questions, the OECD will not be able to provide these values for your country.</t>
  </si>
  <si>
    <t>4. Technical issues to be careful about – very important!</t>
  </si>
  <si>
    <t>For the data collection process to work smoothly, respondents are asked to respect the following general instructions:</t>
  </si>
  <si>
    <r>
      <t>·</t>
    </r>
    <r>
      <rPr>
        <sz val="7"/>
        <color theme="1"/>
        <rFont val="Times New Roman"/>
        <family val="1"/>
      </rPr>
      <t xml:space="preserve">         </t>
    </r>
    <r>
      <rPr>
        <sz val="11"/>
        <color theme="1"/>
        <rFont val="Calibri"/>
        <family val="2"/>
      </rPr>
      <t xml:space="preserve">Only use the pre-formatted electronic questionnaires in Excel.xlsx to provide the answers. </t>
    </r>
  </si>
  <si>
    <r>
      <t>·</t>
    </r>
    <r>
      <rPr>
        <sz val="7"/>
        <color theme="1"/>
        <rFont val="Times New Roman"/>
        <family val="1"/>
      </rPr>
      <t xml:space="preserve">         </t>
    </r>
    <r>
      <rPr>
        <sz val="11"/>
        <color theme="1"/>
        <rFont val="Calibri"/>
        <family val="2"/>
      </rPr>
      <t>Please DO NOT change the format to Excel.xls or other Excel formats, because the OECD will not be able to process your answers and will have to ask you to answer again.</t>
    </r>
  </si>
  <si>
    <r>
      <t>·</t>
    </r>
    <r>
      <rPr>
        <sz val="7"/>
        <color theme="1"/>
        <rFont val="Times New Roman"/>
        <family val="1"/>
      </rPr>
      <t xml:space="preserve">         </t>
    </r>
    <r>
      <rPr>
        <sz val="11"/>
        <color theme="1"/>
        <rFont val="Calibri"/>
        <family val="2"/>
      </rPr>
      <t xml:space="preserve">Avoid answering using computers that do not have Windows as operating system, such as Mac or Unix, because the OECD may then not be able to process your answers. </t>
    </r>
    <r>
      <rPr>
        <b/>
        <sz val="11"/>
        <color theme="1"/>
        <rFont val="Calibri"/>
        <family val="2"/>
      </rPr>
      <t>Please contact the OECD</t>
    </r>
    <r>
      <rPr>
        <sz val="11"/>
        <color theme="1"/>
        <rFont val="Calibri"/>
        <family val="2"/>
      </rPr>
      <t xml:space="preserve"> if you have no alternatives, so we can provide you with further guidance.</t>
    </r>
  </si>
  <si>
    <r>
      <t>·</t>
    </r>
    <r>
      <rPr>
        <sz val="7"/>
        <color theme="1"/>
        <rFont val="Times New Roman"/>
        <family val="1"/>
      </rPr>
      <t xml:space="preserve">         </t>
    </r>
    <r>
      <rPr>
        <sz val="11"/>
        <color theme="1"/>
        <rFont val="Calibri"/>
        <family val="2"/>
      </rPr>
      <t xml:space="preserve">Many cells in the questionnaire are locked to protect several links that allow the OECD to calculate the PMR indicators. </t>
    </r>
    <r>
      <rPr>
        <b/>
        <sz val="11"/>
        <color theme="1"/>
        <rFont val="Calibri"/>
        <family val="2"/>
      </rPr>
      <t>Please do not unlock the questionnaire.</t>
    </r>
    <r>
      <rPr>
        <sz val="11"/>
        <color theme="1"/>
        <rFont val="Calibri"/>
        <family val="2"/>
      </rPr>
      <t xml:space="preserve"> The cells that you need to use are unlocked. Please only select one of the answers presented in the dropdown menu. Do not try to add other answers. </t>
    </r>
  </si>
  <si>
    <t xml:space="preserve">If none of the options available in the menu are appropriate, please leave the answer empty and explain why in the comments’ column. </t>
  </si>
  <si>
    <t xml:space="preserve">The more details you provide the easier it will be for the OECD to decide how to treat any special case. If menus are tampered with to add other answers, the OECD will have to ask you to answer again. </t>
  </si>
  <si>
    <t xml:space="preserve">Only the answers in the dropdown menu can be used to compute the indicators. </t>
  </si>
  <si>
    <r>
      <t>·</t>
    </r>
    <r>
      <rPr>
        <sz val="7"/>
        <color rgb="FF000000"/>
        <rFont val="Times New Roman"/>
        <family val="1"/>
      </rPr>
      <t xml:space="preserve">         </t>
    </r>
    <r>
      <rPr>
        <b/>
        <sz val="11"/>
        <color rgb="FF000000"/>
        <rFont val="Calibri"/>
        <family val="2"/>
      </rPr>
      <t>Please answer the questions in each sheet in the order in which they appear</t>
    </r>
    <r>
      <rPr>
        <sz val="11"/>
        <color rgb="FF000000"/>
        <rFont val="Calibri"/>
        <family val="2"/>
      </rPr>
      <t>, as some questions depend on the answers given to other questions. When the questions are answered in the right order, and you provide an inconsistent answer, the cell relative to the inconsistent answers will become red to flag this inconsistency.</t>
    </r>
  </si>
  <si>
    <t>COL : Colombia</t>
  </si>
  <si>
    <t>CRI : Costa Rica</t>
  </si>
  <si>
    <t>CZE : Czech Republic</t>
  </si>
  <si>
    <t>GBR : Great Britain</t>
  </si>
  <si>
    <t>LTU : Lithuania</t>
  </si>
  <si>
    <t>LUX : Luxemburg</t>
  </si>
  <si>
    <t>TUR : Türkiye</t>
  </si>
  <si>
    <t>HRV : Croatia</t>
  </si>
  <si>
    <t>PER : Peru</t>
  </si>
  <si>
    <t>BGR : Bulgaria</t>
  </si>
  <si>
    <t>ROU : Romania</t>
  </si>
  <si>
    <t>CYP : Cyprus</t>
  </si>
  <si>
    <t>MLT : Malta</t>
  </si>
  <si>
    <t xml:space="preserve">Do these sectors exist in your country? - E-Communications - fixed-line networks  and services (voice, video and data)  </t>
  </si>
  <si>
    <t>Do these sectors exist in your country? - E-Communications - mobile networks and services (voice, video and data)</t>
  </si>
  <si>
    <t xml:space="preserve">Do national, state, regional or provincial governments control at least one firm in the following sectors? - E-Communications - fixed-line networks  </t>
  </si>
  <si>
    <t xml:space="preserve">Do national, state, regional or provincial governments control at least one firm in the following sectors? - E-Communications – retail fixed line services (voice, video and data)  </t>
  </si>
  <si>
    <t xml:space="preserve">Do national, state, regional or provincial governments control at least one firm in the following sectors? - E-Communications - mobile networks </t>
  </si>
  <si>
    <t xml:space="preserve">Do national, state, regional or provincial governments control at least one firm in the following sectors? - E-Communications – retail mobile services (voice, video and data)  </t>
  </si>
  <si>
    <t xml:space="preserve">Do national, state, regional or provincial governments have special voting rights (e.g. golden shares) in at least one firm in the following sectors? - E-Communications - fixed-line networks  </t>
  </si>
  <si>
    <t xml:space="preserve">Do national, state, regional or provincial governments have special voting rights (e.g. golden shares) in at least one firm in the following sectors? - E-Communications – retail fixed line services (voice, video and data)  </t>
  </si>
  <si>
    <t xml:space="preserve">Do national, state, regional or provincial governments have special voting rights (e.g. golden shares) in at least one firm in the following sectors? - E-Communications - mobile networks </t>
  </si>
  <si>
    <t xml:space="preserve">Do national, state, regional or provincial governments have special voting rights (e.g. golden shares) in at least one firm in the following sectors? - E-Communications – retail mobile services (voice, video and data)  </t>
  </si>
  <si>
    <t xml:space="preserve">If national, state, regional or provincial governments control at least one firm in the following sectors, is a legislative action necessary for the government to sell its stakes in these firms partially or entirely? - E-Communications - fixed-line networks  </t>
  </si>
  <si>
    <t xml:space="preserve">If national, state, regional or provincial governments control at least one firm in the following sectors, is a legislative action necessary for the government to sell its stakes in these firms partially or entirely? - E-Communications – retail fixed line services (voice, video and data)  </t>
  </si>
  <si>
    <t xml:space="preserve">If national, state, regional or provincial governments control at least one firm in the following sectors, is a legislative action necessary for the government to sell its stakes in these firms partially or entirely? - E-Communications - mobile networks </t>
  </si>
  <si>
    <t xml:space="preserve">If national, state, regional or provincial governments control at least one firm in the following sectors, is a legislative action necessary for the government to sell its stakes in these firms partially or entirely? - E-Communications – retail mobile services (voice, video and data)  </t>
  </si>
  <si>
    <t>Please provide links to the laws/regulations or other legal documents that create such legal constraints in the Comments column</t>
  </si>
  <si>
    <t xml:space="preserve">Do national, state, regional provincial or municipal/local governments hold equity stakes in the largest firm in the following sectors? - E-Communications - fixed-line networks  </t>
  </si>
  <si>
    <t xml:space="preserve">Do national, state, regional provincial or municipal/local governments hold equity stakes in the largest firm in the following sectors? - E-Communications – retail fixed line services (voice, video and data)  </t>
  </si>
  <si>
    <t xml:space="preserve">Do national, state, regional provincial or municipal/local governments hold equity stakes in the largest firm in the following sectors? - E-Communications - mobile networks </t>
  </si>
  <si>
    <t xml:space="preserve">Do national, state, regional provincial or municipal/local governments hold equity stakes in the largest firm in the following sectors? - E-Communications – retail mobile services (voice, video and data)  </t>
  </si>
  <si>
    <t xml:space="preserve">If the answer is yes, what is the percentage of shares owned, either directly or indirectly, by the national, state, regional provincial or municipal/local government in the largest firm in the following sectors? - E-Communications - fixed-line networks  </t>
  </si>
  <si>
    <t xml:space="preserve">If the answer is yes, what is the percentage of shares owned, either directly or indirectly, by the national, state, regional provincial or municipal/local government in the largest firm in the following sectors? - E-Communications – retail fixed line services (voice, video and data)  </t>
  </si>
  <si>
    <t xml:space="preserve">If the answer is yes, what is the percentage of shares owned, either directly or indirectly, by the national, state, regional provincial or municipal/local government in the largest firm in the following sectors? - E-Communications - mobile networks </t>
  </si>
  <si>
    <t xml:space="preserve">If the answer is yes, what is the percentage of shares owned, either directly or indirectly, by the national, state, regional provincial or municipal/local government in the largest firm in the following sectors? - E-Communications – retail mobile services (voice, video and data)  </t>
  </si>
  <si>
    <t>For which jurisdiction are you answering the questions?</t>
  </si>
  <si>
    <t xml:space="preserve">Do laws or regulations restrict the number of competing firms permitted to operate a business (e.g. by establishing a legal monopoly or duopoly, or limiting the number of operators) in the following sectors? - E-Communications - fixed-line networks  </t>
  </si>
  <si>
    <t xml:space="preserve">Do laws or regulations restrict the number of competing firms permitted to operate a business (e.g. by establishing a legal monopoly or duopoly, or limiting the number of operators) in the following sectors? - E-Communications – retail fixed line services (voice, video and data)  </t>
  </si>
  <si>
    <t xml:space="preserve">How many firms compete in the same market in the following sectors? - E-Communications - fixed-line networks  </t>
  </si>
  <si>
    <t xml:space="preserve">How many firms compete in the same market in the following sectors? - E-Communications – retail fixed line services (voice, video and data)  </t>
  </si>
  <si>
    <t>In answering Questions Q3.2.4 to Q3.2.6e please pay considerable attention as they all refer to the same market, but they all depend on the answers given to the first question
Is there is an operator (or group of operators) that has significant/substantial market power in the market for the provision of wholesale fixed local access?</t>
  </si>
  <si>
    <t xml:space="preserve">If there is an operator (or group of operators) that has significant/substantial market power, is there a requirement for this operator (or group of operators) to introduce some form of separation betweeen their local access business and their downstream retail activities? </t>
  </si>
  <si>
    <t>Please provide link to the regulation/law that establishes this requirement in the Comments column</t>
  </si>
  <si>
    <t>If there is an operator (or group of operators) that has significant/substantial market power, is this operator (or group of operators) required to provide at least one of the following:</t>
  </si>
  <si>
    <t>Please provide link to the regulatory authority’s decision or to the regulation/law that establishes this requirement</t>
  </si>
  <si>
    <t>If the answer to the question above is yes, are the prices of the required product(s) regulated directly or indirectly?</t>
  </si>
  <si>
    <t>If the answer to question above is yes, is this operator (or group of operators) required to publish a reference offer and to regularly update it?</t>
  </si>
  <si>
    <t>Please provide link to the latest available reference offer in the Comments column</t>
  </si>
  <si>
    <t>If no operator (or group of operators) has significant/substantial market power in the market for wholesale fixed local access, is there a requirement for any operator to separate their local access business from their retail activities?</t>
  </si>
  <si>
    <t>Please provide link to the regulation/law that establishes this requirement</t>
  </si>
  <si>
    <t>If no operator (or group of operators) thas significant/substantial market power, is any operator required to provide at least one of the following:</t>
  </si>
  <si>
    <t>If the answer to the question above is yes, are the prices of the required product regulated directly or indirectly (for example by prohibiting a retail margin squeeze)?</t>
  </si>
  <si>
    <t>In answering Questions Q3.2.7 to Q3.2.9c please pay considerable attention as they all refer to the same market, but they all depend on the answers given to the first question
Is there an operator (or group of operators) that has significant/substantial market power in the market for the provision of wholesale leased lines?</t>
  </si>
  <si>
    <t>If there is an operator (or group of operators) that has significant/substantial market power, is this operator (or group of operators) required to provide a wholesale leased line product?</t>
  </si>
  <si>
    <t>Please provide link to the regulatory authority’s decision or to the regulation/law that establishes this requirement in the Comments column</t>
  </si>
  <si>
    <t>If the answer to the question above is yes, are the prices of the required wholesale leased line product regulated directly or indirectly?</t>
  </si>
  <si>
    <t>If the answer to the question above is yes, is there a requirement on this operator (or group of operators) to publish a reference offer and to regularly update it?</t>
  </si>
  <si>
    <t>If no operator (or group of operators) has significant/substantial market power, is any operator required to provide a wholesale leased line product?</t>
  </si>
  <si>
    <t>In answering Questions Q3.2.10 to Q3.2.12c please pay considerable attention as they all refer to the same market but they all depend on the answers given to the first question
Is there an operator (or group of operators) that has significant/substantial market power in the market for the provision of wholesale fixed call origination services?</t>
  </si>
  <si>
    <t>If there is an operator (or group of operators) that has significant/substantial market power, is this operator (or group of operators) required to provide wholesale fixed call origination services?</t>
  </si>
  <si>
    <t>Please provide link to the regulatory authority’s decision or to the regulation/law that establishes this requirement in Comments column</t>
  </si>
  <si>
    <t>If the answer to the question above is yes, are the prices of these required services regulated?</t>
  </si>
  <si>
    <t>If the answer to the question above is yes, is this operator (or group of operators) required to publish a reference offer and to regularly update it?</t>
  </si>
  <si>
    <t>Please provide link to the  latest available reference offer in the Comments column</t>
  </si>
  <si>
    <t>If there is no operator (or group of operators) that has significant/substantial market power, is any operator required to provide wholesale fixed call origination services</t>
  </si>
  <si>
    <t>If the answer to the question above is yes, are the prices of the required wholesale leased line product regulated?</t>
  </si>
  <si>
    <t>In answering Questions Q3.2.13 to Q3.2.15c please pay considerable attention as they all refer to the same market but they all depend on the answers given to the first question
Is there an operator (or group of operators) that has significant/substantial market power in the market for the provision of wholesale fixed call termination services?</t>
  </si>
  <si>
    <t>If there is an operator (or group of operators) that has significant/substantial market power, is this operator (or group of operators) required to provide wholesale fixed call termination services?</t>
  </si>
  <si>
    <t xml:space="preserve">If the answer to the question above is yes, is this operator (or group of operators) required to publish a reference offer and to regularly update it? </t>
  </si>
  <si>
    <t>If there is no operator (or group of operators) that has significant/substantial market power, is any operator required providing wholesale fixed call termination services?</t>
  </si>
  <si>
    <t>Are retail tariffs for all fixed line services (voice, data and video) or a subset of them regulated or approved by the government, ministry, regulator or other public body?</t>
  </si>
  <si>
    <t>If you have answered yes to the question above, why is it that there is at least some form of regulation on retail tariff?</t>
  </si>
  <si>
    <t>Is fixed number portability mandated?</t>
  </si>
  <si>
    <t>Please provide link to the regulatory authority’s decision or to the regulation/law that enables portability in the Comments column</t>
  </si>
  <si>
    <t>If the answer to the question above is yes, are the conditions for porting fixed numbers regulated?</t>
  </si>
  <si>
    <t xml:space="preserve">Do laws or regulations restrict the number of competing firms permitted to operate a business (e.g. by establishing a legal monopoly or duopoly, or a limited number of operators) in the following sectors? - E-Communications - mobile networks </t>
  </si>
  <si>
    <t xml:space="preserve">Do laws or regulations restrict the number of competing firms permitted to operate a business (e.g. by establishing a legal monopoly or duopoly, or a limited number of operators) in the following sectors? - E-Communications – retail mobile services (voice, video and data)  </t>
  </si>
  <si>
    <t>Please provide links to the laws/regulations that regulate access conditions in each of these markets in the Comments column</t>
  </si>
  <si>
    <t>Is secondary trading of spectrum permitted?</t>
  </si>
  <si>
    <t>Are there any legal and/or regulatory impediments to entry in the market for retail mobile services (voice, video and data) for mobile virtual network operators (MVNOs)?</t>
  </si>
  <si>
    <t>Please provide link to the regulatory authority’s decision or to the regulation/law that establishes these impediments in the Comments column</t>
  </si>
  <si>
    <t>In answering Questions Q3.3.4 to Q3.3.6c please pay considerable attention as they all refer to the same market but they all depend on the answers given to the first question
Is there an operator (or group of operators) that has significant/substantial market power in the market for the provision of wholesale mobile call origination services?</t>
  </si>
  <si>
    <t>If there is an operator (or group of operators) that has significant/substantial market power, is this operator (or group of operators) required to provide wholesale mobile call origination services?</t>
  </si>
  <si>
    <t>If the answer to the question above is yes, are the prices of the required services regulated directly or indirectly?</t>
  </si>
  <si>
    <t>If the answer to question above is yes, is this operator (or group of operators) required  to publish a reference offer and to regularly update it?</t>
  </si>
  <si>
    <t>Please provide link to latest reference offer in the Comments column</t>
  </si>
  <si>
    <t>If there is no operator (or group of operators) that has significant/substantial market power in the market for wholesale mobile call origination, is there a requirement for any operator to provide wholesale mobile call origination services?</t>
  </si>
  <si>
    <t>In answering Questions Q3.3.7 to Q3.3.9c please pay considerable attention as they all refer to the same market but they all depend on the answers given to the first question
If there is an operator (or group of operators) that has significant/substantial market power in the market for the provision of wholesale mobile call termination services?</t>
  </si>
  <si>
    <t>If there is an operator (or group of operators) that has significant/substantial market power, is this operator (or group of operators) required to provide wholesale mobile call termination services?</t>
  </si>
  <si>
    <t>Please provide link to the latest reference offer in the Comments column</t>
  </si>
  <si>
    <t>If there is no operator (or group of operators) that has significant/substantial market power in the market for wholesale mobile call termination, is there a requirement for any operator to provide wholesale mobile call termination services?</t>
  </si>
  <si>
    <t>Are retail tariffs for all mobile services (voice, data and video) or a subset of them (e.g. only voice) regulated or approved by the government, ministry, regulator or other public body?</t>
  </si>
  <si>
    <t>Are mobile operators required to provide – or is it common practice for them to provide - appropriate and timely information regarding the use and billing of roaming services, in particular on tariffs, to their customers?</t>
  </si>
  <si>
    <t>Is mobile number portability mandated?</t>
  </si>
  <si>
    <t>If the answer to the question above is yes, are conditions for porting mobile numbers regulated?</t>
  </si>
  <si>
    <t>What is the status of the regulator?</t>
  </si>
  <si>
    <t>Are the objectives and functions of the regulator defined?</t>
  </si>
  <si>
    <t>The regulator can receive guidance from the government regarding: - Long-term strategy</t>
  </si>
  <si>
    <t>The regulator can receive guidance from the government regarding: - Work programme</t>
  </si>
  <si>
    <t>The regulator can receive guidance from the government regarding: - Individual cases or regulatory decisions</t>
  </si>
  <si>
    <t>The regulator can receive guidance from the government regarding: - Appeals</t>
  </si>
  <si>
    <t>Does the regulator make recommendations or issue opinions on draft legislation or policy documents proposed by the executive?</t>
  </si>
  <si>
    <t>Which body, other than a court, can overturn the decisions of the regulator?</t>
  </si>
  <si>
    <t>Are the instances where decisions of the regulator can be overturned by a body other than a court clearly defined?</t>
  </si>
  <si>
    <t xml:space="preserve">Does the regulator need to submit proposals for new regulation that it is empowered to issue to other bodies for approval? </t>
  </si>
  <si>
    <t>How is the majority of the permanent staff recruited?</t>
  </si>
  <si>
    <t>What is the process for selecting the agency head/board members?</t>
  </si>
  <si>
    <t>Which body has the legal authority to make the final appointment of the agency head/board members?</t>
  </si>
  <si>
    <t>Are there restrictions regarding the employment history of the agency head/board members?</t>
  </si>
  <si>
    <t>Does the legislation define the skills required by the agency head/board members?</t>
  </si>
  <si>
    <t>May the agency head/board members hold other offices/appointments in the government/the regulated industry?</t>
  </si>
  <si>
    <t>If the regulator is led by a board, are appointments of board members staggered?</t>
  </si>
  <si>
    <t>How can the agency head/board members be dismissed from office?</t>
  </si>
  <si>
    <t>What are the criteria for dismissing agency head/board members during their term of office?</t>
  </si>
  <si>
    <t>Are the criteria for dismissing agency head/board members during their term of office published?</t>
  </si>
  <si>
    <t>Can the agency head/board members accept jobs in the government related to the sector that is regulated by the regulator and/or in the sector that is regulated by the regulator after their term of office?</t>
  </si>
  <si>
    <t>How long is the term of office of the agency head/board members?</t>
  </si>
  <si>
    <t>Is the source of the financial budget stated in the establishing legislation?</t>
  </si>
  <si>
    <t>What is the length of budget appropriations?</t>
  </si>
  <si>
    <t>If the regulator is financed in total or in part through fees paid by the regulated sector, who sets the level of the fees?</t>
  </si>
  <si>
    <t>If the regulator is financed in total or in part through the national budget, who is responsible for proposing and discussing the regulator’s budget?</t>
  </si>
  <si>
    <t>Does the regulator provide information to the legislature or the relevant budget authority on the costs and resources needed to fulfil its mandate prior to the next budget cycle?</t>
  </si>
  <si>
    <t>Which body is responsible for deciding the regulator’s allocation of expenditures?</t>
  </si>
  <si>
    <t>To whom is the regulator directly accountable by law or statute?</t>
  </si>
  <si>
    <t>Does the regulator need to motivate its regulatory decisions (e.g. with evidence and data)?</t>
  </si>
  <si>
    <t>Does the regulator publish draft decisions and collect feedback from stakeholders?</t>
  </si>
  <si>
    <t>Does the regulator provide feedback on comments received by stakeholders?</t>
  </si>
  <si>
    <t>Is there a legislative requirement for the regulator to produce a report on its activities on a regular basis?</t>
  </si>
  <si>
    <t>Is there a legislative requirement for the regulator to publish a report on its activities?</t>
  </si>
  <si>
    <t>Is there a legislative requirement for the regulator to answer requests from or attend hearings organized by parliamentary/congressional committees?</t>
  </si>
  <si>
    <t>Does the regulator present a report on its activities to parliamentary/congressional committees?</t>
  </si>
  <si>
    <t xml:space="preserve">Does the regulator collect the following performance information? - Industry and market performance of the regulated sector </t>
  </si>
  <si>
    <t xml:space="preserve">Does the regulator collect the following performance information? - Economic performance of the regulated sector </t>
  </si>
  <si>
    <t>Does the regulator collect the following performance information? - Operational service delivery of the regulator</t>
  </si>
  <si>
    <t>Does the regulator collect the following performance information? - Organizational/corporate governance performance of the regulator</t>
  </si>
  <si>
    <t>Does the regulator collect the following performance information? - Quality of regulatory process of the regulator</t>
  </si>
  <si>
    <t>Does the regulator collect the following performance information? - Compliance with legal obligations by the regulator</t>
  </si>
  <si>
    <t>Does the regulator collect the following performance information? - Financial performance of the regulator, including costs of operating the regulator</t>
  </si>
  <si>
    <t>For each item, if such performance information is collected,is it made available on the regulator’s website? - Industry and market performanceof the regulated sector</t>
  </si>
  <si>
    <t xml:space="preserve">For each item, if such performance information is collected,is it made available on the regulator’s website? - Economic performance of the regulated sector </t>
  </si>
  <si>
    <t>For each item, if such performance information is collected,is it made available on the regulator’s website? - Operational service delivery of the regulator</t>
  </si>
  <si>
    <t>For each item, if such performance information is collected,is it made available on the regulator’s website? - Organizational/corporate governance performance of the regulator</t>
  </si>
  <si>
    <t>For each item, if such performance information is collected,is it made available on the regulator’s website? - Quality of regulatory process of the regulator</t>
  </si>
  <si>
    <t>For each item, if such performance information is collected,is it made available on the regulator’s website? - Compliance with legal obligations by the regulator</t>
  </si>
  <si>
    <t>For each item, if such performance information is collected,is it made available on the regulator’s website? - Financial performance of the regulator, including costs of operating the regulator</t>
  </si>
  <si>
    <t>Are the following legislative requirements in place to enhance the transparency of the regulator's activities (with confidential and commercially sensitive information appropriately removed if needed)? - Publication of all decisions, resolutions and agreements</t>
  </si>
  <si>
    <t>Are the following legislative requirements in place to enhance the transparency of the regulator's activities (with confidential and commercially sensitive information appropriately removed if needed)? - Public consultation on relevant activities</t>
  </si>
  <si>
    <t>Are the following legislative requirements in place to enhance the transparency of the regulator's activities (with confidential and commercially sensitive information appropriately removed if needed)? - Publication of a forward-looking action plan</t>
  </si>
  <si>
    <t>Is the publication also online on regulator’s own website? - Publication of all decisions, resolutions and agreements</t>
  </si>
  <si>
    <t>Is the publication also online on regulator’s own website? - Public consultation on relevant activities</t>
  </si>
  <si>
    <t>Is the publication also online on regulator’s own website? - Publication of a forward-looking action plan</t>
  </si>
  <si>
    <t>Can the regulator collect information from the regulated entities by compulsory process?</t>
  </si>
  <si>
    <t>Does the regulator issue and revoke licenses and/or can deny or revoke authorisations?</t>
  </si>
  <si>
    <t>Does the regulator regulate prices on monopolistic activities?</t>
  </si>
  <si>
    <t>Does the regulator conduct research (e.g. about costs) as an input for price setting?</t>
  </si>
  <si>
    <t>Does the regulator provide binding guidance, review and/or approve contract terms between regulated entities and/or market actors?</t>
  </si>
  <si>
    <t>If so, what does the regulator provide and please provide one or more examples in the Comments column</t>
  </si>
  <si>
    <t>Does the regulator issue industry standards?</t>
  </si>
  <si>
    <t>Are they published online on the regulator’s website?</t>
  </si>
  <si>
    <t>If so, please provide links to one or more published standard in the Comments column</t>
  </si>
  <si>
    <t>Does the regulator issue consumer standards?</t>
  </si>
  <si>
    <t>If so, please provide links to one or more published standard  in the Comments column</t>
  </si>
  <si>
    <t>Does the regulator issue guidelines and/or codes of conduct?</t>
  </si>
  <si>
    <t>If so, please provide links to one or more published guidelines/codes  in the Comments column</t>
  </si>
  <si>
    <t>Does the regulator enforce compliance  with industry and consumer standards and regulatory commitments through legal punitive powers for non-compliance (e.g. inspections and fines)?</t>
  </si>
  <si>
    <t>Does the regulator mediate to resolve disputes between market actors and regulated entities?</t>
  </si>
  <si>
    <t>Does the regulator have the power to take final decisions in disputes between market actors and regulated entities?</t>
  </si>
  <si>
    <t>Can the regulator issue sanctions and penalties (e.g. financial or criminal)?</t>
  </si>
  <si>
    <t>If so, please provide examples of the violations for which the regulator has provided sanctions or could provide sanctions (for example, violations of competition laws, noncompliance with regulator’s decisions only, other)</t>
  </si>
  <si>
    <t>You do not need to provide details of who answered this section in the previous update.</t>
  </si>
  <si>
    <t>17th March 2023</t>
  </si>
  <si>
    <t>yes, but only ex-post</t>
  </si>
  <si>
    <r>
      <t xml:space="preserve">If there is an operator (or group of operators) that has significant/substantial market power, is this operator (or group of operators) required to provide </t>
    </r>
    <r>
      <rPr>
        <b/>
        <sz val="9"/>
        <rFont val="Arial"/>
        <family val="2"/>
      </rPr>
      <t>wholesale fixed call termination</t>
    </r>
    <r>
      <rPr>
        <sz val="9"/>
        <rFont val="Arial"/>
        <family val="2"/>
      </rPr>
      <t xml:space="preserve"> services? (Q2.2.14)</t>
    </r>
  </si>
  <si>
    <t>Please provide link to the regulatory authority’s decision or to the regulation/law that establishes this requirement  (Q2.2.9c)</t>
  </si>
  <si>
    <t>Please provide link to the regulatory authority’s decision or to the regulation/law that establishes this requirement  (Q2.2.9a)</t>
  </si>
  <si>
    <t>How many firms compete in the same market in the following sectors? (Q2.3.3)</t>
  </si>
  <si>
    <r>
      <t xml:space="preserve">- The location of all elements of the existing passive network infrastructure for the provision of </t>
    </r>
    <r>
      <rPr>
        <b/>
        <sz val="9"/>
        <rFont val="Arial"/>
        <family val="2"/>
      </rPr>
      <t>fixed</t>
    </r>
    <r>
      <rPr>
        <sz val="9"/>
        <rFont val="Arial"/>
        <family val="2"/>
      </rPr>
      <t xml:space="preserve"> services (Q2.4.1a)</t>
    </r>
  </si>
  <si>
    <r>
      <t xml:space="preserve">- The occupation level of all elements of the passive network infrastructure for the provision of </t>
    </r>
    <r>
      <rPr>
        <b/>
        <sz val="9"/>
        <rFont val="Arial"/>
        <family val="2"/>
      </rPr>
      <t>fixed</t>
    </r>
    <r>
      <rPr>
        <sz val="9"/>
        <rFont val="Arial"/>
        <family val="2"/>
      </rPr>
      <t xml:space="preserve"> services (Q2.4.1b)</t>
    </r>
  </si>
  <si>
    <r>
      <t xml:space="preserve">- The location and duration of on-going and planned civil works related to the expansion of the passive network infrastructure for the provision of </t>
    </r>
    <r>
      <rPr>
        <b/>
        <sz val="9"/>
        <rFont val="Arial"/>
        <family val="2"/>
      </rPr>
      <t>fixed</t>
    </r>
    <r>
      <rPr>
        <sz val="9"/>
        <rFont val="Arial"/>
        <family val="2"/>
      </rPr>
      <t xml:space="preserve"> services (Q2.4.1c)</t>
    </r>
  </si>
  <si>
    <r>
      <t xml:space="preserve">- The location of all elements of the existing passive network infrastructure for the provision of </t>
    </r>
    <r>
      <rPr>
        <b/>
        <sz val="9"/>
        <rFont val="Arial"/>
        <family val="2"/>
      </rPr>
      <t>mobile</t>
    </r>
    <r>
      <rPr>
        <sz val="9"/>
        <rFont val="Arial"/>
        <family val="2"/>
      </rPr>
      <t xml:space="preserve"> services (Q2.4.1d)</t>
    </r>
  </si>
  <si>
    <r>
      <t xml:space="preserve">-The occupation level of all elements of the existing passive network infrastructure for the provision of </t>
    </r>
    <r>
      <rPr>
        <b/>
        <sz val="9"/>
        <rFont val="Arial"/>
        <family val="2"/>
      </rPr>
      <t>mobile</t>
    </r>
    <r>
      <rPr>
        <sz val="9"/>
        <rFont val="Arial"/>
        <family val="2"/>
      </rPr>
      <t xml:space="preserve"> services? (Q2.4.1e)</t>
    </r>
  </si>
  <si>
    <r>
      <t xml:space="preserve">- The location and duration of on-going and planned civil works related to the expansion of the existing passive network infrastructure for the provision of </t>
    </r>
    <r>
      <rPr>
        <b/>
        <sz val="9"/>
        <rFont val="Arial"/>
        <family val="2"/>
      </rPr>
      <t>mobile</t>
    </r>
    <r>
      <rPr>
        <sz val="9"/>
        <rFont val="Arial"/>
        <family val="2"/>
      </rPr>
      <t xml:space="preserve"> services  (Q2.4.1f)</t>
    </r>
  </si>
  <si>
    <t>Please provide the link to this platform (Q2.4.1g)</t>
  </si>
  <si>
    <t>Is there a legal requirement for public bodies to grant access to passive infrastructure that they own or control when this is suitable for the deployment of e-communications networks? (Q2.4.2)</t>
  </si>
  <si>
    <t>Has the relevant public authority published guidelines providing detailed information on how mobile and fixed network operators can obtain access to passive infrastructure owned or controlled by public bodies? (Q2.4.3)</t>
  </si>
  <si>
    <t>Please provide a link to these guidelines (Q2.4.3a)</t>
  </si>
  <si>
    <t>Please provide link to the regulatory authority’s decision or to the regulation/law that establishes this requirement (Q2.2.8a)</t>
  </si>
  <si>
    <r>
      <t>For completion where missing:
Answers for 2018 (</t>
    </r>
    <r>
      <rPr>
        <b/>
        <i/>
        <sz val="10"/>
        <color rgb="FFFF0000"/>
        <rFont val="Arial"/>
        <family val="2"/>
      </rPr>
      <t>prefilled by OECD</t>
    </r>
    <r>
      <rPr>
        <b/>
        <i/>
        <sz val="10"/>
        <rFont val="Arial"/>
        <family val="2"/>
      </rPr>
      <t>)</t>
    </r>
  </si>
  <si>
    <r>
      <t>For verification/completion where missing:
Answers for 2018 (</t>
    </r>
    <r>
      <rPr>
        <b/>
        <i/>
        <sz val="10"/>
        <color rgb="FFFF0000"/>
        <rFont val="Arial"/>
        <family val="2"/>
      </rPr>
      <t>prefilled by OECD</t>
    </r>
    <r>
      <rPr>
        <b/>
        <i/>
        <sz val="10"/>
        <rFont val="Arial"/>
        <family val="2"/>
      </rPr>
      <t>)</t>
    </r>
  </si>
  <si>
    <r>
      <t xml:space="preserve">
</t>
    </r>
    <r>
      <rPr>
        <b/>
        <sz val="9"/>
        <rFont val="Arial"/>
        <family val="2"/>
      </rPr>
      <t>Definitions:</t>
    </r>
    <r>
      <rPr>
        <sz val="9"/>
        <rFont val="Arial"/>
        <family val="2"/>
      </rPr>
      <t xml:space="preserve">
</t>
    </r>
    <r>
      <rPr>
        <b/>
        <sz val="9"/>
        <rFont val="Arial"/>
        <family val="2"/>
      </rPr>
      <t>Passive infrastructure</t>
    </r>
    <r>
      <rPr>
        <sz val="9"/>
        <rFont val="Arial"/>
        <family val="2"/>
      </rPr>
      <t xml:space="preserve"> refers to civil engineering infrastructure able to accommodate electronic elements of e-communications networks. Examples include pipes, masts, cable ducts, manholes, access hatches, cable cabinets, towers and poles, buildings. Passive infrastructure is NOT part of the electronic infrastructure of the network. It is also often referred as physical infrastructure.
</t>
    </r>
    <r>
      <rPr>
        <b/>
        <sz val="9"/>
        <rFont val="Arial"/>
        <family val="2"/>
      </rPr>
      <t xml:space="preserve">Infrastructure sharing </t>
    </r>
    <r>
      <rPr>
        <sz val="9"/>
        <rFont val="Arial"/>
        <family val="2"/>
      </rPr>
      <t xml:space="preserve">can take many forms, which include: 
• Joint ventures for building new infrastructure, resulting in two or more operators owning the infrastructure.
• Reciprocal access to existing infrastructure
• One-way sharing, where an operator invests in and becomes the only owner of a network infrastructure, but it provides long-term access to other operators in exchange of co-financing.
• Infrastructure leasing, where an operator leases the infrastructure to another operator in exchange for payment.
</t>
    </r>
  </si>
  <si>
    <t>SECTION 2.4. New regulatory issues in mobile and fixed networks and services</t>
  </si>
  <si>
    <t>temp</t>
  </si>
  <si>
    <t>1</t>
  </si>
  <si>
    <t>11</t>
  </si>
  <si>
    <t>358</t>
  </si>
  <si>
    <t>yes (must ensure legal, operational or ownership separation)</t>
  </si>
  <si>
    <t>.</t>
  </si>
  <si>
    <t>See above.</t>
  </si>
  <si>
    <t>N/A</t>
  </si>
  <si>
    <t>https://www.accc.gov.au/regulated-infrastructure/communications/mobile-services/mobile-terminating-access-service-fad-inquiry-2014/final-decision</t>
  </si>
  <si>
    <t xml:space="preserve">positions are advertised publicly &amp; candidates examined by selection panel </t>
  </si>
  <si>
    <t xml:space="preserve">ministerial/governmental nomination based on public job ads &amp; independent selection panel </t>
  </si>
  <si>
    <t xml:space="preserve">parliament/congress/parliamentary/congressional committee </t>
  </si>
  <si>
    <t>yes (please provide link)</t>
  </si>
  <si>
    <t>Price and non-price terms and conditions of access to monopoly /bottleneck infrastructure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</si>
</sst>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9" x14ac:knownFonts="1">
    <font>
      <sz val="10"/>
      <color theme="1"/>
      <name val="Arial"/>
      <family val="2"/>
    </font>
    <font>
      <sz val="10"/>
      <color theme="1"/>
      <name val="Arial"/>
      <family val="2"/>
    </font>
    <font>
      <b/>
      <sz val="10"/>
      <name val="Arial"/>
      <family val="2"/>
    </font>
    <font>
      <b/>
      <sz val="12"/>
      <name val="Arial"/>
      <family val="2"/>
    </font>
    <font>
      <b/>
      <sz val="12"/>
      <color theme="1"/>
      <name val="Arial"/>
      <family val="2"/>
    </font>
    <font>
      <sz val="9"/>
      <name val="Arial"/>
      <family val="2"/>
    </font>
    <font>
      <sz val="18"/>
      <name val="Arial"/>
      <family val="2"/>
    </font>
    <font>
      <sz val="11"/>
      <name val="Arial"/>
      <family val="2"/>
    </font>
    <font>
      <sz val="9"/>
      <color theme="1"/>
      <name val="Arial"/>
      <family val="2"/>
    </font>
    <font>
      <sz val="10"/>
      <name val="Arial"/>
      <family val="2"/>
    </font>
    <font>
      <sz val="9"/>
      <color rgb="FFFF0000"/>
      <name val="Arial"/>
      <family val="2"/>
    </font>
    <font>
      <b/>
      <sz val="10"/>
      <color theme="1"/>
      <name val="Arial"/>
      <family val="2"/>
    </font>
    <font>
      <sz val="8"/>
      <color theme="1"/>
      <name val="Arial"/>
      <family val="2"/>
    </font>
    <font>
      <sz val="8"/>
      <name val="Arial"/>
      <family val="2"/>
    </font>
    <font>
      <b/>
      <sz val="9"/>
      <color theme="1"/>
      <name val="Arial"/>
      <family val="2"/>
    </font>
    <font>
      <b/>
      <sz val="9"/>
      <name val="Arial"/>
      <family val="2"/>
    </font>
    <font>
      <b/>
      <sz val="11"/>
      <color theme="1"/>
      <name val="Arial"/>
      <family val="2"/>
    </font>
    <font>
      <u/>
      <sz val="10"/>
      <color theme="10"/>
      <name val="Arial"/>
      <family val="2"/>
    </font>
    <font>
      <b/>
      <sz val="11"/>
      <color rgb="FF000000"/>
      <name val="Calibri"/>
      <family val="2"/>
    </font>
    <font>
      <sz val="11"/>
      <color rgb="FF000000"/>
      <name val="Calibri"/>
      <family val="2"/>
    </font>
    <font>
      <sz val="11"/>
      <color rgb="FF000000"/>
      <name val="Symbol"/>
      <family val="1"/>
      <charset val="2"/>
    </font>
    <font>
      <sz val="7"/>
      <color rgb="FF000000"/>
      <name val="Times New Roman"/>
      <family val="1"/>
    </font>
    <font>
      <i/>
      <sz val="11"/>
      <color rgb="FF000000"/>
      <name val="Calibri"/>
      <family val="2"/>
    </font>
    <font>
      <b/>
      <sz val="11"/>
      <name val="Arial"/>
      <family val="2"/>
    </font>
    <font>
      <b/>
      <sz val="18"/>
      <name val="Arial"/>
      <family val="2"/>
    </font>
    <font>
      <b/>
      <sz val="9"/>
      <color rgb="FFFF0000"/>
      <name val="Arial"/>
      <family val="2"/>
    </font>
    <font>
      <strike/>
      <sz val="9"/>
      <name val="Arial"/>
      <family val="2"/>
    </font>
    <font>
      <b/>
      <sz val="11"/>
      <name val="Calibri"/>
      <family val="2"/>
    </font>
    <font>
      <b/>
      <i/>
      <sz val="10"/>
      <color rgb="FFFF0000"/>
      <name val="Arial"/>
      <family val="2"/>
    </font>
    <font>
      <b/>
      <i/>
      <sz val="10"/>
      <name val="Arial"/>
      <family val="2"/>
    </font>
    <font>
      <b/>
      <u/>
      <sz val="10"/>
      <name val="Arial"/>
      <family val="2"/>
    </font>
    <font>
      <b/>
      <sz val="10"/>
      <color rgb="FFFF0000"/>
      <name val="Arial"/>
      <family val="2"/>
    </font>
    <font>
      <sz val="8"/>
      <color rgb="FFFF0000"/>
      <name val="Arial"/>
      <family val="2"/>
    </font>
    <font>
      <u/>
      <sz val="9"/>
      <color rgb="FFFF0000"/>
      <name val="Arial"/>
      <family val="2"/>
    </font>
    <font>
      <u/>
      <sz val="9"/>
      <name val="Arial"/>
      <family val="2"/>
    </font>
    <font>
      <b/>
      <u/>
      <sz val="9"/>
      <name val="Arial"/>
      <family val="2"/>
    </font>
    <font>
      <sz val="9"/>
      <color rgb="FFC00000"/>
      <name val="Arial"/>
      <family val="2"/>
    </font>
    <font>
      <i/>
      <sz val="9"/>
      <name val="Arial"/>
      <family val="2"/>
    </font>
    <font>
      <b/>
      <sz val="15"/>
      <color theme="1"/>
      <name val="Calibri"/>
      <family val="2"/>
    </font>
    <font>
      <sz val="11"/>
      <color theme="1"/>
      <name val="Calibri"/>
      <family val="2"/>
    </font>
    <font>
      <sz val="11"/>
      <color rgb="FFFF0000"/>
      <name val="Calibri"/>
      <family val="2"/>
    </font>
    <font>
      <sz val="7"/>
      <color rgb="FFFF0000"/>
      <name val="Times New Roman"/>
      <family val="1"/>
    </font>
    <font>
      <b/>
      <i/>
      <sz val="13"/>
      <color rgb="FFFF0000"/>
      <name val="Calibri"/>
      <family val="2"/>
    </font>
    <font>
      <b/>
      <sz val="11"/>
      <color theme="1"/>
      <name val="Calibri"/>
      <family val="2"/>
    </font>
    <font>
      <b/>
      <sz val="11"/>
      <color rgb="FFFF0000"/>
      <name val="Calibri"/>
      <family val="2"/>
    </font>
    <font>
      <sz val="7"/>
      <color theme="1"/>
      <name val="Times New Roman"/>
      <family val="1"/>
    </font>
    <font>
      <b/>
      <i/>
      <sz val="11"/>
      <color theme="1"/>
      <name val="Calibri"/>
      <family val="2"/>
    </font>
    <font>
      <b/>
      <i/>
      <u/>
      <sz val="11"/>
      <color theme="1"/>
      <name val="Calibri"/>
      <family val="2"/>
    </font>
    <font>
      <i/>
      <sz val="11"/>
      <color theme="1"/>
      <name val="Calibri"/>
      <family val="2"/>
    </font>
  </fonts>
  <fills count="12">
    <fill>
      <patternFill patternType="none"/>
    </fill>
    <fill>
      <patternFill patternType="gray125"/>
    </fill>
    <fill>
      <patternFill patternType="solid">
        <fgColor theme="4" tint="0.79998168889431442"/>
        <bgColor indexed="64"/>
      </patternFill>
    </fill>
    <fill>
      <patternFill patternType="solid">
        <fgColor rgb="FF95B3D7"/>
        <bgColor indexed="64"/>
      </patternFill>
    </fill>
    <fill>
      <patternFill patternType="solid">
        <fgColor theme="3" tint="0.79998168889431442"/>
        <bgColor indexed="64"/>
      </patternFill>
    </fill>
    <fill>
      <patternFill patternType="solid">
        <fgColor rgb="FFFFFF00"/>
        <bgColor indexed="64"/>
      </patternFill>
    </fill>
    <fill>
      <patternFill patternType="solid">
        <fgColor rgb="FFDCE6F1"/>
        <bgColor indexed="64"/>
      </patternFill>
    </fill>
    <fill>
      <patternFill patternType="solid">
        <fgColor theme="0"/>
        <bgColor indexed="64"/>
      </patternFill>
    </fill>
    <fill>
      <patternFill patternType="solid">
        <fgColor rgb="FFC4E59F"/>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3" tint="0.59999389629810485"/>
        <bgColor indexed="64"/>
      </patternFill>
    </fill>
  </fills>
  <borders count="51">
    <border>
      <left/>
      <right/>
      <top/>
      <bottom/>
      <diagonal/>
    </border>
    <border>
      <left/>
      <right/>
      <top style="medium">
        <color indexed="64"/>
      </top>
      <bottom/>
      <diagonal/>
    </border>
    <border>
      <left/>
      <right style="thin">
        <color indexed="64"/>
      </right>
      <top/>
      <bottom/>
      <diagonal/>
    </border>
    <border>
      <left/>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theme="2"/>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2"/>
      </left>
      <right style="medium">
        <color indexed="64"/>
      </right>
      <top style="thin">
        <color theme="2"/>
      </top>
      <bottom style="thin">
        <color theme="2"/>
      </bottom>
      <diagonal/>
    </border>
    <border>
      <left style="medium">
        <color indexed="64"/>
      </left>
      <right/>
      <top style="thin">
        <color theme="2"/>
      </top>
      <bottom style="thin">
        <color theme="2"/>
      </bottom>
      <diagonal/>
    </border>
    <border>
      <left/>
      <right/>
      <top style="thin">
        <color theme="2"/>
      </top>
      <bottom style="thin">
        <color theme="2"/>
      </bottom>
      <diagonal/>
    </border>
    <border>
      <left/>
      <right style="medium">
        <color indexed="64"/>
      </right>
      <top style="thin">
        <color theme="2"/>
      </top>
      <bottom style="thin">
        <color theme="2"/>
      </bottom>
      <diagonal/>
    </border>
    <border>
      <left style="medium">
        <color indexed="64"/>
      </left>
      <right style="medium">
        <color indexed="64"/>
      </right>
      <top style="thin">
        <color theme="2"/>
      </top>
      <bottom/>
      <diagonal/>
    </border>
    <border>
      <left style="medium">
        <color indexed="64"/>
      </left>
      <right/>
      <top style="thin">
        <color theme="2"/>
      </top>
      <bottom/>
      <diagonal/>
    </border>
    <border>
      <left/>
      <right/>
      <top style="thin">
        <color theme="2"/>
      </top>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style="medium">
        <color indexed="64"/>
      </right>
      <top style="thin">
        <color theme="0" tint="-0.14993743705557422"/>
      </top>
      <bottom style="thin">
        <color theme="0" tint="-0.14993743705557422"/>
      </bottom>
      <diagonal/>
    </border>
    <border>
      <left/>
      <right/>
      <top style="thin">
        <color theme="0" tint="-0.14993743705557422"/>
      </top>
      <bottom/>
      <diagonal/>
    </border>
    <border>
      <left style="medium">
        <color indexed="64"/>
      </left>
      <right/>
      <top style="thin">
        <color theme="0" tint="-0.14996795556505021"/>
      </top>
      <bottom style="thin">
        <color theme="0" tint="-0.14996795556505021"/>
      </bottom>
      <diagonal/>
    </border>
    <border>
      <left/>
      <right/>
      <top/>
      <bottom style="thin">
        <color theme="0" tint="-0.14993743705557422"/>
      </bottom>
      <diagonal/>
    </border>
    <border>
      <left/>
      <right style="medium">
        <color indexed="64"/>
      </right>
      <top/>
      <bottom style="thin">
        <color theme="0" tint="-0.14993743705557422"/>
      </bottom>
      <diagonal/>
    </border>
    <border>
      <left/>
      <right style="medium">
        <color indexed="64"/>
      </right>
      <top style="thin">
        <color theme="2"/>
      </top>
      <bottom/>
      <diagonal/>
    </border>
    <border>
      <left style="medium">
        <color indexed="64"/>
      </left>
      <right style="thin">
        <color indexed="64"/>
      </right>
      <top/>
      <bottom style="medium">
        <color indexed="64"/>
      </bottom>
      <diagonal/>
    </border>
    <border>
      <left style="thin">
        <color indexed="64"/>
      </left>
      <right/>
      <top/>
      <bottom/>
      <diagonal/>
    </border>
    <border>
      <left style="thin">
        <color indexed="64"/>
      </left>
      <right/>
      <top/>
      <bottom style="medium">
        <color indexed="64"/>
      </bottom>
      <diagonal/>
    </border>
  </borders>
  <cellStyleXfs count="5">
    <xf numFmtId="0" fontId="0" fillId="0" borderId="0"/>
    <xf numFmtId="0" fontId="9" fillId="0" borderId="0"/>
    <xf numFmtId="0" fontId="1" fillId="0" borderId="0"/>
    <xf numFmtId="0" fontId="17" fillId="0" borderId="0" applyNumberFormat="0" applyFill="0" applyBorder="0" applyAlignment="0" applyProtection="0"/>
    <xf numFmtId="0" fontId="1" fillId="0" borderId="0"/>
  </cellStyleXfs>
  <cellXfs count="591">
    <xf numFmtId="0" fontId="0" fillId="0" borderId="0" xfId="0"/>
    <xf numFmtId="0" fontId="8" fillId="0" borderId="0" xfId="0" applyFont="1"/>
    <xf numFmtId="0" fontId="0" fillId="0" borderId="0" xfId="0"/>
    <xf numFmtId="0" fontId="8" fillId="0" borderId="0" xfId="0" applyFont="1" applyFill="1" applyBorder="1" applyAlignment="1" applyProtection="1">
      <alignment wrapText="1"/>
      <protection locked="0"/>
    </xf>
    <xf numFmtId="0" fontId="0" fillId="4" borderId="0" xfId="0" applyFill="1" applyAlignment="1">
      <alignment horizontal="left" vertical="center" wrapText="1"/>
    </xf>
    <xf numFmtId="0" fontId="16" fillId="0" borderId="0" xfId="0" applyFont="1" applyAlignment="1">
      <alignment horizontal="center"/>
    </xf>
    <xf numFmtId="0" fontId="8" fillId="0" borderId="0" xfId="0" applyFont="1" applyAlignment="1">
      <alignment wrapText="1"/>
    </xf>
    <xf numFmtId="0" fontId="12" fillId="0" borderId="0" xfId="0" applyFont="1" applyFill="1" applyAlignment="1" applyProtection="1">
      <alignment horizontal="center" vertical="center"/>
    </xf>
    <xf numFmtId="0" fontId="0" fillId="0" borderId="0" xfId="0"/>
    <xf numFmtId="0" fontId="5" fillId="0" borderId="8" xfId="0" applyFont="1" applyBorder="1" applyAlignment="1" applyProtection="1">
      <alignment vertical="center"/>
    </xf>
    <xf numFmtId="0" fontId="5" fillId="0" borderId="8" xfId="0" applyFont="1" applyFill="1" applyBorder="1" applyAlignment="1" applyProtection="1">
      <alignment vertical="center"/>
    </xf>
    <xf numFmtId="0" fontId="8" fillId="0" borderId="0" xfId="0" applyFont="1" applyAlignment="1" applyProtection="1">
      <alignment wrapText="1"/>
    </xf>
    <xf numFmtId="0" fontId="0" fillId="0" borderId="0" xfId="0" applyAlignment="1"/>
    <xf numFmtId="0" fontId="0" fillId="0" borderId="0" xfId="0" applyAlignment="1">
      <alignment wrapText="1"/>
    </xf>
    <xf numFmtId="0" fontId="6" fillId="0" borderId="8" xfId="0" applyFont="1" applyBorder="1" applyAlignment="1" applyProtection="1">
      <alignment horizontal="center" vertical="center"/>
    </xf>
    <xf numFmtId="0" fontId="8" fillId="0" borderId="0" xfId="0" applyFont="1" applyProtection="1"/>
    <xf numFmtId="0" fontId="5" fillId="0" borderId="0" xfId="0" applyFont="1" applyBorder="1" applyAlignment="1" applyProtection="1">
      <alignment vertical="center"/>
    </xf>
    <xf numFmtId="0" fontId="8" fillId="0" borderId="0" xfId="0" applyFont="1" applyBorder="1" applyAlignment="1" applyProtection="1">
      <alignment vertical="center"/>
    </xf>
    <xf numFmtId="0" fontId="18" fillId="0" borderId="15" xfId="0" applyFont="1" applyBorder="1" applyAlignment="1">
      <alignment horizontal="center" vertical="center" wrapText="1"/>
    </xf>
    <xf numFmtId="0" fontId="19" fillId="0" borderId="9"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7" xfId="0" applyFont="1" applyBorder="1" applyAlignment="1">
      <alignment horizontal="justify" vertical="center" wrapText="1"/>
    </xf>
    <xf numFmtId="0" fontId="18" fillId="0" borderId="23" xfId="0" applyFont="1" applyBorder="1" applyAlignment="1">
      <alignment horizontal="justify" vertical="center" wrapText="1"/>
    </xf>
    <xf numFmtId="0" fontId="19" fillId="0" borderId="7" xfId="0" applyFont="1" applyBorder="1" applyAlignment="1">
      <alignment horizontal="justify" vertical="center" wrapText="1"/>
    </xf>
    <xf numFmtId="0" fontId="0" fillId="0" borderId="0" xfId="0" applyAlignment="1">
      <alignment horizontal="left"/>
    </xf>
    <xf numFmtId="0" fontId="13" fillId="0" borderId="0" xfId="0" applyFont="1" applyFill="1" applyBorder="1" applyAlignment="1" applyProtection="1">
      <alignment horizontal="center" vertical="center"/>
    </xf>
    <xf numFmtId="0" fontId="5" fillId="6" borderId="2" xfId="0" applyFont="1" applyFill="1" applyBorder="1" applyAlignment="1" applyProtection="1">
      <alignment horizontal="right" vertical="top" wrapText="1"/>
      <protection locked="0"/>
    </xf>
    <xf numFmtId="0" fontId="8" fillId="0" borderId="0" xfId="0" applyFont="1" applyFill="1" applyBorder="1" applyAlignment="1" applyProtection="1">
      <alignment vertical="center" wrapText="1"/>
    </xf>
    <xf numFmtId="0" fontId="9" fillId="0" borderId="0" xfId="0" applyFont="1" applyAlignment="1">
      <alignment wrapText="1"/>
    </xf>
    <xf numFmtId="0" fontId="9" fillId="0" borderId="0" xfId="0" applyFont="1" applyAlignment="1"/>
    <xf numFmtId="0" fontId="0" fillId="0" borderId="0" xfId="0" applyAlignment="1" applyProtection="1">
      <alignment horizontal="left" vertical="center" wrapText="1"/>
    </xf>
    <xf numFmtId="0" fontId="13" fillId="0" borderId="0" xfId="0" applyFont="1" applyFill="1" applyAlignment="1" applyProtection="1">
      <alignment horizontal="center" vertical="center"/>
    </xf>
    <xf numFmtId="0" fontId="12" fillId="0" borderId="0" xfId="0" applyFont="1" applyAlignment="1" applyProtection="1">
      <alignment horizontal="center" vertical="center"/>
    </xf>
    <xf numFmtId="0" fontId="8" fillId="0" borderId="0" xfId="0" applyFont="1" applyAlignment="1" applyProtection="1">
      <alignment horizontal="center" vertical="center"/>
    </xf>
    <xf numFmtId="0" fontId="3" fillId="0" borderId="0" xfId="0" applyFont="1" applyFill="1" applyAlignment="1" applyProtection="1">
      <alignment vertical="center"/>
    </xf>
    <xf numFmtId="0" fontId="8" fillId="0" borderId="0" xfId="0" applyFont="1" applyAlignment="1" applyProtection="1">
      <alignment vertical="center"/>
    </xf>
    <xf numFmtId="0" fontId="4" fillId="0" borderId="0" xfId="0" applyFont="1" applyAlignment="1" applyProtection="1">
      <alignment vertical="center"/>
    </xf>
    <xf numFmtId="0" fontId="0" fillId="0" borderId="5" xfId="0" applyBorder="1" applyAlignment="1" applyProtection="1">
      <alignment vertical="center"/>
    </xf>
    <xf numFmtId="0" fontId="0" fillId="0" borderId="1" xfId="0" applyBorder="1" applyAlignment="1" applyProtection="1">
      <alignment vertical="center"/>
    </xf>
    <xf numFmtId="0" fontId="0" fillId="0" borderId="1" xfId="0" applyBorder="1" applyAlignment="1" applyProtection="1">
      <alignment horizontal="right" vertical="center" wrapText="1"/>
    </xf>
    <xf numFmtId="0" fontId="0" fillId="0" borderId="6" xfId="0" applyBorder="1" applyAlignment="1" applyProtection="1">
      <alignment horizontal="right" vertical="center" wrapText="1"/>
    </xf>
    <xf numFmtId="0" fontId="13" fillId="0" borderId="0" xfId="0" applyFont="1" applyBorder="1" applyAlignment="1" applyProtection="1">
      <alignment horizontal="center" vertical="center"/>
    </xf>
    <xf numFmtId="0" fontId="8" fillId="0" borderId="0" xfId="0" applyFont="1" applyFill="1" applyBorder="1" applyAlignment="1" applyProtection="1">
      <alignment vertical="center"/>
    </xf>
    <xf numFmtId="0" fontId="8" fillId="0" borderId="8"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8" fillId="0" borderId="8" xfId="0" applyFont="1" applyFill="1" applyBorder="1" applyAlignment="1" applyProtection="1">
      <alignment horizontal="left" vertical="center" wrapText="1"/>
    </xf>
    <xf numFmtId="0" fontId="5" fillId="0" borderId="10" xfId="0" applyFont="1" applyFill="1" applyBorder="1" applyAlignment="1" applyProtection="1">
      <alignment horizontal="left" vertical="center" wrapText="1"/>
    </xf>
    <xf numFmtId="0" fontId="8" fillId="0" borderId="3" xfId="0" applyFont="1" applyBorder="1" applyAlignment="1" applyProtection="1">
      <alignment vertical="center"/>
    </xf>
    <xf numFmtId="0" fontId="8" fillId="0" borderId="8" xfId="0" applyFont="1" applyBorder="1" applyAlignment="1" applyProtection="1">
      <alignment vertical="center" wrapText="1"/>
    </xf>
    <xf numFmtId="0" fontId="8" fillId="0" borderId="10" xfId="0" applyFont="1" applyBorder="1" applyAlignment="1" applyProtection="1">
      <alignment vertical="center"/>
    </xf>
    <xf numFmtId="0" fontId="5" fillId="0" borderId="3" xfId="0" applyFont="1" applyFill="1" applyBorder="1" applyAlignment="1" applyProtection="1">
      <alignment vertical="center" wrapText="1"/>
    </xf>
    <xf numFmtId="0" fontId="8" fillId="0" borderId="8" xfId="0" applyFont="1" applyFill="1" applyBorder="1" applyAlignment="1" applyProtection="1">
      <alignment vertical="center"/>
    </xf>
    <xf numFmtId="0" fontId="8" fillId="0" borderId="10" xfId="0" applyFont="1" applyFill="1" applyBorder="1" applyAlignment="1" applyProtection="1">
      <alignment vertical="center"/>
    </xf>
    <xf numFmtId="0" fontId="8" fillId="0" borderId="3" xfId="0" applyFont="1" applyFill="1" applyBorder="1" applyAlignment="1" applyProtection="1">
      <alignment vertical="center"/>
    </xf>
    <xf numFmtId="0" fontId="27" fillId="0" borderId="15" xfId="0" applyFont="1" applyBorder="1" applyAlignment="1">
      <alignment horizontal="center" vertical="center" wrapText="1"/>
    </xf>
    <xf numFmtId="0" fontId="8" fillId="0" borderId="0" xfId="0" applyFont="1" applyAlignment="1">
      <alignment vertical="center"/>
    </xf>
    <xf numFmtId="0" fontId="8" fillId="5" borderId="0" xfId="0" applyFont="1" applyFill="1" applyAlignment="1">
      <alignment horizontal="right" vertical="center" wrapText="1"/>
    </xf>
    <xf numFmtId="0" fontId="8" fillId="0" borderId="0" xfId="0" applyFont="1" applyAlignment="1">
      <alignment vertical="center" wrapText="1"/>
    </xf>
    <xf numFmtId="0" fontId="8" fillId="0" borderId="0" xfId="0" applyFont="1" applyAlignment="1" applyProtection="1">
      <alignment vertical="center" wrapText="1"/>
    </xf>
    <xf numFmtId="0" fontId="8" fillId="0" borderId="0" xfId="0" applyFont="1" applyFill="1" applyAlignment="1">
      <alignment vertical="center" wrapText="1"/>
    </xf>
    <xf numFmtId="0" fontId="8" fillId="0" borderId="0" xfId="0" applyFont="1" applyFill="1" applyAlignment="1" applyProtection="1">
      <alignment vertical="center" wrapText="1"/>
    </xf>
    <xf numFmtId="0" fontId="8" fillId="0" borderId="0" xfId="0" applyFont="1" applyFill="1" applyAlignment="1">
      <alignment vertical="center"/>
    </xf>
    <xf numFmtId="0" fontId="10" fillId="0" borderId="0" xfId="0" applyFont="1" applyAlignment="1">
      <alignment vertical="center"/>
    </xf>
    <xf numFmtId="0" fontId="10" fillId="0" borderId="0" xfId="0" applyFont="1" applyAlignment="1">
      <alignment vertical="center" wrapText="1"/>
    </xf>
    <xf numFmtId="164" fontId="8" fillId="0" borderId="0" xfId="0" applyNumberFormat="1" applyFont="1" applyAlignment="1">
      <alignment vertical="center"/>
    </xf>
    <xf numFmtId="0" fontId="0" fillId="0" borderId="0" xfId="0" applyAlignment="1" applyProtection="1">
      <alignment horizontal="right" vertical="center" wrapText="1"/>
    </xf>
    <xf numFmtId="0" fontId="2" fillId="0" borderId="16"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31" fillId="0" borderId="16" xfId="0" applyFont="1" applyFill="1" applyBorder="1" applyAlignment="1" applyProtection="1">
      <alignment horizontal="center" vertical="center" wrapText="1"/>
    </xf>
    <xf numFmtId="0" fontId="0" fillId="0" borderId="14" xfId="0" applyFont="1" applyBorder="1" applyAlignment="1" applyProtection="1">
      <alignment vertical="center"/>
    </xf>
    <xf numFmtId="0" fontId="0" fillId="0" borderId="21" xfId="0" applyFont="1" applyBorder="1" applyAlignment="1" applyProtection="1">
      <alignment vertical="center"/>
    </xf>
    <xf numFmtId="0" fontId="0" fillId="0" borderId="20" xfId="0" applyFont="1" applyBorder="1" applyAlignment="1" applyProtection="1">
      <alignment vertical="center"/>
    </xf>
    <xf numFmtId="0" fontId="8" fillId="0" borderId="0" xfId="0" applyFont="1" applyAlignment="1" applyProtection="1">
      <alignment horizontal="left" vertical="center"/>
    </xf>
    <xf numFmtId="0" fontId="0" fillId="0" borderId="0" xfId="0" applyFont="1" applyAlignment="1" applyProtection="1">
      <alignment horizontal="right" vertical="center" wrapText="1"/>
    </xf>
    <xf numFmtId="0" fontId="32" fillId="0" borderId="0" xfId="0" applyFont="1" applyAlignment="1" applyProtection="1">
      <alignment horizontal="center" vertical="center" wrapText="1"/>
    </xf>
    <xf numFmtId="0" fontId="0" fillId="0" borderId="0" xfId="0" applyFont="1" applyAlignment="1" applyProtection="1">
      <alignment horizontal="left" vertical="center" wrapText="1"/>
    </xf>
    <xf numFmtId="0" fontId="0" fillId="0" borderId="0" xfId="0" applyFont="1" applyAlignment="1" applyProtection="1">
      <alignment vertical="center"/>
    </xf>
    <xf numFmtId="0" fontId="8" fillId="0" borderId="0" xfId="0" applyFont="1" applyAlignment="1" applyProtection="1">
      <alignment horizontal="right" vertical="center" wrapText="1"/>
    </xf>
    <xf numFmtId="0" fontId="0" fillId="0" borderId="0" xfId="0" applyFill="1" applyAlignment="1" applyProtection="1">
      <alignment horizontal="right" vertical="center" wrapText="1"/>
    </xf>
    <xf numFmtId="0" fontId="0" fillId="0" borderId="0" xfId="0" applyFill="1" applyAlignment="1" applyProtection="1">
      <alignment horizontal="right" vertical="center"/>
    </xf>
    <xf numFmtId="0" fontId="2" fillId="0" borderId="19" xfId="0" applyFont="1" applyFill="1" applyBorder="1" applyAlignment="1" applyProtection="1">
      <alignment horizontal="left" vertical="center" wrapText="1"/>
    </xf>
    <xf numFmtId="0" fontId="5" fillId="2" borderId="9" xfId="0" applyFont="1" applyFill="1" applyBorder="1" applyAlignment="1" applyProtection="1">
      <alignment horizontal="right" vertical="center" wrapText="1"/>
    </xf>
    <xf numFmtId="0" fontId="5" fillId="11" borderId="2" xfId="0" applyFont="1" applyFill="1" applyBorder="1" applyAlignment="1" applyProtection="1">
      <alignment horizontal="right" vertical="center" wrapText="1"/>
    </xf>
    <xf numFmtId="0" fontId="0" fillId="0" borderId="5" xfId="0" applyFont="1" applyBorder="1" applyAlignment="1" applyProtection="1">
      <alignment vertical="center"/>
    </xf>
    <xf numFmtId="0" fontId="0" fillId="0" borderId="1" xfId="0" applyFont="1" applyBorder="1" applyAlignment="1" applyProtection="1">
      <alignment vertical="center"/>
    </xf>
    <xf numFmtId="0" fontId="0" fillId="0" borderId="6" xfId="0" applyFont="1" applyBorder="1" applyAlignment="1" applyProtection="1">
      <alignment vertical="center"/>
    </xf>
    <xf numFmtId="0" fontId="5" fillId="11" borderId="4" xfId="0" applyFont="1" applyFill="1" applyBorder="1" applyAlignment="1" applyProtection="1">
      <alignment horizontal="right" vertical="center" wrapText="1"/>
      <protection locked="0"/>
    </xf>
    <xf numFmtId="0" fontId="0" fillId="0" borderId="8" xfId="0" applyFont="1" applyBorder="1" applyAlignment="1" applyProtection="1">
      <alignment vertical="center"/>
    </xf>
    <xf numFmtId="0" fontId="0" fillId="0" borderId="0" xfId="0" applyFont="1" applyBorder="1" applyAlignment="1" applyProtection="1">
      <alignment vertical="center"/>
    </xf>
    <xf numFmtId="0" fontId="0" fillId="0" borderId="9" xfId="0" applyFont="1" applyBorder="1" applyAlignment="1" applyProtection="1">
      <alignment vertical="center"/>
    </xf>
    <xf numFmtId="0" fontId="0" fillId="0" borderId="0" xfId="0" applyAlignment="1" applyProtection="1">
      <alignment vertical="center" wrapText="1"/>
    </xf>
    <xf numFmtId="0" fontId="0" fillId="0" borderId="8" xfId="0" applyFont="1" applyBorder="1" applyAlignment="1" applyProtection="1">
      <alignment vertical="center" wrapText="1"/>
    </xf>
    <xf numFmtId="0" fontId="0" fillId="0" borderId="0" xfId="0" applyFont="1" applyBorder="1" applyAlignment="1" applyProtection="1">
      <alignment vertical="center" wrapText="1"/>
    </xf>
    <xf numFmtId="0" fontId="0" fillId="0" borderId="9" xfId="0" applyFont="1" applyBorder="1" applyAlignment="1" applyProtection="1">
      <alignment vertical="center" wrapText="1"/>
    </xf>
    <xf numFmtId="0" fontId="5" fillId="2" borderId="17" xfId="0" applyFont="1" applyFill="1" applyBorder="1" applyAlignment="1" applyProtection="1">
      <alignment horizontal="right" vertical="center" wrapText="1"/>
    </xf>
    <xf numFmtId="0" fontId="0" fillId="11" borderId="2" xfId="0" applyFill="1" applyBorder="1" applyAlignment="1" applyProtection="1">
      <alignment horizontal="right" vertical="center" wrapText="1"/>
    </xf>
    <xf numFmtId="0" fontId="0" fillId="6" borderId="2" xfId="0" applyFill="1" applyBorder="1" applyAlignment="1" applyProtection="1">
      <alignment horizontal="right" vertical="center" wrapText="1"/>
    </xf>
    <xf numFmtId="0" fontId="0" fillId="2" borderId="17" xfId="0" applyFill="1" applyBorder="1" applyAlignment="1" applyProtection="1">
      <alignment horizontal="right" vertical="center" wrapText="1"/>
    </xf>
    <xf numFmtId="0" fontId="0" fillId="0" borderId="10" xfId="0" applyFont="1" applyBorder="1" applyAlignment="1" applyProtection="1">
      <alignment vertical="center" wrapText="1"/>
    </xf>
    <xf numFmtId="0" fontId="0" fillId="0" borderId="3" xfId="0" applyFont="1" applyBorder="1" applyAlignment="1" applyProtection="1">
      <alignment vertical="center" wrapText="1"/>
    </xf>
    <xf numFmtId="0" fontId="0" fillId="0" borderId="7" xfId="0" applyFont="1" applyBorder="1" applyAlignment="1" applyProtection="1">
      <alignment vertical="center" wrapText="1"/>
    </xf>
    <xf numFmtId="0" fontId="6" fillId="0" borderId="5" xfId="0" applyFont="1" applyBorder="1" applyAlignment="1" applyProtection="1">
      <alignment horizontal="center" vertical="center"/>
    </xf>
    <xf numFmtId="0" fontId="5" fillId="10" borderId="31" xfId="0" applyFont="1" applyFill="1" applyBorder="1" applyAlignment="1" applyProtection="1">
      <alignment vertical="center"/>
    </xf>
    <xf numFmtId="0" fontId="10" fillId="10" borderId="32" xfId="0" applyFont="1" applyFill="1" applyBorder="1" applyAlignment="1" applyProtection="1">
      <alignment horizontal="left" vertical="center" wrapText="1"/>
    </xf>
    <xf numFmtId="0" fontId="5" fillId="0" borderId="9" xfId="0" applyFont="1" applyBorder="1" applyAlignment="1" applyProtection="1">
      <alignment vertical="center"/>
    </xf>
    <xf numFmtId="0" fontId="5" fillId="10" borderId="34" xfId="0" applyFont="1" applyFill="1" applyBorder="1" applyAlignment="1" applyProtection="1">
      <alignment vertical="center"/>
    </xf>
    <xf numFmtId="0" fontId="5" fillId="10" borderId="35" xfId="0" applyFont="1" applyFill="1" applyBorder="1" applyAlignment="1" applyProtection="1">
      <alignment vertical="center"/>
    </xf>
    <xf numFmtId="0" fontId="10" fillId="10" borderId="35" xfId="0" applyFont="1" applyFill="1" applyBorder="1" applyAlignment="1" applyProtection="1">
      <alignment horizontal="left" vertical="center" wrapText="1"/>
    </xf>
    <xf numFmtId="0" fontId="5" fillId="0" borderId="22" xfId="0" applyFont="1" applyFill="1" applyBorder="1" applyAlignment="1" applyProtection="1">
      <alignment vertical="center" wrapText="1"/>
    </xf>
    <xf numFmtId="0" fontId="10" fillId="0" borderId="8" xfId="0" applyFont="1" applyBorder="1" applyAlignment="1" applyProtection="1">
      <alignment vertical="center" wrapText="1"/>
    </xf>
    <xf numFmtId="0" fontId="5" fillId="0" borderId="44" xfId="0" applyFont="1" applyBorder="1" applyAlignment="1" applyProtection="1">
      <alignment vertical="center"/>
    </xf>
    <xf numFmtId="0" fontId="8" fillId="0" borderId="40" xfId="0" applyFont="1" applyFill="1" applyBorder="1" applyAlignment="1" applyProtection="1">
      <alignment vertical="center" wrapText="1"/>
    </xf>
    <xf numFmtId="0" fontId="10" fillId="7" borderId="40" xfId="0" applyFont="1" applyFill="1" applyBorder="1" applyAlignment="1" applyProtection="1">
      <alignment vertical="center" wrapText="1"/>
    </xf>
    <xf numFmtId="0" fontId="5" fillId="0" borderId="8" xfId="0" applyFont="1" applyFill="1" applyBorder="1" applyAlignment="1" applyProtection="1">
      <alignment vertical="center" wrapText="1"/>
    </xf>
    <xf numFmtId="0" fontId="10" fillId="0" borderId="8" xfId="0" applyFont="1" applyFill="1" applyBorder="1" applyAlignment="1" applyProtection="1">
      <alignment vertical="center" wrapText="1"/>
    </xf>
    <xf numFmtId="0" fontId="8" fillId="0" borderId="22" xfId="0" applyFont="1" applyBorder="1" applyAlignment="1" applyProtection="1">
      <alignment vertical="center"/>
    </xf>
    <xf numFmtId="0" fontId="8" fillId="0" borderId="41" xfId="0" applyFont="1" applyFill="1" applyBorder="1" applyAlignment="1" applyProtection="1">
      <alignment vertical="center" wrapText="1"/>
    </xf>
    <xf numFmtId="0" fontId="10" fillId="7" borderId="41" xfId="0" applyFont="1" applyFill="1" applyBorder="1" applyAlignment="1" applyProtection="1">
      <alignment vertical="center" wrapText="1"/>
    </xf>
    <xf numFmtId="0" fontId="5" fillId="0" borderId="43" xfId="0" applyFont="1" applyFill="1" applyBorder="1" applyAlignment="1" applyProtection="1">
      <alignment vertical="center" wrapText="1"/>
    </xf>
    <xf numFmtId="0" fontId="5" fillId="0" borderId="8" xfId="0" applyFont="1" applyBorder="1" applyAlignment="1" applyProtection="1">
      <alignment vertical="center" wrapText="1"/>
    </xf>
    <xf numFmtId="0" fontId="5" fillId="0" borderId="10" xfId="0" applyFont="1" applyBorder="1" applyAlignment="1" applyProtection="1">
      <alignment vertical="center"/>
    </xf>
    <xf numFmtId="0" fontId="5" fillId="0" borderId="0" xfId="0" quotePrefix="1" applyFont="1" applyBorder="1" applyAlignment="1" applyProtection="1">
      <alignment horizontal="left" vertical="top" wrapText="1"/>
    </xf>
    <xf numFmtId="0" fontId="0" fillId="0" borderId="0" xfId="0" applyFill="1" applyAlignment="1">
      <alignment wrapText="1"/>
    </xf>
    <xf numFmtId="0" fontId="0" fillId="0" borderId="0" xfId="0" applyFill="1" applyAlignment="1"/>
    <xf numFmtId="0" fontId="8" fillId="0" borderId="0" xfId="0" applyFont="1" applyFill="1" applyAlignment="1" applyProtection="1">
      <alignment horizontal="center" vertical="center"/>
    </xf>
    <xf numFmtId="0" fontId="0" fillId="0" borderId="2" xfId="0" applyBorder="1" applyAlignment="1">
      <alignment wrapText="1"/>
    </xf>
    <xf numFmtId="0" fontId="0" fillId="0" borderId="2" xfId="0" applyBorder="1"/>
    <xf numFmtId="0" fontId="5" fillId="11" borderId="11" xfId="0" applyFont="1" applyFill="1" applyBorder="1" applyAlignment="1" applyProtection="1">
      <alignment horizontal="right" vertical="center" wrapText="1"/>
      <protection locked="0"/>
    </xf>
    <xf numFmtId="0" fontId="5" fillId="11" borderId="48" xfId="0" applyFont="1" applyFill="1" applyBorder="1" applyAlignment="1" applyProtection="1">
      <alignment horizontal="right" vertical="center" wrapText="1"/>
      <protection locked="0"/>
    </xf>
    <xf numFmtId="0" fontId="0" fillId="0" borderId="49" xfId="0" applyBorder="1"/>
    <xf numFmtId="0" fontId="0" fillId="0" borderId="49" xfId="0" applyBorder="1" applyAlignment="1">
      <alignment wrapText="1"/>
    </xf>
    <xf numFmtId="10" fontId="8" fillId="0" borderId="0" xfId="0" applyNumberFormat="1" applyFont="1"/>
    <xf numFmtId="0" fontId="8" fillId="0" borderId="49" xfId="0" applyFont="1" applyBorder="1" applyProtection="1"/>
    <xf numFmtId="0" fontId="8" fillId="0" borderId="49" xfId="0" applyFont="1" applyBorder="1" applyAlignment="1">
      <alignment wrapText="1"/>
    </xf>
    <xf numFmtId="0" fontId="8" fillId="0" borderId="49" xfId="0" applyFont="1" applyBorder="1"/>
    <xf numFmtId="0" fontId="8" fillId="0" borderId="0" xfId="0" applyFont="1" applyBorder="1" applyProtection="1"/>
    <xf numFmtId="0" fontId="8" fillId="0" borderId="0" xfId="0" applyFont="1" applyBorder="1" applyAlignment="1">
      <alignment wrapText="1"/>
    </xf>
    <xf numFmtId="0" fontId="8" fillId="0" borderId="0" xfId="0" applyFont="1" applyBorder="1"/>
    <xf numFmtId="0" fontId="0" fillId="0" borderId="0" xfId="0" applyBorder="1"/>
    <xf numFmtId="0" fontId="5" fillId="11" borderId="4" xfId="0" applyFont="1" applyFill="1" applyBorder="1" applyAlignment="1" applyProtection="1">
      <alignment horizontal="right" vertical="center" wrapText="1"/>
    </xf>
    <xf numFmtId="0" fontId="0" fillId="11" borderId="4" xfId="0" applyFill="1" applyBorder="1" applyAlignment="1" applyProtection="1">
      <alignment horizontal="right" vertical="center" wrapText="1"/>
    </xf>
    <xf numFmtId="0" fontId="8" fillId="0" borderId="0" xfId="0" applyFont="1" applyAlignment="1">
      <alignment horizontal="center" vertical="center"/>
    </xf>
    <xf numFmtId="0" fontId="0" fillId="0" borderId="0" xfId="0" applyAlignment="1">
      <alignment vertical="center"/>
    </xf>
    <xf numFmtId="0" fontId="5" fillId="3" borderId="4" xfId="0" applyFont="1" applyFill="1" applyBorder="1" applyAlignment="1" applyProtection="1">
      <alignment horizontal="right" vertical="top" wrapText="1"/>
      <protection locked="0"/>
    </xf>
    <xf numFmtId="0" fontId="5" fillId="6" borderId="4" xfId="0" applyFont="1" applyFill="1" applyBorder="1" applyAlignment="1" applyProtection="1">
      <alignment horizontal="right" vertical="top" wrapText="1"/>
      <protection locked="0"/>
    </xf>
    <xf numFmtId="0" fontId="5" fillId="0" borderId="22" xfId="3" applyFont="1" applyBorder="1" applyAlignment="1" applyProtection="1">
      <alignment horizontal="left" vertical="center" wrapText="1"/>
    </xf>
    <xf numFmtId="0" fontId="17" fillId="0" borderId="17" xfId="3" applyBorder="1" applyAlignment="1" applyProtection="1">
      <alignment horizontal="center" vertical="center" wrapText="1"/>
    </xf>
    <xf numFmtId="0" fontId="5" fillId="3" borderId="11" xfId="0" applyFont="1" applyFill="1" applyBorder="1" applyAlignment="1" applyProtection="1">
      <alignment horizontal="right" vertical="top" wrapText="1"/>
      <protection locked="0"/>
    </xf>
    <xf numFmtId="0" fontId="5" fillId="0" borderId="0" xfId="0" applyFont="1" applyAlignment="1">
      <alignment horizontal="justify" vertical="center"/>
    </xf>
    <xf numFmtId="0" fontId="5" fillId="0" borderId="0" xfId="0" applyFont="1" applyAlignment="1">
      <alignment horizontal="center" wrapText="1"/>
    </xf>
    <xf numFmtId="0" fontId="8" fillId="0" borderId="0" xfId="0"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wrapText="1"/>
    </xf>
    <xf numFmtId="0" fontId="4" fillId="0" borderId="0" xfId="0" applyFont="1" applyAlignment="1">
      <alignment horizontal="center" vertical="center" wrapText="1"/>
    </xf>
    <xf numFmtId="0" fontId="15" fillId="0" borderId="9" xfId="0" applyFont="1" applyFill="1" applyBorder="1" applyAlignment="1" applyProtection="1">
      <alignment horizontal="left" vertical="center" wrapText="1"/>
    </xf>
    <xf numFmtId="0" fontId="5" fillId="0" borderId="9" xfId="0" applyFont="1" applyFill="1" applyBorder="1" applyAlignment="1" applyProtection="1">
      <alignment horizontal="left" vertical="center"/>
    </xf>
    <xf numFmtId="0" fontId="5" fillId="0" borderId="9" xfId="0" applyFont="1" applyFill="1" applyBorder="1" applyAlignment="1" applyProtection="1">
      <alignment vertical="center"/>
    </xf>
    <xf numFmtId="0" fontId="5" fillId="0" borderId="22" xfId="0" applyFont="1" applyFill="1" applyBorder="1" applyAlignment="1" applyProtection="1">
      <alignment vertical="center"/>
    </xf>
    <xf numFmtId="0" fontId="10" fillId="0" borderId="22" xfId="0" applyFont="1" applyFill="1" applyBorder="1" applyAlignment="1" applyProtection="1">
      <alignment vertical="center" wrapText="1"/>
    </xf>
    <xf numFmtId="0" fontId="23" fillId="0" borderId="22" xfId="0" applyFont="1" applyFill="1" applyBorder="1" applyAlignment="1" applyProtection="1">
      <alignment horizontal="center" vertical="center"/>
    </xf>
    <xf numFmtId="0" fontId="5" fillId="6" borderId="2" xfId="0" applyFont="1" applyFill="1" applyBorder="1" applyAlignment="1" applyProtection="1">
      <alignment horizontal="right" vertical="center" wrapText="1"/>
    </xf>
    <xf numFmtId="0" fontId="5" fillId="6" borderId="4" xfId="0" applyFont="1" applyFill="1" applyBorder="1" applyAlignment="1" applyProtection="1">
      <alignment horizontal="right" vertical="center" wrapText="1"/>
    </xf>
    <xf numFmtId="0" fontId="0" fillId="6" borderId="4" xfId="0" applyFill="1" applyBorder="1" applyAlignment="1" applyProtection="1">
      <alignment horizontal="right" vertical="center" wrapText="1"/>
    </xf>
    <xf numFmtId="0" fontId="0" fillId="0" borderId="2" xfId="0" applyFill="1" applyBorder="1" applyAlignment="1">
      <alignment wrapText="1"/>
    </xf>
    <xf numFmtId="0" fontId="5" fillId="0" borderId="22" xfId="0" applyFont="1" applyBorder="1" applyAlignment="1" applyProtection="1">
      <alignment vertical="center" wrapText="1"/>
    </xf>
    <xf numFmtId="0" fontId="5" fillId="0" borderId="4" xfId="0" applyFont="1" applyFill="1" applyBorder="1" applyAlignment="1" applyProtection="1">
      <alignment horizontal="right" vertical="center" wrapText="1"/>
      <protection locked="0"/>
    </xf>
    <xf numFmtId="0" fontId="5" fillId="0" borderId="2" xfId="0" applyFont="1" applyFill="1" applyBorder="1" applyAlignment="1" applyProtection="1">
      <alignment horizontal="right" vertical="center" wrapText="1"/>
    </xf>
    <xf numFmtId="0" fontId="5" fillId="0" borderId="9" xfId="0" applyFont="1" applyFill="1" applyBorder="1" applyAlignment="1" applyProtection="1">
      <alignment horizontal="right" vertical="center" wrapText="1"/>
    </xf>
    <xf numFmtId="0" fontId="5" fillId="0" borderId="11" xfId="0" applyFont="1" applyFill="1" applyBorder="1" applyAlignment="1" applyProtection="1">
      <alignment horizontal="right" vertical="center" wrapText="1"/>
      <protection locked="0"/>
    </xf>
    <xf numFmtId="0" fontId="0" fillId="0" borderId="2" xfId="0" applyFill="1" applyBorder="1" applyAlignment="1" applyProtection="1">
      <alignment horizontal="right" vertical="center" wrapText="1"/>
    </xf>
    <xf numFmtId="0" fontId="0" fillId="0" borderId="4" xfId="0" applyFill="1" applyBorder="1" applyAlignment="1" applyProtection="1">
      <alignment horizontal="right" vertical="center" wrapText="1"/>
    </xf>
    <xf numFmtId="0" fontId="0" fillId="0" borderId="17" xfId="0" applyFill="1" applyBorder="1" applyAlignment="1" applyProtection="1">
      <alignment horizontal="right" vertical="center" wrapText="1"/>
    </xf>
    <xf numFmtId="0" fontId="5" fillId="0" borderId="17" xfId="0" applyFont="1" applyFill="1" applyBorder="1" applyAlignment="1" applyProtection="1">
      <alignment horizontal="right" vertical="center" wrapText="1"/>
    </xf>
    <xf numFmtId="0" fontId="5" fillId="0" borderId="25" xfId="0" applyFont="1" applyFill="1" applyBorder="1" applyAlignment="1" applyProtection="1">
      <alignment horizontal="right" vertical="center" wrapText="1"/>
    </xf>
    <xf numFmtId="0" fontId="5" fillId="0" borderId="26" xfId="0" applyFont="1" applyFill="1" applyBorder="1" applyAlignment="1" applyProtection="1">
      <alignment horizontal="right" vertical="center" wrapText="1"/>
    </xf>
    <xf numFmtId="0" fontId="38" fillId="0" borderId="0" xfId="0" applyFont="1" applyAlignment="1">
      <alignment vertical="center"/>
    </xf>
    <xf numFmtId="0" fontId="39" fillId="0" borderId="0" xfId="0" applyFont="1" applyAlignment="1">
      <alignment vertical="center"/>
    </xf>
    <xf numFmtId="0" fontId="40" fillId="0" borderId="0" xfId="0" applyFont="1" applyAlignment="1">
      <alignment horizontal="left" vertical="center"/>
    </xf>
    <xf numFmtId="0" fontId="39" fillId="0" borderId="0" xfId="0" applyFont="1" applyAlignment="1">
      <alignment horizontal="left" vertical="center"/>
    </xf>
    <xf numFmtId="0" fontId="17" fillId="0" borderId="0" xfId="3" applyAlignment="1">
      <alignment vertical="center"/>
    </xf>
    <xf numFmtId="0" fontId="42" fillId="0" borderId="0" xfId="0" applyFont="1" applyAlignment="1">
      <alignment vertical="center"/>
    </xf>
    <xf numFmtId="0" fontId="44" fillId="0" borderId="0" xfId="0" applyFont="1" applyAlignment="1">
      <alignment horizontal="left" vertical="center"/>
    </xf>
    <xf numFmtId="0" fontId="11" fillId="0" borderId="0" xfId="0" applyFont="1" applyAlignment="1">
      <alignment vertical="center"/>
    </xf>
    <xf numFmtId="0" fontId="8" fillId="0" borderId="0" xfId="0" applyFont="1" applyAlignment="1">
      <alignment horizontal="left" vertical="center"/>
    </xf>
    <xf numFmtId="0" fontId="5" fillId="0" borderId="22" xfId="0" applyFont="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0" fillId="0" borderId="0" xfId="0" applyProtection="1"/>
    <xf numFmtId="0" fontId="2" fillId="5" borderId="19" xfId="0" applyFont="1" applyFill="1" applyBorder="1" applyAlignment="1" applyProtection="1">
      <alignment horizontal="center" vertical="center" wrapText="1"/>
    </xf>
    <xf numFmtId="0" fontId="15" fillId="0" borderId="24" xfId="0" applyFont="1" applyFill="1" applyBorder="1" applyAlignment="1" applyProtection="1">
      <alignment horizontal="center" vertical="center" wrapText="1"/>
    </xf>
    <xf numFmtId="0" fontId="5" fillId="2" borderId="4" xfId="0" applyFont="1" applyFill="1" applyBorder="1" applyAlignment="1" applyProtection="1">
      <alignment horizontal="right" vertical="center" wrapText="1"/>
    </xf>
    <xf numFmtId="0" fontId="5" fillId="0" borderId="4" xfId="0" applyFont="1" applyFill="1" applyBorder="1" applyAlignment="1" applyProtection="1">
      <alignment horizontal="right" vertical="center" wrapText="1"/>
    </xf>
    <xf numFmtId="0" fontId="5" fillId="2" borderId="0" xfId="0" applyFont="1" applyFill="1" applyAlignment="1" applyProtection="1">
      <alignment horizontal="right" vertical="center" wrapText="1"/>
    </xf>
    <xf numFmtId="0" fontId="5" fillId="0" borderId="0" xfId="0" applyFont="1" applyFill="1" applyAlignment="1" applyProtection="1">
      <alignment horizontal="right" vertical="center" wrapText="1"/>
    </xf>
    <xf numFmtId="0" fontId="5" fillId="6" borderId="28" xfId="0" applyFont="1" applyFill="1" applyBorder="1" applyAlignment="1" applyProtection="1">
      <alignment horizontal="right" vertical="center" wrapText="1"/>
    </xf>
    <xf numFmtId="0" fontId="5" fillId="6" borderId="29" xfId="0" applyFont="1" applyFill="1" applyBorder="1" applyAlignment="1" applyProtection="1">
      <alignment horizontal="right" vertical="center" wrapText="1"/>
    </xf>
    <xf numFmtId="0" fontId="5" fillId="2" borderId="29" xfId="0" applyFont="1" applyFill="1" applyBorder="1" applyAlignment="1" applyProtection="1">
      <alignment horizontal="right" vertical="center" wrapText="1"/>
    </xf>
    <xf numFmtId="0" fontId="5" fillId="11" borderId="28" xfId="0" applyFont="1" applyFill="1" applyBorder="1" applyAlignment="1" applyProtection="1">
      <alignment horizontal="right" vertical="center" wrapText="1"/>
    </xf>
    <xf numFmtId="0" fontId="0" fillId="0" borderId="0" xfId="0" applyAlignment="1" applyProtection="1">
      <alignment horizontal="right" vertical="center" wrapText="1"/>
      <protection locked="0"/>
    </xf>
    <xf numFmtId="0" fontId="5" fillId="0" borderId="12" xfId="0" applyFont="1" applyFill="1" applyBorder="1" applyAlignment="1" applyProtection="1">
      <alignment horizontal="right" vertical="center" wrapText="1"/>
      <protection locked="0"/>
    </xf>
    <xf numFmtId="0" fontId="5" fillId="0" borderId="25" xfId="0" applyFont="1" applyFill="1" applyBorder="1" applyAlignment="1" applyProtection="1">
      <alignment horizontal="right" vertical="center" wrapText="1"/>
      <protection locked="0"/>
    </xf>
    <xf numFmtId="0" fontId="0" fillId="0" borderId="11" xfId="0" applyFill="1" applyBorder="1" applyAlignment="1" applyProtection="1">
      <alignment horizontal="right" vertical="center" wrapText="1"/>
      <protection locked="0"/>
    </xf>
    <xf numFmtId="0" fontId="0" fillId="0" borderId="0" xfId="0" applyAlignment="1" applyProtection="1">
      <alignment horizontal="left" vertical="center" wrapText="1"/>
      <protection locked="0"/>
    </xf>
    <xf numFmtId="0" fontId="3" fillId="0" borderId="0" xfId="0" applyFont="1" applyAlignment="1" applyProtection="1">
      <alignment vertical="center"/>
    </xf>
    <xf numFmtId="0" fontId="0" fillId="0" borderId="0" xfId="0" applyAlignment="1" applyProtection="1">
      <alignment horizontal="right" vertical="center"/>
    </xf>
    <xf numFmtId="0" fontId="0" fillId="0" borderId="3" xfId="0" applyBorder="1" applyAlignment="1" applyProtection="1">
      <alignment vertical="center"/>
    </xf>
    <xf numFmtId="0" fontId="0" fillId="0" borderId="12" xfId="0" applyBorder="1" applyAlignment="1" applyProtection="1">
      <alignment horizontal="right" vertical="center" wrapText="1"/>
    </xf>
    <xf numFmtId="0" fontId="5" fillId="0" borderId="0" xfId="0" applyFont="1" applyAlignment="1" applyProtection="1">
      <alignment horizontal="center" vertical="center"/>
    </xf>
    <xf numFmtId="0" fontId="2" fillId="0" borderId="19"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31" fillId="0" borderId="29" xfId="0" applyFont="1" applyBorder="1" applyAlignment="1" applyProtection="1">
      <alignment horizontal="center" vertical="center" wrapText="1"/>
    </xf>
    <xf numFmtId="0" fontId="2" fillId="0" borderId="50" xfId="0" applyFont="1" applyBorder="1" applyAlignment="1" applyProtection="1">
      <alignment horizontal="center" vertical="center" wrapText="1"/>
    </xf>
    <xf numFmtId="0" fontId="2" fillId="0" borderId="2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5" fillId="0" borderId="24" xfId="0" applyFont="1" applyBorder="1" applyAlignment="1" applyProtection="1">
      <alignment horizontal="left" vertical="center" wrapText="1"/>
    </xf>
    <xf numFmtId="0" fontId="5" fillId="0" borderId="25" xfId="0" applyFont="1" applyBorder="1" applyAlignment="1" applyProtection="1">
      <alignment horizontal="left" vertical="center" wrapText="1"/>
    </xf>
    <xf numFmtId="0" fontId="5" fillId="0" borderId="27" xfId="0" applyFont="1" applyBorder="1" applyAlignment="1" applyProtection="1">
      <alignment horizontal="left" vertical="center" wrapText="1"/>
    </xf>
    <xf numFmtId="0" fontId="5" fillId="0" borderId="2" xfId="0" applyFont="1" applyBorder="1" applyAlignment="1" applyProtection="1">
      <alignment horizontal="right" vertical="top" wrapText="1"/>
    </xf>
    <xf numFmtId="0" fontId="5" fillId="0" borderId="4" xfId="0" applyFont="1" applyBorder="1" applyAlignment="1" applyProtection="1">
      <alignment horizontal="right" vertical="top" wrapText="1"/>
    </xf>
    <xf numFmtId="0" fontId="5" fillId="0" borderId="25" xfId="0" applyFont="1" applyBorder="1" applyAlignment="1" applyProtection="1">
      <alignment horizontal="right" vertical="top" wrapText="1"/>
    </xf>
    <xf numFmtId="0" fontId="5" fillId="0" borderId="6" xfId="0" applyFont="1" applyBorder="1" applyAlignment="1" applyProtection="1">
      <alignment horizontal="right" vertical="top" wrapText="1"/>
    </xf>
    <xf numFmtId="0" fontId="5" fillId="0" borderId="27" xfId="0" applyFont="1" applyBorder="1" applyAlignment="1" applyProtection="1">
      <alignment horizontal="right" vertical="top" wrapText="1"/>
    </xf>
    <xf numFmtId="0" fontId="5" fillId="0" borderId="49" xfId="0" applyFont="1" applyBorder="1" applyAlignment="1" applyProtection="1">
      <alignment horizontal="right" vertical="top" wrapText="1"/>
    </xf>
    <xf numFmtId="0" fontId="8" fillId="0" borderId="4" xfId="0" applyFont="1" applyBorder="1" applyAlignment="1" applyProtection="1">
      <alignment horizontal="right" vertical="top"/>
    </xf>
    <xf numFmtId="0" fontId="8" fillId="0" borderId="0" xfId="0" applyFont="1" applyAlignment="1" applyProtection="1">
      <alignment horizontal="right" vertical="top"/>
    </xf>
    <xf numFmtId="0" fontId="8" fillId="0" borderId="6" xfId="0" applyFont="1" applyBorder="1" applyAlignment="1" applyProtection="1">
      <alignment horizontal="right" vertical="top"/>
    </xf>
    <xf numFmtId="0" fontId="7" fillId="0" borderId="8" xfId="0" applyFont="1" applyBorder="1" applyAlignment="1" applyProtection="1">
      <alignment vertical="center"/>
    </xf>
    <xf numFmtId="0" fontId="5" fillId="0" borderId="17" xfId="0" applyFont="1" applyBorder="1" applyAlignment="1" applyProtection="1">
      <alignment horizontal="left" vertical="center" wrapText="1"/>
    </xf>
    <xf numFmtId="0" fontId="8" fillId="6" borderId="4" xfId="0" applyFont="1" applyFill="1" applyBorder="1" applyAlignment="1" applyProtection="1">
      <alignment horizontal="right" vertical="top" wrapText="1"/>
    </xf>
    <xf numFmtId="0" fontId="5" fillId="6" borderId="2" xfId="0" applyFont="1" applyFill="1" applyBorder="1" applyAlignment="1" applyProtection="1">
      <alignment horizontal="right" vertical="top" wrapText="1"/>
    </xf>
    <xf numFmtId="0" fontId="5" fillId="2" borderId="0" xfId="0" applyFont="1" applyFill="1" applyAlignment="1" applyProtection="1">
      <alignment horizontal="right" vertical="top" wrapText="1"/>
    </xf>
    <xf numFmtId="0" fontId="5" fillId="2" borderId="4" xfId="0" applyFont="1" applyFill="1" applyBorder="1" applyAlignment="1" applyProtection="1">
      <alignment horizontal="right" vertical="top" wrapText="1"/>
    </xf>
    <xf numFmtId="0" fontId="5" fillId="6" borderId="9" xfId="0" applyFont="1" applyFill="1" applyBorder="1" applyAlignment="1" applyProtection="1">
      <alignment horizontal="right" vertical="top" wrapText="1"/>
    </xf>
    <xf numFmtId="0" fontId="5" fillId="3" borderId="2" xfId="0" applyFont="1" applyFill="1" applyBorder="1" applyAlignment="1" applyProtection="1">
      <alignment horizontal="right" vertical="top" wrapText="1"/>
    </xf>
    <xf numFmtId="0" fontId="5" fillId="3" borderId="4" xfId="0" applyFont="1" applyFill="1" applyBorder="1" applyAlignment="1" applyProtection="1">
      <alignment horizontal="right" vertical="top" wrapText="1"/>
    </xf>
    <xf numFmtId="0" fontId="5" fillId="3" borderId="17" xfId="0" applyFont="1" applyFill="1" applyBorder="1" applyAlignment="1" applyProtection="1">
      <alignment horizontal="right" vertical="top" wrapText="1"/>
    </xf>
    <xf numFmtId="0" fontId="5" fillId="3" borderId="49" xfId="0" applyFont="1" applyFill="1" applyBorder="1" applyAlignment="1" applyProtection="1">
      <alignment horizontal="right" vertical="top" wrapText="1"/>
    </xf>
    <xf numFmtId="0" fontId="8" fillId="3" borderId="4" xfId="0" applyFont="1" applyFill="1" applyBorder="1" applyAlignment="1" applyProtection="1">
      <alignment horizontal="right" vertical="top" wrapText="1"/>
    </xf>
    <xf numFmtId="0" fontId="8" fillId="3" borderId="0" xfId="0" applyFont="1" applyFill="1" applyAlignment="1" applyProtection="1">
      <alignment horizontal="right" vertical="top" wrapText="1"/>
    </xf>
    <xf numFmtId="0" fontId="8" fillId="3" borderId="9" xfId="0" applyFont="1" applyFill="1" applyBorder="1" applyAlignment="1" applyProtection="1">
      <alignment horizontal="right" vertical="top" wrapText="1"/>
    </xf>
    <xf numFmtId="0" fontId="5" fillId="0" borderId="22" xfId="0" applyFont="1" applyBorder="1" applyAlignment="1" applyProtection="1">
      <alignment horizontal="right" vertical="center" wrapText="1"/>
    </xf>
    <xf numFmtId="0" fontId="5" fillId="0" borderId="17" xfId="0" applyFont="1" applyBorder="1" applyAlignment="1" applyProtection="1">
      <alignment horizontal="right" vertical="center" wrapText="1"/>
    </xf>
    <xf numFmtId="0" fontId="5" fillId="0" borderId="0" xfId="0" applyFont="1" applyAlignment="1" applyProtection="1">
      <alignment horizontal="right" vertical="top" wrapText="1"/>
    </xf>
    <xf numFmtId="0" fontId="5" fillId="0" borderId="9" xfId="0" applyFont="1" applyBorder="1" applyAlignment="1" applyProtection="1">
      <alignment horizontal="right" vertical="top" wrapText="1"/>
    </xf>
    <xf numFmtId="0" fontId="5" fillId="0" borderId="17" xfId="0" applyFont="1" applyBorder="1" applyAlignment="1" applyProtection="1">
      <alignment horizontal="right" vertical="top" wrapText="1"/>
    </xf>
    <xf numFmtId="0" fontId="8" fillId="0" borderId="4" xfId="0" applyFont="1" applyBorder="1" applyAlignment="1" applyProtection="1">
      <alignment horizontal="right" vertical="top" wrapText="1"/>
    </xf>
    <xf numFmtId="0" fontId="8" fillId="0" borderId="0" xfId="0" applyFont="1" applyAlignment="1" applyProtection="1">
      <alignment horizontal="right" vertical="top" wrapText="1"/>
    </xf>
    <xf numFmtId="0" fontId="8" fillId="0" borderId="9" xfId="0" applyFont="1" applyBorder="1" applyAlignment="1" applyProtection="1">
      <alignment horizontal="right" vertical="top" wrapText="1"/>
    </xf>
    <xf numFmtId="0" fontId="5" fillId="0" borderId="0" xfId="0" applyFont="1" applyAlignment="1" applyProtection="1">
      <alignment vertical="center"/>
    </xf>
    <xf numFmtId="0" fontId="0" fillId="0" borderId="9" xfId="0" applyBorder="1" applyAlignment="1" applyProtection="1">
      <alignment vertical="center" wrapText="1"/>
    </xf>
    <xf numFmtId="0" fontId="5" fillId="6" borderId="4" xfId="0" applyFont="1" applyFill="1" applyBorder="1" applyAlignment="1" applyProtection="1">
      <alignment horizontal="right" vertical="top" wrapText="1"/>
    </xf>
    <xf numFmtId="0" fontId="5" fillId="0" borderId="0" xfId="0" applyFont="1" applyAlignment="1" applyProtection="1">
      <alignment vertical="center" wrapText="1"/>
    </xf>
    <xf numFmtId="0" fontId="5" fillId="0" borderId="9" xfId="0" applyFont="1" applyBorder="1" applyAlignment="1" applyProtection="1">
      <alignment horizontal="right" vertical="center" wrapText="1"/>
    </xf>
    <xf numFmtId="0" fontId="0" fillId="0" borderId="8" xfId="0" applyBorder="1" applyAlignment="1" applyProtection="1">
      <alignment vertical="center"/>
    </xf>
    <xf numFmtId="0" fontId="10" fillId="6" borderId="4" xfId="0" applyFont="1" applyFill="1" applyBorder="1" applyAlignment="1" applyProtection="1">
      <alignment horizontal="right" vertical="top" wrapText="1"/>
    </xf>
    <xf numFmtId="0" fontId="5" fillId="0" borderId="0" xfId="0" applyFont="1" applyAlignment="1" applyProtection="1">
      <alignment horizontal="left" vertical="center" wrapText="1"/>
    </xf>
    <xf numFmtId="0" fontId="8" fillId="0" borderId="9" xfId="0" applyFont="1" applyBorder="1" applyAlignment="1" applyProtection="1">
      <alignment horizontal="center" vertical="center"/>
    </xf>
    <xf numFmtId="0" fontId="5" fillId="0" borderId="4" xfId="0" applyFont="1" applyBorder="1" applyAlignment="1" applyProtection="1">
      <alignment horizontal="right" vertical="center" wrapText="1"/>
    </xf>
    <xf numFmtId="0" fontId="5" fillId="2" borderId="2" xfId="0" applyFont="1" applyFill="1" applyBorder="1" applyAlignment="1" applyProtection="1">
      <alignment horizontal="right" vertical="top" wrapText="1"/>
    </xf>
    <xf numFmtId="0" fontId="5" fillId="3" borderId="11" xfId="0" applyFont="1" applyFill="1" applyBorder="1" applyAlignment="1" applyProtection="1">
      <alignment horizontal="right" vertical="top" wrapText="1"/>
    </xf>
    <xf numFmtId="0" fontId="5" fillId="3" borderId="0" xfId="0" applyFont="1" applyFill="1" applyAlignment="1" applyProtection="1">
      <alignment horizontal="right" vertical="top" wrapText="1"/>
    </xf>
    <xf numFmtId="0" fontId="0" fillId="0" borderId="22" xfId="0" applyBorder="1" applyAlignment="1" applyProtection="1">
      <alignment horizontal="right" vertical="center" wrapText="1"/>
    </xf>
    <xf numFmtId="0" fontId="0" fillId="0" borderId="4" xfId="0" applyBorder="1" applyAlignment="1" applyProtection="1">
      <alignment horizontal="right" vertical="center" wrapText="1"/>
    </xf>
    <xf numFmtId="0" fontId="0" fillId="0" borderId="17" xfId="0" applyBorder="1" applyAlignment="1" applyProtection="1">
      <alignment horizontal="left" vertical="center" wrapText="1"/>
    </xf>
    <xf numFmtId="0" fontId="8" fillId="0" borderId="2" xfId="0" applyFont="1" applyBorder="1" applyAlignment="1" applyProtection="1">
      <alignment horizontal="right" vertical="top" wrapText="1"/>
    </xf>
    <xf numFmtId="0" fontId="8" fillId="0" borderId="11" xfId="0" applyFont="1" applyBorder="1" applyAlignment="1" applyProtection="1">
      <alignment horizontal="right" vertical="top" wrapText="1"/>
    </xf>
    <xf numFmtId="0" fontId="8" fillId="0" borderId="22" xfId="0" applyFont="1" applyBorder="1" applyAlignment="1" applyProtection="1">
      <alignment horizontal="left" vertical="center" wrapText="1"/>
    </xf>
    <xf numFmtId="0" fontId="8" fillId="6" borderId="2" xfId="0" applyFont="1" applyFill="1" applyBorder="1" applyAlignment="1" applyProtection="1">
      <alignment horizontal="right" vertical="top" wrapText="1"/>
    </xf>
    <xf numFmtId="0" fontId="8" fillId="6" borderId="9" xfId="0" applyFont="1" applyFill="1" applyBorder="1" applyAlignment="1" applyProtection="1">
      <alignment horizontal="right" vertical="top" wrapText="1"/>
    </xf>
    <xf numFmtId="0" fontId="8" fillId="3" borderId="11" xfId="0" applyFont="1" applyFill="1" applyBorder="1" applyAlignment="1" applyProtection="1">
      <alignment horizontal="right" vertical="top" wrapText="1"/>
    </xf>
    <xf numFmtId="0" fontId="2" fillId="0" borderId="0" xfId="0" applyFont="1" applyAlignment="1" applyProtection="1">
      <alignment vertical="center"/>
    </xf>
    <xf numFmtId="0" fontId="0" fillId="0" borderId="17" xfId="0" applyBorder="1" applyAlignment="1" applyProtection="1">
      <alignment horizontal="right" vertical="center" wrapText="1"/>
    </xf>
    <xf numFmtId="0" fontId="5" fillId="0" borderId="22" xfId="0" applyFont="1" applyBorder="1" applyAlignment="1" applyProtection="1">
      <alignment vertical="center"/>
    </xf>
    <xf numFmtId="0" fontId="10" fillId="0" borderId="22" xfId="0" applyFont="1" applyBorder="1" applyAlignment="1" applyProtection="1">
      <alignment vertical="top" wrapText="1"/>
    </xf>
    <xf numFmtId="0" fontId="0" fillId="0" borderId="23" xfId="0" applyBorder="1" applyAlignment="1" applyProtection="1">
      <alignment horizontal="right" vertical="center" wrapText="1"/>
    </xf>
    <xf numFmtId="0" fontId="0" fillId="0" borderId="29" xfId="0" applyBorder="1" applyAlignment="1" applyProtection="1">
      <alignment horizontal="right" vertical="center" wrapText="1"/>
    </xf>
    <xf numFmtId="0" fontId="0" fillId="0" borderId="30" xfId="0" applyBorder="1" applyAlignment="1" applyProtection="1">
      <alignment horizontal="left" vertical="center" wrapText="1"/>
    </xf>
    <xf numFmtId="0" fontId="8" fillId="6" borderId="29" xfId="0" applyFont="1" applyFill="1" applyBorder="1" applyAlignment="1" applyProtection="1">
      <alignment horizontal="right" vertical="top" wrapText="1"/>
    </xf>
    <xf numFmtId="0" fontId="8" fillId="6" borderId="28" xfId="0" applyFont="1" applyFill="1" applyBorder="1" applyAlignment="1" applyProtection="1">
      <alignment horizontal="right" vertical="top" wrapText="1"/>
    </xf>
    <xf numFmtId="0" fontId="8" fillId="6" borderId="7" xfId="0" applyFont="1" applyFill="1" applyBorder="1" applyAlignment="1" applyProtection="1">
      <alignment horizontal="right" vertical="top" wrapText="1"/>
    </xf>
    <xf numFmtId="0" fontId="8" fillId="3" borderId="29" xfId="0" applyFont="1" applyFill="1" applyBorder="1" applyAlignment="1" applyProtection="1">
      <alignment horizontal="right" vertical="top" wrapText="1"/>
    </xf>
    <xf numFmtId="0" fontId="8" fillId="3" borderId="7" xfId="0" applyFont="1" applyFill="1" applyBorder="1" applyAlignment="1" applyProtection="1">
      <alignment horizontal="right" vertical="top" wrapText="1"/>
    </xf>
    <xf numFmtId="0" fontId="8" fillId="3" borderId="3" xfId="0" applyFont="1" applyFill="1" applyBorder="1" applyAlignment="1" applyProtection="1">
      <alignment horizontal="right" vertical="top" wrapText="1"/>
    </xf>
    <xf numFmtId="0" fontId="5" fillId="0" borderId="0" xfId="0" applyFont="1" applyProtection="1"/>
    <xf numFmtId="0" fontId="5" fillId="0" borderId="0" xfId="0" applyFont="1" applyAlignment="1" applyProtection="1">
      <alignment horizontal="right" vertical="center" wrapText="1"/>
    </xf>
    <xf numFmtId="0" fontId="5" fillId="0" borderId="4" xfId="0" applyFont="1" applyBorder="1" applyAlignment="1" applyProtection="1">
      <alignment horizontal="right" vertical="top" wrapText="1"/>
      <protection locked="0"/>
    </xf>
    <xf numFmtId="0" fontId="5" fillId="0" borderId="25" xfId="0" applyFont="1" applyBorder="1" applyAlignment="1" applyProtection="1">
      <alignment horizontal="right" vertical="top" wrapText="1"/>
      <protection locked="0"/>
    </xf>
    <xf numFmtId="0" fontId="5" fillId="2" borderId="0" xfId="0" applyFont="1" applyFill="1" applyAlignment="1" applyProtection="1">
      <alignment horizontal="right" vertical="top" wrapText="1"/>
      <protection locked="0"/>
    </xf>
    <xf numFmtId="0" fontId="5" fillId="0" borderId="2" xfId="0" applyFont="1" applyBorder="1" applyAlignment="1" applyProtection="1">
      <alignment horizontal="right" vertical="top" wrapText="1"/>
      <protection locked="0"/>
    </xf>
    <xf numFmtId="0" fontId="5" fillId="0" borderId="0" xfId="0" applyFont="1" applyAlignment="1" applyProtection="1">
      <alignment horizontal="right" vertical="top" wrapText="1"/>
      <protection locked="0"/>
    </xf>
    <xf numFmtId="0" fontId="5" fillId="2" borderId="2" xfId="0" applyFont="1" applyFill="1" applyBorder="1" applyAlignment="1" applyProtection="1">
      <alignment horizontal="right" vertical="top" wrapText="1"/>
      <protection locked="0"/>
    </xf>
    <xf numFmtId="0" fontId="8" fillId="0" borderId="2" xfId="0" applyFont="1" applyBorder="1" applyAlignment="1" applyProtection="1">
      <alignment horizontal="right" vertical="top" wrapText="1"/>
      <protection locked="0"/>
    </xf>
    <xf numFmtId="0" fontId="8" fillId="6" borderId="2" xfId="0" applyFont="1" applyFill="1" applyBorder="1" applyAlignment="1" applyProtection="1">
      <alignment horizontal="right" vertical="top" wrapText="1"/>
      <protection locked="0"/>
    </xf>
    <xf numFmtId="0" fontId="8" fillId="6" borderId="0" xfId="0" applyFont="1" applyFill="1" applyAlignment="1" applyProtection="1">
      <alignment horizontal="right" vertical="top" wrapText="1"/>
      <protection locked="0"/>
    </xf>
    <xf numFmtId="0" fontId="8" fillId="6" borderId="4" xfId="0" applyFont="1" applyFill="1" applyBorder="1" applyAlignment="1" applyProtection="1">
      <alignment horizontal="right" vertical="top" wrapText="1"/>
      <protection locked="0"/>
    </xf>
    <xf numFmtId="0" fontId="8" fillId="6" borderId="28" xfId="0" applyFont="1" applyFill="1" applyBorder="1" applyAlignment="1" applyProtection="1">
      <alignment horizontal="right" vertical="top" wrapText="1"/>
      <protection locked="0"/>
    </xf>
    <xf numFmtId="0" fontId="0" fillId="0" borderId="0" xfId="0" applyAlignment="1" applyProtection="1">
      <alignment vertical="center"/>
      <protection locked="0"/>
    </xf>
    <xf numFmtId="0" fontId="8" fillId="0" borderId="11" xfId="0" applyFont="1" applyBorder="1" applyAlignment="1" applyProtection="1">
      <alignment horizontal="right" vertical="top" wrapText="1"/>
      <protection locked="0"/>
    </xf>
    <xf numFmtId="0" fontId="8" fillId="0" borderId="4" xfId="0" applyFont="1" applyBorder="1" applyAlignment="1" applyProtection="1">
      <alignment horizontal="right" vertical="top" wrapText="1"/>
      <protection locked="0"/>
    </xf>
    <xf numFmtId="0" fontId="8" fillId="3" borderId="11" xfId="0" applyFont="1" applyFill="1" applyBorder="1" applyAlignment="1" applyProtection="1">
      <alignment horizontal="right" vertical="top" wrapText="1"/>
      <protection locked="0"/>
    </xf>
    <xf numFmtId="0" fontId="8" fillId="3" borderId="4" xfId="0" applyFont="1" applyFill="1" applyBorder="1" applyAlignment="1" applyProtection="1">
      <alignment horizontal="right" vertical="top" wrapText="1"/>
      <protection locked="0"/>
    </xf>
    <xf numFmtId="0" fontId="8" fillId="3" borderId="48" xfId="0" applyFont="1" applyFill="1" applyBorder="1" applyAlignment="1" applyProtection="1">
      <alignment horizontal="right" vertical="top" wrapText="1"/>
      <protection locked="0"/>
    </xf>
    <xf numFmtId="0" fontId="8" fillId="3" borderId="29" xfId="0" applyFont="1" applyFill="1" applyBorder="1" applyAlignment="1" applyProtection="1">
      <alignment horizontal="right" vertical="top" wrapText="1"/>
      <protection locked="0"/>
    </xf>
    <xf numFmtId="0" fontId="5" fillId="0" borderId="0" xfId="0" applyFont="1" applyAlignment="1" applyProtection="1">
      <alignment horizontal="right" vertical="center" wrapText="1"/>
      <protection locked="0"/>
    </xf>
    <xf numFmtId="0" fontId="8" fillId="0" borderId="0" xfId="0" applyFont="1" applyAlignment="1" applyProtection="1">
      <alignment vertical="center" wrapText="1"/>
    </xf>
    <xf numFmtId="0" fontId="5" fillId="6" borderId="11" xfId="0" applyFont="1" applyFill="1" applyBorder="1" applyAlignment="1">
      <alignment horizontal="right" vertical="top" wrapText="1"/>
    </xf>
    <xf numFmtId="0" fontId="5" fillId="0" borderId="11" xfId="0" applyFont="1" applyBorder="1" applyAlignment="1">
      <alignment horizontal="right" vertical="top" wrapText="1"/>
    </xf>
    <xf numFmtId="0" fontId="5" fillId="6" borderId="48" xfId="0" applyFont="1" applyFill="1" applyBorder="1" applyAlignment="1">
      <alignment horizontal="right" vertical="top" wrapText="1"/>
    </xf>
    <xf numFmtId="0" fontId="0" fillId="0" borderId="25" xfId="0" applyFill="1" applyBorder="1" applyAlignment="1" applyProtection="1">
      <alignment horizontal="right" vertical="center"/>
    </xf>
    <xf numFmtId="0" fontId="0" fillId="11" borderId="4" xfId="0" applyFill="1" applyBorder="1" applyAlignment="1" applyProtection="1">
      <alignment horizontal="right" vertical="center"/>
    </xf>
    <xf numFmtId="0" fontId="0" fillId="0" borderId="4" xfId="0" applyFill="1" applyBorder="1" applyAlignment="1" applyProtection="1">
      <alignment horizontal="right" vertical="center"/>
    </xf>
    <xf numFmtId="0" fontId="0" fillId="11" borderId="29" xfId="0" applyFill="1" applyBorder="1" applyAlignment="1" applyProtection="1">
      <alignment horizontal="right" vertical="center"/>
    </xf>
    <xf numFmtId="0" fontId="2" fillId="0" borderId="26" xfId="0" applyFont="1" applyFill="1" applyBorder="1" applyAlignment="1" applyProtection="1">
      <alignment horizontal="right" vertical="center" wrapText="1"/>
    </xf>
    <xf numFmtId="0" fontId="2" fillId="6" borderId="2" xfId="0" applyFont="1" applyFill="1" applyBorder="1" applyAlignment="1" applyProtection="1">
      <alignment horizontal="right" vertical="center" wrapText="1"/>
    </xf>
    <xf numFmtId="0" fontId="2" fillId="11" borderId="2" xfId="0" applyFont="1" applyFill="1" applyBorder="1" applyAlignment="1" applyProtection="1">
      <alignment horizontal="right" vertical="center" wrapText="1"/>
    </xf>
    <xf numFmtId="0" fontId="2" fillId="0" borderId="2" xfId="0" applyFont="1" applyFill="1" applyBorder="1" applyAlignment="1" applyProtection="1">
      <alignment horizontal="right" vertical="center" wrapText="1"/>
    </xf>
    <xf numFmtId="0" fontId="0" fillId="0" borderId="4" xfId="0" applyFill="1" applyBorder="1" applyAlignment="1" applyProtection="1">
      <alignment horizontal="right" vertical="center" wrapText="1"/>
      <protection locked="0"/>
    </xf>
    <xf numFmtId="0" fontId="0" fillId="11" borderId="4" xfId="0" applyFill="1" applyBorder="1" applyAlignment="1" applyProtection="1">
      <alignment horizontal="right" vertical="center" wrapText="1"/>
      <protection locked="0"/>
    </xf>
    <xf numFmtId="164" fontId="5" fillId="0" borderId="4" xfId="0" applyNumberFormat="1" applyFont="1" applyFill="1" applyBorder="1" applyAlignment="1" applyProtection="1">
      <alignment horizontal="right" vertical="center" wrapText="1"/>
    </xf>
    <xf numFmtId="164" fontId="5" fillId="0" borderId="11" xfId="0" applyNumberFormat="1" applyFont="1" applyFill="1" applyBorder="1" applyAlignment="1" applyProtection="1">
      <alignment horizontal="right" vertical="center" wrapText="1"/>
      <protection locked="0"/>
    </xf>
    <xf numFmtId="0" fontId="5" fillId="6" borderId="49" xfId="0" applyFont="1" applyFill="1" applyBorder="1" applyAlignment="1" applyProtection="1">
      <alignment horizontal="right" vertical="center" wrapText="1"/>
    </xf>
    <xf numFmtId="0" fontId="5" fillId="11" borderId="49" xfId="0" applyFont="1" applyFill="1" applyBorder="1" applyAlignment="1" applyProtection="1">
      <alignment horizontal="right" vertical="center" wrapText="1"/>
      <protection locked="0"/>
    </xf>
    <xf numFmtId="0" fontId="5" fillId="11" borderId="49" xfId="0" applyFont="1" applyFill="1" applyBorder="1" applyAlignment="1" applyProtection="1">
      <alignment horizontal="right" vertical="center" wrapText="1"/>
    </xf>
    <xf numFmtId="0" fontId="0" fillId="11" borderId="49" xfId="0" applyFill="1" applyBorder="1" applyAlignment="1" applyProtection="1">
      <alignment horizontal="right" vertical="center" wrapText="1"/>
      <protection locked="0"/>
    </xf>
    <xf numFmtId="0" fontId="0" fillId="6" borderId="29" xfId="0" applyFill="1" applyBorder="1" applyAlignment="1" applyProtection="1">
      <alignment horizontal="right" vertical="center" wrapText="1"/>
    </xf>
    <xf numFmtId="0" fontId="5" fillId="2" borderId="30" xfId="0" applyFont="1" applyFill="1" applyBorder="1" applyAlignment="1" applyProtection="1">
      <alignment horizontal="right" vertical="center" wrapText="1"/>
    </xf>
    <xf numFmtId="0" fontId="0" fillId="11" borderId="29" xfId="0" applyFill="1" applyBorder="1" applyAlignment="1" applyProtection="1">
      <alignment horizontal="right" vertical="center" wrapText="1"/>
      <protection locked="0"/>
    </xf>
    <xf numFmtId="0" fontId="0" fillId="11" borderId="29" xfId="0" applyFill="1" applyBorder="1" applyAlignment="1" applyProtection="1">
      <alignment horizontal="right" vertical="center" wrapText="1"/>
    </xf>
    <xf numFmtId="0" fontId="5" fillId="11" borderId="29" xfId="0" applyFont="1" applyFill="1" applyBorder="1" applyAlignment="1" applyProtection="1">
      <alignment horizontal="right" vertical="center" wrapText="1"/>
    </xf>
    <xf numFmtId="0" fontId="0" fillId="11" borderId="17" xfId="0" applyFill="1" applyBorder="1" applyAlignment="1" applyProtection="1">
      <alignment horizontal="right" vertical="center" wrapText="1"/>
    </xf>
    <xf numFmtId="0" fontId="0" fillId="11" borderId="30" xfId="0" applyFill="1" applyBorder="1" applyAlignment="1" applyProtection="1">
      <alignment horizontal="right" vertical="center" wrapText="1"/>
    </xf>
    <xf numFmtId="0" fontId="0" fillId="0" borderId="25" xfId="0" applyFill="1" applyBorder="1" applyAlignment="1" applyProtection="1">
      <alignment horizontal="right" vertical="center" wrapText="1"/>
    </xf>
    <xf numFmtId="0" fontId="0" fillId="0" borderId="27" xfId="0" applyFill="1" applyBorder="1" applyAlignment="1" applyProtection="1">
      <alignment horizontal="right" vertical="center" wrapText="1"/>
    </xf>
    <xf numFmtId="0" fontId="5" fillId="0" borderId="11" xfId="0" applyFont="1" applyBorder="1" applyAlignment="1" applyProtection="1">
      <alignment horizontal="right" vertical="top" wrapText="1"/>
      <protection locked="0"/>
    </xf>
    <xf numFmtId="0" fontId="8" fillId="0" borderId="11" xfId="0" applyFont="1" applyFill="1" applyBorder="1" applyAlignment="1" applyProtection="1">
      <alignment horizontal="right" vertical="top" wrapText="1"/>
    </xf>
    <xf numFmtId="0" fontId="8" fillId="0" borderId="4" xfId="0" applyFont="1" applyFill="1" applyBorder="1" applyAlignment="1" applyProtection="1">
      <alignment horizontal="right" vertical="top" wrapText="1"/>
    </xf>
    <xf numFmtId="0" fontId="8" fillId="0" borderId="48" xfId="0" applyFont="1" applyFill="1" applyBorder="1" applyAlignment="1" applyProtection="1">
      <alignment horizontal="right" vertical="top" wrapText="1"/>
    </xf>
    <xf numFmtId="0" fontId="8" fillId="0" borderId="29" xfId="0" applyFont="1" applyFill="1" applyBorder="1" applyAlignment="1" applyProtection="1">
      <alignment horizontal="right" vertical="top" wrapText="1"/>
    </xf>
    <xf numFmtId="0" fontId="8" fillId="0" borderId="17" xfId="0" applyFont="1" applyFill="1" applyBorder="1" applyAlignment="1" applyProtection="1">
      <alignment horizontal="right" vertical="top" wrapText="1"/>
    </xf>
    <xf numFmtId="0" fontId="8" fillId="0" borderId="30" xfId="0" applyFont="1" applyFill="1" applyBorder="1" applyAlignment="1" applyProtection="1">
      <alignment horizontal="right" vertical="top" wrapText="1"/>
    </xf>
    <xf numFmtId="0" fontId="5" fillId="0" borderId="12" xfId="0" applyFont="1" applyBorder="1" applyAlignment="1" applyProtection="1">
      <alignment horizontal="right" vertical="top" wrapText="1"/>
    </xf>
    <xf numFmtId="0" fontId="5" fillId="0" borderId="11" xfId="0" applyFont="1" applyBorder="1" applyAlignment="1" applyProtection="1">
      <alignment horizontal="right" vertical="top" wrapText="1"/>
    </xf>
    <xf numFmtId="0" fontId="8" fillId="0" borderId="17" xfId="0" applyFont="1" applyBorder="1" applyAlignment="1" applyProtection="1">
      <alignment horizontal="right" vertical="top" wrapText="1"/>
    </xf>
    <xf numFmtId="0" fontId="8" fillId="3" borderId="17" xfId="0" applyFont="1" applyFill="1" applyBorder="1" applyAlignment="1" applyProtection="1">
      <alignment horizontal="right" vertical="top" wrapText="1"/>
    </xf>
    <xf numFmtId="0" fontId="5" fillId="0" borderId="12" xfId="0" applyFont="1" applyBorder="1" applyAlignment="1" applyProtection="1">
      <alignment horizontal="left" vertical="center" wrapText="1"/>
    </xf>
    <xf numFmtId="0" fontId="5" fillId="0" borderId="11"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5" fillId="0" borderId="11" xfId="0" applyFont="1" applyBorder="1" applyAlignment="1" applyProtection="1">
      <alignment horizontal="right" vertical="center" wrapText="1"/>
    </xf>
    <xf numFmtId="0" fontId="17" fillId="0" borderId="11" xfId="3" applyBorder="1" applyAlignment="1" applyProtection="1">
      <alignment horizontal="center" vertical="center" wrapText="1"/>
    </xf>
    <xf numFmtId="0" fontId="17" fillId="0" borderId="4" xfId="3" applyBorder="1" applyAlignment="1" applyProtection="1">
      <alignment horizontal="center" vertical="center" wrapText="1"/>
    </xf>
    <xf numFmtId="0" fontId="0" fillId="0" borderId="11" xfId="0" applyBorder="1" applyAlignment="1" applyProtection="1">
      <alignment horizontal="right" vertical="center" wrapText="1"/>
    </xf>
    <xf numFmtId="0" fontId="0" fillId="0" borderId="48" xfId="0" applyBorder="1" applyAlignment="1" applyProtection="1">
      <alignment horizontal="right" vertical="center" wrapText="1"/>
    </xf>
    <xf numFmtId="0" fontId="25" fillId="0" borderId="12" xfId="0" applyFont="1" applyFill="1" applyBorder="1" applyAlignment="1" applyProtection="1">
      <alignment horizontal="left" vertical="top" wrapText="1"/>
    </xf>
    <xf numFmtId="0" fontId="25" fillId="0" borderId="25" xfId="0" applyFont="1" applyFill="1" applyBorder="1" applyAlignment="1" applyProtection="1">
      <alignment horizontal="left" vertical="top" wrapText="1"/>
    </xf>
    <xf numFmtId="0" fontId="25" fillId="0" borderId="27" xfId="0" applyFont="1" applyFill="1" applyBorder="1" applyAlignment="1" applyProtection="1">
      <alignment horizontal="left" vertical="top" wrapText="1"/>
    </xf>
    <xf numFmtId="0" fontId="15" fillId="0" borderId="11"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17" xfId="0" applyFont="1" applyFill="1" applyBorder="1" applyAlignment="1" applyProtection="1">
      <alignment horizontal="left" vertical="top" wrapText="1"/>
    </xf>
    <xf numFmtId="0" fontId="15" fillId="0" borderId="11" xfId="0" applyFont="1" applyBorder="1" applyAlignment="1" applyProtection="1">
      <alignment vertical="center"/>
    </xf>
    <xf numFmtId="0" fontId="15" fillId="0" borderId="4" xfId="0" applyFont="1" applyBorder="1" applyAlignment="1" applyProtection="1">
      <alignment vertical="center"/>
    </xf>
    <xf numFmtId="0" fontId="10" fillId="0" borderId="4" xfId="0" applyFont="1" applyFill="1" applyBorder="1" applyAlignment="1" applyProtection="1">
      <alignment horizontal="left" vertical="center" wrapText="1"/>
    </xf>
    <xf numFmtId="0" fontId="10" fillId="0" borderId="17" xfId="0" applyFont="1" applyFill="1" applyBorder="1" applyAlignment="1" applyProtection="1">
      <alignment horizontal="left" vertical="center" wrapText="1"/>
    </xf>
    <xf numFmtId="0" fontId="8" fillId="0" borderId="11" xfId="0" applyFont="1" applyBorder="1" applyAlignment="1" applyProtection="1">
      <alignment vertical="center" wrapText="1"/>
    </xf>
    <xf numFmtId="0" fontId="8" fillId="0" borderId="4" xfId="0" applyFont="1" applyBorder="1" applyAlignment="1" applyProtection="1">
      <alignment vertical="center" wrapText="1"/>
    </xf>
    <xf numFmtId="0" fontId="8" fillId="0" borderId="17" xfId="0" applyFont="1" applyBorder="1" applyAlignment="1" applyProtection="1">
      <alignment vertical="center" wrapText="1"/>
    </xf>
    <xf numFmtId="0" fontId="8" fillId="0" borderId="11" xfId="0" applyFont="1" applyBorder="1" applyAlignment="1" applyProtection="1">
      <alignment horizontal="left" vertical="top" wrapText="1"/>
    </xf>
    <xf numFmtId="0" fontId="8" fillId="0" borderId="4" xfId="0" applyFont="1" applyBorder="1" applyAlignment="1" applyProtection="1">
      <alignment horizontal="left" vertical="top" wrapText="1"/>
    </xf>
    <xf numFmtId="0" fontId="8" fillId="0" borderId="17" xfId="0" applyFont="1" applyBorder="1" applyAlignment="1" applyProtection="1">
      <alignment horizontal="left" vertical="top" wrapText="1"/>
    </xf>
    <xf numFmtId="0" fontId="5" fillId="0" borderId="11" xfId="0" applyFont="1" applyBorder="1" applyAlignment="1" applyProtection="1">
      <alignment vertical="center"/>
    </xf>
    <xf numFmtId="0" fontId="14" fillId="0" borderId="4" xfId="0" applyFont="1" applyBorder="1" applyAlignment="1" applyProtection="1">
      <alignment vertical="center" wrapText="1"/>
    </xf>
    <xf numFmtId="0" fontId="14" fillId="0" borderId="17" xfId="0" applyFont="1" applyBorder="1" applyAlignment="1" applyProtection="1">
      <alignment vertical="center" wrapText="1"/>
    </xf>
    <xf numFmtId="0" fontId="8" fillId="0" borderId="11" xfId="0" applyFont="1" applyBorder="1" applyAlignment="1" applyProtection="1">
      <alignment horizontal="right" vertical="center" wrapText="1"/>
    </xf>
    <xf numFmtId="0" fontId="8" fillId="0" borderId="4" xfId="0" applyFont="1" applyBorder="1" applyAlignment="1" applyProtection="1">
      <alignment horizontal="right" vertical="center" wrapText="1"/>
    </xf>
    <xf numFmtId="0" fontId="8" fillId="0" borderId="17" xfId="0" applyFont="1" applyBorder="1" applyAlignment="1" applyProtection="1">
      <alignment horizontal="right" vertical="center" wrapText="1"/>
    </xf>
    <xf numFmtId="0" fontId="8" fillId="0" borderId="11"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17" xfId="0" applyFont="1" applyBorder="1" applyAlignment="1" applyProtection="1">
      <alignment horizontal="left" vertical="center" wrapText="1"/>
    </xf>
    <xf numFmtId="0" fontId="14" fillId="0" borderId="4" xfId="0" applyFont="1" applyBorder="1" applyAlignment="1" applyProtection="1">
      <alignment horizontal="left" vertical="center" wrapText="1"/>
    </xf>
    <xf numFmtId="0" fontId="14" fillId="0" borderId="17" xfId="0" applyFont="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5" fillId="0" borderId="11" xfId="0" applyFont="1" applyBorder="1" applyAlignment="1" applyProtection="1">
      <alignment vertical="center" wrapText="1"/>
    </xf>
    <xf numFmtId="0" fontId="5" fillId="0" borderId="4" xfId="0" applyFont="1" applyBorder="1" applyAlignment="1" applyProtection="1">
      <alignment vertical="center" wrapText="1"/>
    </xf>
    <xf numFmtId="0" fontId="5" fillId="0" borderId="17" xfId="0" applyFont="1" applyBorder="1" applyAlignment="1" applyProtection="1">
      <alignment vertical="center" wrapText="1"/>
    </xf>
    <xf numFmtId="0" fontId="10" fillId="0" borderId="48" xfId="0" applyFont="1" applyFill="1" applyBorder="1" applyAlignment="1" applyProtection="1">
      <alignment horizontal="left" vertical="center" wrapText="1"/>
    </xf>
    <xf numFmtId="0" fontId="5" fillId="0" borderId="29" xfId="0" applyFont="1" applyBorder="1" applyAlignment="1" applyProtection="1">
      <alignment vertical="center" wrapText="1"/>
    </xf>
    <xf numFmtId="0" fontId="5" fillId="0" borderId="30" xfId="0" applyFont="1" applyBorder="1" applyAlignment="1" applyProtection="1">
      <alignment vertical="center" wrapText="1"/>
    </xf>
    <xf numFmtId="0" fontId="5" fillId="0" borderId="12" xfId="0" applyFont="1" applyFill="1" applyBorder="1" applyAlignment="1" applyProtection="1">
      <alignment horizontal="right" vertical="center" wrapText="1"/>
    </xf>
    <xf numFmtId="0" fontId="5" fillId="0" borderId="27" xfId="0" applyFont="1" applyFill="1" applyBorder="1" applyAlignment="1" applyProtection="1">
      <alignment horizontal="right" vertical="center" wrapText="1"/>
    </xf>
    <xf numFmtId="0" fontId="5" fillId="0" borderId="11" xfId="0" applyFont="1" applyFill="1" applyBorder="1" applyAlignment="1" applyProtection="1">
      <alignment horizontal="right" vertical="center" wrapText="1"/>
    </xf>
    <xf numFmtId="0" fontId="0" fillId="0" borderId="11" xfId="0" applyFill="1" applyBorder="1" applyAlignment="1" applyProtection="1">
      <alignment horizontal="right" vertical="center" wrapText="1"/>
    </xf>
    <xf numFmtId="0" fontId="5" fillId="0" borderId="48" xfId="0" applyFont="1" applyFill="1" applyBorder="1" applyAlignment="1" applyProtection="1">
      <alignment horizontal="right" vertical="center" wrapText="1"/>
    </xf>
    <xf numFmtId="0" fontId="5" fillId="0" borderId="29" xfId="0" applyFont="1" applyFill="1" applyBorder="1" applyAlignment="1" applyProtection="1">
      <alignment horizontal="right" vertical="center" wrapText="1"/>
    </xf>
    <xf numFmtId="0" fontId="5" fillId="0" borderId="30" xfId="0" applyFont="1" applyFill="1" applyBorder="1" applyAlignment="1" applyProtection="1">
      <alignment horizontal="right" vertical="center" wrapText="1"/>
    </xf>
    <xf numFmtId="0" fontId="11" fillId="0" borderId="13" xfId="0" applyFont="1" applyBorder="1" applyAlignment="1" applyProtection="1">
      <alignment vertical="center" wrapText="1"/>
    </xf>
    <xf numFmtId="0" fontId="11" fillId="0" borderId="15" xfId="0" applyFont="1" applyBorder="1" applyAlignment="1" applyProtection="1">
      <alignment vertical="center" wrapText="1"/>
    </xf>
    <xf numFmtId="0" fontId="8" fillId="0" borderId="13" xfId="0" applyFont="1" applyBorder="1" applyAlignment="1" applyProtection="1">
      <alignment vertical="center" wrapText="1"/>
    </xf>
    <xf numFmtId="0" fontId="8" fillId="0" borderId="15" xfId="0" applyFont="1" applyBorder="1" applyAlignment="1" applyProtection="1">
      <alignment vertical="center" wrapText="1"/>
    </xf>
    <xf numFmtId="0" fontId="0" fillId="0" borderId="8" xfId="0" applyBorder="1" applyAlignment="1" applyProtection="1">
      <alignment horizontal="right" vertical="center" wrapText="1"/>
    </xf>
    <xf numFmtId="0" fontId="5" fillId="2" borderId="2" xfId="0" applyFont="1" applyFill="1" applyBorder="1" applyAlignment="1" applyProtection="1">
      <alignment horizontal="right" vertical="center" wrapText="1"/>
    </xf>
    <xf numFmtId="0" fontId="5" fillId="0" borderId="2" xfId="0" applyFont="1" applyBorder="1" applyAlignment="1" applyProtection="1">
      <alignment horizontal="right" vertical="center" wrapText="1"/>
    </xf>
    <xf numFmtId="0" fontId="5" fillId="2" borderId="28" xfId="0" applyFont="1" applyFill="1" applyBorder="1" applyAlignment="1" applyProtection="1">
      <alignment horizontal="right" vertical="center" wrapText="1"/>
    </xf>
    <xf numFmtId="0" fontId="5" fillId="0" borderId="9" xfId="0" applyFont="1" applyBorder="1" applyAlignment="1" applyProtection="1">
      <alignment horizontal="left" vertical="center"/>
    </xf>
    <xf numFmtId="0" fontId="5" fillId="0" borderId="0" xfId="0" applyFont="1" applyBorder="1" applyAlignment="1" applyProtection="1">
      <alignment horizontal="left" vertical="center" wrapText="1"/>
    </xf>
    <xf numFmtId="0" fontId="5" fillId="0" borderId="9" xfId="0" applyFont="1" applyBorder="1" applyAlignment="1" applyProtection="1">
      <alignment horizontal="left" vertical="center" wrapText="1"/>
    </xf>
    <xf numFmtId="0" fontId="23" fillId="0" borderId="8" xfId="0" applyFont="1" applyBorder="1" applyAlignment="1" applyProtection="1">
      <alignment horizontal="center" vertical="center"/>
    </xf>
    <xf numFmtId="0" fontId="10" fillId="0" borderId="0" xfId="0" applyFont="1" applyFill="1" applyBorder="1" applyAlignment="1" applyProtection="1">
      <alignment horizontal="left" vertical="center" wrapText="1"/>
    </xf>
    <xf numFmtId="0" fontId="10" fillId="0" borderId="9" xfId="0" applyFont="1" applyFill="1" applyBorder="1" applyAlignment="1" applyProtection="1">
      <alignment horizontal="left" vertical="center" wrapText="1"/>
    </xf>
    <xf numFmtId="0" fontId="5" fillId="0" borderId="22" xfId="0" applyFont="1" applyFill="1" applyBorder="1" applyAlignment="1" applyProtection="1">
      <alignment horizontal="left" vertical="center" wrapText="1"/>
    </xf>
    <xf numFmtId="0" fontId="5" fillId="0" borderId="9" xfId="0" applyFont="1" applyFill="1" applyBorder="1" applyAlignment="1" applyProtection="1">
      <alignment horizontal="left" vertical="center" wrapText="1"/>
    </xf>
    <xf numFmtId="0" fontId="10" fillId="0" borderId="22"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0" fontId="5" fillId="0" borderId="9" xfId="0" applyFont="1" applyFill="1" applyBorder="1" applyAlignment="1" applyProtection="1">
      <alignment vertical="center" wrapText="1"/>
    </xf>
    <xf numFmtId="0" fontId="10" fillId="0" borderId="11" xfId="0" applyFont="1" applyFill="1" applyBorder="1" applyAlignment="1" applyProtection="1">
      <alignment horizontal="left" vertical="center" wrapText="1"/>
    </xf>
    <xf numFmtId="0" fontId="5" fillId="0" borderId="0" xfId="0" applyFont="1" applyBorder="1" applyAlignment="1" applyProtection="1">
      <alignment horizontal="center" vertical="center"/>
    </xf>
    <xf numFmtId="0" fontId="10" fillId="0" borderId="0" xfId="0" applyFont="1" applyFill="1" applyBorder="1" applyAlignment="1" applyProtection="1">
      <alignment vertical="center" wrapText="1"/>
    </xf>
    <xf numFmtId="0" fontId="10" fillId="0" borderId="9" xfId="0" applyFont="1" applyFill="1" applyBorder="1" applyAlignment="1" applyProtection="1">
      <alignment vertical="center" wrapText="1"/>
    </xf>
    <xf numFmtId="0" fontId="8" fillId="0" borderId="0" xfId="0" applyFont="1" applyBorder="1" applyAlignment="1" applyProtection="1">
      <alignment vertical="center" wrapText="1"/>
    </xf>
    <xf numFmtId="0" fontId="8" fillId="0" borderId="9" xfId="0" applyFont="1" applyBorder="1" applyAlignment="1" applyProtection="1">
      <alignment vertical="center" wrapText="1"/>
    </xf>
    <xf numFmtId="0" fontId="8" fillId="0" borderId="0" xfId="0" applyFont="1" applyAlignment="1" applyProtection="1">
      <alignment vertical="center"/>
    </xf>
    <xf numFmtId="0" fontId="5" fillId="0" borderId="9" xfId="0" applyFont="1" applyBorder="1" applyAlignment="1" applyProtection="1">
      <alignment vertical="center"/>
    </xf>
    <xf numFmtId="0" fontId="5" fillId="0" borderId="0" xfId="0" applyFont="1" applyFill="1" applyBorder="1" applyAlignment="1" applyProtection="1">
      <alignment horizontal="right" vertical="center" wrapText="1"/>
    </xf>
    <xf numFmtId="0" fontId="5" fillId="2" borderId="0" xfId="0" applyFont="1" applyFill="1" applyBorder="1" applyAlignment="1" applyProtection="1">
      <alignment horizontal="right" vertical="center" wrapText="1"/>
    </xf>
    <xf numFmtId="0" fontId="0" fillId="0" borderId="0" xfId="0" applyFill="1" applyBorder="1" applyAlignment="1" applyProtection="1">
      <alignment horizontal="right" vertical="center" wrapText="1"/>
    </xf>
    <xf numFmtId="0" fontId="0" fillId="2" borderId="0" xfId="0" applyFill="1" applyBorder="1" applyAlignment="1" applyProtection="1">
      <alignment horizontal="right" vertical="center" wrapText="1"/>
    </xf>
    <xf numFmtId="0" fontId="5" fillId="2" borderId="49" xfId="0" applyFont="1" applyFill="1" applyBorder="1" applyAlignment="1" applyProtection="1">
      <alignment horizontal="right" vertical="center" wrapText="1"/>
    </xf>
    <xf numFmtId="0" fontId="5" fillId="0" borderId="49" xfId="0" applyFont="1" applyFill="1" applyBorder="1" applyAlignment="1" applyProtection="1">
      <alignment horizontal="right" vertical="center" wrapText="1"/>
    </xf>
    <xf numFmtId="2" fontId="5" fillId="6" borderId="2" xfId="0" applyNumberFormat="1" applyFont="1" applyFill="1" applyBorder="1" applyAlignment="1" applyProtection="1">
      <alignment horizontal="right" vertical="center" wrapText="1"/>
    </xf>
    <xf numFmtId="0" fontId="5" fillId="2" borderId="50" xfId="0" applyFont="1" applyFill="1" applyBorder="1" applyAlignment="1" applyProtection="1">
      <alignment horizontal="right" vertical="center" wrapText="1"/>
    </xf>
    <xf numFmtId="0" fontId="18" fillId="0" borderId="24" xfId="0" applyFont="1" applyBorder="1" applyAlignment="1">
      <alignment horizontal="justify" vertical="center" wrapText="1"/>
    </xf>
    <xf numFmtId="0" fontId="18" fillId="0" borderId="22" xfId="0" applyFont="1" applyBorder="1" applyAlignment="1">
      <alignment horizontal="justify" vertical="center" wrapText="1"/>
    </xf>
    <xf numFmtId="0" fontId="18" fillId="0" borderId="23" xfId="0" applyFont="1" applyBorder="1" applyAlignment="1">
      <alignment horizontal="justify" vertical="center" wrapText="1"/>
    </xf>
    <xf numFmtId="0" fontId="19" fillId="0" borderId="24" xfId="0" applyFont="1" applyBorder="1" applyAlignment="1">
      <alignment horizontal="justify" vertical="center" wrapText="1"/>
    </xf>
    <xf numFmtId="0" fontId="19" fillId="0" borderId="22" xfId="0" applyFont="1" applyBorder="1" applyAlignment="1">
      <alignment horizontal="justify" vertical="center" wrapText="1"/>
    </xf>
    <xf numFmtId="0" fontId="19" fillId="0" borderId="23" xfId="0" applyFont="1" applyBorder="1" applyAlignment="1">
      <alignment horizontal="justify" vertical="center" wrapText="1"/>
    </xf>
    <xf numFmtId="0" fontId="0" fillId="5" borderId="0" xfId="0" applyFill="1" applyAlignment="1">
      <alignment horizontal="center" vertical="center"/>
    </xf>
    <xf numFmtId="0" fontId="8" fillId="0" borderId="22" xfId="0" applyFont="1" applyFill="1" applyBorder="1" applyAlignment="1" applyProtection="1">
      <alignment horizontal="left" vertical="center" wrapText="1"/>
    </xf>
    <xf numFmtId="0" fontId="10" fillId="0" borderId="22" xfId="0" applyFont="1" applyFill="1" applyBorder="1" applyAlignment="1" applyProtection="1">
      <alignment horizontal="left" vertical="center" wrapText="1"/>
    </xf>
    <xf numFmtId="0" fontId="10" fillId="0" borderId="0" xfId="0" applyFont="1" applyBorder="1" applyAlignment="1" applyProtection="1">
      <alignment horizontal="left" vertical="center" wrapText="1"/>
    </xf>
    <xf numFmtId="0" fontId="10" fillId="0" borderId="9"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9" xfId="0" applyFont="1" applyBorder="1" applyAlignment="1" applyProtection="1">
      <alignment horizontal="left" vertical="center" wrapText="1"/>
    </xf>
    <xf numFmtId="0" fontId="10" fillId="0" borderId="0" xfId="0" applyFont="1" applyBorder="1" applyAlignment="1" applyProtection="1">
      <alignment horizontal="left" vertical="center"/>
    </xf>
    <xf numFmtId="0" fontId="10" fillId="0" borderId="9" xfId="0" applyFont="1" applyBorder="1" applyAlignment="1" applyProtection="1">
      <alignment horizontal="left" vertical="center"/>
    </xf>
    <xf numFmtId="0" fontId="5" fillId="0" borderId="0" xfId="0" applyFont="1" applyFill="1" applyBorder="1" applyAlignment="1" applyProtection="1">
      <alignment vertical="center" wrapText="1"/>
    </xf>
    <xf numFmtId="0" fontId="5" fillId="0" borderId="9" xfId="0" applyFont="1" applyFill="1" applyBorder="1" applyAlignment="1" applyProtection="1">
      <alignment vertical="center" wrapText="1"/>
    </xf>
    <xf numFmtId="0" fontId="10" fillId="0" borderId="3" xfId="0" applyFont="1" applyFill="1" applyBorder="1" applyAlignment="1" applyProtection="1">
      <alignment vertical="center" wrapText="1"/>
    </xf>
    <xf numFmtId="0" fontId="10" fillId="0" borderId="7" xfId="0" applyFont="1" applyFill="1" applyBorder="1" applyAlignment="1" applyProtection="1">
      <alignment vertical="center" wrapText="1"/>
    </xf>
    <xf numFmtId="0" fontId="5" fillId="0" borderId="22" xfId="0" applyFont="1" applyFill="1" applyBorder="1" applyAlignment="1" applyProtection="1">
      <alignment horizontal="left" vertical="center" wrapText="1"/>
    </xf>
    <xf numFmtId="0" fontId="5" fillId="0" borderId="22" xfId="0" applyFont="1" applyFill="1" applyBorder="1" applyAlignment="1" applyProtection="1">
      <alignment horizontal="left" vertical="center"/>
    </xf>
    <xf numFmtId="0" fontId="5" fillId="0" borderId="22" xfId="0" applyFont="1" applyBorder="1" applyAlignment="1" applyProtection="1">
      <alignment horizontal="left" vertical="center"/>
    </xf>
    <xf numFmtId="0" fontId="5" fillId="0" borderId="1" xfId="0" applyFont="1" applyBorder="1" applyAlignment="1" applyProtection="1">
      <alignment horizontal="left" vertical="center" wrapText="1"/>
    </xf>
    <xf numFmtId="0" fontId="5" fillId="0" borderId="6" xfId="0" applyFont="1" applyBorder="1" applyAlignment="1" applyProtection="1">
      <alignment horizontal="left" vertical="center" wrapText="1"/>
    </xf>
    <xf numFmtId="0" fontId="10" fillId="0" borderId="0" xfId="0" applyFont="1" applyFill="1" applyBorder="1" applyAlignment="1" applyProtection="1">
      <alignment vertical="center" wrapText="1"/>
    </xf>
    <xf numFmtId="0" fontId="10" fillId="0" borderId="9" xfId="0" applyFont="1" applyFill="1" applyBorder="1" applyAlignment="1" applyProtection="1">
      <alignment vertical="center" wrapText="1"/>
    </xf>
    <xf numFmtId="0" fontId="25" fillId="0" borderId="8" xfId="0" applyFont="1" applyBorder="1" applyAlignment="1" applyProtection="1">
      <alignment horizontal="left" vertical="center" wrapText="1"/>
    </xf>
    <xf numFmtId="0" fontId="25" fillId="0" borderId="0"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10" fillId="0" borderId="8"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9" xfId="0" applyFont="1" applyBorder="1" applyAlignment="1" applyProtection="1">
      <alignment horizontal="center" vertical="center" wrapText="1"/>
    </xf>
    <xf numFmtId="0" fontId="10" fillId="0" borderId="3" xfId="0" applyFont="1" applyBorder="1" applyAlignment="1" applyProtection="1">
      <alignment horizontal="left" vertical="center" wrapText="1"/>
    </xf>
    <xf numFmtId="0" fontId="10" fillId="0" borderId="7" xfId="0" applyFont="1" applyBorder="1" applyAlignment="1" applyProtection="1">
      <alignment horizontal="left" vertical="center" wrapText="1"/>
    </xf>
    <xf numFmtId="0" fontId="5" fillId="0" borderId="7" xfId="0" applyFont="1" applyBorder="1" applyAlignment="1" applyProtection="1">
      <alignment horizontal="left" vertical="center" wrapText="1"/>
    </xf>
    <xf numFmtId="0" fontId="5" fillId="0" borderId="0" xfId="0" quotePrefix="1" applyFont="1" applyBorder="1" applyAlignment="1" applyProtection="1">
      <alignment horizontal="left" vertical="center" wrapText="1"/>
    </xf>
    <xf numFmtId="0" fontId="23" fillId="0" borderId="38" xfId="0" applyFont="1" applyBorder="1" applyAlignment="1" applyProtection="1">
      <alignment horizontal="left" vertical="center" wrapText="1"/>
    </xf>
    <xf numFmtId="0" fontId="23" fillId="0" borderId="39" xfId="0" applyFont="1" applyBorder="1" applyAlignment="1" applyProtection="1">
      <alignment horizontal="left" vertical="center" wrapText="1"/>
    </xf>
    <xf numFmtId="0" fontId="23" fillId="0" borderId="47" xfId="0" applyFont="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9" xfId="0" applyFont="1" applyFill="1" applyBorder="1" applyAlignment="1" applyProtection="1">
      <alignment horizontal="left" vertical="center" wrapText="1"/>
    </xf>
    <xf numFmtId="0" fontId="8" fillId="0" borderId="0" xfId="0" applyFont="1" applyBorder="1" applyAlignment="1" applyProtection="1">
      <alignment vertical="center" wrapText="1"/>
    </xf>
    <xf numFmtId="0" fontId="8" fillId="0" borderId="9" xfId="0" applyFont="1" applyBorder="1" applyAlignment="1" applyProtection="1">
      <alignment vertical="center" wrapText="1"/>
    </xf>
    <xf numFmtId="0" fontId="10" fillId="0" borderId="0" xfId="0" applyFont="1" applyBorder="1" applyAlignment="1" applyProtection="1">
      <alignment vertical="center" wrapText="1"/>
    </xf>
    <xf numFmtId="0" fontId="10" fillId="0" borderId="9"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5" fillId="0" borderId="0" xfId="0" applyFont="1" applyBorder="1" applyAlignment="1" applyProtection="1">
      <alignment horizontal="left" vertical="center"/>
    </xf>
    <xf numFmtId="0" fontId="5" fillId="0" borderId="9"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9" xfId="0" applyFont="1" applyFill="1" applyBorder="1" applyAlignment="1" applyProtection="1">
      <alignment horizontal="left" vertical="center" wrapText="1"/>
    </xf>
    <xf numFmtId="0" fontId="5" fillId="0" borderId="0" xfId="0" applyFont="1" applyBorder="1" applyAlignment="1" applyProtection="1">
      <alignment horizontal="center" vertical="center"/>
    </xf>
    <xf numFmtId="0" fontId="5" fillId="0" borderId="9" xfId="0" applyFont="1" applyBorder="1" applyAlignment="1" applyProtection="1">
      <alignment horizontal="center" vertical="center"/>
    </xf>
    <xf numFmtId="0" fontId="5" fillId="0" borderId="11" xfId="0" applyFont="1" applyFill="1" applyBorder="1" applyAlignment="1" applyProtection="1">
      <alignment horizontal="left" vertical="center" wrapText="1"/>
    </xf>
    <xf numFmtId="0" fontId="10" fillId="0" borderId="11" xfId="0" applyFont="1" applyFill="1" applyBorder="1" applyAlignment="1" applyProtection="1">
      <alignment horizontal="left" vertical="center" wrapText="1"/>
    </xf>
    <xf numFmtId="0" fontId="8" fillId="0" borderId="1" xfId="0" applyFont="1" applyBorder="1" applyAlignment="1" applyProtection="1">
      <alignment horizontal="left" vertical="center" wrapText="1"/>
    </xf>
    <xf numFmtId="0" fontId="8" fillId="0" borderId="0" xfId="0" applyFont="1" applyBorder="1" applyAlignment="1" applyProtection="1">
      <alignment horizontal="left" vertical="center"/>
    </xf>
    <xf numFmtId="0" fontId="5" fillId="0" borderId="8" xfId="0" applyFont="1" applyBorder="1" applyAlignment="1" applyProtection="1">
      <alignment horizontal="left" vertical="center" wrapText="1"/>
    </xf>
    <xf numFmtId="0" fontId="25" fillId="0" borderId="8" xfId="0" applyFont="1" applyBorder="1" applyAlignment="1" applyProtection="1">
      <alignment horizontal="center" vertical="center" wrapText="1"/>
    </xf>
    <xf numFmtId="0" fontId="25" fillId="0" borderId="0" xfId="0" applyFont="1" applyBorder="1" applyAlignment="1" applyProtection="1">
      <alignment horizontal="center" vertical="center" wrapText="1"/>
    </xf>
    <xf numFmtId="0" fontId="25" fillId="0" borderId="9" xfId="0" applyFont="1" applyBorder="1" applyAlignment="1" applyProtection="1">
      <alignment horizontal="center" vertical="center" wrapText="1"/>
    </xf>
    <xf numFmtId="0" fontId="5" fillId="0" borderId="5"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xf>
    <xf numFmtId="0" fontId="5" fillId="0" borderId="0"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8" fillId="0" borderId="9" xfId="0" applyFont="1" applyFill="1" applyBorder="1" applyAlignment="1" applyProtection="1">
      <alignment horizontal="left" vertical="center" wrapText="1"/>
    </xf>
    <xf numFmtId="0" fontId="10" fillId="0" borderId="3" xfId="0" applyFont="1" applyFill="1" applyBorder="1" applyAlignment="1" applyProtection="1">
      <alignment horizontal="left" vertical="center" wrapText="1"/>
    </xf>
    <xf numFmtId="0" fontId="10" fillId="0" borderId="7" xfId="0" applyFont="1" applyFill="1" applyBorder="1" applyAlignment="1" applyProtection="1">
      <alignment horizontal="left" vertical="center" wrapText="1"/>
    </xf>
    <xf numFmtId="0" fontId="10" fillId="0" borderId="8" xfId="0" applyFont="1" applyFill="1" applyBorder="1" applyAlignment="1" applyProtection="1">
      <alignment horizontal="center" vertical="center" wrapText="1"/>
    </xf>
    <xf numFmtId="0" fontId="10" fillId="0" borderId="45" xfId="0" applyFont="1" applyFill="1" applyBorder="1" applyAlignment="1" applyProtection="1">
      <alignment horizontal="left" vertical="center" wrapText="1"/>
    </xf>
    <xf numFmtId="0" fontId="10" fillId="0" borderId="46" xfId="0" applyFont="1" applyFill="1" applyBorder="1" applyAlignment="1" applyProtection="1">
      <alignment horizontal="left" vertical="center" wrapText="1"/>
    </xf>
    <xf numFmtId="0" fontId="8" fillId="0" borderId="41" xfId="0" applyFont="1" applyFill="1" applyBorder="1" applyAlignment="1" applyProtection="1">
      <alignment horizontal="left" vertical="center" wrapText="1"/>
    </xf>
    <xf numFmtId="0" fontId="8" fillId="0" borderId="42" xfId="0" applyFont="1" applyFill="1" applyBorder="1" applyAlignment="1" applyProtection="1">
      <alignment horizontal="left" vertical="center" wrapText="1"/>
    </xf>
    <xf numFmtId="0" fontId="10" fillId="7" borderId="41" xfId="0" applyFont="1" applyFill="1" applyBorder="1" applyAlignment="1" applyProtection="1">
      <alignment horizontal="left" vertical="center" wrapText="1"/>
    </xf>
    <xf numFmtId="0" fontId="10" fillId="7" borderId="42" xfId="0" applyFont="1" applyFill="1" applyBorder="1" applyAlignment="1" applyProtection="1">
      <alignment horizontal="left" vertical="center" wrapText="1"/>
    </xf>
    <xf numFmtId="0" fontId="15" fillId="0" borderId="22" xfId="0" applyFont="1" applyFill="1" applyBorder="1" applyAlignment="1" applyProtection="1">
      <alignment horizontal="left" vertical="center" wrapText="1"/>
    </xf>
    <xf numFmtId="0" fontId="5" fillId="10" borderId="35" xfId="0" applyFont="1" applyFill="1" applyBorder="1" applyAlignment="1" applyProtection="1">
      <alignment horizontal="left" vertical="center"/>
    </xf>
    <xf numFmtId="0" fontId="5" fillId="10" borderId="36" xfId="0" applyFont="1" applyFill="1" applyBorder="1" applyAlignment="1" applyProtection="1">
      <alignment horizontal="left" vertical="center"/>
    </xf>
    <xf numFmtId="0" fontId="8" fillId="0" borderId="37" xfId="0" applyFont="1" applyFill="1" applyBorder="1" applyAlignment="1" applyProtection="1">
      <alignment horizontal="left" vertical="center" wrapText="1"/>
    </xf>
    <xf numFmtId="0" fontId="23" fillId="0" borderId="38" xfId="0" applyFont="1" applyBorder="1" applyAlignment="1" applyProtection="1">
      <alignment horizontal="center" vertical="center" wrapText="1"/>
    </xf>
    <xf numFmtId="0" fontId="23" fillId="0" borderId="39" xfId="0" applyFont="1" applyBorder="1" applyAlignment="1" applyProtection="1">
      <alignment horizontal="center" vertical="center" wrapText="1"/>
    </xf>
    <xf numFmtId="0" fontId="15" fillId="0" borderId="8" xfId="0" applyFont="1" applyBorder="1" applyAlignment="1" applyProtection="1">
      <alignment horizontal="left" vertical="center" wrapText="1"/>
    </xf>
    <xf numFmtId="0" fontId="15" fillId="0" borderId="0" xfId="0" applyFont="1" applyBorder="1" applyAlignment="1" applyProtection="1">
      <alignment horizontal="left" vertical="center" wrapText="1"/>
    </xf>
    <xf numFmtId="0" fontId="15" fillId="0" borderId="9" xfId="0" applyFont="1" applyBorder="1" applyAlignment="1" applyProtection="1">
      <alignment horizontal="left" vertical="center" wrapText="1"/>
    </xf>
    <xf numFmtId="0" fontId="5" fillId="10" borderId="35" xfId="0" applyFont="1" applyFill="1" applyBorder="1" applyAlignment="1" applyProtection="1">
      <alignment horizontal="left" vertical="center" wrapText="1"/>
    </xf>
    <xf numFmtId="0" fontId="5" fillId="10" borderId="36" xfId="0" applyFont="1" applyFill="1" applyBorder="1" applyAlignment="1" applyProtection="1">
      <alignment horizontal="left" vertical="center" wrapText="1"/>
    </xf>
    <xf numFmtId="0" fontId="5" fillId="10" borderId="32" xfId="0" applyFont="1" applyFill="1" applyBorder="1" applyAlignment="1" applyProtection="1">
      <alignment horizontal="left" vertical="center" wrapText="1"/>
    </xf>
    <xf numFmtId="0" fontId="5" fillId="10" borderId="33" xfId="0" applyFont="1" applyFill="1" applyBorder="1" applyAlignment="1" applyProtection="1">
      <alignment horizontal="left" vertical="center" wrapText="1"/>
    </xf>
    <xf numFmtId="0" fontId="5" fillId="10" borderId="32" xfId="0" applyFont="1" applyFill="1" applyBorder="1" applyAlignment="1" applyProtection="1">
      <alignment horizontal="left" vertical="center"/>
    </xf>
    <xf numFmtId="0" fontId="5" fillId="10" borderId="33" xfId="0" applyFont="1" applyFill="1" applyBorder="1" applyAlignment="1" applyProtection="1">
      <alignment horizontal="left" vertical="center"/>
    </xf>
    <xf numFmtId="0" fontId="5" fillId="0" borderId="0" xfId="0" applyFont="1" applyBorder="1" applyAlignment="1" applyProtection="1">
      <alignment vertical="center" wrapText="1"/>
    </xf>
    <xf numFmtId="0" fontId="5" fillId="0" borderId="9" xfId="0" applyFont="1" applyBorder="1" applyAlignment="1" applyProtection="1">
      <alignment vertical="center" wrapText="1"/>
    </xf>
    <xf numFmtId="0" fontId="15" fillId="9" borderId="21" xfId="0" applyFont="1" applyFill="1" applyBorder="1" applyAlignment="1" applyProtection="1">
      <alignment horizontal="center" vertical="center" wrapText="1"/>
    </xf>
    <xf numFmtId="0" fontId="15" fillId="9" borderId="14" xfId="0" applyFont="1" applyFill="1" applyBorder="1" applyAlignment="1" applyProtection="1">
      <alignment horizontal="center" vertical="center" wrapText="1"/>
    </xf>
    <xf numFmtId="0" fontId="15" fillId="9" borderId="18" xfId="0" applyFont="1" applyFill="1" applyBorder="1" applyAlignment="1" applyProtection="1">
      <alignment horizontal="center" vertical="center" wrapText="1"/>
    </xf>
    <xf numFmtId="0" fontId="11" fillId="5" borderId="14" xfId="0" applyFont="1" applyFill="1" applyBorder="1" applyAlignment="1" applyProtection="1">
      <alignment horizontal="center" vertical="center"/>
    </xf>
    <xf numFmtId="0" fontId="11" fillId="5" borderId="15" xfId="0" applyFont="1" applyFill="1" applyBorder="1" applyAlignment="1" applyProtection="1">
      <alignment horizontal="center" vertical="center"/>
    </xf>
    <xf numFmtId="0" fontId="11" fillId="9" borderId="13" xfId="0" applyFont="1" applyFill="1" applyBorder="1" applyAlignment="1" applyProtection="1">
      <alignment horizontal="center" vertical="center"/>
    </xf>
    <xf numFmtId="0" fontId="11" fillId="9" borderId="14" xfId="0" applyFont="1" applyFill="1" applyBorder="1" applyAlignment="1" applyProtection="1">
      <alignment horizontal="center" vertical="center"/>
    </xf>
    <xf numFmtId="0" fontId="11" fillId="9" borderId="15" xfId="0" applyFont="1" applyFill="1" applyBorder="1" applyAlignment="1" applyProtection="1">
      <alignment horizontal="center" vertical="center"/>
    </xf>
    <xf numFmtId="0" fontId="11" fillId="3" borderId="13" xfId="0" applyFont="1" applyFill="1" applyBorder="1" applyAlignment="1" applyProtection="1">
      <alignment horizontal="center" vertical="center" wrapText="1"/>
    </xf>
    <xf numFmtId="0" fontId="11" fillId="3" borderId="14"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wrapText="1"/>
    </xf>
    <xf numFmtId="0" fontId="11" fillId="8" borderId="13" xfId="0" applyFont="1" applyFill="1" applyBorder="1" applyAlignment="1" applyProtection="1">
      <alignment horizontal="center" vertical="center"/>
    </xf>
    <xf numFmtId="0" fontId="11" fillId="8" borderId="14" xfId="0" applyFont="1" applyFill="1" applyBorder="1" applyAlignment="1" applyProtection="1">
      <alignment horizontal="center" vertical="center"/>
    </xf>
    <xf numFmtId="0" fontId="11" fillId="8" borderId="15"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24" fillId="0" borderId="7" xfId="0" applyFont="1" applyFill="1" applyBorder="1" applyAlignment="1" applyProtection="1">
      <alignment horizontal="center" vertical="center"/>
    </xf>
    <xf numFmtId="0" fontId="23" fillId="0" borderId="8" xfId="0" applyFont="1" applyBorder="1" applyAlignment="1" applyProtection="1">
      <alignment horizontal="center" vertical="center"/>
    </xf>
    <xf numFmtId="0" fontId="23" fillId="0" borderId="0" xfId="0" applyFont="1" applyBorder="1" applyAlignment="1" applyProtection="1">
      <alignment horizontal="center" vertical="center"/>
    </xf>
    <xf numFmtId="0" fontId="8" fillId="0" borderId="3" xfId="0" applyFont="1" applyBorder="1" applyAlignment="1" applyProtection="1">
      <alignment vertical="center" wrapText="1"/>
    </xf>
    <xf numFmtId="0" fontId="8" fillId="0" borderId="7" xfId="0" applyFont="1" applyBorder="1" applyAlignment="1" applyProtection="1">
      <alignment vertical="center" wrapText="1"/>
    </xf>
    <xf numFmtId="0" fontId="16" fillId="0" borderId="13" xfId="0" applyFont="1" applyBorder="1" applyAlignment="1" applyProtection="1">
      <alignment horizontal="center" vertical="center" wrapText="1"/>
    </xf>
    <xf numFmtId="0" fontId="16" fillId="0" borderId="15" xfId="0" applyFont="1" applyBorder="1" applyAlignment="1" applyProtection="1">
      <alignment horizontal="center" vertical="center" wrapText="1"/>
    </xf>
    <xf numFmtId="0" fontId="8" fillId="0" borderId="13" xfId="0" applyFont="1" applyBorder="1" applyAlignment="1" applyProtection="1">
      <alignment horizontal="left" vertical="center" wrapText="1"/>
    </xf>
    <xf numFmtId="0" fontId="8" fillId="0" borderId="15" xfId="0" applyFont="1" applyBorder="1" applyAlignment="1" applyProtection="1">
      <alignment horizontal="left" vertical="center" wrapText="1"/>
    </xf>
    <xf numFmtId="0" fontId="5" fillId="0" borderId="0" xfId="0" applyFont="1" applyAlignment="1" applyProtection="1">
      <alignment horizontal="justify" vertical="center"/>
    </xf>
    <xf numFmtId="0" fontId="5" fillId="0" borderId="9" xfId="0" applyFont="1" applyBorder="1" applyAlignment="1" applyProtection="1">
      <alignment horizontal="justify" vertical="center"/>
    </xf>
    <xf numFmtId="0" fontId="5" fillId="0" borderId="0" xfId="0" applyFont="1" applyAlignment="1" applyProtection="1">
      <alignment horizontal="left" vertical="center" wrapText="1"/>
    </xf>
    <xf numFmtId="0" fontId="8" fillId="0" borderId="0" xfId="0" applyFont="1" applyAlignment="1" applyProtection="1">
      <alignment vertical="center" wrapText="1"/>
    </xf>
    <xf numFmtId="0" fontId="5" fillId="0" borderId="0" xfId="0" applyFont="1" applyAlignment="1" applyProtection="1">
      <alignment vertical="center"/>
    </xf>
    <xf numFmtId="0" fontId="5" fillId="0" borderId="9" xfId="0" applyFont="1" applyBorder="1" applyAlignment="1" applyProtection="1">
      <alignment vertical="center"/>
    </xf>
    <xf numFmtId="0" fontId="5" fillId="0" borderId="0" xfId="0" applyFont="1" applyAlignment="1" applyProtection="1">
      <alignment vertical="center" wrapText="1"/>
    </xf>
    <xf numFmtId="0" fontId="10" fillId="0" borderId="0" xfId="0" applyFont="1" applyAlignment="1" applyProtection="1">
      <alignment horizontal="left" vertical="center" wrapText="1"/>
    </xf>
    <xf numFmtId="0" fontId="23" fillId="0" borderId="0" xfId="0" applyFont="1" applyAlignment="1" applyProtection="1">
      <alignment vertical="center"/>
    </xf>
    <xf numFmtId="0" fontId="23" fillId="0" borderId="9" xfId="0" applyFont="1" applyBorder="1" applyAlignment="1" applyProtection="1">
      <alignment vertical="center"/>
    </xf>
    <xf numFmtId="0" fontId="8" fillId="0" borderId="22" xfId="0" applyFont="1" applyBorder="1" applyAlignment="1" applyProtection="1">
      <alignment horizontal="left" vertical="center" wrapText="1"/>
    </xf>
    <xf numFmtId="0" fontId="5" fillId="0" borderId="0" xfId="0" applyFont="1" applyFill="1" applyAlignment="1" applyProtection="1">
      <alignment horizontal="left" vertical="center" wrapText="1"/>
    </xf>
    <xf numFmtId="0" fontId="2" fillId="0" borderId="0" xfId="0" applyFont="1" applyAlignment="1" applyProtection="1">
      <alignment vertical="center"/>
    </xf>
    <xf numFmtId="0" fontId="2" fillId="0" borderId="9" xfId="0" applyFont="1" applyBorder="1" applyAlignment="1" applyProtection="1">
      <alignment vertical="center"/>
    </xf>
    <xf numFmtId="0" fontId="10" fillId="0" borderId="0" xfId="0" applyFont="1" applyAlignment="1" applyProtection="1">
      <alignment vertical="center" wrapText="1"/>
    </xf>
    <xf numFmtId="0" fontId="15" fillId="0" borderId="22" xfId="0" applyFont="1" applyBorder="1" applyAlignment="1" applyProtection="1">
      <alignment horizontal="left" vertical="center" wrapText="1"/>
    </xf>
    <xf numFmtId="0" fontId="8" fillId="0" borderId="0" xfId="0" applyFont="1" applyAlignment="1" applyProtection="1">
      <alignment vertical="center"/>
    </xf>
    <xf numFmtId="0" fontId="8" fillId="0" borderId="9" xfId="0" applyFont="1" applyBorder="1" applyAlignment="1" applyProtection="1">
      <alignment vertical="center"/>
    </xf>
    <xf numFmtId="0" fontId="0" fillId="0" borderId="13" xfId="0" applyBorder="1" applyAlignment="1" applyProtection="1">
      <alignment horizontal="center" vertical="center" wrapText="1"/>
    </xf>
    <xf numFmtId="0" fontId="0" fillId="0" borderId="14" xfId="0" applyBorder="1" applyAlignment="1" applyProtection="1">
      <alignment horizontal="center" vertical="center" wrapText="1"/>
    </xf>
    <xf numFmtId="0" fontId="0" fillId="0" borderId="15" xfId="0" applyBorder="1" applyAlignment="1" applyProtection="1">
      <alignment horizontal="center" vertical="center" wrapText="1"/>
    </xf>
    <xf numFmtId="0" fontId="11" fillId="6" borderId="13" xfId="0" applyFont="1" applyFill="1" applyBorder="1" applyAlignment="1" applyProtection="1">
      <alignment horizontal="center" vertical="center"/>
    </xf>
    <xf numFmtId="0" fontId="11" fillId="6" borderId="14"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24" fillId="0" borderId="10" xfId="0" applyFont="1" applyBorder="1" applyAlignment="1" applyProtection="1">
      <alignment horizontal="center" vertical="center" wrapText="1"/>
    </xf>
    <xf numFmtId="0" fontId="24" fillId="0" borderId="3" xfId="0" applyFont="1" applyBorder="1" applyAlignment="1" applyProtection="1">
      <alignment horizontal="center" vertical="center" wrapText="1"/>
    </xf>
    <xf numFmtId="0" fontId="24" fillId="0" borderId="7" xfId="0" applyFont="1" applyBorder="1" applyAlignment="1" applyProtection="1">
      <alignment horizontal="center" vertical="center" wrapText="1"/>
    </xf>
    <xf numFmtId="0" fontId="23" fillId="0" borderId="5" xfId="0" applyFont="1" applyBorder="1" applyAlignment="1" applyProtection="1">
      <alignment horizontal="left" vertical="center" wrapText="1"/>
    </xf>
    <xf numFmtId="0" fontId="23" fillId="0" borderId="1" xfId="0" applyFont="1" applyBorder="1" applyAlignment="1" applyProtection="1">
      <alignment horizontal="left" vertical="center" wrapText="1"/>
    </xf>
    <xf numFmtId="0" fontId="23" fillId="0" borderId="6" xfId="0" applyFont="1" applyBorder="1" applyAlignment="1" applyProtection="1">
      <alignment horizontal="left" vertical="center" wrapText="1"/>
    </xf>
    <xf numFmtId="0" fontId="15" fillId="0" borderId="0" xfId="0" quotePrefix="1" applyFont="1" applyBorder="1" applyAlignment="1" applyProtection="1">
      <alignment horizontal="left" vertical="top" wrapText="1"/>
    </xf>
    <xf numFmtId="0" fontId="5" fillId="0" borderId="0" xfId="0" quotePrefix="1" applyFont="1" applyBorder="1" applyAlignment="1" applyProtection="1">
      <alignment horizontal="left" vertical="top" wrapText="1"/>
    </xf>
  </cellXfs>
  <cellStyles count="5">
    <cellStyle name="Hyperlink" xfId="3" builtinId="8"/>
    <cellStyle name="Normal" xfId="0" builtinId="0"/>
    <cellStyle name="Normal 2" xfId="2" xr:uid="{00000000-0005-0000-0000-000002000000}"/>
    <cellStyle name="Normal 2 2" xfId="4" xr:uid="{00000000-0005-0000-0000-000003000000}"/>
    <cellStyle name="Normal 3" xfId="1" xr:uid="{00000000-0005-0000-0000-000004000000}"/>
  </cellStyles>
  <dxfs count="314">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CE6F1"/>
      <color rgb="FF95B3D7"/>
      <color rgb="FFC4E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1308100</xdr:colOff>
          <xdr:row>3</xdr:row>
          <xdr:rowOff>1117600</xdr:rowOff>
        </xdr:from>
        <xdr:to>
          <xdr:col>8</xdr:col>
          <xdr:colOff>2381250</xdr:colOff>
          <xdr:row>3</xdr:row>
          <xdr:rowOff>1924050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3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PMRIndicators@oecd.org"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B2:E47"/>
  <sheetViews>
    <sheetView zoomScale="85" zoomScaleNormal="85" workbookViewId="0">
      <selection activeCell="H11" sqref="H11"/>
    </sheetView>
  </sheetViews>
  <sheetFormatPr defaultRowHeight="12.5" x14ac:dyDescent="0.25"/>
  <cols>
    <col min="2" max="2" width="14.54296875" customWidth="1"/>
    <col min="5" max="5" width="19" bestFit="1" customWidth="1"/>
  </cols>
  <sheetData>
    <row r="2" spans="2:5" ht="25" x14ac:dyDescent="0.25">
      <c r="B2" s="4" t="s">
        <v>4</v>
      </c>
      <c r="E2" s="1" t="s">
        <v>141</v>
      </c>
    </row>
    <row r="3" spans="2:5" x14ac:dyDescent="0.25">
      <c r="B3" s="3" t="s">
        <v>3</v>
      </c>
      <c r="E3" s="186" t="s">
        <v>3</v>
      </c>
    </row>
    <row r="4" spans="2:5" x14ac:dyDescent="0.25">
      <c r="E4" s="186" t="s">
        <v>142</v>
      </c>
    </row>
    <row r="5" spans="2:5" x14ac:dyDescent="0.25">
      <c r="E5" s="186" t="s">
        <v>143</v>
      </c>
    </row>
    <row r="6" spans="2:5" x14ac:dyDescent="0.25">
      <c r="E6" s="186" t="s">
        <v>144</v>
      </c>
    </row>
    <row r="7" spans="2:5" x14ac:dyDescent="0.25">
      <c r="E7" s="186" t="s">
        <v>145</v>
      </c>
    </row>
    <row r="8" spans="2:5" x14ac:dyDescent="0.25">
      <c r="E8" s="186" t="s">
        <v>986</v>
      </c>
    </row>
    <row r="9" spans="2:5" x14ac:dyDescent="0.25">
      <c r="E9" s="186" t="s">
        <v>987</v>
      </c>
    </row>
    <row r="10" spans="2:5" x14ac:dyDescent="0.25">
      <c r="E10" s="186" t="s">
        <v>988</v>
      </c>
    </row>
    <row r="11" spans="2:5" x14ac:dyDescent="0.25">
      <c r="E11" s="186" t="s">
        <v>146</v>
      </c>
    </row>
    <row r="12" spans="2:5" x14ac:dyDescent="0.25">
      <c r="E12" s="186" t="s">
        <v>147</v>
      </c>
    </row>
    <row r="13" spans="2:5" x14ac:dyDescent="0.25">
      <c r="E13" s="186" t="s">
        <v>148</v>
      </c>
    </row>
    <row r="14" spans="2:5" x14ac:dyDescent="0.25">
      <c r="E14" s="186" t="s">
        <v>149</v>
      </c>
    </row>
    <row r="15" spans="2:5" x14ac:dyDescent="0.25">
      <c r="E15" s="186" t="s">
        <v>150</v>
      </c>
    </row>
    <row r="16" spans="2:5" x14ac:dyDescent="0.25">
      <c r="E16" s="186" t="s">
        <v>989</v>
      </c>
    </row>
    <row r="17" spans="5:5" x14ac:dyDescent="0.25">
      <c r="E17" s="186" t="s">
        <v>151</v>
      </c>
    </row>
    <row r="18" spans="5:5" x14ac:dyDescent="0.25">
      <c r="E18" s="186" t="s">
        <v>152</v>
      </c>
    </row>
    <row r="19" spans="5:5" x14ac:dyDescent="0.25">
      <c r="E19" s="186" t="s">
        <v>153</v>
      </c>
    </row>
    <row r="20" spans="5:5" x14ac:dyDescent="0.25">
      <c r="E20" s="186" t="s">
        <v>154</v>
      </c>
    </row>
    <row r="21" spans="5:5" x14ac:dyDescent="0.25">
      <c r="E21" s="186" t="s">
        <v>155</v>
      </c>
    </row>
    <row r="22" spans="5:5" x14ac:dyDescent="0.25">
      <c r="E22" s="186" t="s">
        <v>156</v>
      </c>
    </row>
    <row r="23" spans="5:5" x14ac:dyDescent="0.25">
      <c r="E23" s="186" t="s">
        <v>157</v>
      </c>
    </row>
    <row r="24" spans="5:5" x14ac:dyDescent="0.25">
      <c r="E24" s="186" t="s">
        <v>158</v>
      </c>
    </row>
    <row r="25" spans="5:5" x14ac:dyDescent="0.25">
      <c r="E25" s="186" t="s">
        <v>159</v>
      </c>
    </row>
    <row r="26" spans="5:5" x14ac:dyDescent="0.25">
      <c r="E26" s="186" t="s">
        <v>990</v>
      </c>
    </row>
    <row r="27" spans="5:5" x14ac:dyDescent="0.25">
      <c r="E27" s="186" t="s">
        <v>991</v>
      </c>
    </row>
    <row r="28" spans="5:5" x14ac:dyDescent="0.25">
      <c r="E28" s="186" t="s">
        <v>160</v>
      </c>
    </row>
    <row r="29" spans="5:5" x14ac:dyDescent="0.25">
      <c r="E29" s="186" t="s">
        <v>161</v>
      </c>
    </row>
    <row r="30" spans="5:5" x14ac:dyDescent="0.25">
      <c r="E30" s="186" t="s">
        <v>162</v>
      </c>
    </row>
    <row r="31" spans="5:5" x14ac:dyDescent="0.25">
      <c r="E31" s="186" t="s">
        <v>163</v>
      </c>
    </row>
    <row r="32" spans="5:5" x14ac:dyDescent="0.25">
      <c r="E32" s="186" t="s">
        <v>164</v>
      </c>
    </row>
    <row r="33" spans="5:5" x14ac:dyDescent="0.25">
      <c r="E33" s="186" t="s">
        <v>165</v>
      </c>
    </row>
    <row r="34" spans="5:5" x14ac:dyDescent="0.25">
      <c r="E34" s="186" t="s">
        <v>166</v>
      </c>
    </row>
    <row r="35" spans="5:5" x14ac:dyDescent="0.25">
      <c r="E35" s="186" t="s">
        <v>172</v>
      </c>
    </row>
    <row r="36" spans="5:5" x14ac:dyDescent="0.25">
      <c r="E36" s="186" t="s">
        <v>167</v>
      </c>
    </row>
    <row r="37" spans="5:5" x14ac:dyDescent="0.25">
      <c r="E37" s="186" t="s">
        <v>168</v>
      </c>
    </row>
    <row r="38" spans="5:5" x14ac:dyDescent="0.25">
      <c r="E38" s="186" t="s">
        <v>169</v>
      </c>
    </row>
    <row r="39" spans="5:5" x14ac:dyDescent="0.25">
      <c r="E39" s="186" t="s">
        <v>992</v>
      </c>
    </row>
    <row r="40" spans="5:5" x14ac:dyDescent="0.25">
      <c r="E40" s="186" t="s">
        <v>170</v>
      </c>
    </row>
    <row r="41" spans="5:5" x14ac:dyDescent="0.25">
      <c r="E41" s="186" t="s">
        <v>993</v>
      </c>
    </row>
    <row r="42" spans="5:5" x14ac:dyDescent="0.25">
      <c r="E42" s="186" t="s">
        <v>994</v>
      </c>
    </row>
    <row r="43" spans="5:5" x14ac:dyDescent="0.25">
      <c r="E43" s="186" t="s">
        <v>171</v>
      </c>
    </row>
    <row r="44" spans="5:5" x14ac:dyDescent="0.25">
      <c r="E44" s="186" t="s">
        <v>995</v>
      </c>
    </row>
    <row r="45" spans="5:5" x14ac:dyDescent="0.25">
      <c r="E45" s="186" t="s">
        <v>996</v>
      </c>
    </row>
    <row r="46" spans="5:5" x14ac:dyDescent="0.25">
      <c r="E46" s="186" t="s">
        <v>997</v>
      </c>
    </row>
    <row r="47" spans="5:5" x14ac:dyDescent="0.25">
      <c r="E47" s="186" t="s">
        <v>998</v>
      </c>
    </row>
  </sheetData>
  <sheetProtection algorithmName="SHA-512" hashValue="WmrEfOQJeXfq6DG+xCuC4ms9eGcWjt4mhmCy+kuwREhau2Xa1mCkGZA2g8H7RRH38q3GqJvc8Z70AWdZQsie+w==" saltValue="w0hxHNn0fzL6XQvSMwkgFA==" spinCount="100000" sheet="1" objects="1" scenarios="1"/>
  <dataValidations count="1">
    <dataValidation type="list" allowBlank="1" showInputMessage="1" showErrorMessage="1" sqref="B3" xr:uid="{00000000-0002-0000-0000-000000000000}">
      <formula1>$E$3:$E$47</formula1>
    </dataValidation>
  </dataValidations>
  <pageMargins left="0.7" right="0.7" top="0.75" bottom="0.75" header="0.3" footer="0.3"/>
  <pageSetup paperSize="9" orientation="portrait" r:id="rId1"/>
  <headerFooter>
    <oddFooter>&amp;C_x000D_&amp;1#&amp;"Calibri"&amp;10&amp;K0000FF Restricted Use - À usage restreint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9"/>
  <sheetViews>
    <sheetView topLeftCell="A4" zoomScale="85" zoomScaleNormal="85" workbookViewId="0">
      <selection activeCell="B45" sqref="B45"/>
    </sheetView>
  </sheetViews>
  <sheetFormatPr defaultColWidth="9.1796875" defaultRowHeight="12.5" x14ac:dyDescent="0.25"/>
  <cols>
    <col min="1" max="1" width="17.26953125" style="8" customWidth="1"/>
    <col min="2" max="2" width="74" style="8" customWidth="1"/>
    <col min="3" max="3" width="29" style="8" customWidth="1"/>
    <col min="4" max="16384" width="9.1796875" style="8"/>
  </cols>
  <sheetData>
    <row r="1" spans="1:3" ht="14" x14ac:dyDescent="0.3">
      <c r="B1" s="5" t="s">
        <v>173</v>
      </c>
    </row>
    <row r="2" spans="1:3" ht="13" thickBot="1" x14ac:dyDescent="0.3"/>
    <row r="3" spans="1:3" ht="58.5" thickBot="1" x14ac:dyDescent="0.3">
      <c r="A3" s="18" t="s">
        <v>174</v>
      </c>
      <c r="B3" s="55" t="s">
        <v>213</v>
      </c>
      <c r="C3" s="18" t="s">
        <v>175</v>
      </c>
    </row>
    <row r="4" spans="1:3" ht="30" customHeight="1" x14ac:dyDescent="0.25">
      <c r="A4" s="436" t="s">
        <v>576</v>
      </c>
      <c r="B4" s="19" t="s">
        <v>176</v>
      </c>
      <c r="C4" s="439" t="s">
        <v>177</v>
      </c>
    </row>
    <row r="5" spans="1:3" ht="30" customHeight="1" x14ac:dyDescent="0.25">
      <c r="A5" s="437"/>
      <c r="B5" s="20" t="s">
        <v>215</v>
      </c>
      <c r="C5" s="440"/>
    </row>
    <row r="6" spans="1:3" ht="30" customHeight="1" x14ac:dyDescent="0.25">
      <c r="A6" s="437"/>
      <c r="B6" s="20" t="s">
        <v>178</v>
      </c>
      <c r="C6" s="440"/>
    </row>
    <row r="7" spans="1:3" ht="30" customHeight="1" x14ac:dyDescent="0.25">
      <c r="A7" s="437"/>
      <c r="B7" s="20" t="s">
        <v>179</v>
      </c>
      <c r="C7" s="440"/>
    </row>
    <row r="8" spans="1:3" ht="30" customHeight="1" thickBot="1" x14ac:dyDescent="0.3">
      <c r="A8" s="438"/>
      <c r="B8" s="21" t="s">
        <v>180</v>
      </c>
      <c r="C8" s="441"/>
    </row>
    <row r="9" spans="1:3" ht="38.25" customHeight="1" thickBot="1" x14ac:dyDescent="0.3">
      <c r="A9" s="22" t="s">
        <v>577</v>
      </c>
      <c r="B9" s="23" t="s">
        <v>181</v>
      </c>
      <c r="C9" s="23"/>
    </row>
  </sheetData>
  <sheetProtection algorithmName="SHA-512" hashValue="9xidlddzhv709Qsm1qTggSbLwvo7xLmRyn3vclfi3lJyj5ng6U4FWAGIahfpFpxYn2FTNYSeTfKO4G0RW2YuRA==" saltValue="o5C0sdNYcUlPy9WeOHDl6Q==" spinCount="100000" sheet="1" objects="1" scenarios="1"/>
  <mergeCells count="2">
    <mergeCell ref="A4:A8"/>
    <mergeCell ref="C4:C8"/>
  </mergeCells>
  <pageMargins left="0.7" right="0.7" top="0.75" bottom="0.75" header="0.3" footer="0.3"/>
  <pageSetup paperSize="9" orientation="portrait" horizontalDpi="0" verticalDpi="0" r:id="rId1"/>
  <headerFooter>
    <oddFooter>&amp;C_x000D_&amp;1#&amp;"Calibri"&amp;10&amp;K0000FF Restricted Use - À usage restreint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0F6B8-76F9-419E-BEBF-083A7F04A19F}">
  <sheetPr codeName="Sheet5"/>
  <dimension ref="A1:E62"/>
  <sheetViews>
    <sheetView topLeftCell="A13" zoomScale="85" zoomScaleNormal="85" workbookViewId="0">
      <selection activeCell="H11" sqref="H11"/>
    </sheetView>
  </sheetViews>
  <sheetFormatPr defaultColWidth="9.1796875" defaultRowHeight="12.5" x14ac:dyDescent="0.25"/>
  <cols>
    <col min="1" max="1" width="19.453125" style="145" customWidth="1"/>
    <col min="2" max="2" width="32.7265625" style="145" customWidth="1"/>
    <col min="3" max="16384" width="9.1796875" style="145"/>
  </cols>
  <sheetData>
    <row r="1" spans="1:5" ht="19.5" x14ac:dyDescent="0.25">
      <c r="A1" s="178" t="s">
        <v>935</v>
      </c>
    </row>
    <row r="2" spans="1:5" ht="19.5" x14ac:dyDescent="0.25">
      <c r="A2" s="178"/>
    </row>
    <row r="3" spans="1:5" ht="14.5" x14ac:dyDescent="0.25">
      <c r="A3" s="179" t="s">
        <v>936</v>
      </c>
    </row>
    <row r="4" spans="1:5" ht="14.5" x14ac:dyDescent="0.25">
      <c r="A4" s="180" t="s">
        <v>937</v>
      </c>
    </row>
    <row r="5" spans="1:5" ht="14.5" x14ac:dyDescent="0.25">
      <c r="A5" s="180" t="s">
        <v>938</v>
      </c>
    </row>
    <row r="6" spans="1:5" ht="14.5" x14ac:dyDescent="0.25">
      <c r="A6" s="180" t="s">
        <v>939</v>
      </c>
    </row>
    <row r="7" spans="1:5" ht="14.5" x14ac:dyDescent="0.25">
      <c r="A7" s="180" t="s">
        <v>940</v>
      </c>
    </row>
    <row r="8" spans="1:5" ht="14.5" x14ac:dyDescent="0.25">
      <c r="A8" s="181"/>
    </row>
    <row r="9" spans="1:5" x14ac:dyDescent="0.25">
      <c r="A9" s="182" t="s">
        <v>941</v>
      </c>
    </row>
    <row r="10" spans="1:5" x14ac:dyDescent="0.25">
      <c r="A10" s="182"/>
    </row>
    <row r="11" spans="1:5" ht="25.5" customHeight="1" x14ac:dyDescent="0.25">
      <c r="A11" s="183" t="s">
        <v>942</v>
      </c>
    </row>
    <row r="12" spans="1:5" ht="43.5" customHeight="1" x14ac:dyDescent="0.25">
      <c r="A12" s="179" t="s">
        <v>943</v>
      </c>
      <c r="D12" s="442" t="s">
        <v>1157</v>
      </c>
      <c r="E12" s="442"/>
    </row>
    <row r="13" spans="1:5" ht="14.5" x14ac:dyDescent="0.25">
      <c r="A13" s="179" t="s">
        <v>944</v>
      </c>
    </row>
    <row r="14" spans="1:5" ht="14.5" x14ac:dyDescent="0.25">
      <c r="A14" s="179"/>
    </row>
    <row r="15" spans="1:5" ht="37.5" customHeight="1" x14ac:dyDescent="0.25">
      <c r="A15" s="183" t="s">
        <v>945</v>
      </c>
    </row>
    <row r="16" spans="1:5" ht="30.75" customHeight="1" x14ac:dyDescent="0.25">
      <c r="A16" s="181" t="s">
        <v>946</v>
      </c>
    </row>
    <row r="17" spans="1:2" ht="42" customHeight="1" x14ac:dyDescent="0.25">
      <c r="A17" s="181" t="s">
        <v>947</v>
      </c>
    </row>
    <row r="18" spans="1:2" ht="27.75" customHeight="1" x14ac:dyDescent="0.25">
      <c r="A18" s="183" t="s">
        <v>948</v>
      </c>
    </row>
    <row r="19" spans="1:2" s="181" customFormat="1" ht="24" customHeight="1" x14ac:dyDescent="0.25">
      <c r="A19" s="181" t="s">
        <v>949</v>
      </c>
    </row>
    <row r="20" spans="1:2" s="181" customFormat="1" ht="20.25" customHeight="1" x14ac:dyDescent="0.25">
      <c r="A20" s="181" t="s">
        <v>950</v>
      </c>
    </row>
    <row r="21" spans="1:2" s="181" customFormat="1" ht="25.5" customHeight="1" x14ac:dyDescent="0.25">
      <c r="A21" s="181" t="s">
        <v>951</v>
      </c>
    </row>
    <row r="22" spans="1:2" s="181" customFormat="1" ht="27" customHeight="1" x14ac:dyDescent="0.25">
      <c r="A22" s="181" t="s">
        <v>952</v>
      </c>
    </row>
    <row r="23" spans="1:2" s="181" customFormat="1" ht="14.5" x14ac:dyDescent="0.25"/>
    <row r="24" spans="1:2" s="181" customFormat="1" ht="14.5" x14ac:dyDescent="0.25">
      <c r="A24" s="181" t="s">
        <v>953</v>
      </c>
    </row>
    <row r="25" spans="1:2" s="181" customFormat="1" ht="14.5" x14ac:dyDescent="0.25"/>
    <row r="26" spans="1:2" s="181" customFormat="1" ht="14.5" x14ac:dyDescent="0.25">
      <c r="A26" s="184" t="s">
        <v>954</v>
      </c>
    </row>
    <row r="27" spans="1:2" s="181" customFormat="1" ht="29.25" customHeight="1" x14ac:dyDescent="0.25">
      <c r="A27" s="181" t="s">
        <v>955</v>
      </c>
    </row>
    <row r="28" spans="1:2" s="181" customFormat="1" ht="29.25" customHeight="1" x14ac:dyDescent="0.25">
      <c r="A28" s="181" t="s">
        <v>956</v>
      </c>
    </row>
    <row r="29" spans="1:2" s="181" customFormat="1" ht="23.25" customHeight="1" x14ac:dyDescent="0.25">
      <c r="A29" s="181" t="s">
        <v>957</v>
      </c>
    </row>
    <row r="30" spans="1:2" s="181" customFormat="1" ht="29.25" customHeight="1" x14ac:dyDescent="0.25">
      <c r="A30" s="181" t="s">
        <v>958</v>
      </c>
    </row>
    <row r="31" spans="1:2" s="181" customFormat="1" ht="29.25" customHeight="1" x14ac:dyDescent="0.25">
      <c r="A31" s="181" t="s">
        <v>959</v>
      </c>
    </row>
    <row r="32" spans="1:2" s="181" customFormat="1" ht="29.25" customHeight="1" x14ac:dyDescent="0.25">
      <c r="B32" s="181" t="s">
        <v>960</v>
      </c>
    </row>
    <row r="33" spans="1:2" s="181" customFormat="1" ht="29.25" customHeight="1" x14ac:dyDescent="0.25">
      <c r="B33" s="181" t="s">
        <v>961</v>
      </c>
    </row>
    <row r="34" spans="1:2" s="181" customFormat="1" ht="29.25" customHeight="1" x14ac:dyDescent="0.25">
      <c r="A34" s="181" t="s">
        <v>962</v>
      </c>
    </row>
    <row r="35" spans="1:2" s="181" customFormat="1" ht="29.25" customHeight="1" x14ac:dyDescent="0.25">
      <c r="A35" s="181" t="s">
        <v>963</v>
      </c>
    </row>
    <row r="36" spans="1:2" s="181" customFormat="1" ht="29.25" customHeight="1" x14ac:dyDescent="0.25">
      <c r="A36" s="181" t="s">
        <v>964</v>
      </c>
    </row>
    <row r="37" spans="1:2" s="181" customFormat="1" ht="29.25" customHeight="1" x14ac:dyDescent="0.25">
      <c r="A37" s="181" t="s">
        <v>965</v>
      </c>
    </row>
    <row r="38" spans="1:2" ht="19.5" customHeight="1" x14ac:dyDescent="0.25">
      <c r="A38" s="185" t="s">
        <v>966</v>
      </c>
    </row>
    <row r="40" spans="1:2" ht="14.5" x14ac:dyDescent="0.25">
      <c r="A40" s="184" t="s">
        <v>967</v>
      </c>
    </row>
    <row r="41" spans="1:2" s="181" customFormat="1" ht="29.25" customHeight="1" x14ac:dyDescent="0.25">
      <c r="A41" s="181" t="s">
        <v>968</v>
      </c>
    </row>
    <row r="42" spans="1:2" s="181" customFormat="1" ht="29.25" customHeight="1" x14ac:dyDescent="0.25">
      <c r="A42" s="181" t="s">
        <v>969</v>
      </c>
    </row>
    <row r="43" spans="1:2" s="181" customFormat="1" ht="29.25" customHeight="1" x14ac:dyDescent="0.25">
      <c r="A43" s="181" t="s">
        <v>970</v>
      </c>
    </row>
    <row r="44" spans="1:2" s="181" customFormat="1" ht="29.25" customHeight="1" x14ac:dyDescent="0.25">
      <c r="B44" s="181" t="s">
        <v>971</v>
      </c>
    </row>
    <row r="45" spans="1:2" s="181" customFormat="1" ht="29.25" customHeight="1" x14ac:dyDescent="0.25">
      <c r="A45" s="181" t="s">
        <v>972</v>
      </c>
    </row>
    <row r="46" spans="1:2" s="181" customFormat="1" ht="29.25" customHeight="1" x14ac:dyDescent="0.25">
      <c r="A46" s="181" t="s">
        <v>973</v>
      </c>
    </row>
    <row r="47" spans="1:2" s="181" customFormat="1" ht="29.25" customHeight="1" x14ac:dyDescent="0.25">
      <c r="A47" s="181" t="s">
        <v>974</v>
      </c>
    </row>
    <row r="48" spans="1:2" s="181" customFormat="1" ht="29.25" customHeight="1" x14ac:dyDescent="0.25">
      <c r="B48" s="181" t="s">
        <v>975</v>
      </c>
    </row>
    <row r="49" spans="1:2" s="181" customFormat="1" ht="29.25" customHeight="1" x14ac:dyDescent="0.25"/>
    <row r="50" spans="1:2" ht="33" customHeight="1" x14ac:dyDescent="0.25">
      <c r="A50" s="183" t="s">
        <v>976</v>
      </c>
    </row>
    <row r="51" spans="1:2" s="181" customFormat="1" ht="29.25" customHeight="1" x14ac:dyDescent="0.25">
      <c r="A51" s="181" t="s">
        <v>977</v>
      </c>
    </row>
    <row r="52" spans="1:2" s="181" customFormat="1" ht="29.25" customHeight="1" x14ac:dyDescent="0.25">
      <c r="A52" s="181" t="s">
        <v>978</v>
      </c>
    </row>
    <row r="53" spans="1:2" s="181" customFormat="1" ht="29.25" customHeight="1" x14ac:dyDescent="0.25">
      <c r="A53" s="181" t="s">
        <v>979</v>
      </c>
    </row>
    <row r="54" spans="1:2" s="181" customFormat="1" ht="29.25" customHeight="1" x14ac:dyDescent="0.25">
      <c r="A54" s="181" t="s">
        <v>980</v>
      </c>
    </row>
    <row r="55" spans="1:2" s="181" customFormat="1" ht="29.25" customHeight="1" x14ac:dyDescent="0.25">
      <c r="A55" s="181" t="s">
        <v>981</v>
      </c>
    </row>
    <row r="56" spans="1:2" s="181" customFormat="1" ht="29.25" customHeight="1" x14ac:dyDescent="0.25">
      <c r="B56" s="181" t="s">
        <v>982</v>
      </c>
    </row>
    <row r="57" spans="1:2" s="181" customFormat="1" ht="29.25" customHeight="1" x14ac:dyDescent="0.25">
      <c r="B57" s="181" t="s">
        <v>983</v>
      </c>
    </row>
    <row r="58" spans="1:2" s="181" customFormat="1" ht="29.25" customHeight="1" x14ac:dyDescent="0.25">
      <c r="B58" s="181" t="s">
        <v>984</v>
      </c>
    </row>
    <row r="59" spans="1:2" s="181" customFormat="1" ht="29.25" customHeight="1" x14ac:dyDescent="0.25">
      <c r="A59" s="181" t="s">
        <v>985</v>
      </c>
    </row>
    <row r="60" spans="1:2" s="181" customFormat="1" ht="29.25" customHeight="1" x14ac:dyDescent="0.25"/>
    <row r="61" spans="1:2" s="181" customFormat="1" ht="29.25" customHeight="1" x14ac:dyDescent="0.25"/>
    <row r="62" spans="1:2" s="181" customFormat="1" ht="29.25" customHeight="1" x14ac:dyDescent="0.25"/>
  </sheetData>
  <sheetProtection algorithmName="SHA-512" hashValue="xsy9M+SDkFTpE2zL0H9Bmu8wlNXelw6Fntn3pITMG0rbTginBo8Uem6m56wDZVCUK9WgclbRGK/NRjZGlHqsHg==" saltValue="Tt4XA1Gts9pA5Q46K89W3g==" spinCount="100000" sheet="1" objects="1" scenarios="1"/>
  <mergeCells count="1">
    <mergeCell ref="D12:E12"/>
  </mergeCells>
  <hyperlinks>
    <hyperlink ref="A9" r:id="rId1" display="mailto:PMRIndicators@oecd.org" xr:uid="{3AEAD80F-9503-4142-A278-07BB9D84CE2D}"/>
  </hyperlinks>
  <pageMargins left="0.7" right="0.7" top="0.75" bottom="0.75" header="0.3" footer="0.3"/>
  <pageSetup orientation="portrait" horizontalDpi="4294967293" verticalDpi="0" r:id="rId2"/>
  <headerFooter>
    <oddFooter>&amp;C_x000D_&amp;1#&amp;"Calibri"&amp;10&amp;K0000FF Restricted Use - À usage restreint</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AV300"/>
  <sheetViews>
    <sheetView tabSelected="1" topLeftCell="D1" zoomScale="85" zoomScaleNormal="85" zoomScaleSheetLayoutView="40" workbookViewId="0">
      <pane xSplit="5" ySplit="4" topLeftCell="I5" activePane="bottomRight" state="frozen"/>
      <selection activeCell="D1" sqref="D1"/>
      <selection pane="topRight" activeCell="I1" sqref="I1"/>
      <selection pane="bottomLeft" activeCell="D5" sqref="D5"/>
      <selection pane="bottomRight" activeCell="F35" sqref="F35:H35"/>
    </sheetView>
  </sheetViews>
  <sheetFormatPr defaultColWidth="9.1796875" defaultRowHeight="12.5" x14ac:dyDescent="0.25"/>
  <cols>
    <col min="1" max="2" width="10.7265625" style="32" hidden="1" customWidth="1"/>
    <col min="3" max="3" width="10.7265625" style="33" hidden="1" customWidth="1"/>
    <col min="4" max="4" width="3.54296875" style="45" customWidth="1"/>
    <col min="5" max="7" width="3.54296875" style="426" customWidth="1"/>
    <col min="8" max="8" width="52.7265625" style="426" customWidth="1"/>
    <col min="9" max="9" width="55.54296875" style="426" customWidth="1"/>
    <col min="10" max="13" width="20.7265625" style="80" hidden="1" customWidth="1"/>
    <col min="14" max="14" width="26.7265625" style="80" hidden="1" customWidth="1"/>
    <col min="15" max="15" width="42.7265625" style="30" hidden="1" customWidth="1"/>
    <col min="16" max="16" width="72.7265625" style="66" hidden="1" customWidth="1"/>
    <col min="17" max="17" width="40.7265625" style="66" hidden="1" customWidth="1"/>
    <col min="18" max="18" width="45.7265625" style="81" hidden="1" customWidth="1"/>
    <col min="19" max="19" width="35.7265625" style="81" hidden="1" customWidth="1"/>
    <col min="20" max="20" width="45.7265625" style="81" hidden="1" customWidth="1"/>
    <col min="21" max="23" width="35.7265625" style="81" hidden="1" customWidth="1"/>
    <col min="24" max="27" width="20.7265625" style="81" hidden="1" customWidth="1"/>
    <col min="28" max="28" width="72.6328125" style="66" customWidth="1"/>
    <col min="29" max="29" width="40.6328125" style="30" customWidth="1"/>
    <col min="30" max="30" width="45.7265625" style="81" hidden="1" customWidth="1"/>
    <col min="31" max="32" width="35.7265625" style="81" hidden="1" customWidth="1"/>
    <col min="33" max="33" width="45.7265625" style="81" hidden="1" customWidth="1"/>
    <col min="34" max="34" width="35.7265625" style="81" hidden="1" customWidth="1"/>
    <col min="35" max="35" width="45.7265625" style="81" hidden="1" customWidth="1"/>
    <col min="36" max="36" width="35.7265625" style="81" hidden="1" customWidth="1"/>
    <col min="37" max="37" width="35.7265625" style="82" hidden="1" customWidth="1"/>
    <col min="38" max="38" width="45.7265625" style="45" hidden="1" customWidth="1"/>
    <col min="39" max="39" width="35.7265625" style="45" hidden="1" customWidth="1"/>
    <col min="40" max="40" width="46.54296875" style="45" hidden="1" customWidth="1"/>
    <col min="41" max="43" width="35.7265625" style="45" hidden="1" customWidth="1"/>
    <col min="44" max="44" width="9.1796875" style="45" hidden="1" customWidth="1"/>
    <col min="45" max="48" width="9.1796875" style="79" hidden="1" customWidth="1"/>
    <col min="49" max="16384" width="9.1796875" style="44"/>
  </cols>
  <sheetData>
    <row r="1" spans="1:48" ht="15.5" x14ac:dyDescent="0.25">
      <c r="D1" s="34" t="s">
        <v>555</v>
      </c>
      <c r="J1" s="75"/>
      <c r="K1" s="75"/>
      <c r="L1" s="75"/>
      <c r="M1" s="75"/>
      <c r="N1" s="76"/>
      <c r="O1" s="76"/>
      <c r="P1" s="77"/>
      <c r="Q1" s="78"/>
      <c r="R1" s="77"/>
      <c r="S1" s="189"/>
      <c r="T1" s="77"/>
      <c r="U1" s="77"/>
      <c r="V1" s="77"/>
      <c r="W1" s="76"/>
      <c r="X1" s="76"/>
      <c r="Y1" s="76"/>
      <c r="Z1" s="76"/>
      <c r="AA1" s="76"/>
      <c r="AB1" s="77"/>
      <c r="AC1" s="77"/>
      <c r="AD1" s="77"/>
      <c r="AE1" s="189"/>
      <c r="AF1" s="77"/>
      <c r="AG1" s="77"/>
      <c r="AH1" s="77"/>
      <c r="AI1" s="77"/>
      <c r="AJ1" s="77"/>
      <c r="AK1" s="77"/>
      <c r="AL1" s="77"/>
      <c r="AM1" s="77"/>
      <c r="AN1" s="77"/>
      <c r="AO1" s="77"/>
      <c r="AP1" s="77"/>
      <c r="AQ1" s="77"/>
    </row>
    <row r="2" spans="1:48" ht="16.5" customHeight="1" thickBot="1" x14ac:dyDescent="0.3">
      <c r="D2" s="36" t="str">
        <f>LEFT(Country!B3,3)</f>
        <v>AUS</v>
      </c>
    </row>
    <row r="3" spans="1:48" ht="17.25" customHeight="1" thickBot="1" x14ac:dyDescent="0.3">
      <c r="D3" s="37"/>
      <c r="E3" s="38"/>
      <c r="F3" s="38"/>
      <c r="G3" s="39"/>
      <c r="H3" s="40"/>
      <c r="I3" s="39"/>
      <c r="J3" s="534" t="s">
        <v>218</v>
      </c>
      <c r="K3" s="535"/>
      <c r="L3" s="535"/>
      <c r="M3" s="536"/>
      <c r="N3" s="537" t="s">
        <v>893</v>
      </c>
      <c r="O3" s="537"/>
      <c r="P3" s="537"/>
      <c r="Q3" s="537"/>
      <c r="R3" s="537"/>
      <c r="S3" s="537"/>
      <c r="T3" s="537"/>
      <c r="U3" s="537"/>
      <c r="V3" s="537"/>
      <c r="W3" s="538"/>
      <c r="X3" s="539" t="s">
        <v>218</v>
      </c>
      <c r="Y3" s="540"/>
      <c r="Z3" s="540"/>
      <c r="AA3" s="541"/>
      <c r="AB3" s="542" t="s">
        <v>219</v>
      </c>
      <c r="AC3" s="543"/>
      <c r="AD3" s="543"/>
      <c r="AE3" s="543"/>
      <c r="AF3" s="543"/>
      <c r="AG3" s="543"/>
      <c r="AH3" s="543"/>
      <c r="AI3" s="543"/>
      <c r="AJ3" s="543"/>
      <c r="AK3" s="543"/>
      <c r="AL3" s="543"/>
      <c r="AM3" s="543"/>
      <c r="AN3" s="543"/>
      <c r="AO3" s="543"/>
      <c r="AP3" s="543"/>
      <c r="AQ3" s="544"/>
      <c r="AS3" s="545" t="s">
        <v>235</v>
      </c>
      <c r="AT3" s="546"/>
      <c r="AU3" s="546"/>
      <c r="AV3" s="547"/>
    </row>
    <row r="4" spans="1:48" ht="155.15" customHeight="1" thickBot="1" x14ac:dyDescent="0.3">
      <c r="A4" s="41" t="s">
        <v>344</v>
      </c>
      <c r="B4" s="25" t="s">
        <v>11</v>
      </c>
      <c r="C4" s="421" t="s">
        <v>6</v>
      </c>
      <c r="D4" s="548" t="s">
        <v>214</v>
      </c>
      <c r="E4" s="549"/>
      <c r="F4" s="549"/>
      <c r="G4" s="549"/>
      <c r="H4" s="550"/>
      <c r="I4" s="190" t="s">
        <v>933</v>
      </c>
      <c r="J4" s="83"/>
      <c r="K4" s="83"/>
      <c r="L4" s="83"/>
      <c r="M4" s="83"/>
      <c r="N4" s="69" t="s">
        <v>1175</v>
      </c>
      <c r="O4" s="67" t="s">
        <v>220</v>
      </c>
      <c r="P4" s="68" t="s">
        <v>894</v>
      </c>
      <c r="Q4" s="67" t="s">
        <v>895</v>
      </c>
      <c r="R4" s="67" t="s">
        <v>224</v>
      </c>
      <c r="S4" s="67" t="s">
        <v>225</v>
      </c>
      <c r="T4" s="67" t="s">
        <v>227</v>
      </c>
      <c r="U4" s="67" t="s">
        <v>908</v>
      </c>
      <c r="V4" s="67" t="s">
        <v>896</v>
      </c>
      <c r="W4" s="70" t="s">
        <v>221</v>
      </c>
      <c r="X4" s="68"/>
      <c r="Y4" s="68"/>
      <c r="Z4" s="68"/>
      <c r="AA4" s="68"/>
      <c r="AB4" s="69" t="s">
        <v>222</v>
      </c>
      <c r="AC4" s="67" t="s">
        <v>223</v>
      </c>
      <c r="AD4" s="67" t="s">
        <v>224</v>
      </c>
      <c r="AE4" s="67" t="s">
        <v>225</v>
      </c>
      <c r="AF4" s="71" t="s">
        <v>226</v>
      </c>
      <c r="AG4" s="67" t="s">
        <v>227</v>
      </c>
      <c r="AH4" s="67" t="s">
        <v>908</v>
      </c>
      <c r="AI4" s="67" t="s">
        <v>228</v>
      </c>
      <c r="AJ4" s="67" t="s">
        <v>229</v>
      </c>
      <c r="AK4" s="71" t="s">
        <v>230</v>
      </c>
      <c r="AL4" s="67" t="s">
        <v>227</v>
      </c>
      <c r="AM4" s="67" t="s">
        <v>908</v>
      </c>
      <c r="AN4" s="67" t="s">
        <v>231</v>
      </c>
      <c r="AO4" s="67" t="s">
        <v>232</v>
      </c>
      <c r="AP4" s="67" t="s">
        <v>233</v>
      </c>
      <c r="AQ4" s="70" t="s">
        <v>234</v>
      </c>
      <c r="AS4" s="69"/>
      <c r="AT4" s="72"/>
      <c r="AU4" s="73"/>
      <c r="AV4" s="74"/>
    </row>
    <row r="5" spans="1:48" ht="39" customHeight="1" x14ac:dyDescent="0.25">
      <c r="A5" s="41"/>
      <c r="B5" s="25"/>
      <c r="C5" s="421"/>
      <c r="D5" s="104"/>
      <c r="E5" s="459" t="s">
        <v>345</v>
      </c>
      <c r="F5" s="459"/>
      <c r="G5" s="459"/>
      <c r="H5" s="460"/>
      <c r="I5" s="191"/>
      <c r="J5" s="360"/>
      <c r="K5" s="361"/>
      <c r="L5" s="361"/>
      <c r="M5" s="362"/>
      <c r="N5" s="169"/>
      <c r="O5" s="193"/>
      <c r="P5" s="169"/>
      <c r="Q5" s="428"/>
      <c r="R5" s="176"/>
      <c r="S5" s="177"/>
      <c r="T5" s="169"/>
      <c r="U5" s="320"/>
      <c r="V5" s="176"/>
      <c r="W5" s="170"/>
      <c r="X5" s="394"/>
      <c r="Y5" s="176"/>
      <c r="Z5" s="176"/>
      <c r="AA5" s="395"/>
      <c r="AB5" s="201"/>
      <c r="AC5" s="202"/>
      <c r="AD5" s="169"/>
      <c r="AE5" s="177"/>
      <c r="AF5" s="193" t="str">
        <f>IF(AND(AB5="",AD5=""),"",IF(AD5="",AB5,AD5))</f>
        <v/>
      </c>
      <c r="AG5" s="169"/>
      <c r="AH5" s="320"/>
      <c r="AI5" s="169"/>
      <c r="AJ5" s="320"/>
      <c r="AK5" s="316" t="str">
        <f t="shared" ref="AK5:AK68" si="0">IF(AND(AI5="",AG5="",AF5=""),"",IF(AND(AI5="",AG5=""),AF5,IF(AND(AI5="",AG5&lt;&gt;""),AG5,IF(AND(AI5="",AG5&lt;&gt;""),AG5,AI5))))</f>
        <v/>
      </c>
      <c r="AL5" s="169"/>
      <c r="AM5" s="316"/>
      <c r="AN5" s="169"/>
      <c r="AO5" s="339"/>
      <c r="AP5" s="172" t="str">
        <f>IF(AND(AN5="",AL5="",AK5=""),".",IF(AND(AN5="",AL5=""),AK5,IF(AND(AN5="",AL5&lt;&gt;""),AL5,IF(AND(AN5="",AL5&lt;&gt;""),AL5,AN5))))</f>
        <v>.</v>
      </c>
      <c r="AQ5" s="340"/>
      <c r="AS5" s="86"/>
      <c r="AT5" s="87"/>
      <c r="AU5" s="87"/>
      <c r="AV5" s="88"/>
    </row>
    <row r="6" spans="1:48" ht="27.75" customHeight="1" x14ac:dyDescent="0.25">
      <c r="A6" s="7" t="str">
        <f>MID($E$5,FIND("(Q",$E$5)+1,6)&amp;"_i"</f>
        <v>Q2.0.1_i</v>
      </c>
      <c r="B6" s="25" t="s">
        <v>138</v>
      </c>
      <c r="C6" s="7" t="s">
        <v>236</v>
      </c>
      <c r="D6" s="14"/>
      <c r="E6" s="410"/>
      <c r="F6" s="448" t="s">
        <v>136</v>
      </c>
      <c r="G6" s="448"/>
      <c r="H6" s="449"/>
      <c r="I6" s="447" t="s">
        <v>355</v>
      </c>
      <c r="J6" s="363"/>
      <c r="K6" s="364"/>
      <c r="L6" s="364"/>
      <c r="M6" s="365"/>
      <c r="N6" s="406" t="s">
        <v>2</v>
      </c>
      <c r="O6" s="164" t="str">
        <f>IF(OR(B6="NI",B6="N"),"New question introduced in 2023 - Please answer this question for the year of the previous update in Column P",IF(B6="EC","Small changes were made to the question. Take extra care when validating the response in Column N. If necessary, please change your answer in Column P",""))</f>
        <v/>
      </c>
      <c r="P6" s="406"/>
      <c r="Q6" s="429"/>
      <c r="R6" s="164"/>
      <c r="S6" s="163"/>
      <c r="T6" s="163"/>
      <c r="U6" s="321"/>
      <c r="V6" s="192" t="str">
        <f>IF(AND(T6="",R6="",P6="",N6=""),"",IF(AND(T6="",R6="", P6=""),N6,IF(AND(T6="", R6="",P6&lt;&gt;""),P6,IF(AND(T6="",R6&lt;&gt;""),R6,T6))))</f>
        <v>yes</v>
      </c>
      <c r="W6" s="84"/>
      <c r="X6" s="396"/>
      <c r="Y6" s="193"/>
      <c r="Z6" s="193"/>
      <c r="AA6" s="175"/>
      <c r="AB6" s="130"/>
      <c r="AC6" s="89"/>
      <c r="AD6" s="85"/>
      <c r="AE6" s="85"/>
      <c r="AF6" s="142" t="str">
        <f t="shared" ref="AF6:AF69" si="1">IF(AND(AB6="",AD6=""),"",IF(AD6="",AB6,AD6))</f>
        <v/>
      </c>
      <c r="AG6" s="85"/>
      <c r="AH6" s="322"/>
      <c r="AI6" s="85"/>
      <c r="AJ6" s="322"/>
      <c r="AK6" s="317" t="str">
        <f>IF(AND(AI6="",AG6="",AF6=""),"",IF(AND(AI6="",AG6=""),AF6,IF(AND(AI6="",AG6&lt;&gt;""),AG6,IF(AND(AI6="",AG6&lt;&gt;""),AG6,AI6))))</f>
        <v/>
      </c>
      <c r="AL6" s="85"/>
      <c r="AM6" s="317"/>
      <c r="AN6" s="85"/>
      <c r="AO6" s="143"/>
      <c r="AP6" s="98" t="str">
        <f>IF(AND(AN6="",AL6="",AK6=""),".",IF(AND(AN6="",AL6=""),AK6,IF(AND(AN6="",AL6&lt;&gt;""),AL6,IF(AND(AN6="",AL6&lt;&gt;""),AL6,AN6))))</f>
        <v>.</v>
      </c>
      <c r="AQ6" s="337"/>
      <c r="AS6" s="90"/>
      <c r="AT6" s="91"/>
      <c r="AU6" s="91"/>
      <c r="AV6" s="92"/>
    </row>
    <row r="7" spans="1:48" ht="22.5" x14ac:dyDescent="0.25">
      <c r="A7" s="7" t="str">
        <f>MID($E$5,FIND("(Q",$E$5)+1,6)&amp;"_ii"</f>
        <v>Q2.0.1_ii</v>
      </c>
      <c r="B7" s="25" t="s">
        <v>138</v>
      </c>
      <c r="C7" s="7" t="s">
        <v>237</v>
      </c>
      <c r="D7" s="14"/>
      <c r="E7" s="410"/>
      <c r="F7" s="448" t="s">
        <v>137</v>
      </c>
      <c r="G7" s="448"/>
      <c r="H7" s="449"/>
      <c r="I7" s="447"/>
      <c r="J7" s="363"/>
      <c r="K7" s="364"/>
      <c r="L7" s="364"/>
      <c r="M7" s="365"/>
      <c r="N7" s="406" t="s">
        <v>2</v>
      </c>
      <c r="O7" s="164" t="str">
        <f>IF(OR(B7="NI",B7="N"),"New question introduced in 2023 - Please answer this question for the year of the previous update in Column P",IF(B7="EC","Small changes were made to the question. Take extra care when validating the response in Column N. If necessary, please change your answer in Column P",""))</f>
        <v/>
      </c>
      <c r="P7" s="163"/>
      <c r="Q7" s="429"/>
      <c r="R7" s="164"/>
      <c r="S7" s="163"/>
      <c r="T7" s="163"/>
      <c r="U7" s="321"/>
      <c r="V7" s="192" t="str">
        <f t="shared" ref="V7:V70" si="2">IF(AND(T7="",R7="",P7="",N7=""),"",IF(AND(T7="",R7="", P7=""),N7,IF(AND(T7="", R7="",P7&lt;&gt;""),P7,IF(AND(T7="",R7&lt;&gt;""),R7,T7))))</f>
        <v>yes</v>
      </c>
      <c r="W7" s="84"/>
      <c r="X7" s="396"/>
      <c r="Y7" s="193"/>
      <c r="Z7" s="193"/>
      <c r="AA7" s="175"/>
      <c r="AB7" s="130"/>
      <c r="AC7" s="89"/>
      <c r="AD7" s="85"/>
      <c r="AE7" s="85"/>
      <c r="AF7" s="142" t="str">
        <f t="shared" si="1"/>
        <v/>
      </c>
      <c r="AG7" s="85"/>
      <c r="AH7" s="322"/>
      <c r="AI7" s="85"/>
      <c r="AJ7" s="322"/>
      <c r="AK7" s="317" t="str">
        <f t="shared" si="0"/>
        <v/>
      </c>
      <c r="AL7" s="85"/>
      <c r="AM7" s="317"/>
      <c r="AN7" s="85"/>
      <c r="AO7" s="143"/>
      <c r="AP7" s="98" t="str">
        <f>IF(AND(AN7="",AL7="",AK7=""),".",IF(AND(AN7="",AL7=""),AK7,IF(AND(AN7="",AL7&lt;&gt;""),AL7,IF(AND(AN7="",AL7&lt;&gt;""),AL7,AN7))))</f>
        <v>.</v>
      </c>
      <c r="AQ7" s="337"/>
      <c r="AS7" s="90"/>
      <c r="AT7" s="91"/>
      <c r="AU7" s="91"/>
      <c r="AV7" s="92"/>
    </row>
    <row r="8" spans="1:48" ht="54.75" customHeight="1" x14ac:dyDescent="0.25">
      <c r="A8" s="7" t="str">
        <f>MID(E8,FIND("(Q",E8)+1,7)</f>
        <v>Q2.0.1a</v>
      </c>
      <c r="B8" s="25" t="s">
        <v>546</v>
      </c>
      <c r="C8" s="7"/>
      <c r="D8" s="14"/>
      <c r="E8" s="445" t="s">
        <v>592</v>
      </c>
      <c r="F8" s="445"/>
      <c r="G8" s="445"/>
      <c r="H8" s="446"/>
      <c r="I8" s="161" t="s">
        <v>589</v>
      </c>
      <c r="J8" s="363"/>
      <c r="K8" s="364"/>
      <c r="L8" s="364"/>
      <c r="M8" s="365"/>
      <c r="N8" s="406" t="s">
        <v>0</v>
      </c>
      <c r="O8" s="164" t="s">
        <v>1156</v>
      </c>
      <c r="P8" s="163"/>
      <c r="Q8" s="429"/>
      <c r="R8" s="164"/>
      <c r="S8" s="163"/>
      <c r="T8" s="163"/>
      <c r="U8" s="321"/>
      <c r="V8" s="192" t="str">
        <f t="shared" si="2"/>
        <v/>
      </c>
      <c r="W8" s="84"/>
      <c r="X8" s="396"/>
      <c r="Y8" s="193"/>
      <c r="Z8" s="193"/>
      <c r="AA8" s="175"/>
      <c r="AB8" s="130"/>
      <c r="AC8" s="89"/>
      <c r="AD8" s="85"/>
      <c r="AE8" s="85"/>
      <c r="AF8" s="142" t="str">
        <f t="shared" si="1"/>
        <v/>
      </c>
      <c r="AG8" s="85"/>
      <c r="AH8" s="322"/>
      <c r="AI8" s="85"/>
      <c r="AJ8" s="322"/>
      <c r="AK8" s="317" t="str">
        <f t="shared" si="0"/>
        <v/>
      </c>
      <c r="AL8" s="85"/>
      <c r="AM8" s="317"/>
      <c r="AN8" s="85"/>
      <c r="AO8" s="143"/>
      <c r="AP8" s="98" t="str">
        <f t="shared" ref="AP8:AP27" si="3">IF(AND(AN8="",AL8="",AK8=""),".",IF(AND(AN8="",AL8=""),AK8,IF(AND(AN8="",AL8&lt;&gt;""),AL8,IF(AND(AN8="",AL8&lt;&gt;""),AL8,AN8))))</f>
        <v>.</v>
      </c>
      <c r="AQ8" s="337"/>
      <c r="AS8" s="90"/>
      <c r="AT8" s="91"/>
      <c r="AU8" s="91"/>
      <c r="AV8" s="92"/>
    </row>
    <row r="9" spans="1:48" ht="52.5" customHeight="1" x14ac:dyDescent="0.25">
      <c r="A9" s="7" t="str">
        <f>MID(E9,FIND("(Q",E9)+1,7)</f>
        <v>Q2.0.1b</v>
      </c>
      <c r="B9" s="25" t="s">
        <v>546</v>
      </c>
      <c r="C9" s="7"/>
      <c r="D9" s="14"/>
      <c r="E9" s="445" t="s">
        <v>591</v>
      </c>
      <c r="F9" s="445"/>
      <c r="G9" s="445"/>
      <c r="H9" s="446"/>
      <c r="I9" s="417" t="s">
        <v>590</v>
      </c>
      <c r="J9" s="363"/>
      <c r="K9" s="364"/>
      <c r="L9" s="364"/>
      <c r="M9" s="365"/>
      <c r="N9" s="406" t="s">
        <v>0</v>
      </c>
      <c r="O9" s="164" t="s">
        <v>1156</v>
      </c>
      <c r="P9" s="163"/>
      <c r="Q9" s="429"/>
      <c r="R9" s="164"/>
      <c r="S9" s="163"/>
      <c r="T9" s="163"/>
      <c r="U9" s="321"/>
      <c r="V9" s="192" t="str">
        <f t="shared" si="2"/>
        <v/>
      </c>
      <c r="W9" s="84"/>
      <c r="X9" s="396"/>
      <c r="Y9" s="193"/>
      <c r="Z9" s="193"/>
      <c r="AA9" s="175"/>
      <c r="AB9" s="130"/>
      <c r="AC9" s="89"/>
      <c r="AD9" s="85"/>
      <c r="AE9" s="85"/>
      <c r="AF9" s="142" t="str">
        <f t="shared" si="1"/>
        <v/>
      </c>
      <c r="AG9" s="85"/>
      <c r="AH9" s="322"/>
      <c r="AI9" s="85"/>
      <c r="AJ9" s="322"/>
      <c r="AK9" s="317" t="str">
        <f t="shared" si="0"/>
        <v/>
      </c>
      <c r="AL9" s="85"/>
      <c r="AM9" s="317"/>
      <c r="AN9" s="85"/>
      <c r="AO9" s="143"/>
      <c r="AP9" s="98" t="str">
        <f t="shared" si="3"/>
        <v>.</v>
      </c>
      <c r="AQ9" s="337"/>
      <c r="AS9" s="90"/>
      <c r="AT9" s="91"/>
      <c r="AU9" s="91"/>
      <c r="AV9" s="92"/>
    </row>
    <row r="10" spans="1:48" ht="43.15" customHeight="1" x14ac:dyDescent="0.25">
      <c r="A10" s="41"/>
      <c r="B10" s="41"/>
      <c r="C10" s="41"/>
      <c r="D10" s="551" t="s">
        <v>346</v>
      </c>
      <c r="E10" s="552"/>
      <c r="F10" s="552"/>
      <c r="G10" s="552"/>
      <c r="H10" s="552"/>
      <c r="I10" s="162"/>
      <c r="J10" s="363"/>
      <c r="K10" s="364"/>
      <c r="L10" s="364"/>
      <c r="M10" s="365"/>
      <c r="N10" s="407"/>
      <c r="O10" s="193"/>
      <c r="P10" s="169"/>
      <c r="Q10" s="428"/>
      <c r="R10" s="193"/>
      <c r="S10" s="169"/>
      <c r="T10" s="169"/>
      <c r="U10" s="323"/>
      <c r="V10" s="193"/>
      <c r="W10" s="170"/>
      <c r="X10" s="396"/>
      <c r="Y10" s="193"/>
      <c r="Z10" s="193"/>
      <c r="AA10" s="175"/>
      <c r="AB10" s="171"/>
      <c r="AC10" s="168"/>
      <c r="AD10" s="169"/>
      <c r="AE10" s="169"/>
      <c r="AF10" s="193" t="str">
        <f t="shared" si="1"/>
        <v/>
      </c>
      <c r="AG10" s="169"/>
      <c r="AH10" s="323"/>
      <c r="AI10" s="169"/>
      <c r="AJ10" s="323"/>
      <c r="AK10" s="318" t="str">
        <f t="shared" si="0"/>
        <v/>
      </c>
      <c r="AL10" s="169"/>
      <c r="AM10" s="318"/>
      <c r="AN10" s="169"/>
      <c r="AO10" s="173"/>
      <c r="AP10" s="172" t="str">
        <f t="shared" si="3"/>
        <v>.</v>
      </c>
      <c r="AQ10" s="174"/>
      <c r="AS10" s="90"/>
      <c r="AT10" s="91"/>
      <c r="AU10" s="91"/>
      <c r="AV10" s="92"/>
    </row>
    <row r="11" spans="1:48" ht="111.75" customHeight="1" x14ac:dyDescent="0.25">
      <c r="A11" s="41"/>
      <c r="B11" s="41"/>
      <c r="C11" s="41"/>
      <c r="D11" s="412"/>
      <c r="I11" s="167" t="s">
        <v>347</v>
      </c>
      <c r="J11" s="366"/>
      <c r="K11" s="367"/>
      <c r="L11" s="367"/>
      <c r="M11" s="365"/>
      <c r="N11" s="407"/>
      <c r="O11" s="193"/>
      <c r="P11" s="169"/>
      <c r="Q11" s="428"/>
      <c r="R11" s="193"/>
      <c r="S11" s="169"/>
      <c r="T11" s="169"/>
      <c r="U11" s="323"/>
      <c r="V11" s="193"/>
      <c r="W11" s="170"/>
      <c r="X11" s="396"/>
      <c r="Y11" s="193"/>
      <c r="Z11" s="193"/>
      <c r="AA11" s="175"/>
      <c r="AB11" s="171"/>
      <c r="AC11" s="168"/>
      <c r="AD11" s="169"/>
      <c r="AE11" s="169"/>
      <c r="AF11" s="193" t="str">
        <f t="shared" si="1"/>
        <v/>
      </c>
      <c r="AG11" s="169"/>
      <c r="AH11" s="323"/>
      <c r="AI11" s="169"/>
      <c r="AJ11" s="323"/>
      <c r="AK11" s="318" t="str">
        <f t="shared" si="0"/>
        <v/>
      </c>
      <c r="AL11" s="169"/>
      <c r="AM11" s="318"/>
      <c r="AN11" s="169"/>
      <c r="AO11" s="173"/>
      <c r="AP11" s="172" t="str">
        <f t="shared" si="3"/>
        <v>.</v>
      </c>
      <c r="AQ11" s="174"/>
      <c r="AS11" s="90"/>
      <c r="AT11" s="91"/>
      <c r="AU11" s="91"/>
      <c r="AV11" s="92"/>
    </row>
    <row r="12" spans="1:48" s="17" customFormat="1" ht="52.5" customHeight="1" x14ac:dyDescent="0.25">
      <c r="A12" s="41"/>
      <c r="B12" s="41"/>
      <c r="C12" s="41"/>
      <c r="D12" s="9" t="s">
        <v>0</v>
      </c>
      <c r="E12" s="532" t="s">
        <v>348</v>
      </c>
      <c r="F12" s="532"/>
      <c r="G12" s="532"/>
      <c r="H12" s="533"/>
      <c r="I12" s="456" t="s">
        <v>841</v>
      </c>
      <c r="J12" s="363"/>
      <c r="K12" s="364"/>
      <c r="L12" s="364"/>
      <c r="M12" s="365"/>
      <c r="N12" s="407"/>
      <c r="O12" s="193"/>
      <c r="P12" s="169"/>
      <c r="Q12" s="428"/>
      <c r="R12" s="193"/>
      <c r="S12" s="169"/>
      <c r="T12" s="169"/>
      <c r="U12" s="323"/>
      <c r="V12" s="193"/>
      <c r="W12" s="170"/>
      <c r="X12" s="396"/>
      <c r="Y12" s="193"/>
      <c r="Z12" s="193"/>
      <c r="AA12" s="175"/>
      <c r="AB12" s="171"/>
      <c r="AC12" s="168"/>
      <c r="AD12" s="169"/>
      <c r="AE12" s="169"/>
      <c r="AF12" s="193" t="str">
        <f t="shared" si="1"/>
        <v/>
      </c>
      <c r="AG12" s="169"/>
      <c r="AH12" s="323"/>
      <c r="AI12" s="169"/>
      <c r="AJ12" s="323"/>
      <c r="AK12" s="318" t="str">
        <f t="shared" si="0"/>
        <v/>
      </c>
      <c r="AL12" s="169"/>
      <c r="AM12" s="318"/>
      <c r="AN12" s="169"/>
      <c r="AO12" s="173"/>
      <c r="AP12" s="172" t="str">
        <f t="shared" si="3"/>
        <v>.</v>
      </c>
      <c r="AQ12" s="174"/>
      <c r="AR12" s="45"/>
      <c r="AS12" s="90"/>
      <c r="AT12" s="91"/>
      <c r="AU12" s="91"/>
      <c r="AV12" s="92"/>
    </row>
    <row r="13" spans="1:48" s="17" customFormat="1" ht="55" customHeight="1" x14ac:dyDescent="0.25">
      <c r="A13" s="7" t="str">
        <f>MID($E$12,FIND("(Q",$E$12)+1,6)&amp;"_C1"</f>
        <v>Q2.1.1_C1</v>
      </c>
      <c r="B13" s="41" t="s">
        <v>14</v>
      </c>
      <c r="C13" s="7" t="s">
        <v>247</v>
      </c>
      <c r="D13" s="9" t="s">
        <v>0</v>
      </c>
      <c r="E13" s="16"/>
      <c r="F13" s="485" t="s">
        <v>35</v>
      </c>
      <c r="G13" s="485"/>
      <c r="H13" s="486"/>
      <c r="I13" s="456"/>
      <c r="J13" s="363"/>
      <c r="K13" s="364"/>
      <c r="L13" s="364"/>
      <c r="M13" s="365"/>
      <c r="N13" s="406" t="s">
        <v>2</v>
      </c>
      <c r="O13" s="164" t="str">
        <f t="shared" ref="O13:O15" si="4">IF(OR(B13="NI",B13="N"),"New question introduced in 2023 - Please answer this question for the year of the previous update in Column P",IF(B13="EC","Small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3" s="163"/>
      <c r="Q13" s="429"/>
      <c r="R13" s="164"/>
      <c r="S13" s="163"/>
      <c r="T13" s="163"/>
      <c r="U13" s="321"/>
      <c r="V13" s="192" t="str">
        <f t="shared" si="2"/>
        <v>yes</v>
      </c>
      <c r="W13" s="84"/>
      <c r="X13" s="396"/>
      <c r="Y13" s="193"/>
      <c r="Z13" s="193"/>
      <c r="AA13" s="175"/>
      <c r="AB13" s="130"/>
      <c r="AC13" s="89"/>
      <c r="AD13" s="85"/>
      <c r="AE13" s="85"/>
      <c r="AF13" s="142" t="str">
        <f t="shared" si="1"/>
        <v/>
      </c>
      <c r="AG13" s="85"/>
      <c r="AH13" s="322"/>
      <c r="AI13" s="85"/>
      <c r="AJ13" s="322"/>
      <c r="AK13" s="317" t="str">
        <f>IF(AND(AI13="",AG13="",AF13=""),"",IF(AND(AI13="",AG13=""),AF13,IF(AND(AI13="",AG13&lt;&gt;""),AG13,IF(AND(AI13="",AG13&lt;&gt;""),AG13,AI13))))</f>
        <v/>
      </c>
      <c r="AL13" s="85"/>
      <c r="AM13" s="317"/>
      <c r="AN13" s="85"/>
      <c r="AO13" s="143"/>
      <c r="AP13" s="98" t="str">
        <f t="shared" si="3"/>
        <v>.</v>
      </c>
      <c r="AQ13" s="337"/>
      <c r="AR13" s="45"/>
      <c r="AS13" s="90"/>
      <c r="AT13" s="91"/>
      <c r="AU13" s="91"/>
      <c r="AV13" s="92"/>
    </row>
    <row r="14" spans="1:48" s="17" customFormat="1" ht="55" customHeight="1" x14ac:dyDescent="0.25">
      <c r="A14" s="7" t="str">
        <f>MID($E$12,FIND("(Q",$E$12)+1,6)&amp;"_C2"</f>
        <v>Q2.1.1_C2</v>
      </c>
      <c r="B14" s="41" t="s">
        <v>14</v>
      </c>
      <c r="C14" s="7" t="s">
        <v>248</v>
      </c>
      <c r="D14" s="9" t="s">
        <v>0</v>
      </c>
      <c r="E14" s="16" t="s">
        <v>0</v>
      </c>
      <c r="F14" s="485" t="s">
        <v>36</v>
      </c>
      <c r="G14" s="485"/>
      <c r="H14" s="486"/>
      <c r="I14" s="456"/>
      <c r="J14" s="363"/>
      <c r="K14" s="364"/>
      <c r="L14" s="364"/>
      <c r="M14" s="365"/>
      <c r="N14" s="406" t="s">
        <v>1</v>
      </c>
      <c r="O14" s="164" t="str">
        <f t="shared" si="4"/>
        <v>Small changes were made to the question. Take extra care when validating the response in Column N. If necessary, please change your answer in Column P</v>
      </c>
      <c r="P14" s="163"/>
      <c r="Q14" s="429"/>
      <c r="R14" s="164"/>
      <c r="S14" s="163"/>
      <c r="T14" s="163"/>
      <c r="U14" s="321"/>
      <c r="V14" s="192" t="str">
        <f t="shared" si="2"/>
        <v>no</v>
      </c>
      <c r="W14" s="84"/>
      <c r="X14" s="396"/>
      <c r="Y14" s="193"/>
      <c r="Z14" s="193"/>
      <c r="AA14" s="175"/>
      <c r="AB14" s="130"/>
      <c r="AC14" s="89"/>
      <c r="AD14" s="85"/>
      <c r="AE14" s="85"/>
      <c r="AF14" s="142" t="str">
        <f t="shared" si="1"/>
        <v/>
      </c>
      <c r="AG14" s="85"/>
      <c r="AH14" s="322"/>
      <c r="AI14" s="85"/>
      <c r="AJ14" s="322"/>
      <c r="AK14" s="317" t="str">
        <f t="shared" si="0"/>
        <v/>
      </c>
      <c r="AL14" s="85"/>
      <c r="AM14" s="317"/>
      <c r="AN14" s="85"/>
      <c r="AO14" s="143"/>
      <c r="AP14" s="98" t="str">
        <f t="shared" si="3"/>
        <v>.</v>
      </c>
      <c r="AQ14" s="337"/>
      <c r="AR14" s="45"/>
      <c r="AS14" s="90"/>
      <c r="AT14" s="91"/>
      <c r="AU14" s="91"/>
      <c r="AV14" s="92"/>
    </row>
    <row r="15" spans="1:48" s="17" customFormat="1" ht="55" customHeight="1" x14ac:dyDescent="0.25">
      <c r="A15" s="7" t="str">
        <f>MID($E$12,FIND("(Q",$E$12)+1,6)&amp;"_C3"</f>
        <v>Q2.1.1_C3</v>
      </c>
      <c r="B15" s="41" t="s">
        <v>14</v>
      </c>
      <c r="C15" s="7" t="s">
        <v>249</v>
      </c>
      <c r="D15" s="9" t="s">
        <v>0</v>
      </c>
      <c r="E15" s="16" t="s">
        <v>0</v>
      </c>
      <c r="F15" s="485" t="s">
        <v>37</v>
      </c>
      <c r="G15" s="485"/>
      <c r="H15" s="486"/>
      <c r="I15" s="456"/>
      <c r="J15" s="420"/>
      <c r="K15" s="368"/>
      <c r="L15" s="368"/>
      <c r="M15" s="369"/>
      <c r="N15" s="406" t="s">
        <v>1</v>
      </c>
      <c r="O15" s="164" t="str">
        <f t="shared" si="4"/>
        <v>Small changes were made to the question. Take extra care when validating the response in Column N. If necessary, please change your answer in Column P</v>
      </c>
      <c r="P15" s="163"/>
      <c r="Q15" s="429"/>
      <c r="R15" s="164"/>
      <c r="S15" s="163"/>
      <c r="T15" s="163"/>
      <c r="U15" s="321"/>
      <c r="V15" s="192" t="str">
        <f t="shared" si="2"/>
        <v>no</v>
      </c>
      <c r="W15" s="84"/>
      <c r="X15" s="396"/>
      <c r="Y15" s="193"/>
      <c r="Z15" s="193"/>
      <c r="AA15" s="175"/>
      <c r="AB15" s="130"/>
      <c r="AC15" s="89"/>
      <c r="AD15" s="85"/>
      <c r="AE15" s="85"/>
      <c r="AF15" s="142" t="str">
        <f t="shared" si="1"/>
        <v/>
      </c>
      <c r="AG15" s="85"/>
      <c r="AH15" s="322"/>
      <c r="AI15" s="85"/>
      <c r="AJ15" s="322"/>
      <c r="AK15" s="317" t="str">
        <f t="shared" si="0"/>
        <v/>
      </c>
      <c r="AL15" s="85"/>
      <c r="AM15" s="143"/>
      <c r="AN15" s="85"/>
      <c r="AO15" s="143"/>
      <c r="AP15" s="98" t="str">
        <f t="shared" si="3"/>
        <v>.</v>
      </c>
      <c r="AQ15" s="337"/>
      <c r="AR15" s="93"/>
      <c r="AS15" s="94"/>
      <c r="AT15" s="95"/>
      <c r="AU15" s="95"/>
      <c r="AV15" s="96"/>
    </row>
    <row r="16" spans="1:48" s="17" customFormat="1" ht="55" customHeight="1" x14ac:dyDescent="0.25">
      <c r="A16" s="7" t="str">
        <f>MID($E$12,FIND("(Q",$E$12)+1,6)&amp;"_C4"</f>
        <v>Q2.1.1_C4</v>
      </c>
      <c r="B16" s="41" t="s">
        <v>14</v>
      </c>
      <c r="C16" s="7" t="s">
        <v>250</v>
      </c>
      <c r="D16" s="9" t="s">
        <v>0</v>
      </c>
      <c r="E16" s="16" t="s">
        <v>0</v>
      </c>
      <c r="F16" s="485" t="s">
        <v>38</v>
      </c>
      <c r="G16" s="485"/>
      <c r="H16" s="486"/>
      <c r="I16" s="456"/>
      <c r="J16" s="355"/>
      <c r="K16" s="265"/>
      <c r="L16" s="265"/>
      <c r="M16" s="249"/>
      <c r="N16" s="406" t="s">
        <v>1</v>
      </c>
      <c r="O16" s="164" t="str">
        <f>IF(OR(B16="NI",B16="N"),"New question introduced in 2023 - Please answer this question for the year of the previous update in Column P",IF(B16="EC","Small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6" s="163"/>
      <c r="Q16" s="429"/>
      <c r="R16" s="164"/>
      <c r="S16" s="99"/>
      <c r="T16" s="163"/>
      <c r="U16" s="163"/>
      <c r="V16" s="194" t="str">
        <f t="shared" si="2"/>
        <v>no</v>
      </c>
      <c r="W16" s="97"/>
      <c r="X16" s="396"/>
      <c r="Y16" s="193"/>
      <c r="Z16" s="193"/>
      <c r="AA16" s="175"/>
      <c r="AB16" s="130"/>
      <c r="AC16" s="89"/>
      <c r="AD16" s="85"/>
      <c r="AE16" s="98"/>
      <c r="AF16" s="142" t="str">
        <f t="shared" si="1"/>
        <v/>
      </c>
      <c r="AG16" s="85"/>
      <c r="AH16" s="85"/>
      <c r="AI16" s="85"/>
      <c r="AJ16" s="85"/>
      <c r="AK16" s="317" t="str">
        <f t="shared" si="0"/>
        <v/>
      </c>
      <c r="AL16" s="85"/>
      <c r="AM16" s="143"/>
      <c r="AN16" s="85"/>
      <c r="AO16" s="143"/>
      <c r="AP16" s="98" t="str">
        <f t="shared" si="3"/>
        <v>.</v>
      </c>
      <c r="AQ16" s="337"/>
      <c r="AR16" s="93"/>
      <c r="AS16" s="94"/>
      <c r="AT16" s="95"/>
      <c r="AU16" s="95"/>
      <c r="AV16" s="96"/>
    </row>
    <row r="17" spans="1:48" s="17" customFormat="1" ht="43.5" customHeight="1" x14ac:dyDescent="0.25">
      <c r="A17" s="41"/>
      <c r="B17" s="41"/>
      <c r="C17" s="41"/>
      <c r="D17" s="9" t="s">
        <v>0</v>
      </c>
      <c r="E17" s="448" t="s">
        <v>552</v>
      </c>
      <c r="F17" s="448"/>
      <c r="G17" s="448"/>
      <c r="H17" s="449"/>
      <c r="I17" s="157" t="s">
        <v>356</v>
      </c>
      <c r="J17" s="370"/>
      <c r="K17" s="371"/>
      <c r="L17" s="371"/>
      <c r="M17" s="372"/>
      <c r="N17" s="407"/>
      <c r="O17" s="193"/>
      <c r="P17" s="172"/>
      <c r="Q17" s="430"/>
      <c r="R17" s="173"/>
      <c r="S17" s="169"/>
      <c r="T17" s="172"/>
      <c r="U17" s="172"/>
      <c r="V17" s="195"/>
      <c r="W17" s="174"/>
      <c r="X17" s="397"/>
      <c r="Y17" s="173"/>
      <c r="Z17" s="173"/>
      <c r="AA17" s="174"/>
      <c r="AB17" s="203"/>
      <c r="AC17" s="324"/>
      <c r="AD17" s="172"/>
      <c r="AE17" s="169"/>
      <c r="AF17" s="193" t="str">
        <f t="shared" si="1"/>
        <v/>
      </c>
      <c r="AG17" s="172"/>
      <c r="AH17" s="172"/>
      <c r="AI17" s="172"/>
      <c r="AJ17" s="172"/>
      <c r="AK17" s="318" t="str">
        <f t="shared" si="0"/>
        <v/>
      </c>
      <c r="AL17" s="172"/>
      <c r="AM17" s="173"/>
      <c r="AN17" s="172"/>
      <c r="AO17" s="173"/>
      <c r="AP17" s="172" t="str">
        <f t="shared" si="3"/>
        <v>.</v>
      </c>
      <c r="AQ17" s="174"/>
      <c r="AR17" s="93"/>
      <c r="AS17" s="94"/>
      <c r="AT17" s="95"/>
      <c r="AU17" s="95"/>
      <c r="AV17" s="96"/>
    </row>
    <row r="18" spans="1:48" s="17" customFormat="1" ht="24" customHeight="1" x14ac:dyDescent="0.25">
      <c r="A18" s="7"/>
      <c r="B18" s="41"/>
      <c r="C18" s="7"/>
      <c r="D18" s="9" t="s">
        <v>0</v>
      </c>
      <c r="E18" s="448" t="s">
        <v>862</v>
      </c>
      <c r="F18" s="448"/>
      <c r="G18" s="448"/>
      <c r="H18" s="449"/>
      <c r="I18" s="416"/>
      <c r="J18" s="370"/>
      <c r="K18" s="371"/>
      <c r="L18" s="371"/>
      <c r="M18" s="372"/>
      <c r="N18" s="407"/>
      <c r="O18" s="193"/>
      <c r="P18" s="172"/>
      <c r="Q18" s="430"/>
      <c r="R18" s="173"/>
      <c r="S18" s="169"/>
      <c r="T18" s="172"/>
      <c r="U18" s="172"/>
      <c r="V18" s="195"/>
      <c r="W18" s="174"/>
      <c r="X18" s="397"/>
      <c r="Y18" s="173"/>
      <c r="Z18" s="173"/>
      <c r="AA18" s="174"/>
      <c r="AB18" s="203"/>
      <c r="AC18" s="324"/>
      <c r="AD18" s="172"/>
      <c r="AE18" s="169"/>
      <c r="AF18" s="193" t="str">
        <f t="shared" si="1"/>
        <v/>
      </c>
      <c r="AG18" s="172"/>
      <c r="AH18" s="172"/>
      <c r="AI18" s="172"/>
      <c r="AJ18" s="172"/>
      <c r="AK18" s="318" t="str">
        <f t="shared" si="0"/>
        <v/>
      </c>
      <c r="AL18" s="172"/>
      <c r="AM18" s="173"/>
      <c r="AN18" s="172"/>
      <c r="AO18" s="173"/>
      <c r="AP18" s="172" t="str">
        <f t="shared" si="3"/>
        <v>.</v>
      </c>
      <c r="AQ18" s="174"/>
      <c r="AR18" s="93"/>
      <c r="AS18" s="94"/>
      <c r="AT18" s="95"/>
      <c r="AU18" s="95"/>
      <c r="AV18" s="96"/>
    </row>
    <row r="19" spans="1:48" s="17" customFormat="1" ht="50.15" customHeight="1" x14ac:dyDescent="0.25">
      <c r="A19" s="7" t="str">
        <f>MID($E$18,FIND("(Q",$E$18)+1,7)&amp;"_C1"</f>
        <v>Q2.1.2a_C1</v>
      </c>
      <c r="B19" s="41" t="s">
        <v>14</v>
      </c>
      <c r="C19" s="7" t="s">
        <v>256</v>
      </c>
      <c r="D19" s="9" t="s">
        <v>0</v>
      </c>
      <c r="E19" s="16" t="s">
        <v>0</v>
      </c>
      <c r="F19" s="485" t="s">
        <v>35</v>
      </c>
      <c r="G19" s="485"/>
      <c r="H19" s="486"/>
      <c r="I19" s="158"/>
      <c r="J19" s="373"/>
      <c r="K19" s="374"/>
      <c r="L19" s="374"/>
      <c r="M19" s="375"/>
      <c r="N19" s="406" t="s">
        <v>1</v>
      </c>
      <c r="O19" s="164" t="str">
        <f>IF(OR(B19="NI",B19="N"),"New question introduced in 2023 - Please answer this question for the year of the previous update in Column P",IF(B19="EC","Small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9" s="163"/>
      <c r="Q19" s="431"/>
      <c r="R19" s="164"/>
      <c r="S19" s="164"/>
      <c r="T19" s="164"/>
      <c r="U19" s="165"/>
      <c r="V19" s="194" t="str">
        <f t="shared" si="2"/>
        <v>no</v>
      </c>
      <c r="W19" s="100"/>
      <c r="X19" s="397"/>
      <c r="Y19" s="173"/>
      <c r="Z19" s="173"/>
      <c r="AA19" s="174"/>
      <c r="AB19" s="130"/>
      <c r="AC19" s="325"/>
      <c r="AD19" s="142"/>
      <c r="AE19" s="142"/>
      <c r="AF19" s="142" t="str">
        <f t="shared" si="1"/>
        <v/>
      </c>
      <c r="AG19" s="142"/>
      <c r="AH19" s="143"/>
      <c r="AI19" s="142"/>
      <c r="AJ19" s="143"/>
      <c r="AK19" s="317" t="str">
        <f t="shared" si="0"/>
        <v/>
      </c>
      <c r="AL19" s="85"/>
      <c r="AM19" s="143"/>
      <c r="AN19" s="142"/>
      <c r="AO19" s="143"/>
      <c r="AP19" s="98" t="str">
        <f t="shared" si="3"/>
        <v>.</v>
      </c>
      <c r="AQ19" s="337"/>
      <c r="AR19" s="93"/>
      <c r="AS19" s="94"/>
      <c r="AT19" s="95"/>
      <c r="AU19" s="95"/>
      <c r="AV19" s="96"/>
    </row>
    <row r="20" spans="1:48" s="17" customFormat="1" ht="50.15" customHeight="1" x14ac:dyDescent="0.25">
      <c r="A20" s="7" t="str">
        <f>MID($E$18,FIND("(Q",$E$18)+1,7)&amp;"_C2"</f>
        <v>Q2.1.2a_C2</v>
      </c>
      <c r="B20" s="41" t="s">
        <v>14</v>
      </c>
      <c r="C20" s="7" t="s">
        <v>257</v>
      </c>
      <c r="D20" s="9" t="s">
        <v>0</v>
      </c>
      <c r="E20" s="16" t="s">
        <v>0</v>
      </c>
      <c r="F20" s="485" t="s">
        <v>36</v>
      </c>
      <c r="G20" s="485"/>
      <c r="H20" s="486"/>
      <c r="I20" s="158"/>
      <c r="J20" s="373"/>
      <c r="K20" s="374"/>
      <c r="L20" s="374"/>
      <c r="M20" s="375"/>
      <c r="N20" s="406" t="s">
        <v>1</v>
      </c>
      <c r="O20" s="164" t="str">
        <f t="shared" ref="O20:O32" si="5">IF(OR(B20="NI",B20="N"),"New question introduced in 2023 - Please answer this question for the year of the previous update in Column P",IF(B20="EC","Small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20" s="163"/>
      <c r="Q20" s="432"/>
      <c r="R20" s="164"/>
      <c r="S20" s="164"/>
      <c r="T20" s="164"/>
      <c r="U20" s="164"/>
      <c r="V20" s="194" t="str">
        <f t="shared" si="2"/>
        <v>no</v>
      </c>
      <c r="W20" s="97"/>
      <c r="X20" s="396"/>
      <c r="Y20" s="193"/>
      <c r="Z20" s="193"/>
      <c r="AA20" s="175"/>
      <c r="AB20" s="130"/>
      <c r="AC20" s="89"/>
      <c r="AD20" s="142"/>
      <c r="AE20" s="142"/>
      <c r="AF20" s="142" t="str">
        <f t="shared" si="1"/>
        <v/>
      </c>
      <c r="AG20" s="142"/>
      <c r="AH20" s="142"/>
      <c r="AI20" s="142"/>
      <c r="AJ20" s="142"/>
      <c r="AK20" s="317" t="str">
        <f t="shared" si="0"/>
        <v/>
      </c>
      <c r="AL20" s="85"/>
      <c r="AM20" s="143"/>
      <c r="AN20" s="142"/>
      <c r="AO20" s="143"/>
      <c r="AP20" s="98" t="str">
        <f t="shared" si="3"/>
        <v>.</v>
      </c>
      <c r="AQ20" s="337"/>
      <c r="AR20" s="93"/>
      <c r="AS20" s="94"/>
      <c r="AT20" s="95"/>
      <c r="AU20" s="95"/>
      <c r="AV20" s="96"/>
    </row>
    <row r="21" spans="1:48" s="17" customFormat="1" ht="50.15" customHeight="1" x14ac:dyDescent="0.25">
      <c r="A21" s="7" t="str">
        <f>MID($E$18,FIND("(Q",$E$18)+1,7)&amp;"_C3"</f>
        <v>Q2.1.2a_C3</v>
      </c>
      <c r="B21" s="41" t="s">
        <v>14</v>
      </c>
      <c r="C21" s="7" t="s">
        <v>258</v>
      </c>
      <c r="D21" s="9" t="s">
        <v>0</v>
      </c>
      <c r="E21" s="16" t="s">
        <v>0</v>
      </c>
      <c r="F21" s="485" t="s">
        <v>37</v>
      </c>
      <c r="G21" s="485"/>
      <c r="H21" s="486"/>
      <c r="I21" s="158"/>
      <c r="J21" s="373"/>
      <c r="K21" s="374"/>
      <c r="L21" s="374"/>
      <c r="M21" s="375"/>
      <c r="N21" s="406" t="s">
        <v>1</v>
      </c>
      <c r="O21" s="164" t="str">
        <f t="shared" si="5"/>
        <v>Small changes were made to the question. Take extra care when validating the response in Column N. If necessary, please change your answer in Column P</v>
      </c>
      <c r="P21" s="163"/>
      <c r="Q21" s="432"/>
      <c r="R21" s="164"/>
      <c r="S21" s="164"/>
      <c r="T21" s="164"/>
      <c r="U21" s="164"/>
      <c r="V21" s="194" t="str">
        <f t="shared" si="2"/>
        <v>no</v>
      </c>
      <c r="W21" s="97"/>
      <c r="X21" s="396"/>
      <c r="Y21" s="193"/>
      <c r="Z21" s="193"/>
      <c r="AA21" s="175"/>
      <c r="AB21" s="130"/>
      <c r="AC21" s="89"/>
      <c r="AD21" s="142"/>
      <c r="AE21" s="142"/>
      <c r="AF21" s="142" t="str">
        <f t="shared" si="1"/>
        <v/>
      </c>
      <c r="AG21" s="142"/>
      <c r="AH21" s="142"/>
      <c r="AI21" s="142"/>
      <c r="AJ21" s="142"/>
      <c r="AK21" s="317" t="str">
        <f t="shared" si="0"/>
        <v/>
      </c>
      <c r="AL21" s="85"/>
      <c r="AM21" s="143"/>
      <c r="AN21" s="142"/>
      <c r="AO21" s="143"/>
      <c r="AP21" s="98" t="str">
        <f t="shared" si="3"/>
        <v>.</v>
      </c>
      <c r="AQ21" s="337"/>
      <c r="AR21" s="93"/>
      <c r="AS21" s="94"/>
      <c r="AT21" s="95"/>
      <c r="AU21" s="95"/>
      <c r="AV21" s="96"/>
    </row>
    <row r="22" spans="1:48" s="17" customFormat="1" ht="50.15" customHeight="1" x14ac:dyDescent="0.25">
      <c r="A22" s="7" t="str">
        <f>MID($E$18,FIND("(Q",$E$18)+1,7)&amp;"_C4"</f>
        <v>Q2.1.2a_C4</v>
      </c>
      <c r="B22" s="41" t="s">
        <v>14</v>
      </c>
      <c r="C22" s="7" t="s">
        <v>259</v>
      </c>
      <c r="D22" s="9"/>
      <c r="E22" s="16"/>
      <c r="F22" s="485" t="s">
        <v>38</v>
      </c>
      <c r="G22" s="485"/>
      <c r="H22" s="486"/>
      <c r="I22" s="158"/>
      <c r="J22" s="373"/>
      <c r="K22" s="374"/>
      <c r="L22" s="374"/>
      <c r="M22" s="375"/>
      <c r="N22" s="406" t="s">
        <v>1</v>
      </c>
      <c r="O22" s="164" t="str">
        <f t="shared" si="5"/>
        <v>Small changes were made to the question. Take extra care when validating the response in Column N. If necessary, please change your answer in Column P</v>
      </c>
      <c r="P22" s="163"/>
      <c r="Q22" s="432"/>
      <c r="R22" s="164"/>
      <c r="S22" s="164"/>
      <c r="T22" s="164"/>
      <c r="U22" s="164"/>
      <c r="V22" s="194" t="str">
        <f t="shared" si="2"/>
        <v>no</v>
      </c>
      <c r="W22" s="97"/>
      <c r="X22" s="396"/>
      <c r="Y22" s="193"/>
      <c r="Z22" s="193"/>
      <c r="AA22" s="175"/>
      <c r="AB22" s="130"/>
      <c r="AC22" s="89"/>
      <c r="AD22" s="142"/>
      <c r="AE22" s="142"/>
      <c r="AF22" s="142" t="str">
        <f t="shared" si="1"/>
        <v/>
      </c>
      <c r="AG22" s="142"/>
      <c r="AH22" s="142"/>
      <c r="AI22" s="142"/>
      <c r="AJ22" s="142"/>
      <c r="AK22" s="317" t="str">
        <f t="shared" si="0"/>
        <v/>
      </c>
      <c r="AL22" s="142"/>
      <c r="AM22" s="143"/>
      <c r="AN22" s="142"/>
      <c r="AO22" s="143"/>
      <c r="AP22" s="98" t="str">
        <f t="shared" si="3"/>
        <v>.</v>
      </c>
      <c r="AQ22" s="337"/>
      <c r="AR22" s="93"/>
      <c r="AS22" s="94"/>
      <c r="AT22" s="95"/>
      <c r="AU22" s="95"/>
      <c r="AV22" s="96"/>
    </row>
    <row r="23" spans="1:48" s="17" customFormat="1" ht="50.15" customHeight="1" x14ac:dyDescent="0.25">
      <c r="A23" s="41"/>
      <c r="B23" s="41"/>
      <c r="C23" s="41"/>
      <c r="D23" s="9" t="s">
        <v>0</v>
      </c>
      <c r="E23" s="448" t="s">
        <v>857</v>
      </c>
      <c r="F23" s="448"/>
      <c r="G23" s="448"/>
      <c r="H23" s="449"/>
      <c r="I23" s="416"/>
      <c r="J23" s="373"/>
      <c r="K23" s="374"/>
      <c r="L23" s="374"/>
      <c r="M23" s="375"/>
      <c r="N23" s="406"/>
      <c r="O23" s="193"/>
      <c r="P23" s="169"/>
      <c r="Q23" s="433"/>
      <c r="R23" s="193"/>
      <c r="S23" s="193"/>
      <c r="T23" s="193"/>
      <c r="U23" s="193"/>
      <c r="V23" s="195"/>
      <c r="W23" s="175"/>
      <c r="X23" s="396"/>
      <c r="Y23" s="193"/>
      <c r="Z23" s="193"/>
      <c r="AA23" s="175"/>
      <c r="AB23" s="171"/>
      <c r="AC23" s="168"/>
      <c r="AD23" s="193"/>
      <c r="AE23" s="193"/>
      <c r="AF23" s="193" t="str">
        <f t="shared" si="1"/>
        <v/>
      </c>
      <c r="AG23" s="193"/>
      <c r="AH23" s="193"/>
      <c r="AI23" s="193"/>
      <c r="AJ23" s="193"/>
      <c r="AK23" s="318" t="str">
        <f t="shared" si="0"/>
        <v/>
      </c>
      <c r="AL23" s="193"/>
      <c r="AM23" s="173"/>
      <c r="AN23" s="193"/>
      <c r="AO23" s="173"/>
      <c r="AP23" s="172" t="str">
        <f t="shared" si="3"/>
        <v>.</v>
      </c>
      <c r="AQ23" s="174"/>
      <c r="AR23" s="93"/>
      <c r="AS23" s="49"/>
      <c r="AT23" s="424"/>
      <c r="AU23" s="424"/>
      <c r="AV23" s="425"/>
    </row>
    <row r="24" spans="1:48" s="17" customFormat="1" ht="50.15" customHeight="1" x14ac:dyDescent="0.25">
      <c r="A24" s="7" t="str">
        <f>MID($E$23,FIND("(Q",$E$23)+1,7)&amp;"_C1"</f>
        <v>Q2.1.2b_C1</v>
      </c>
      <c r="B24" s="41" t="s">
        <v>14</v>
      </c>
      <c r="C24" s="7" t="s">
        <v>256</v>
      </c>
      <c r="D24" s="9" t="s">
        <v>0</v>
      </c>
      <c r="E24" s="16" t="s">
        <v>0</v>
      </c>
      <c r="F24" s="485" t="s">
        <v>35</v>
      </c>
      <c r="G24" s="485"/>
      <c r="H24" s="486"/>
      <c r="I24" s="158"/>
      <c r="J24" s="373"/>
      <c r="K24" s="374"/>
      <c r="L24" s="374"/>
      <c r="M24" s="375"/>
      <c r="N24" s="406" t="s">
        <v>1</v>
      </c>
      <c r="O24" s="164" t="str">
        <f t="shared" si="5"/>
        <v>Small changes were made to the question. Take extra care when validating the response in Column N. If necessary, please change your answer in Column P</v>
      </c>
      <c r="P24" s="163"/>
      <c r="Q24" s="432"/>
      <c r="R24" s="164"/>
      <c r="S24" s="164"/>
      <c r="T24" s="164"/>
      <c r="U24" s="164"/>
      <c r="V24" s="194" t="str">
        <f t="shared" si="2"/>
        <v>no</v>
      </c>
      <c r="W24" s="97"/>
      <c r="X24" s="396"/>
      <c r="Y24" s="193"/>
      <c r="Z24" s="193"/>
      <c r="AA24" s="175"/>
      <c r="AB24" s="130"/>
      <c r="AC24" s="89"/>
      <c r="AD24" s="142"/>
      <c r="AE24" s="142"/>
      <c r="AF24" s="142" t="str">
        <f t="shared" si="1"/>
        <v/>
      </c>
      <c r="AG24" s="142"/>
      <c r="AH24" s="142"/>
      <c r="AI24" s="142"/>
      <c r="AJ24" s="142"/>
      <c r="AK24" s="317" t="str">
        <f t="shared" si="0"/>
        <v/>
      </c>
      <c r="AL24" s="142"/>
      <c r="AM24" s="143"/>
      <c r="AN24" s="142"/>
      <c r="AO24" s="143"/>
      <c r="AP24" s="98" t="str">
        <f t="shared" si="3"/>
        <v>.</v>
      </c>
      <c r="AQ24" s="337"/>
      <c r="AR24" s="93"/>
      <c r="AS24" s="94"/>
      <c r="AT24" s="95"/>
      <c r="AU24" s="95"/>
      <c r="AV24" s="96"/>
    </row>
    <row r="25" spans="1:48" s="17" customFormat="1" ht="50.15" customHeight="1" x14ac:dyDescent="0.25">
      <c r="A25" s="7" t="str">
        <f>MID($E$23,FIND("(Q",$E$23)+1,7)&amp;"_C2"</f>
        <v>Q2.1.2b_C2</v>
      </c>
      <c r="B25" s="41" t="s">
        <v>14</v>
      </c>
      <c r="C25" s="7" t="s">
        <v>257</v>
      </c>
      <c r="D25" s="9" t="s">
        <v>0</v>
      </c>
      <c r="E25" s="16" t="s">
        <v>0</v>
      </c>
      <c r="F25" s="485" t="s">
        <v>36</v>
      </c>
      <c r="G25" s="485"/>
      <c r="H25" s="486"/>
      <c r="I25" s="158"/>
      <c r="J25" s="373"/>
      <c r="K25" s="374"/>
      <c r="L25" s="374"/>
      <c r="M25" s="375"/>
      <c r="N25" s="406" t="s">
        <v>1</v>
      </c>
      <c r="O25" s="164" t="str">
        <f t="shared" si="5"/>
        <v>Small changes were made to the question. Take extra care when validating the response in Column N. If necessary, please change your answer in Column P</v>
      </c>
      <c r="P25" s="163"/>
      <c r="Q25" s="432"/>
      <c r="R25" s="164"/>
      <c r="S25" s="164"/>
      <c r="T25" s="164"/>
      <c r="U25" s="164"/>
      <c r="V25" s="194" t="str">
        <f t="shared" si="2"/>
        <v>no</v>
      </c>
      <c r="W25" s="97"/>
      <c r="X25" s="396"/>
      <c r="Y25" s="193"/>
      <c r="Z25" s="193"/>
      <c r="AA25" s="175"/>
      <c r="AB25" s="130"/>
      <c r="AC25" s="89"/>
      <c r="AD25" s="142"/>
      <c r="AE25" s="142"/>
      <c r="AF25" s="142" t="str">
        <f t="shared" si="1"/>
        <v/>
      </c>
      <c r="AG25" s="142"/>
      <c r="AH25" s="142"/>
      <c r="AI25" s="142"/>
      <c r="AJ25" s="142"/>
      <c r="AK25" s="317" t="str">
        <f t="shared" si="0"/>
        <v/>
      </c>
      <c r="AL25" s="142"/>
      <c r="AM25" s="143"/>
      <c r="AN25" s="142"/>
      <c r="AO25" s="143"/>
      <c r="AP25" s="98" t="str">
        <f t="shared" si="3"/>
        <v>.</v>
      </c>
      <c r="AQ25" s="337"/>
      <c r="AR25" s="93"/>
      <c r="AS25" s="94"/>
      <c r="AT25" s="95"/>
      <c r="AU25" s="95"/>
      <c r="AV25" s="96"/>
    </row>
    <row r="26" spans="1:48" s="17" customFormat="1" ht="50.15" customHeight="1" x14ac:dyDescent="0.25">
      <c r="A26" s="7" t="str">
        <f>MID($E$23,FIND("(Q",$E$23)+1,7)&amp;"_C3"</f>
        <v>Q2.1.2b_C3</v>
      </c>
      <c r="B26" s="41" t="s">
        <v>14</v>
      </c>
      <c r="C26" s="7" t="s">
        <v>258</v>
      </c>
      <c r="D26" s="9" t="s">
        <v>0</v>
      </c>
      <c r="E26" s="16" t="s">
        <v>0</v>
      </c>
      <c r="F26" s="485" t="s">
        <v>37</v>
      </c>
      <c r="G26" s="485"/>
      <c r="H26" s="486"/>
      <c r="I26" s="158"/>
      <c r="J26" s="373"/>
      <c r="K26" s="374"/>
      <c r="L26" s="374"/>
      <c r="M26" s="375"/>
      <c r="N26" s="406" t="s">
        <v>1</v>
      </c>
      <c r="O26" s="164" t="str">
        <f t="shared" si="5"/>
        <v>Small changes were made to the question. Take extra care when validating the response in Column N. If necessary, please change your answer in Column P</v>
      </c>
      <c r="P26" s="163"/>
      <c r="Q26" s="429"/>
      <c r="R26" s="164"/>
      <c r="S26" s="164"/>
      <c r="T26" s="164"/>
      <c r="U26" s="164"/>
      <c r="V26" s="194" t="str">
        <f t="shared" si="2"/>
        <v>no</v>
      </c>
      <c r="W26" s="97"/>
      <c r="X26" s="396"/>
      <c r="Y26" s="193"/>
      <c r="Z26" s="193"/>
      <c r="AA26" s="175"/>
      <c r="AB26" s="130"/>
      <c r="AC26" s="89"/>
      <c r="AD26" s="142"/>
      <c r="AE26" s="142"/>
      <c r="AF26" s="142" t="str">
        <f t="shared" si="1"/>
        <v/>
      </c>
      <c r="AG26" s="142"/>
      <c r="AH26" s="142"/>
      <c r="AI26" s="142"/>
      <c r="AJ26" s="142"/>
      <c r="AK26" s="317" t="str">
        <f t="shared" si="0"/>
        <v/>
      </c>
      <c r="AL26" s="142"/>
      <c r="AM26" s="143"/>
      <c r="AN26" s="142"/>
      <c r="AO26" s="143"/>
      <c r="AP26" s="98" t="str">
        <f t="shared" si="3"/>
        <v>.</v>
      </c>
      <c r="AQ26" s="337"/>
      <c r="AR26" s="93"/>
      <c r="AS26" s="94"/>
      <c r="AT26" s="95"/>
      <c r="AU26" s="95"/>
      <c r="AV26" s="96"/>
    </row>
    <row r="27" spans="1:48" s="17" customFormat="1" ht="50.15" customHeight="1" x14ac:dyDescent="0.25">
      <c r="A27" s="7" t="str">
        <f>MID($E$23,FIND("(Q",$E$23)+1,7)&amp;"_C4"</f>
        <v>Q2.1.2b_C4</v>
      </c>
      <c r="B27" s="41" t="s">
        <v>14</v>
      </c>
      <c r="C27" s="7" t="s">
        <v>259</v>
      </c>
      <c r="D27" s="9" t="s">
        <v>0</v>
      </c>
      <c r="E27" s="16" t="s">
        <v>0</v>
      </c>
      <c r="F27" s="485" t="s">
        <v>38</v>
      </c>
      <c r="G27" s="485"/>
      <c r="H27" s="486"/>
      <c r="I27" s="158"/>
      <c r="J27" s="373"/>
      <c r="K27" s="374"/>
      <c r="L27" s="374"/>
      <c r="M27" s="375"/>
      <c r="N27" s="406" t="s">
        <v>1</v>
      </c>
      <c r="O27" s="164" t="str">
        <f t="shared" si="5"/>
        <v>Small changes were made to the question. Take extra care when validating the response in Column N. If necessary, please change your answer in Column P</v>
      </c>
      <c r="P27" s="163"/>
      <c r="Q27" s="429"/>
      <c r="R27" s="164"/>
      <c r="S27" s="164"/>
      <c r="T27" s="164"/>
      <c r="U27" s="164"/>
      <c r="V27" s="194" t="str">
        <f t="shared" si="2"/>
        <v>no</v>
      </c>
      <c r="W27" s="97"/>
      <c r="X27" s="396"/>
      <c r="Y27" s="193"/>
      <c r="Z27" s="193"/>
      <c r="AA27" s="175"/>
      <c r="AB27" s="130"/>
      <c r="AC27" s="89"/>
      <c r="AD27" s="142"/>
      <c r="AE27" s="142"/>
      <c r="AF27" s="142" t="str">
        <f t="shared" si="1"/>
        <v/>
      </c>
      <c r="AG27" s="142"/>
      <c r="AH27" s="142"/>
      <c r="AI27" s="142"/>
      <c r="AJ27" s="142"/>
      <c r="AK27" s="317" t="str">
        <f t="shared" si="0"/>
        <v/>
      </c>
      <c r="AL27" s="142"/>
      <c r="AM27" s="143"/>
      <c r="AN27" s="142"/>
      <c r="AO27" s="143"/>
      <c r="AP27" s="98" t="str">
        <f t="shared" si="3"/>
        <v>.</v>
      </c>
      <c r="AQ27" s="337"/>
      <c r="AR27" s="93"/>
      <c r="AS27" s="94"/>
      <c r="AT27" s="95"/>
      <c r="AU27" s="95"/>
      <c r="AV27" s="96"/>
    </row>
    <row r="28" spans="1:48" s="17" customFormat="1" ht="50.15" customHeight="1" x14ac:dyDescent="0.25">
      <c r="A28" s="41"/>
      <c r="B28" s="41"/>
      <c r="C28" s="41"/>
      <c r="D28" s="9" t="s">
        <v>0</v>
      </c>
      <c r="E28" s="16" t="s">
        <v>858</v>
      </c>
      <c r="F28" s="16"/>
      <c r="G28" s="16"/>
      <c r="H28" s="427"/>
      <c r="I28" s="159"/>
      <c r="J28" s="376"/>
      <c r="K28" s="377"/>
      <c r="L28" s="377"/>
      <c r="M28" s="378"/>
      <c r="N28" s="406"/>
      <c r="O28" s="193"/>
      <c r="P28" s="326"/>
      <c r="Q28" s="433"/>
      <c r="R28" s="326"/>
      <c r="S28" s="193"/>
      <c r="T28" s="326"/>
      <c r="U28" s="193"/>
      <c r="V28" s="195"/>
      <c r="W28" s="175"/>
      <c r="X28" s="396"/>
      <c r="Y28" s="193"/>
      <c r="Z28" s="193"/>
      <c r="AA28" s="175"/>
      <c r="AB28" s="327"/>
      <c r="AC28" s="168"/>
      <c r="AD28" s="326"/>
      <c r="AE28" s="193"/>
      <c r="AF28" s="193" t="str">
        <f t="shared" si="1"/>
        <v/>
      </c>
      <c r="AG28" s="326"/>
      <c r="AH28" s="193"/>
      <c r="AI28" s="326"/>
      <c r="AJ28" s="193"/>
      <c r="AK28" s="318" t="str">
        <f t="shared" si="0"/>
        <v/>
      </c>
      <c r="AL28" s="326"/>
      <c r="AM28" s="173"/>
      <c r="AN28" s="326"/>
      <c r="AO28" s="173"/>
      <c r="AP28" s="172" t="str">
        <f>IF(AND(AN28="",AL28="",AK28=""),".",IF(AND(AN28="",AL28=""),AK28,IF(AND(AN28="",AL28&lt;&gt;""),AL28,IF(AND(AN28="",AL28&lt;&gt;""),AL28,AN28))))</f>
        <v>.</v>
      </c>
      <c r="AQ28" s="174"/>
      <c r="AR28" s="93"/>
      <c r="AS28" s="94"/>
      <c r="AT28" s="95"/>
      <c r="AU28" s="95"/>
      <c r="AV28" s="96"/>
    </row>
    <row r="29" spans="1:48" s="17" customFormat="1" ht="50.15" customHeight="1" x14ac:dyDescent="0.25">
      <c r="A29" s="7" t="str">
        <f>MID($E$28,FIND("(Q",$E$28)+1,7)&amp;"_C1"</f>
        <v>Q2.1.2c_C1</v>
      </c>
      <c r="B29" s="41" t="s">
        <v>14</v>
      </c>
      <c r="C29" s="7" t="s">
        <v>256</v>
      </c>
      <c r="D29" s="9" t="s">
        <v>0</v>
      </c>
      <c r="E29" s="16" t="s">
        <v>0</v>
      </c>
      <c r="F29" s="485" t="s">
        <v>35</v>
      </c>
      <c r="G29" s="485"/>
      <c r="H29" s="486"/>
      <c r="I29" s="158"/>
      <c r="J29" s="379"/>
      <c r="K29" s="380"/>
      <c r="L29" s="380"/>
      <c r="M29" s="381"/>
      <c r="N29" s="406" t="s">
        <v>1</v>
      </c>
      <c r="O29" s="164" t="str">
        <f t="shared" si="5"/>
        <v>Small changes were made to the question. Take extra care when validating the response in Column N. If necessary, please change your answer in Column P</v>
      </c>
      <c r="P29" s="163"/>
      <c r="Q29" s="432"/>
      <c r="R29" s="164"/>
      <c r="S29" s="164"/>
      <c r="T29" s="164"/>
      <c r="U29" s="164"/>
      <c r="V29" s="194" t="str">
        <f t="shared" si="2"/>
        <v>no</v>
      </c>
      <c r="W29" s="97"/>
      <c r="X29" s="396"/>
      <c r="Y29" s="193"/>
      <c r="Z29" s="193"/>
      <c r="AA29" s="175"/>
      <c r="AB29" s="130"/>
      <c r="AC29" s="89"/>
      <c r="AD29" s="142"/>
      <c r="AE29" s="142"/>
      <c r="AF29" s="142" t="str">
        <f t="shared" si="1"/>
        <v/>
      </c>
      <c r="AG29" s="142"/>
      <c r="AH29" s="142"/>
      <c r="AI29" s="142"/>
      <c r="AJ29" s="142"/>
      <c r="AK29" s="317" t="str">
        <f t="shared" si="0"/>
        <v/>
      </c>
      <c r="AL29" s="142"/>
      <c r="AM29" s="143"/>
      <c r="AN29" s="142"/>
      <c r="AO29" s="143"/>
      <c r="AP29" s="98" t="str">
        <f t="shared" ref="AP29:AP92" si="6">IF(AND(AN29="",AL29="",AK29=""),".",IF(AND(AN29="",AL29=""),AK29,IF(AND(AN29="",AL29&lt;&gt;""),AL29,IF(AND(AN29="",AL29&lt;&gt;""),AL29,AN29))))</f>
        <v>.</v>
      </c>
      <c r="AQ29" s="337"/>
      <c r="AR29" s="93"/>
      <c r="AS29" s="94"/>
      <c r="AT29" s="95"/>
      <c r="AU29" s="95"/>
      <c r="AV29" s="96"/>
    </row>
    <row r="30" spans="1:48" s="17" customFormat="1" ht="50.15" customHeight="1" x14ac:dyDescent="0.25">
      <c r="A30" s="7" t="str">
        <f>MID($E$28,FIND("(Q",$E$28)+1,7)&amp;"_C2"</f>
        <v>Q2.1.2c_C2</v>
      </c>
      <c r="B30" s="41" t="s">
        <v>14</v>
      </c>
      <c r="C30" s="7" t="s">
        <v>257</v>
      </c>
      <c r="D30" s="9" t="s">
        <v>0</v>
      </c>
      <c r="E30" s="16" t="s">
        <v>0</v>
      </c>
      <c r="F30" s="485" t="s">
        <v>36</v>
      </c>
      <c r="G30" s="485"/>
      <c r="H30" s="486"/>
      <c r="I30" s="158"/>
      <c r="J30" s="379"/>
      <c r="K30" s="380"/>
      <c r="L30" s="380"/>
      <c r="M30" s="381"/>
      <c r="N30" s="406" t="s">
        <v>1</v>
      </c>
      <c r="O30" s="164" t="str">
        <f t="shared" si="5"/>
        <v>Small changes were made to the question. Take extra care when validating the response in Column N. If necessary, please change your answer in Column P</v>
      </c>
      <c r="P30" s="163"/>
      <c r="Q30" s="432"/>
      <c r="R30" s="164"/>
      <c r="S30" s="164"/>
      <c r="T30" s="164"/>
      <c r="U30" s="164"/>
      <c r="V30" s="194" t="str">
        <f t="shared" si="2"/>
        <v>no</v>
      </c>
      <c r="W30" s="97"/>
      <c r="X30" s="396"/>
      <c r="Y30" s="193"/>
      <c r="Z30" s="193"/>
      <c r="AA30" s="175"/>
      <c r="AB30" s="130"/>
      <c r="AC30" s="89"/>
      <c r="AD30" s="142"/>
      <c r="AE30" s="142"/>
      <c r="AF30" s="142" t="str">
        <f t="shared" si="1"/>
        <v/>
      </c>
      <c r="AG30" s="142"/>
      <c r="AH30" s="142"/>
      <c r="AI30" s="142"/>
      <c r="AJ30" s="142"/>
      <c r="AK30" s="317" t="str">
        <f t="shared" si="0"/>
        <v/>
      </c>
      <c r="AL30" s="142"/>
      <c r="AM30" s="143"/>
      <c r="AN30" s="142"/>
      <c r="AO30" s="143"/>
      <c r="AP30" s="98" t="str">
        <f t="shared" si="6"/>
        <v>.</v>
      </c>
      <c r="AQ30" s="337"/>
      <c r="AR30" s="93"/>
      <c r="AS30" s="94"/>
      <c r="AT30" s="95"/>
      <c r="AU30" s="95"/>
      <c r="AV30" s="96"/>
    </row>
    <row r="31" spans="1:48" s="17" customFormat="1" ht="50.15" customHeight="1" x14ac:dyDescent="0.25">
      <c r="A31" s="7" t="str">
        <f>MID($E$28,FIND("(Q",$E$28)+1,7)&amp;"_C3"</f>
        <v>Q2.1.2c_C3</v>
      </c>
      <c r="B31" s="41" t="s">
        <v>14</v>
      </c>
      <c r="C31" s="7" t="s">
        <v>258</v>
      </c>
      <c r="D31" s="9" t="s">
        <v>0</v>
      </c>
      <c r="E31" s="16" t="s">
        <v>0</v>
      </c>
      <c r="F31" s="485" t="s">
        <v>37</v>
      </c>
      <c r="G31" s="485"/>
      <c r="H31" s="486"/>
      <c r="I31" s="158"/>
      <c r="J31" s="379"/>
      <c r="K31" s="380"/>
      <c r="L31" s="380"/>
      <c r="M31" s="381"/>
      <c r="N31" s="406" t="s">
        <v>1</v>
      </c>
      <c r="O31" s="164" t="str">
        <f t="shared" si="5"/>
        <v>Small changes were made to the question. Take extra care when validating the response in Column N. If necessary, please change your answer in Column P</v>
      </c>
      <c r="P31" s="163"/>
      <c r="Q31" s="432"/>
      <c r="R31" s="164"/>
      <c r="S31" s="164"/>
      <c r="T31" s="164"/>
      <c r="U31" s="164"/>
      <c r="V31" s="194" t="str">
        <f t="shared" si="2"/>
        <v>no</v>
      </c>
      <c r="W31" s="97"/>
      <c r="X31" s="396"/>
      <c r="Y31" s="193"/>
      <c r="Z31" s="193"/>
      <c r="AA31" s="175"/>
      <c r="AB31" s="130"/>
      <c r="AC31" s="89"/>
      <c r="AD31" s="142"/>
      <c r="AE31" s="142"/>
      <c r="AF31" s="142" t="str">
        <f t="shared" si="1"/>
        <v/>
      </c>
      <c r="AG31" s="142"/>
      <c r="AH31" s="142"/>
      <c r="AI31" s="142"/>
      <c r="AJ31" s="142"/>
      <c r="AK31" s="317" t="str">
        <f t="shared" si="0"/>
        <v/>
      </c>
      <c r="AL31" s="142"/>
      <c r="AM31" s="143"/>
      <c r="AN31" s="142"/>
      <c r="AO31" s="143"/>
      <c r="AP31" s="98" t="str">
        <f t="shared" si="6"/>
        <v>.</v>
      </c>
      <c r="AQ31" s="337"/>
      <c r="AR31" s="93"/>
      <c r="AS31" s="94"/>
      <c r="AT31" s="95"/>
      <c r="AU31" s="95"/>
      <c r="AV31" s="96"/>
    </row>
    <row r="32" spans="1:48" s="17" customFormat="1" ht="50.15" customHeight="1" x14ac:dyDescent="0.25">
      <c r="A32" s="7" t="str">
        <f>MID($E$28,FIND("(Q",$E$28)+1,7)&amp;"_C4"</f>
        <v>Q2.1.2c_C4</v>
      </c>
      <c r="B32" s="41" t="s">
        <v>14</v>
      </c>
      <c r="C32" s="7" t="s">
        <v>259</v>
      </c>
      <c r="D32" s="9" t="s">
        <v>0</v>
      </c>
      <c r="E32" s="16" t="s">
        <v>0</v>
      </c>
      <c r="F32" s="485" t="s">
        <v>38</v>
      </c>
      <c r="G32" s="485"/>
      <c r="H32" s="486"/>
      <c r="I32" s="158"/>
      <c r="J32" s="379"/>
      <c r="K32" s="380"/>
      <c r="L32" s="380"/>
      <c r="M32" s="381"/>
      <c r="N32" s="406" t="s">
        <v>1</v>
      </c>
      <c r="O32" s="164" t="str">
        <f t="shared" si="5"/>
        <v>Small changes were made to the question. Take extra care when validating the response in Column N. If necessary, please change your answer in Column P</v>
      </c>
      <c r="P32" s="163"/>
      <c r="Q32" s="432"/>
      <c r="R32" s="164"/>
      <c r="S32" s="164"/>
      <c r="T32" s="164"/>
      <c r="U32" s="164"/>
      <c r="V32" s="194" t="str">
        <f t="shared" si="2"/>
        <v>no</v>
      </c>
      <c r="W32" s="97"/>
      <c r="X32" s="396"/>
      <c r="Y32" s="193"/>
      <c r="Z32" s="193"/>
      <c r="AA32" s="175"/>
      <c r="AB32" s="130"/>
      <c r="AC32" s="89"/>
      <c r="AD32" s="142"/>
      <c r="AE32" s="142"/>
      <c r="AF32" s="142" t="str">
        <f t="shared" si="1"/>
        <v/>
      </c>
      <c r="AG32" s="142"/>
      <c r="AH32" s="142"/>
      <c r="AI32" s="142"/>
      <c r="AJ32" s="142"/>
      <c r="AK32" s="317" t="str">
        <f t="shared" si="0"/>
        <v/>
      </c>
      <c r="AL32" s="142"/>
      <c r="AM32" s="143"/>
      <c r="AN32" s="142"/>
      <c r="AO32" s="143"/>
      <c r="AP32" s="98" t="str">
        <f t="shared" si="6"/>
        <v>.</v>
      </c>
      <c r="AQ32" s="337"/>
      <c r="AR32" s="93"/>
      <c r="AS32" s="94"/>
      <c r="AT32" s="95"/>
      <c r="AU32" s="95"/>
      <c r="AV32" s="96"/>
    </row>
    <row r="33" spans="1:48" s="17" customFormat="1" ht="51" customHeight="1" x14ac:dyDescent="0.25">
      <c r="A33" s="7" t="str">
        <f>MID(E33,FIND("(Q",E33)+1,7)</f>
        <v>Q2.1.2d</v>
      </c>
      <c r="B33" s="25" t="s">
        <v>546</v>
      </c>
      <c r="C33" s="7"/>
      <c r="D33" s="9"/>
      <c r="E33" s="477" t="s">
        <v>349</v>
      </c>
      <c r="F33" s="477"/>
      <c r="G33" s="477"/>
      <c r="H33" s="478"/>
      <c r="I33" s="414"/>
      <c r="J33" s="382"/>
      <c r="K33" s="383"/>
      <c r="L33" s="383"/>
      <c r="M33" s="384"/>
      <c r="N33" s="406" t="s">
        <v>0</v>
      </c>
      <c r="O33" s="164" t="str">
        <f t="shared" ref="O33" si="7">IF(OR(B33="NI",B33="N"),"New question introduced in 2023 - Please answer this question for the year of the previous update in Column P",IF(B33="EC","Small changes were made to the question. Take extra care when validating the response in Column N. If necessary, please change your answer in Column P",""))</f>
        <v>New question introduced in 2023 - Please answer this question for the year of the previous update in Column P</v>
      </c>
      <c r="P33" s="163"/>
      <c r="Q33" s="429"/>
      <c r="R33" s="164"/>
      <c r="S33" s="164"/>
      <c r="T33" s="164"/>
      <c r="U33" s="164"/>
      <c r="V33" s="194" t="str">
        <f t="shared" si="2"/>
        <v/>
      </c>
      <c r="W33" s="97"/>
      <c r="X33" s="396"/>
      <c r="Y33" s="193"/>
      <c r="Z33" s="193"/>
      <c r="AA33" s="175"/>
      <c r="AB33" s="130"/>
      <c r="AC33" s="89"/>
      <c r="AD33" s="142"/>
      <c r="AE33" s="142"/>
      <c r="AF33" s="142" t="str">
        <f t="shared" si="1"/>
        <v/>
      </c>
      <c r="AG33" s="142"/>
      <c r="AH33" s="142"/>
      <c r="AI33" s="142"/>
      <c r="AJ33" s="142"/>
      <c r="AK33" s="317" t="str">
        <f t="shared" si="0"/>
        <v/>
      </c>
      <c r="AL33" s="142"/>
      <c r="AM33" s="143"/>
      <c r="AN33" s="142"/>
      <c r="AO33" s="143"/>
      <c r="AP33" s="98" t="str">
        <f t="shared" si="6"/>
        <v>.</v>
      </c>
      <c r="AQ33" s="337"/>
      <c r="AR33" s="93"/>
      <c r="AS33" s="94"/>
      <c r="AT33" s="95"/>
      <c r="AU33" s="95"/>
      <c r="AV33" s="96"/>
    </row>
    <row r="34" spans="1:48" s="17" customFormat="1" ht="51" customHeight="1" x14ac:dyDescent="0.25">
      <c r="A34" s="7"/>
      <c r="D34" s="105"/>
      <c r="E34" s="528" t="s">
        <v>350</v>
      </c>
      <c r="F34" s="528"/>
      <c r="G34" s="528"/>
      <c r="H34" s="529"/>
      <c r="I34" s="456" t="s">
        <v>889</v>
      </c>
      <c r="J34" s="382"/>
      <c r="K34" s="383"/>
      <c r="L34" s="383"/>
      <c r="M34" s="384"/>
      <c r="N34" s="407"/>
      <c r="O34" s="193"/>
      <c r="P34" s="169"/>
      <c r="Q34" s="428"/>
      <c r="R34" s="193"/>
      <c r="S34" s="193"/>
      <c r="T34" s="169"/>
      <c r="U34" s="193"/>
      <c r="V34" s="195"/>
      <c r="W34" s="175"/>
      <c r="X34" s="396"/>
      <c r="Y34" s="193"/>
      <c r="Z34" s="193"/>
      <c r="AA34" s="175"/>
      <c r="AB34" s="171"/>
      <c r="AC34" s="168"/>
      <c r="AD34" s="169"/>
      <c r="AE34" s="193"/>
      <c r="AF34" s="193" t="str">
        <f t="shared" si="1"/>
        <v/>
      </c>
      <c r="AG34" s="169"/>
      <c r="AH34" s="193"/>
      <c r="AI34" s="169"/>
      <c r="AJ34" s="193"/>
      <c r="AK34" s="318" t="str">
        <f t="shared" si="0"/>
        <v/>
      </c>
      <c r="AL34" s="169"/>
      <c r="AM34" s="173"/>
      <c r="AN34" s="169"/>
      <c r="AO34" s="173"/>
      <c r="AP34" s="172" t="str">
        <f t="shared" si="6"/>
        <v>.</v>
      </c>
      <c r="AQ34" s="174"/>
      <c r="AR34" s="93"/>
      <c r="AS34" s="94"/>
      <c r="AT34" s="95"/>
      <c r="AU34" s="95"/>
      <c r="AV34" s="96"/>
    </row>
    <row r="35" spans="1:48" s="17" customFormat="1" ht="40" customHeight="1" x14ac:dyDescent="0.25">
      <c r="A35" s="7" t="str">
        <f>MID($E$34,FIND("(Q",$E$34)+1,6)&amp;"_C1"</f>
        <v>Q2.1.3_C1</v>
      </c>
      <c r="B35" s="25" t="s">
        <v>545</v>
      </c>
      <c r="C35" s="7" t="s">
        <v>251</v>
      </c>
      <c r="D35" s="105"/>
      <c r="E35" s="106"/>
      <c r="F35" s="530" t="s">
        <v>35</v>
      </c>
      <c r="G35" s="530"/>
      <c r="H35" s="531"/>
      <c r="I35" s="456"/>
      <c r="J35" s="382"/>
      <c r="K35" s="383"/>
      <c r="L35" s="383"/>
      <c r="M35" s="384"/>
      <c r="N35" s="406" t="s">
        <v>2</v>
      </c>
      <c r="O35" s="164" t="str">
        <f>IF(OR(B35="NI",B35="N"),"New question introduced in 2023 - Please answer this question for the year of the previous update in Column P",IF(B35="EC","Small changes were made to the question. Take extra care when validating the response in Column N. If necessary, please change your answer in Column P",""))</f>
        <v/>
      </c>
      <c r="P35" s="406"/>
      <c r="Q35" s="429"/>
      <c r="R35" s="164"/>
      <c r="S35" s="164"/>
      <c r="T35" s="164"/>
      <c r="U35" s="328"/>
      <c r="V35" s="192" t="str">
        <f t="shared" si="2"/>
        <v>yes</v>
      </c>
      <c r="W35" s="97"/>
      <c r="X35" s="396"/>
      <c r="Y35" s="193"/>
      <c r="Z35" s="193"/>
      <c r="AA35" s="175"/>
      <c r="AB35" s="130"/>
      <c r="AC35" s="329"/>
      <c r="AD35" s="142"/>
      <c r="AE35" s="142"/>
      <c r="AF35" s="142" t="str">
        <f t="shared" si="1"/>
        <v/>
      </c>
      <c r="AG35" s="142"/>
      <c r="AH35" s="330"/>
      <c r="AI35" s="142"/>
      <c r="AJ35" s="142"/>
      <c r="AK35" s="317" t="str">
        <f t="shared" si="0"/>
        <v/>
      </c>
      <c r="AL35" s="142"/>
      <c r="AM35" s="143"/>
      <c r="AN35" s="142"/>
      <c r="AO35" s="143"/>
      <c r="AP35" s="98" t="str">
        <f t="shared" si="6"/>
        <v>.</v>
      </c>
      <c r="AQ35" s="337"/>
      <c r="AR35" s="93"/>
      <c r="AS35" s="94"/>
      <c r="AT35" s="95"/>
      <c r="AU35" s="95"/>
      <c r="AV35" s="96"/>
    </row>
    <row r="36" spans="1:48" s="17" customFormat="1" ht="40" customHeight="1" x14ac:dyDescent="0.25">
      <c r="A36" s="7" t="str">
        <f>MID($E$34,FIND("(Q",$E$34)+1,6)&amp;"_C2"</f>
        <v>Q2.1.3_C2</v>
      </c>
      <c r="B36" s="25" t="s">
        <v>545</v>
      </c>
      <c r="C36" s="7" t="s">
        <v>252</v>
      </c>
      <c r="D36" s="105"/>
      <c r="E36" s="106"/>
      <c r="F36" s="530" t="s">
        <v>36</v>
      </c>
      <c r="G36" s="530"/>
      <c r="H36" s="531"/>
      <c r="I36" s="456"/>
      <c r="J36" s="382"/>
      <c r="K36" s="383"/>
      <c r="L36" s="383"/>
      <c r="M36" s="384"/>
      <c r="N36" s="406" t="s">
        <v>93</v>
      </c>
      <c r="O36" s="164" t="str">
        <f t="shared" ref="O36:O39" si="8">IF(OR(B36="NI",B36="N"),"New question introduced in 2023 - Please answer this question for the year of the previous update in Column P",IF(B36="EC","Small changes were made to the question. Take extra care when validating the response in Column N. If necessary, please change your answer in Column P",""))</f>
        <v/>
      </c>
      <c r="P36" s="406"/>
      <c r="Q36" s="429"/>
      <c r="R36" s="164"/>
      <c r="S36" s="164"/>
      <c r="T36" s="164"/>
      <c r="U36" s="328"/>
      <c r="V36" s="192" t="str">
        <f t="shared" si="2"/>
        <v>not applicable</v>
      </c>
      <c r="W36" s="97"/>
      <c r="X36" s="396"/>
      <c r="Y36" s="193"/>
      <c r="Z36" s="193"/>
      <c r="AA36" s="175"/>
      <c r="AB36" s="130"/>
      <c r="AC36" s="329"/>
      <c r="AD36" s="142"/>
      <c r="AE36" s="142"/>
      <c r="AF36" s="142" t="str">
        <f t="shared" si="1"/>
        <v/>
      </c>
      <c r="AG36" s="142"/>
      <c r="AH36" s="330"/>
      <c r="AI36" s="142"/>
      <c r="AJ36" s="142"/>
      <c r="AK36" s="317" t="str">
        <f t="shared" si="0"/>
        <v/>
      </c>
      <c r="AL36" s="142"/>
      <c r="AM36" s="143"/>
      <c r="AN36" s="142"/>
      <c r="AO36" s="143"/>
      <c r="AP36" s="98" t="str">
        <f t="shared" si="6"/>
        <v>.</v>
      </c>
      <c r="AQ36" s="337"/>
      <c r="AR36" s="93"/>
      <c r="AS36" s="94"/>
      <c r="AT36" s="95"/>
      <c r="AU36" s="95"/>
      <c r="AV36" s="96"/>
    </row>
    <row r="37" spans="1:48" s="17" customFormat="1" ht="40" customHeight="1" x14ac:dyDescent="0.25">
      <c r="A37" s="7" t="str">
        <f>MID($E$34,FIND("(Q",$E$34)+1,6)&amp;"_C3"</f>
        <v>Q2.1.3_C3</v>
      </c>
      <c r="B37" s="25" t="s">
        <v>545</v>
      </c>
      <c r="C37" s="7" t="s">
        <v>253</v>
      </c>
      <c r="D37" s="105"/>
      <c r="E37" s="106"/>
      <c r="F37" s="530" t="s">
        <v>37</v>
      </c>
      <c r="G37" s="530"/>
      <c r="H37" s="531"/>
      <c r="I37" s="456"/>
      <c r="J37" s="382"/>
      <c r="K37" s="383"/>
      <c r="L37" s="383"/>
      <c r="M37" s="384"/>
      <c r="N37" s="406" t="s">
        <v>93</v>
      </c>
      <c r="O37" s="164" t="str">
        <f t="shared" si="8"/>
        <v/>
      </c>
      <c r="P37" s="406"/>
      <c r="Q37" s="429"/>
      <c r="R37" s="164"/>
      <c r="S37" s="164"/>
      <c r="T37" s="164"/>
      <c r="U37" s="328"/>
      <c r="V37" s="192" t="str">
        <f t="shared" si="2"/>
        <v>not applicable</v>
      </c>
      <c r="W37" s="97"/>
      <c r="X37" s="396"/>
      <c r="Y37" s="193"/>
      <c r="Z37" s="193"/>
      <c r="AA37" s="175"/>
      <c r="AB37" s="130"/>
      <c r="AC37" s="329"/>
      <c r="AD37" s="142"/>
      <c r="AE37" s="142"/>
      <c r="AF37" s="142" t="str">
        <f t="shared" si="1"/>
        <v/>
      </c>
      <c r="AG37" s="142"/>
      <c r="AH37" s="330"/>
      <c r="AI37" s="142"/>
      <c r="AJ37" s="142"/>
      <c r="AK37" s="317" t="str">
        <f t="shared" si="0"/>
        <v/>
      </c>
      <c r="AL37" s="142"/>
      <c r="AM37" s="143"/>
      <c r="AN37" s="142"/>
      <c r="AO37" s="143"/>
      <c r="AP37" s="98" t="str">
        <f t="shared" si="6"/>
        <v>.</v>
      </c>
      <c r="AQ37" s="337"/>
      <c r="AR37" s="93"/>
      <c r="AS37" s="94"/>
      <c r="AT37" s="95"/>
      <c r="AU37" s="95"/>
      <c r="AV37" s="96"/>
    </row>
    <row r="38" spans="1:48" s="17" customFormat="1" ht="40" customHeight="1" x14ac:dyDescent="0.25">
      <c r="A38" s="7" t="str">
        <f>MID($E$34,FIND("(Q",$E$34)+1,6)&amp;"_C4"</f>
        <v>Q2.1.3_C4</v>
      </c>
      <c r="B38" s="25" t="s">
        <v>545</v>
      </c>
      <c r="C38" s="7" t="s">
        <v>254</v>
      </c>
      <c r="D38" s="105"/>
      <c r="E38" s="106"/>
      <c r="F38" s="530" t="s">
        <v>38</v>
      </c>
      <c r="G38" s="530"/>
      <c r="H38" s="531"/>
      <c r="I38" s="456"/>
      <c r="J38" s="382"/>
      <c r="K38" s="383"/>
      <c r="L38" s="383"/>
      <c r="M38" s="384"/>
      <c r="N38" s="406" t="s">
        <v>93</v>
      </c>
      <c r="O38" s="164" t="str">
        <f t="shared" si="8"/>
        <v/>
      </c>
      <c r="P38" s="406"/>
      <c r="Q38" s="429"/>
      <c r="R38" s="164"/>
      <c r="S38" s="164"/>
      <c r="T38" s="164"/>
      <c r="U38" s="328"/>
      <c r="V38" s="192" t="str">
        <f t="shared" si="2"/>
        <v>not applicable</v>
      </c>
      <c r="W38" s="97"/>
      <c r="X38" s="396"/>
      <c r="Y38" s="193"/>
      <c r="Z38" s="193"/>
      <c r="AA38" s="175"/>
      <c r="AB38" s="130"/>
      <c r="AC38" s="329"/>
      <c r="AD38" s="142"/>
      <c r="AE38" s="142"/>
      <c r="AF38" s="142" t="str">
        <f t="shared" si="1"/>
        <v/>
      </c>
      <c r="AG38" s="142"/>
      <c r="AH38" s="330"/>
      <c r="AI38" s="142"/>
      <c r="AJ38" s="142"/>
      <c r="AK38" s="317" t="str">
        <f t="shared" si="0"/>
        <v/>
      </c>
      <c r="AL38" s="142"/>
      <c r="AM38" s="143"/>
      <c r="AN38" s="142"/>
      <c r="AO38" s="143"/>
      <c r="AP38" s="98" t="str">
        <f t="shared" si="6"/>
        <v>.</v>
      </c>
      <c r="AQ38" s="337"/>
      <c r="AR38" s="93"/>
      <c r="AS38" s="94"/>
      <c r="AT38" s="95"/>
      <c r="AU38" s="95"/>
      <c r="AV38" s="96"/>
    </row>
    <row r="39" spans="1:48" s="17" customFormat="1" ht="51" customHeight="1" x14ac:dyDescent="0.25">
      <c r="A39" s="7" t="str">
        <f>MID(E39,FIND("(Q",E39)+1,7)</f>
        <v>Q2.1.3a</v>
      </c>
      <c r="B39" s="25" t="s">
        <v>138</v>
      </c>
      <c r="C39" s="7" t="s">
        <v>255</v>
      </c>
      <c r="D39" s="9"/>
      <c r="E39" s="477" t="s">
        <v>358</v>
      </c>
      <c r="F39" s="477"/>
      <c r="G39" s="477"/>
      <c r="H39" s="478"/>
      <c r="I39" s="414"/>
      <c r="J39" s="382"/>
      <c r="K39" s="383"/>
      <c r="L39" s="383"/>
      <c r="M39" s="384"/>
      <c r="N39" s="406" t="s">
        <v>93</v>
      </c>
      <c r="O39" s="164" t="str">
        <f t="shared" si="8"/>
        <v/>
      </c>
      <c r="P39" s="163"/>
      <c r="Q39" s="429"/>
      <c r="R39" s="164"/>
      <c r="S39" s="164"/>
      <c r="T39" s="163"/>
      <c r="U39" s="164"/>
      <c r="V39" s="194" t="str">
        <f t="shared" si="2"/>
        <v>not applicable</v>
      </c>
      <c r="W39" s="97"/>
      <c r="X39" s="396"/>
      <c r="Y39" s="193"/>
      <c r="Z39" s="193"/>
      <c r="AA39" s="175"/>
      <c r="AB39" s="130"/>
      <c r="AC39" s="89"/>
      <c r="AD39" s="85"/>
      <c r="AE39" s="142"/>
      <c r="AF39" s="142" t="str">
        <f t="shared" si="1"/>
        <v/>
      </c>
      <c r="AG39" s="85"/>
      <c r="AH39" s="142"/>
      <c r="AI39" s="85"/>
      <c r="AJ39" s="142"/>
      <c r="AK39" s="317" t="str">
        <f t="shared" si="0"/>
        <v/>
      </c>
      <c r="AL39" s="85"/>
      <c r="AM39" s="143"/>
      <c r="AN39" s="85"/>
      <c r="AO39" s="143"/>
      <c r="AP39" s="98" t="str">
        <f t="shared" si="6"/>
        <v>.</v>
      </c>
      <c r="AQ39" s="337"/>
      <c r="AR39" s="93"/>
      <c r="AS39" s="94"/>
      <c r="AT39" s="95"/>
      <c r="AU39" s="95"/>
      <c r="AV39" s="96"/>
    </row>
    <row r="40" spans="1:48" s="17" customFormat="1" ht="67.5" customHeight="1" x14ac:dyDescent="0.25">
      <c r="A40" s="7"/>
      <c r="B40" s="25"/>
      <c r="C40" s="7"/>
      <c r="D40" s="9" t="s">
        <v>0</v>
      </c>
      <c r="E40" s="532" t="s">
        <v>556</v>
      </c>
      <c r="F40" s="532"/>
      <c r="G40" s="532"/>
      <c r="H40" s="533"/>
      <c r="I40" s="456" t="s">
        <v>842</v>
      </c>
      <c r="J40" s="363"/>
      <c r="K40" s="383"/>
      <c r="L40" s="383"/>
      <c r="M40" s="384"/>
      <c r="N40" s="407"/>
      <c r="O40" s="193"/>
      <c r="P40" s="169"/>
      <c r="Q40" s="428"/>
      <c r="R40" s="193"/>
      <c r="S40" s="193"/>
      <c r="T40" s="169"/>
      <c r="U40" s="193"/>
      <c r="V40" s="195"/>
      <c r="W40" s="175"/>
      <c r="X40" s="396"/>
      <c r="Y40" s="193"/>
      <c r="Z40" s="193"/>
      <c r="AA40" s="175"/>
      <c r="AB40" s="171"/>
      <c r="AC40" s="168"/>
      <c r="AD40" s="169"/>
      <c r="AE40" s="193"/>
      <c r="AF40" s="193" t="str">
        <f t="shared" si="1"/>
        <v/>
      </c>
      <c r="AG40" s="169"/>
      <c r="AH40" s="193"/>
      <c r="AI40" s="169"/>
      <c r="AJ40" s="193"/>
      <c r="AK40" s="318" t="str">
        <f t="shared" si="0"/>
        <v/>
      </c>
      <c r="AL40" s="169"/>
      <c r="AM40" s="173"/>
      <c r="AN40" s="169"/>
      <c r="AO40" s="173"/>
      <c r="AP40" s="172" t="str">
        <f t="shared" si="6"/>
        <v>.</v>
      </c>
      <c r="AQ40" s="174"/>
      <c r="AR40" s="93"/>
      <c r="AS40" s="94"/>
      <c r="AT40" s="95"/>
      <c r="AU40" s="95"/>
      <c r="AV40" s="96"/>
    </row>
    <row r="41" spans="1:48" s="17" customFormat="1" ht="67.5" customHeight="1" x14ac:dyDescent="0.25">
      <c r="A41" s="7" t="str">
        <f>MID($E$40,FIND("(Q",$E$40)+1,6)&amp;"_C1"</f>
        <v>Q2.1.4_C1</v>
      </c>
      <c r="B41" s="25" t="s">
        <v>13</v>
      </c>
      <c r="C41" s="7"/>
      <c r="D41" s="9" t="s">
        <v>0</v>
      </c>
      <c r="E41" s="16"/>
      <c r="F41" s="485" t="s">
        <v>35</v>
      </c>
      <c r="G41" s="485"/>
      <c r="H41" s="486"/>
      <c r="I41" s="456"/>
      <c r="J41" s="363"/>
      <c r="K41" s="383"/>
      <c r="L41" s="383"/>
      <c r="M41" s="384"/>
      <c r="N41" s="406" t="s">
        <v>0</v>
      </c>
      <c r="O41" s="164" t="str">
        <f t="shared" ref="O41:O46" si="9">IF(OR(B41="NI",B41="N"),"New question introduced in 2023 - Please answer this question for the year of the previous update in Column P",IF(B41="EC","Small changes were made to the question. Take extra care when validating the response in Column N. If necessary, please change your answer in Column P",""))</f>
        <v>New question introduced in 2023 - Please answer this question for the year of the previous update in Column P</v>
      </c>
      <c r="P41" s="163"/>
      <c r="Q41" s="429"/>
      <c r="R41" s="164"/>
      <c r="S41" s="164"/>
      <c r="T41" s="163"/>
      <c r="U41" s="164"/>
      <c r="V41" s="194" t="str">
        <f t="shared" si="2"/>
        <v/>
      </c>
      <c r="W41" s="97"/>
      <c r="X41" s="396"/>
      <c r="Y41" s="193"/>
      <c r="Z41" s="193"/>
      <c r="AA41" s="175"/>
      <c r="AB41" s="130"/>
      <c r="AC41" s="89"/>
      <c r="AD41" s="85"/>
      <c r="AE41" s="142"/>
      <c r="AF41" s="142" t="str">
        <f t="shared" si="1"/>
        <v/>
      </c>
      <c r="AG41" s="85"/>
      <c r="AH41" s="142"/>
      <c r="AI41" s="85"/>
      <c r="AJ41" s="142"/>
      <c r="AK41" s="317" t="str">
        <f t="shared" si="0"/>
        <v/>
      </c>
      <c r="AL41" s="85"/>
      <c r="AM41" s="143"/>
      <c r="AN41" s="85"/>
      <c r="AO41" s="143"/>
      <c r="AP41" s="98" t="str">
        <f t="shared" si="6"/>
        <v>.</v>
      </c>
      <c r="AQ41" s="337"/>
      <c r="AR41" s="93"/>
      <c r="AS41" s="94"/>
      <c r="AT41" s="95"/>
      <c r="AU41" s="95"/>
      <c r="AV41" s="96"/>
    </row>
    <row r="42" spans="1:48" s="17" customFormat="1" ht="67.5" customHeight="1" x14ac:dyDescent="0.25">
      <c r="A42" s="7" t="str">
        <f>MID($E$40,FIND("(Q",$E$40)+1,6)&amp;"_C2"</f>
        <v>Q2.1.4_C2</v>
      </c>
      <c r="B42" s="25" t="s">
        <v>13</v>
      </c>
      <c r="C42" s="7"/>
      <c r="D42" s="9" t="s">
        <v>0</v>
      </c>
      <c r="E42" s="16" t="s">
        <v>0</v>
      </c>
      <c r="F42" s="485" t="s">
        <v>36</v>
      </c>
      <c r="G42" s="485"/>
      <c r="H42" s="486"/>
      <c r="I42" s="456"/>
      <c r="J42" s="363"/>
      <c r="K42" s="383"/>
      <c r="L42" s="383"/>
      <c r="M42" s="384"/>
      <c r="N42" s="406" t="s">
        <v>0</v>
      </c>
      <c r="O42" s="164" t="str">
        <f t="shared" si="9"/>
        <v>New question introduced in 2023 - Please answer this question for the year of the previous update in Column P</v>
      </c>
      <c r="P42" s="163"/>
      <c r="Q42" s="429"/>
      <c r="R42" s="164"/>
      <c r="S42" s="164"/>
      <c r="T42" s="163"/>
      <c r="U42" s="164"/>
      <c r="V42" s="194" t="str">
        <f t="shared" si="2"/>
        <v/>
      </c>
      <c r="W42" s="97"/>
      <c r="X42" s="396"/>
      <c r="Y42" s="193"/>
      <c r="Z42" s="193"/>
      <c r="AA42" s="175"/>
      <c r="AB42" s="130"/>
      <c r="AC42" s="89"/>
      <c r="AD42" s="85"/>
      <c r="AE42" s="142"/>
      <c r="AF42" s="142" t="str">
        <f t="shared" si="1"/>
        <v/>
      </c>
      <c r="AG42" s="85"/>
      <c r="AH42" s="142"/>
      <c r="AI42" s="85"/>
      <c r="AJ42" s="142"/>
      <c r="AK42" s="317" t="str">
        <f t="shared" si="0"/>
        <v/>
      </c>
      <c r="AL42" s="85"/>
      <c r="AM42" s="143"/>
      <c r="AN42" s="85"/>
      <c r="AO42" s="143"/>
      <c r="AP42" s="98" t="str">
        <f t="shared" si="6"/>
        <v>.</v>
      </c>
      <c r="AQ42" s="337"/>
      <c r="AR42" s="93"/>
      <c r="AS42" s="94"/>
      <c r="AT42" s="95"/>
      <c r="AU42" s="95"/>
      <c r="AV42" s="96"/>
    </row>
    <row r="43" spans="1:48" s="17" customFormat="1" ht="67.5" customHeight="1" x14ac:dyDescent="0.25">
      <c r="A43" s="7" t="str">
        <f>MID($E$40,FIND("(Q",$E$40)+1,6)&amp;"_C3"</f>
        <v>Q2.1.4_C3</v>
      </c>
      <c r="B43" s="25" t="s">
        <v>13</v>
      </c>
      <c r="C43" s="7"/>
      <c r="D43" s="9" t="s">
        <v>0</v>
      </c>
      <c r="E43" s="16" t="s">
        <v>0</v>
      </c>
      <c r="F43" s="485" t="s">
        <v>37</v>
      </c>
      <c r="G43" s="485"/>
      <c r="H43" s="486"/>
      <c r="I43" s="456"/>
      <c r="J43" s="420"/>
      <c r="K43" s="383"/>
      <c r="L43" s="383"/>
      <c r="M43" s="384"/>
      <c r="N43" s="406" t="s">
        <v>0</v>
      </c>
      <c r="O43" s="164" t="str">
        <f t="shared" si="9"/>
        <v>New question introduced in 2023 - Please answer this question for the year of the previous update in Column P</v>
      </c>
      <c r="P43" s="163"/>
      <c r="Q43" s="429"/>
      <c r="R43" s="164"/>
      <c r="S43" s="164"/>
      <c r="T43" s="163"/>
      <c r="U43" s="164"/>
      <c r="V43" s="194" t="str">
        <f t="shared" si="2"/>
        <v/>
      </c>
      <c r="W43" s="97"/>
      <c r="X43" s="396"/>
      <c r="Y43" s="193"/>
      <c r="Z43" s="193"/>
      <c r="AA43" s="175"/>
      <c r="AB43" s="130"/>
      <c r="AC43" s="89"/>
      <c r="AD43" s="85"/>
      <c r="AE43" s="142"/>
      <c r="AF43" s="142" t="str">
        <f t="shared" si="1"/>
        <v/>
      </c>
      <c r="AG43" s="85"/>
      <c r="AH43" s="142"/>
      <c r="AI43" s="85"/>
      <c r="AJ43" s="142"/>
      <c r="AK43" s="317" t="str">
        <f t="shared" si="0"/>
        <v/>
      </c>
      <c r="AL43" s="85"/>
      <c r="AM43" s="143"/>
      <c r="AN43" s="85"/>
      <c r="AO43" s="143"/>
      <c r="AP43" s="98" t="str">
        <f t="shared" si="6"/>
        <v>.</v>
      </c>
      <c r="AQ43" s="337"/>
      <c r="AR43" s="93"/>
      <c r="AS43" s="94"/>
      <c r="AT43" s="95"/>
      <c r="AU43" s="95"/>
      <c r="AV43" s="96"/>
    </row>
    <row r="44" spans="1:48" s="17" customFormat="1" ht="67.5" customHeight="1" x14ac:dyDescent="0.25">
      <c r="A44" s="7" t="str">
        <f>MID($E$40,FIND("(Q",$E$40)+1,6)&amp;"_C4"</f>
        <v>Q2.1.4_C4</v>
      </c>
      <c r="B44" s="25" t="s">
        <v>13</v>
      </c>
      <c r="C44" s="7"/>
      <c r="D44" s="9" t="s">
        <v>0</v>
      </c>
      <c r="E44" s="16" t="s">
        <v>0</v>
      </c>
      <c r="F44" s="485" t="s">
        <v>38</v>
      </c>
      <c r="G44" s="485"/>
      <c r="H44" s="486"/>
      <c r="I44" s="456"/>
      <c r="J44" s="355"/>
      <c r="K44" s="383"/>
      <c r="L44" s="383"/>
      <c r="M44" s="384"/>
      <c r="N44" s="406" t="s">
        <v>0</v>
      </c>
      <c r="O44" s="164" t="str">
        <f t="shared" si="9"/>
        <v>New question introduced in 2023 - Please answer this question for the year of the previous update in Column P</v>
      </c>
      <c r="P44" s="163"/>
      <c r="Q44" s="429"/>
      <c r="R44" s="164"/>
      <c r="S44" s="164"/>
      <c r="T44" s="163"/>
      <c r="U44" s="164"/>
      <c r="V44" s="194" t="str">
        <f t="shared" si="2"/>
        <v/>
      </c>
      <c r="W44" s="97"/>
      <c r="X44" s="396"/>
      <c r="Y44" s="193"/>
      <c r="Z44" s="193"/>
      <c r="AA44" s="175"/>
      <c r="AB44" s="130"/>
      <c r="AC44" s="89"/>
      <c r="AD44" s="85"/>
      <c r="AE44" s="142"/>
      <c r="AF44" s="142" t="str">
        <f t="shared" si="1"/>
        <v/>
      </c>
      <c r="AG44" s="85"/>
      <c r="AH44" s="142"/>
      <c r="AI44" s="85"/>
      <c r="AJ44" s="142"/>
      <c r="AK44" s="317" t="str">
        <f t="shared" si="0"/>
        <v/>
      </c>
      <c r="AL44" s="85"/>
      <c r="AM44" s="143"/>
      <c r="AN44" s="85"/>
      <c r="AO44" s="143"/>
      <c r="AP44" s="98" t="str">
        <f t="shared" si="6"/>
        <v>.</v>
      </c>
      <c r="AQ44" s="337"/>
      <c r="AR44" s="93"/>
      <c r="AS44" s="94"/>
      <c r="AT44" s="95"/>
      <c r="AU44" s="95"/>
      <c r="AV44" s="96"/>
    </row>
    <row r="45" spans="1:48" s="17" customFormat="1" ht="51" customHeight="1" x14ac:dyDescent="0.25">
      <c r="A45" s="7" t="str">
        <f>MID(E45,FIND("(Q",E45)+1,7)</f>
        <v>Q2.1.4a</v>
      </c>
      <c r="B45" s="25" t="s">
        <v>546</v>
      </c>
      <c r="C45" s="7"/>
      <c r="D45" s="9"/>
      <c r="E45" s="445" t="s">
        <v>863</v>
      </c>
      <c r="F45" s="448"/>
      <c r="G45" s="448"/>
      <c r="H45" s="449"/>
      <c r="I45" s="416"/>
      <c r="J45" s="355"/>
      <c r="K45" s="383"/>
      <c r="L45" s="383"/>
      <c r="M45" s="384"/>
      <c r="N45" s="406" t="s">
        <v>0</v>
      </c>
      <c r="O45" s="164" t="str">
        <f t="shared" si="9"/>
        <v>New question introduced in 2023 - Please answer this question for the year of the previous update in Column P</v>
      </c>
      <c r="P45" s="163"/>
      <c r="Q45" s="429"/>
      <c r="R45" s="164"/>
      <c r="S45" s="164"/>
      <c r="T45" s="163"/>
      <c r="U45" s="164"/>
      <c r="V45" s="194" t="str">
        <f t="shared" si="2"/>
        <v/>
      </c>
      <c r="W45" s="97"/>
      <c r="X45" s="396"/>
      <c r="Y45" s="193"/>
      <c r="Z45" s="193"/>
      <c r="AA45" s="175"/>
      <c r="AB45" s="130"/>
      <c r="AC45" s="89"/>
      <c r="AD45" s="85"/>
      <c r="AE45" s="142"/>
      <c r="AF45" s="142" t="str">
        <f t="shared" si="1"/>
        <v/>
      </c>
      <c r="AG45" s="85"/>
      <c r="AH45" s="142"/>
      <c r="AI45" s="85"/>
      <c r="AJ45" s="142"/>
      <c r="AK45" s="317" t="str">
        <f t="shared" si="0"/>
        <v/>
      </c>
      <c r="AL45" s="85"/>
      <c r="AM45" s="143"/>
      <c r="AN45" s="85"/>
      <c r="AO45" s="143"/>
      <c r="AP45" s="98" t="str">
        <f t="shared" si="6"/>
        <v>.</v>
      </c>
      <c r="AQ45" s="337"/>
      <c r="AR45" s="93"/>
      <c r="AS45" s="94"/>
      <c r="AT45" s="95"/>
      <c r="AU45" s="95"/>
      <c r="AV45" s="96"/>
    </row>
    <row r="46" spans="1:48" s="17" customFormat="1" ht="51" customHeight="1" x14ac:dyDescent="0.25">
      <c r="A46" s="7" t="str">
        <f>MID(E46,FIND("(Q",E46)+1,7)</f>
        <v>Q2.1.4b</v>
      </c>
      <c r="B46" s="25" t="s">
        <v>546</v>
      </c>
      <c r="C46" s="7"/>
      <c r="D46" s="9"/>
      <c r="E46" s="445" t="s">
        <v>351</v>
      </c>
      <c r="F46" s="445"/>
      <c r="G46" s="445"/>
      <c r="H46" s="446"/>
      <c r="I46" s="414"/>
      <c r="J46" s="355"/>
      <c r="K46" s="383"/>
      <c r="L46" s="383"/>
      <c r="M46" s="384"/>
      <c r="N46" s="406" t="s">
        <v>0</v>
      </c>
      <c r="O46" s="164" t="str">
        <f t="shared" si="9"/>
        <v>New question introduced in 2023 - Please answer this question for the year of the previous update in Column P</v>
      </c>
      <c r="P46" s="163"/>
      <c r="Q46" s="429"/>
      <c r="R46" s="164"/>
      <c r="S46" s="164"/>
      <c r="T46" s="163"/>
      <c r="U46" s="164"/>
      <c r="V46" s="194" t="str">
        <f t="shared" si="2"/>
        <v/>
      </c>
      <c r="W46" s="97"/>
      <c r="X46" s="396"/>
      <c r="Y46" s="193"/>
      <c r="Z46" s="193"/>
      <c r="AA46" s="175"/>
      <c r="AB46" s="130"/>
      <c r="AC46" s="89"/>
      <c r="AD46" s="85"/>
      <c r="AE46" s="142"/>
      <c r="AF46" s="142" t="str">
        <f t="shared" si="1"/>
        <v/>
      </c>
      <c r="AG46" s="85"/>
      <c r="AH46" s="142"/>
      <c r="AI46" s="85"/>
      <c r="AJ46" s="142"/>
      <c r="AK46" s="317" t="str">
        <f t="shared" si="0"/>
        <v/>
      </c>
      <c r="AL46" s="85"/>
      <c r="AM46" s="143"/>
      <c r="AN46" s="85"/>
      <c r="AO46" s="143"/>
      <c r="AP46" s="98" t="str">
        <f t="shared" si="6"/>
        <v>.</v>
      </c>
      <c r="AQ46" s="337"/>
      <c r="AR46" s="93"/>
      <c r="AS46" s="94"/>
      <c r="AT46" s="95"/>
      <c r="AU46" s="95"/>
      <c r="AV46" s="96"/>
    </row>
    <row r="47" spans="1:48" s="17" customFormat="1" ht="51" customHeight="1" x14ac:dyDescent="0.25">
      <c r="A47" s="7"/>
      <c r="B47" s="25"/>
      <c r="C47" s="7"/>
      <c r="D47" s="9" t="s">
        <v>0</v>
      </c>
      <c r="E47" s="448" t="s">
        <v>553</v>
      </c>
      <c r="F47" s="448"/>
      <c r="G47" s="448"/>
      <c r="H47" s="449"/>
      <c r="I47" s="157" t="s">
        <v>357</v>
      </c>
      <c r="J47" s="370"/>
      <c r="K47" s="383"/>
      <c r="L47" s="383"/>
      <c r="M47" s="384"/>
      <c r="N47" s="407"/>
      <c r="O47" s="193"/>
      <c r="P47" s="169"/>
      <c r="Q47" s="428"/>
      <c r="R47" s="193"/>
      <c r="S47" s="193"/>
      <c r="T47" s="169"/>
      <c r="U47" s="193"/>
      <c r="V47" s="195"/>
      <c r="W47" s="175"/>
      <c r="X47" s="396"/>
      <c r="Y47" s="193"/>
      <c r="Z47" s="193"/>
      <c r="AA47" s="175"/>
      <c r="AB47" s="171"/>
      <c r="AC47" s="168"/>
      <c r="AD47" s="169"/>
      <c r="AE47" s="193"/>
      <c r="AF47" s="193" t="str">
        <f t="shared" si="1"/>
        <v/>
      </c>
      <c r="AG47" s="169"/>
      <c r="AH47" s="193"/>
      <c r="AI47" s="169"/>
      <c r="AJ47" s="193"/>
      <c r="AK47" s="318" t="str">
        <f t="shared" si="0"/>
        <v/>
      </c>
      <c r="AL47" s="169"/>
      <c r="AM47" s="173"/>
      <c r="AN47" s="169"/>
      <c r="AO47" s="173"/>
      <c r="AP47" s="172" t="str">
        <f t="shared" si="6"/>
        <v>.</v>
      </c>
      <c r="AQ47" s="174"/>
      <c r="AR47" s="93"/>
      <c r="AS47" s="94"/>
      <c r="AT47" s="95"/>
      <c r="AU47" s="95"/>
      <c r="AV47" s="96"/>
    </row>
    <row r="48" spans="1:48" s="17" customFormat="1" ht="51" customHeight="1" x14ac:dyDescent="0.25">
      <c r="A48" s="7"/>
      <c r="B48" s="25"/>
      <c r="C48" s="7"/>
      <c r="D48" s="9" t="s">
        <v>0</v>
      </c>
      <c r="E48" s="448" t="s">
        <v>859</v>
      </c>
      <c r="F48" s="448"/>
      <c r="G48" s="448"/>
      <c r="H48" s="449"/>
      <c r="I48" s="416"/>
      <c r="J48" s="370"/>
      <c r="K48" s="383"/>
      <c r="L48" s="383"/>
      <c r="M48" s="384"/>
      <c r="N48" s="407"/>
      <c r="O48" s="193"/>
      <c r="P48" s="169"/>
      <c r="Q48" s="428"/>
      <c r="R48" s="193"/>
      <c r="S48" s="193"/>
      <c r="T48" s="193"/>
      <c r="U48" s="193"/>
      <c r="V48" s="195"/>
      <c r="W48" s="175"/>
      <c r="X48" s="396"/>
      <c r="Y48" s="193"/>
      <c r="Z48" s="193"/>
      <c r="AA48" s="175"/>
      <c r="AB48" s="171"/>
      <c r="AC48" s="168"/>
      <c r="AD48" s="193"/>
      <c r="AE48" s="193"/>
      <c r="AF48" s="193" t="str">
        <f t="shared" si="1"/>
        <v/>
      </c>
      <c r="AG48" s="193"/>
      <c r="AH48" s="193"/>
      <c r="AI48" s="193"/>
      <c r="AJ48" s="193"/>
      <c r="AK48" s="318" t="str">
        <f t="shared" si="0"/>
        <v/>
      </c>
      <c r="AL48" s="193"/>
      <c r="AM48" s="173"/>
      <c r="AN48" s="193"/>
      <c r="AO48" s="173"/>
      <c r="AP48" s="172" t="str">
        <f t="shared" si="6"/>
        <v>.</v>
      </c>
      <c r="AQ48" s="174"/>
      <c r="AR48" s="93"/>
      <c r="AS48" s="94"/>
      <c r="AT48" s="95"/>
      <c r="AU48" s="95"/>
      <c r="AV48" s="96"/>
    </row>
    <row r="49" spans="1:48" s="17" customFormat="1" ht="37" customHeight="1" x14ac:dyDescent="0.25">
      <c r="A49" s="7" t="str">
        <f>MID($E$48,FIND("(Q",$E$48)+1,7)&amp;"_C1"</f>
        <v>Q2.1.5a_C1</v>
      </c>
      <c r="B49" s="25" t="s">
        <v>13</v>
      </c>
      <c r="C49" s="7"/>
      <c r="D49" s="9" t="s">
        <v>0</v>
      </c>
      <c r="E49" s="16" t="s">
        <v>0</v>
      </c>
      <c r="F49" s="485" t="s">
        <v>35</v>
      </c>
      <c r="G49" s="485"/>
      <c r="H49" s="486"/>
      <c r="I49" s="158"/>
      <c r="J49" s="373"/>
      <c r="K49" s="383"/>
      <c r="L49" s="383"/>
      <c r="M49" s="384"/>
      <c r="N49" s="406" t="s">
        <v>0</v>
      </c>
      <c r="O49" s="164" t="str">
        <f t="shared" ref="O49:O52" si="10">IF(OR(B49="NI",B49="N"),"New question introduced in 2023 - Please answer this question for the year of the previous update in Column P",IF(B49="EC","Small changes were made to the question. Take extra care when validating the response in Column N. If necessary, please change your answer in Column P",""))</f>
        <v>New question introduced in 2023 - Please answer this question for the year of the previous update in Column P</v>
      </c>
      <c r="P49" s="163"/>
      <c r="Q49" s="429"/>
      <c r="R49" s="164"/>
      <c r="S49" s="164"/>
      <c r="T49" s="164"/>
      <c r="U49" s="164"/>
      <c r="V49" s="194" t="str">
        <f t="shared" si="2"/>
        <v/>
      </c>
      <c r="W49" s="97"/>
      <c r="X49" s="396"/>
      <c r="Y49" s="193"/>
      <c r="Z49" s="193"/>
      <c r="AA49" s="175"/>
      <c r="AB49" s="130"/>
      <c r="AC49" s="89"/>
      <c r="AD49" s="142"/>
      <c r="AE49" s="142"/>
      <c r="AF49" s="142" t="str">
        <f t="shared" si="1"/>
        <v/>
      </c>
      <c r="AG49" s="142"/>
      <c r="AH49" s="142"/>
      <c r="AI49" s="142"/>
      <c r="AJ49" s="142"/>
      <c r="AK49" s="317" t="str">
        <f t="shared" si="0"/>
        <v/>
      </c>
      <c r="AL49" s="142"/>
      <c r="AM49" s="143"/>
      <c r="AN49" s="142"/>
      <c r="AO49" s="143"/>
      <c r="AP49" s="98" t="str">
        <f t="shared" si="6"/>
        <v>.</v>
      </c>
      <c r="AQ49" s="337"/>
      <c r="AR49" s="93"/>
      <c r="AS49" s="94"/>
      <c r="AT49" s="95"/>
      <c r="AU49" s="95"/>
      <c r="AV49" s="96"/>
    </row>
    <row r="50" spans="1:48" s="17" customFormat="1" ht="38.5" customHeight="1" x14ac:dyDescent="0.25">
      <c r="A50" s="7" t="str">
        <f>MID($E$48,FIND("(Q",$E$48)+1,7)&amp;"_C2"</f>
        <v>Q2.1.5a_C2</v>
      </c>
      <c r="B50" s="25" t="s">
        <v>13</v>
      </c>
      <c r="C50" s="41"/>
      <c r="D50" s="9" t="s">
        <v>0</v>
      </c>
      <c r="E50" s="16" t="s">
        <v>0</v>
      </c>
      <c r="F50" s="485" t="s">
        <v>36</v>
      </c>
      <c r="G50" s="485"/>
      <c r="H50" s="486"/>
      <c r="I50" s="158"/>
      <c r="J50" s="373"/>
      <c r="K50" s="383"/>
      <c r="L50" s="383"/>
      <c r="M50" s="384"/>
      <c r="N50" s="406" t="s">
        <v>0</v>
      </c>
      <c r="O50" s="164" t="str">
        <f t="shared" si="10"/>
        <v>New question introduced in 2023 - Please answer this question for the year of the previous update in Column P</v>
      </c>
      <c r="P50" s="163"/>
      <c r="Q50" s="432"/>
      <c r="R50" s="164"/>
      <c r="S50" s="164"/>
      <c r="T50" s="164"/>
      <c r="U50" s="164"/>
      <c r="V50" s="194" t="str">
        <f t="shared" si="2"/>
        <v/>
      </c>
      <c r="W50" s="97"/>
      <c r="X50" s="396"/>
      <c r="Y50" s="193"/>
      <c r="Z50" s="193"/>
      <c r="AA50" s="175"/>
      <c r="AB50" s="130"/>
      <c r="AC50" s="89"/>
      <c r="AD50" s="142"/>
      <c r="AE50" s="142"/>
      <c r="AF50" s="142" t="str">
        <f t="shared" si="1"/>
        <v/>
      </c>
      <c r="AG50" s="142"/>
      <c r="AH50" s="142"/>
      <c r="AI50" s="142"/>
      <c r="AJ50" s="142"/>
      <c r="AK50" s="317" t="str">
        <f t="shared" si="0"/>
        <v/>
      </c>
      <c r="AL50" s="142"/>
      <c r="AM50" s="143"/>
      <c r="AN50" s="142"/>
      <c r="AO50" s="143"/>
      <c r="AP50" s="98" t="str">
        <f t="shared" si="6"/>
        <v>.</v>
      </c>
      <c r="AQ50" s="337"/>
      <c r="AR50" s="93"/>
      <c r="AS50" s="94"/>
      <c r="AT50" s="95"/>
      <c r="AU50" s="95"/>
      <c r="AV50" s="96"/>
    </row>
    <row r="51" spans="1:48" s="17" customFormat="1" ht="40.5" customHeight="1" x14ac:dyDescent="0.25">
      <c r="A51" s="7" t="str">
        <f>MID($E$48,FIND("(Q",$E$48)+1,7)&amp;"_C3"</f>
        <v>Q2.1.5a_C3</v>
      </c>
      <c r="B51" s="25" t="s">
        <v>13</v>
      </c>
      <c r="C51" s="7"/>
      <c r="D51" s="9" t="s">
        <v>0</v>
      </c>
      <c r="E51" s="16" t="s">
        <v>0</v>
      </c>
      <c r="F51" s="485" t="s">
        <v>37</v>
      </c>
      <c r="G51" s="485"/>
      <c r="H51" s="486"/>
      <c r="I51" s="158"/>
      <c r="J51" s="373"/>
      <c r="K51" s="383"/>
      <c r="L51" s="383"/>
      <c r="M51" s="384"/>
      <c r="N51" s="406" t="s">
        <v>0</v>
      </c>
      <c r="O51" s="164" t="str">
        <f t="shared" si="10"/>
        <v>New question introduced in 2023 - Please answer this question for the year of the previous update in Column P</v>
      </c>
      <c r="P51" s="163"/>
      <c r="Q51" s="432"/>
      <c r="R51" s="164"/>
      <c r="S51" s="164"/>
      <c r="T51" s="164"/>
      <c r="U51" s="164"/>
      <c r="V51" s="194" t="str">
        <f t="shared" si="2"/>
        <v/>
      </c>
      <c r="W51" s="97"/>
      <c r="X51" s="396"/>
      <c r="Y51" s="193"/>
      <c r="Z51" s="193"/>
      <c r="AA51" s="175"/>
      <c r="AB51" s="130"/>
      <c r="AC51" s="89"/>
      <c r="AD51" s="142"/>
      <c r="AE51" s="142"/>
      <c r="AF51" s="142" t="str">
        <f t="shared" si="1"/>
        <v/>
      </c>
      <c r="AG51" s="142"/>
      <c r="AH51" s="142"/>
      <c r="AI51" s="142"/>
      <c r="AJ51" s="142"/>
      <c r="AK51" s="317" t="str">
        <f t="shared" si="0"/>
        <v/>
      </c>
      <c r="AL51" s="142"/>
      <c r="AM51" s="143"/>
      <c r="AN51" s="142"/>
      <c r="AO51" s="143"/>
      <c r="AP51" s="98" t="str">
        <f t="shared" si="6"/>
        <v>.</v>
      </c>
      <c r="AQ51" s="337"/>
      <c r="AR51" s="93"/>
      <c r="AS51" s="94"/>
      <c r="AT51" s="95"/>
      <c r="AU51" s="95"/>
      <c r="AV51" s="96"/>
    </row>
    <row r="52" spans="1:48" s="17" customFormat="1" ht="41.5" customHeight="1" x14ac:dyDescent="0.25">
      <c r="A52" s="7" t="str">
        <f>MID($E$48,FIND("(Q",$E$48)+1,7)&amp;"_C4"</f>
        <v>Q2.1.5a_C4</v>
      </c>
      <c r="B52" s="25" t="s">
        <v>13</v>
      </c>
      <c r="C52" s="7"/>
      <c r="D52" s="9"/>
      <c r="E52" s="16"/>
      <c r="F52" s="485" t="s">
        <v>38</v>
      </c>
      <c r="G52" s="485"/>
      <c r="H52" s="486"/>
      <c r="I52" s="158"/>
      <c r="J52" s="373"/>
      <c r="K52" s="383"/>
      <c r="L52" s="383"/>
      <c r="M52" s="384"/>
      <c r="N52" s="406" t="s">
        <v>0</v>
      </c>
      <c r="O52" s="164" t="str">
        <f t="shared" si="10"/>
        <v>New question introduced in 2023 - Please answer this question for the year of the previous update in Column P</v>
      </c>
      <c r="P52" s="163"/>
      <c r="Q52" s="432"/>
      <c r="R52" s="164"/>
      <c r="S52" s="164"/>
      <c r="T52" s="164"/>
      <c r="U52" s="164"/>
      <c r="V52" s="194" t="str">
        <f t="shared" si="2"/>
        <v/>
      </c>
      <c r="W52" s="97"/>
      <c r="X52" s="396"/>
      <c r="Y52" s="193"/>
      <c r="Z52" s="193"/>
      <c r="AA52" s="175"/>
      <c r="AB52" s="130"/>
      <c r="AC52" s="89"/>
      <c r="AD52" s="142"/>
      <c r="AE52" s="142"/>
      <c r="AF52" s="142" t="str">
        <f t="shared" si="1"/>
        <v/>
      </c>
      <c r="AG52" s="142"/>
      <c r="AH52" s="142"/>
      <c r="AI52" s="142"/>
      <c r="AJ52" s="142"/>
      <c r="AK52" s="317" t="str">
        <f t="shared" si="0"/>
        <v/>
      </c>
      <c r="AL52" s="142"/>
      <c r="AM52" s="143"/>
      <c r="AN52" s="142"/>
      <c r="AO52" s="143"/>
      <c r="AP52" s="98" t="str">
        <f t="shared" si="6"/>
        <v>.</v>
      </c>
      <c r="AQ52" s="337"/>
      <c r="AR52" s="93"/>
      <c r="AS52" s="94"/>
      <c r="AT52" s="95"/>
      <c r="AU52" s="95"/>
      <c r="AV52" s="96"/>
    </row>
    <row r="53" spans="1:48" s="17" customFormat="1" ht="27.65" customHeight="1" x14ac:dyDescent="0.25">
      <c r="A53" s="7"/>
      <c r="B53" s="41"/>
      <c r="C53" s="7"/>
      <c r="D53" s="9" t="s">
        <v>0</v>
      </c>
      <c r="E53" s="448" t="s">
        <v>860</v>
      </c>
      <c r="F53" s="448"/>
      <c r="G53" s="448"/>
      <c r="H53" s="449"/>
      <c r="I53" s="416"/>
      <c r="J53" s="373"/>
      <c r="K53" s="383"/>
      <c r="L53" s="383"/>
      <c r="M53" s="384"/>
      <c r="N53" s="407"/>
      <c r="O53" s="193"/>
      <c r="P53" s="193"/>
      <c r="Q53" s="433"/>
      <c r="R53" s="193"/>
      <c r="S53" s="193"/>
      <c r="T53" s="193"/>
      <c r="U53" s="193"/>
      <c r="V53" s="195"/>
      <c r="W53" s="175"/>
      <c r="X53" s="396"/>
      <c r="Y53" s="193"/>
      <c r="Z53" s="193"/>
      <c r="AA53" s="175"/>
      <c r="AB53" s="171"/>
      <c r="AC53" s="168"/>
      <c r="AD53" s="193"/>
      <c r="AE53" s="193"/>
      <c r="AF53" s="193" t="str">
        <f t="shared" si="1"/>
        <v/>
      </c>
      <c r="AG53" s="193"/>
      <c r="AH53" s="193"/>
      <c r="AI53" s="193"/>
      <c r="AJ53" s="193"/>
      <c r="AK53" s="318" t="str">
        <f t="shared" si="0"/>
        <v/>
      </c>
      <c r="AL53" s="193"/>
      <c r="AM53" s="173"/>
      <c r="AN53" s="193"/>
      <c r="AO53" s="173"/>
      <c r="AP53" s="172" t="str">
        <f t="shared" si="6"/>
        <v>.</v>
      </c>
      <c r="AQ53" s="174"/>
      <c r="AR53" s="93"/>
      <c r="AS53" s="94"/>
      <c r="AT53" s="95"/>
      <c r="AU53" s="95"/>
      <c r="AV53" s="96"/>
    </row>
    <row r="54" spans="1:48" s="17" customFormat="1" ht="42" customHeight="1" x14ac:dyDescent="0.25">
      <c r="A54" s="7" t="str">
        <f>MID($E$53,FIND("(Q",$E$53)+1,7)&amp;"_C1"</f>
        <v>Q2.1.5b_C1</v>
      </c>
      <c r="B54" s="25" t="s">
        <v>13</v>
      </c>
      <c r="C54" s="7"/>
      <c r="D54" s="9" t="s">
        <v>0</v>
      </c>
      <c r="E54" s="16" t="s">
        <v>0</v>
      </c>
      <c r="F54" s="485" t="s">
        <v>35</v>
      </c>
      <c r="G54" s="485"/>
      <c r="H54" s="486"/>
      <c r="I54" s="158"/>
      <c r="J54" s="373"/>
      <c r="K54" s="383"/>
      <c r="L54" s="383"/>
      <c r="M54" s="384"/>
      <c r="N54" s="406" t="s">
        <v>0</v>
      </c>
      <c r="O54" s="164" t="str">
        <f t="shared" ref="O54:O57" si="11">IF(OR(B54="NI",B54="N"),"New question introduced in 2023 - Please answer this question for the year of the previous update in Column P",IF(B54="EC","Small changes were made to the question. Take extra care when validating the response in Column N. If necessary, please change your answer in Column P",""))</f>
        <v>New question introduced in 2023 - Please answer this question for the year of the previous update in Column P</v>
      </c>
      <c r="P54" s="163"/>
      <c r="Q54" s="432"/>
      <c r="R54" s="164"/>
      <c r="S54" s="164"/>
      <c r="T54" s="164"/>
      <c r="U54" s="164"/>
      <c r="V54" s="194" t="str">
        <f t="shared" si="2"/>
        <v/>
      </c>
      <c r="W54" s="97"/>
      <c r="X54" s="396"/>
      <c r="Y54" s="193"/>
      <c r="Z54" s="193"/>
      <c r="AA54" s="175"/>
      <c r="AB54" s="130"/>
      <c r="AC54" s="89"/>
      <c r="AD54" s="142"/>
      <c r="AE54" s="142"/>
      <c r="AF54" s="142" t="str">
        <f t="shared" si="1"/>
        <v/>
      </c>
      <c r="AG54" s="142"/>
      <c r="AH54" s="142"/>
      <c r="AI54" s="142"/>
      <c r="AJ54" s="142"/>
      <c r="AK54" s="317" t="str">
        <f t="shared" si="0"/>
        <v/>
      </c>
      <c r="AL54" s="142"/>
      <c r="AM54" s="143"/>
      <c r="AN54" s="142"/>
      <c r="AO54" s="143"/>
      <c r="AP54" s="98" t="str">
        <f t="shared" si="6"/>
        <v>.</v>
      </c>
      <c r="AQ54" s="337"/>
      <c r="AR54" s="93"/>
      <c r="AS54" s="94"/>
      <c r="AT54" s="95"/>
      <c r="AU54" s="95"/>
      <c r="AV54" s="96"/>
    </row>
    <row r="55" spans="1:48" s="17" customFormat="1" ht="39" customHeight="1" x14ac:dyDescent="0.25">
      <c r="A55" s="7" t="str">
        <f>MID($E$53,FIND("(Q",$E$53)+1,7)&amp;"_C2"</f>
        <v>Q2.1.5b_C2</v>
      </c>
      <c r="B55" s="25" t="s">
        <v>13</v>
      </c>
      <c r="C55" s="41"/>
      <c r="D55" s="9" t="s">
        <v>0</v>
      </c>
      <c r="E55" s="16" t="s">
        <v>0</v>
      </c>
      <c r="F55" s="485" t="s">
        <v>36</v>
      </c>
      <c r="G55" s="485"/>
      <c r="H55" s="486"/>
      <c r="I55" s="158"/>
      <c r="J55" s="373"/>
      <c r="K55" s="383"/>
      <c r="L55" s="383"/>
      <c r="M55" s="384"/>
      <c r="N55" s="406" t="s">
        <v>0</v>
      </c>
      <c r="O55" s="164" t="str">
        <f t="shared" si="11"/>
        <v>New question introduced in 2023 - Please answer this question for the year of the previous update in Column P</v>
      </c>
      <c r="P55" s="163"/>
      <c r="Q55" s="432"/>
      <c r="R55" s="164"/>
      <c r="S55" s="164"/>
      <c r="T55" s="164"/>
      <c r="U55" s="164"/>
      <c r="V55" s="194" t="str">
        <f t="shared" si="2"/>
        <v/>
      </c>
      <c r="W55" s="97"/>
      <c r="X55" s="396"/>
      <c r="Y55" s="193"/>
      <c r="Z55" s="193"/>
      <c r="AA55" s="175"/>
      <c r="AB55" s="130"/>
      <c r="AC55" s="89"/>
      <c r="AD55" s="142"/>
      <c r="AE55" s="142"/>
      <c r="AF55" s="142" t="str">
        <f t="shared" si="1"/>
        <v/>
      </c>
      <c r="AG55" s="142"/>
      <c r="AH55" s="142"/>
      <c r="AI55" s="142"/>
      <c r="AJ55" s="142"/>
      <c r="AK55" s="317" t="str">
        <f t="shared" si="0"/>
        <v/>
      </c>
      <c r="AL55" s="142"/>
      <c r="AM55" s="143"/>
      <c r="AN55" s="142"/>
      <c r="AO55" s="143"/>
      <c r="AP55" s="98" t="str">
        <f t="shared" si="6"/>
        <v>.</v>
      </c>
      <c r="AQ55" s="337"/>
      <c r="AR55" s="93"/>
      <c r="AS55" s="94"/>
      <c r="AT55" s="95"/>
      <c r="AU55" s="95"/>
      <c r="AV55" s="96"/>
    </row>
    <row r="56" spans="1:48" s="17" customFormat="1" ht="44.5" customHeight="1" x14ac:dyDescent="0.25">
      <c r="A56" s="7" t="str">
        <f>MID($E$53,FIND("(Q",$E$53)+1,7)&amp;"_C3"</f>
        <v>Q2.1.5b_C3</v>
      </c>
      <c r="B56" s="25" t="s">
        <v>13</v>
      </c>
      <c r="C56" s="41"/>
      <c r="D56" s="9" t="s">
        <v>0</v>
      </c>
      <c r="E56" s="16" t="s">
        <v>0</v>
      </c>
      <c r="F56" s="485" t="s">
        <v>37</v>
      </c>
      <c r="G56" s="485"/>
      <c r="H56" s="486"/>
      <c r="I56" s="158"/>
      <c r="J56" s="373"/>
      <c r="K56" s="383"/>
      <c r="L56" s="383"/>
      <c r="M56" s="384"/>
      <c r="N56" s="406" t="s">
        <v>0</v>
      </c>
      <c r="O56" s="164" t="str">
        <f t="shared" si="11"/>
        <v>New question introduced in 2023 - Please answer this question for the year of the previous update in Column P</v>
      </c>
      <c r="P56" s="163"/>
      <c r="Q56" s="432"/>
      <c r="R56" s="164"/>
      <c r="S56" s="164"/>
      <c r="T56" s="164"/>
      <c r="U56" s="164"/>
      <c r="V56" s="194" t="str">
        <f t="shared" si="2"/>
        <v/>
      </c>
      <c r="W56" s="97"/>
      <c r="X56" s="396"/>
      <c r="Y56" s="193"/>
      <c r="Z56" s="193"/>
      <c r="AA56" s="175"/>
      <c r="AB56" s="130"/>
      <c r="AC56" s="89"/>
      <c r="AD56" s="142"/>
      <c r="AE56" s="142"/>
      <c r="AF56" s="142" t="str">
        <f t="shared" si="1"/>
        <v/>
      </c>
      <c r="AG56" s="142"/>
      <c r="AH56" s="142"/>
      <c r="AI56" s="142"/>
      <c r="AJ56" s="142"/>
      <c r="AK56" s="317" t="str">
        <f t="shared" si="0"/>
        <v/>
      </c>
      <c r="AL56" s="142"/>
      <c r="AM56" s="143"/>
      <c r="AN56" s="142"/>
      <c r="AO56" s="143"/>
      <c r="AP56" s="98" t="str">
        <f t="shared" si="6"/>
        <v>.</v>
      </c>
      <c r="AQ56" s="337"/>
      <c r="AR56" s="93"/>
      <c r="AS56" s="94"/>
      <c r="AT56" s="95"/>
      <c r="AU56" s="95"/>
      <c r="AV56" s="96"/>
    </row>
    <row r="57" spans="1:48" s="17" customFormat="1" ht="44.5" customHeight="1" x14ac:dyDescent="0.25">
      <c r="A57" s="7" t="str">
        <f>MID($E$53,FIND("(Q",$E$53)+1,7)&amp;"_C4"</f>
        <v>Q2.1.5b_C4</v>
      </c>
      <c r="B57" s="25" t="s">
        <v>13</v>
      </c>
      <c r="C57" s="7"/>
      <c r="D57" s="9" t="s">
        <v>0</v>
      </c>
      <c r="E57" s="16" t="s">
        <v>0</v>
      </c>
      <c r="F57" s="485" t="s">
        <v>38</v>
      </c>
      <c r="G57" s="485"/>
      <c r="H57" s="486"/>
      <c r="I57" s="158"/>
      <c r="J57" s="373"/>
      <c r="K57" s="385"/>
      <c r="L57" s="385"/>
      <c r="M57" s="386"/>
      <c r="N57" s="406" t="s">
        <v>0</v>
      </c>
      <c r="O57" s="164" t="str">
        <f t="shared" si="11"/>
        <v>New question introduced in 2023 - Please answer this question for the year of the previous update in Column P</v>
      </c>
      <c r="P57" s="163"/>
      <c r="Q57" s="432"/>
      <c r="R57" s="164"/>
      <c r="S57" s="165"/>
      <c r="T57" s="164"/>
      <c r="U57" s="165"/>
      <c r="V57" s="194" t="str">
        <f t="shared" si="2"/>
        <v/>
      </c>
      <c r="W57" s="97"/>
      <c r="X57" s="396"/>
      <c r="Y57" s="193"/>
      <c r="Z57" s="193"/>
      <c r="AA57" s="175"/>
      <c r="AB57" s="130"/>
      <c r="AC57" s="325"/>
      <c r="AD57" s="142"/>
      <c r="AE57" s="143"/>
      <c r="AF57" s="142" t="str">
        <f t="shared" si="1"/>
        <v/>
      </c>
      <c r="AG57" s="142"/>
      <c r="AH57" s="143"/>
      <c r="AI57" s="142"/>
      <c r="AJ57" s="143"/>
      <c r="AK57" s="317" t="str">
        <f t="shared" si="0"/>
        <v/>
      </c>
      <c r="AL57" s="142"/>
      <c r="AM57" s="143"/>
      <c r="AN57" s="142"/>
      <c r="AO57" s="143"/>
      <c r="AP57" s="98" t="str">
        <f t="shared" si="6"/>
        <v>.</v>
      </c>
      <c r="AQ57" s="337"/>
      <c r="AR57" s="93"/>
      <c r="AS57" s="94"/>
      <c r="AT57" s="95"/>
      <c r="AU57" s="95"/>
      <c r="AV57" s="96"/>
    </row>
    <row r="58" spans="1:48" s="17" customFormat="1" ht="30" customHeight="1" x14ac:dyDescent="0.25">
      <c r="A58" s="7"/>
      <c r="B58" s="7"/>
      <c r="C58" s="7"/>
      <c r="D58" s="9" t="s">
        <v>0</v>
      </c>
      <c r="E58" s="16" t="s">
        <v>861</v>
      </c>
      <c r="F58" s="16"/>
      <c r="G58" s="16"/>
      <c r="H58" s="16"/>
      <c r="I58" s="160"/>
      <c r="J58" s="376"/>
      <c r="K58" s="383"/>
      <c r="L58" s="383"/>
      <c r="M58" s="384"/>
      <c r="N58" s="407"/>
      <c r="O58" s="193"/>
      <c r="P58" s="169"/>
      <c r="Q58" s="433"/>
      <c r="R58" s="193"/>
      <c r="S58" s="193"/>
      <c r="T58" s="193"/>
      <c r="U58" s="193"/>
      <c r="V58" s="195"/>
      <c r="W58" s="175"/>
      <c r="X58" s="396"/>
      <c r="Y58" s="193"/>
      <c r="Z58" s="193"/>
      <c r="AA58" s="175"/>
      <c r="AB58" s="171"/>
      <c r="AC58" s="168"/>
      <c r="AD58" s="193"/>
      <c r="AE58" s="193"/>
      <c r="AF58" s="193" t="str">
        <f t="shared" si="1"/>
        <v/>
      </c>
      <c r="AG58" s="193"/>
      <c r="AH58" s="193"/>
      <c r="AI58" s="193"/>
      <c r="AJ58" s="193"/>
      <c r="AK58" s="318" t="str">
        <f t="shared" si="0"/>
        <v/>
      </c>
      <c r="AL58" s="193"/>
      <c r="AM58" s="173"/>
      <c r="AN58" s="193"/>
      <c r="AO58" s="173"/>
      <c r="AP58" s="172" t="str">
        <f t="shared" si="6"/>
        <v>.</v>
      </c>
      <c r="AQ58" s="174"/>
      <c r="AR58" s="93"/>
      <c r="AS58" s="94"/>
      <c r="AT58" s="95"/>
      <c r="AU58" s="95"/>
      <c r="AV58" s="96"/>
    </row>
    <row r="59" spans="1:48" s="17" customFormat="1" ht="45" customHeight="1" x14ac:dyDescent="0.25">
      <c r="A59" s="7" t="str">
        <f>MID($E$58,FIND("(Q",$E$58)+1,7)&amp;"_C1"</f>
        <v>Q2.1.5c_C1</v>
      </c>
      <c r="B59" s="25" t="s">
        <v>13</v>
      </c>
      <c r="C59" s="41"/>
      <c r="D59" s="9" t="s">
        <v>0</v>
      </c>
      <c r="E59" s="16" t="s">
        <v>0</v>
      </c>
      <c r="F59" s="485" t="s">
        <v>35</v>
      </c>
      <c r="G59" s="485"/>
      <c r="H59" s="486"/>
      <c r="I59" s="158"/>
      <c r="J59" s="379"/>
      <c r="K59" s="383"/>
      <c r="L59" s="383"/>
      <c r="M59" s="384"/>
      <c r="N59" s="406" t="s">
        <v>0</v>
      </c>
      <c r="O59" s="164" t="str">
        <f t="shared" ref="O59:O63" si="12">IF(OR(B59="NI",B59="N"),"New question introduced in 2023 - Please answer this question for the year of the previous update in Column P",IF(B59="EC","Small changes were made to the question. Take extra care when validating the response in Column N. If necessary, please change your answer in Column P",""))</f>
        <v>New question introduced in 2023 - Please answer this question for the year of the previous update in Column P</v>
      </c>
      <c r="P59" s="163"/>
      <c r="Q59" s="432"/>
      <c r="R59" s="164"/>
      <c r="S59" s="164"/>
      <c r="T59" s="164"/>
      <c r="U59" s="164"/>
      <c r="V59" s="194" t="str">
        <f t="shared" si="2"/>
        <v/>
      </c>
      <c r="W59" s="97"/>
      <c r="X59" s="396"/>
      <c r="Y59" s="193"/>
      <c r="Z59" s="193"/>
      <c r="AA59" s="175"/>
      <c r="AB59" s="130"/>
      <c r="AC59" s="89"/>
      <c r="AD59" s="142"/>
      <c r="AE59" s="142"/>
      <c r="AF59" s="142" t="str">
        <f t="shared" si="1"/>
        <v/>
      </c>
      <c r="AG59" s="142"/>
      <c r="AH59" s="142"/>
      <c r="AI59" s="142"/>
      <c r="AJ59" s="142"/>
      <c r="AK59" s="317" t="str">
        <f t="shared" si="0"/>
        <v/>
      </c>
      <c r="AL59" s="142"/>
      <c r="AM59" s="143"/>
      <c r="AN59" s="142"/>
      <c r="AO59" s="143"/>
      <c r="AP59" s="98" t="str">
        <f t="shared" si="6"/>
        <v>.</v>
      </c>
      <c r="AQ59" s="337"/>
      <c r="AR59" s="93"/>
      <c r="AS59" s="94"/>
      <c r="AT59" s="95"/>
      <c r="AU59" s="95"/>
      <c r="AV59" s="96"/>
    </row>
    <row r="60" spans="1:48" s="17" customFormat="1" ht="45" customHeight="1" x14ac:dyDescent="0.25">
      <c r="A60" s="7" t="str">
        <f>MID($E$58,FIND("(Q",$E$58)+1,7)&amp;"_C2"</f>
        <v>Q2.1.5c_C2</v>
      </c>
      <c r="B60" s="25" t="s">
        <v>13</v>
      </c>
      <c r="C60" s="7"/>
      <c r="D60" s="9" t="s">
        <v>0</v>
      </c>
      <c r="E60" s="16" t="s">
        <v>0</v>
      </c>
      <c r="F60" s="485" t="s">
        <v>36</v>
      </c>
      <c r="G60" s="485"/>
      <c r="H60" s="486"/>
      <c r="I60" s="158"/>
      <c r="J60" s="379"/>
      <c r="K60" s="383"/>
      <c r="L60" s="383"/>
      <c r="M60" s="384"/>
      <c r="N60" s="406" t="s">
        <v>0</v>
      </c>
      <c r="O60" s="164" t="str">
        <f t="shared" si="12"/>
        <v>New question introduced in 2023 - Please answer this question for the year of the previous update in Column P</v>
      </c>
      <c r="P60" s="163"/>
      <c r="Q60" s="432"/>
      <c r="R60" s="164"/>
      <c r="S60" s="164"/>
      <c r="T60" s="164"/>
      <c r="U60" s="164"/>
      <c r="V60" s="194" t="str">
        <f t="shared" si="2"/>
        <v/>
      </c>
      <c r="W60" s="97"/>
      <c r="X60" s="396"/>
      <c r="Y60" s="193"/>
      <c r="Z60" s="193"/>
      <c r="AA60" s="175"/>
      <c r="AB60" s="130"/>
      <c r="AC60" s="89"/>
      <c r="AD60" s="142"/>
      <c r="AE60" s="142"/>
      <c r="AF60" s="142" t="str">
        <f t="shared" si="1"/>
        <v/>
      </c>
      <c r="AG60" s="142"/>
      <c r="AH60" s="142"/>
      <c r="AI60" s="142"/>
      <c r="AJ60" s="142"/>
      <c r="AK60" s="317" t="str">
        <f t="shared" si="0"/>
        <v/>
      </c>
      <c r="AL60" s="142"/>
      <c r="AM60" s="143"/>
      <c r="AN60" s="142"/>
      <c r="AO60" s="143"/>
      <c r="AP60" s="98" t="str">
        <f t="shared" si="6"/>
        <v>.</v>
      </c>
      <c r="AQ60" s="337"/>
      <c r="AR60" s="93"/>
      <c r="AS60" s="94"/>
      <c r="AT60" s="95"/>
      <c r="AU60" s="95"/>
      <c r="AV60" s="96"/>
    </row>
    <row r="61" spans="1:48" s="17" customFormat="1" ht="43" customHeight="1" x14ac:dyDescent="0.25">
      <c r="A61" s="7" t="str">
        <f>MID($E$58,FIND("(Q",$E$58)+1,7)&amp;"_C3"</f>
        <v>Q2.1.5c_C3</v>
      </c>
      <c r="B61" s="25" t="s">
        <v>13</v>
      </c>
      <c r="C61" s="7"/>
      <c r="D61" s="9" t="s">
        <v>0</v>
      </c>
      <c r="E61" s="16" t="s">
        <v>0</v>
      </c>
      <c r="F61" s="485" t="s">
        <v>37</v>
      </c>
      <c r="G61" s="485"/>
      <c r="H61" s="486"/>
      <c r="I61" s="158"/>
      <c r="J61" s="379"/>
      <c r="K61" s="265"/>
      <c r="L61" s="265"/>
      <c r="M61" s="249"/>
      <c r="N61" s="406" t="s">
        <v>0</v>
      </c>
      <c r="O61" s="164" t="str">
        <f t="shared" si="12"/>
        <v>New question introduced in 2023 - Please answer this question for the year of the previous update in Column P</v>
      </c>
      <c r="P61" s="163"/>
      <c r="Q61" s="432"/>
      <c r="R61" s="164"/>
      <c r="S61" s="164"/>
      <c r="T61" s="164"/>
      <c r="U61" s="164"/>
      <c r="V61" s="194" t="str">
        <f t="shared" si="2"/>
        <v/>
      </c>
      <c r="W61" s="97"/>
      <c r="X61" s="396"/>
      <c r="Y61" s="193"/>
      <c r="Z61" s="193"/>
      <c r="AA61" s="175"/>
      <c r="AB61" s="130"/>
      <c r="AC61" s="89"/>
      <c r="AD61" s="142"/>
      <c r="AE61" s="142"/>
      <c r="AF61" s="142" t="str">
        <f t="shared" si="1"/>
        <v/>
      </c>
      <c r="AG61" s="142"/>
      <c r="AH61" s="142"/>
      <c r="AI61" s="142"/>
      <c r="AJ61" s="142"/>
      <c r="AK61" s="317" t="str">
        <f t="shared" si="0"/>
        <v/>
      </c>
      <c r="AL61" s="142"/>
      <c r="AM61" s="143"/>
      <c r="AN61" s="142"/>
      <c r="AO61" s="143"/>
      <c r="AP61" s="98" t="str">
        <f t="shared" si="6"/>
        <v>.</v>
      </c>
      <c r="AQ61" s="337"/>
      <c r="AR61" s="93"/>
      <c r="AS61" s="94"/>
      <c r="AT61" s="95"/>
      <c r="AU61" s="95"/>
      <c r="AV61" s="96"/>
    </row>
    <row r="62" spans="1:48" s="17" customFormat="1" ht="49" customHeight="1" x14ac:dyDescent="0.25">
      <c r="A62" s="7" t="str">
        <f>MID($E$58,FIND("(Q",$E$58)+1,7)&amp;"_C4"</f>
        <v>Q2.1.5c_C4</v>
      </c>
      <c r="B62" s="25" t="s">
        <v>13</v>
      </c>
      <c r="C62" s="7"/>
      <c r="D62" s="9" t="s">
        <v>0</v>
      </c>
      <c r="E62" s="16" t="s">
        <v>0</v>
      </c>
      <c r="F62" s="485" t="s">
        <v>38</v>
      </c>
      <c r="G62" s="485"/>
      <c r="H62" s="486"/>
      <c r="I62" s="158"/>
      <c r="J62" s="379"/>
      <c r="K62" s="265"/>
      <c r="L62" s="265"/>
      <c r="M62" s="249"/>
      <c r="N62" s="406" t="s">
        <v>0</v>
      </c>
      <c r="O62" s="164" t="str">
        <f t="shared" si="12"/>
        <v>New question introduced in 2023 - Please answer this question for the year of the previous update in Column P</v>
      </c>
      <c r="P62" s="163"/>
      <c r="Q62" s="432"/>
      <c r="R62" s="164"/>
      <c r="S62" s="164"/>
      <c r="T62" s="164"/>
      <c r="U62" s="164"/>
      <c r="V62" s="194" t="str">
        <f t="shared" si="2"/>
        <v/>
      </c>
      <c r="W62" s="97"/>
      <c r="X62" s="396"/>
      <c r="Y62" s="193"/>
      <c r="Z62" s="193"/>
      <c r="AA62" s="175"/>
      <c r="AB62" s="130"/>
      <c r="AC62" s="89"/>
      <c r="AD62" s="142"/>
      <c r="AE62" s="142"/>
      <c r="AF62" s="142" t="str">
        <f t="shared" si="1"/>
        <v/>
      </c>
      <c r="AG62" s="142"/>
      <c r="AH62" s="142"/>
      <c r="AI62" s="142"/>
      <c r="AJ62" s="142"/>
      <c r="AK62" s="317" t="str">
        <f t="shared" si="0"/>
        <v/>
      </c>
      <c r="AL62" s="142"/>
      <c r="AM62" s="143"/>
      <c r="AN62" s="142"/>
      <c r="AO62" s="143"/>
      <c r="AP62" s="98" t="str">
        <f t="shared" si="6"/>
        <v>.</v>
      </c>
      <c r="AQ62" s="337"/>
      <c r="AR62" s="93"/>
      <c r="AS62" s="94"/>
      <c r="AT62" s="95"/>
      <c r="AU62" s="95"/>
      <c r="AV62" s="96"/>
    </row>
    <row r="63" spans="1:48" s="17" customFormat="1" ht="60" customHeight="1" x14ac:dyDescent="0.25">
      <c r="A63" s="7" t="str">
        <f>MID(E63,FIND("(Q",E63)+1,7)</f>
        <v>Q2.1.5d</v>
      </c>
      <c r="B63" s="31" t="s">
        <v>546</v>
      </c>
      <c r="C63" s="7"/>
      <c r="D63" s="9"/>
      <c r="E63" s="477" t="s">
        <v>352</v>
      </c>
      <c r="F63" s="477"/>
      <c r="G63" s="477"/>
      <c r="H63" s="478"/>
      <c r="I63" s="414"/>
      <c r="J63" s="382"/>
      <c r="K63" s="265"/>
      <c r="L63" s="265"/>
      <c r="M63" s="249"/>
      <c r="N63" s="406" t="s">
        <v>0</v>
      </c>
      <c r="O63" s="164" t="str">
        <f t="shared" si="12"/>
        <v>New question introduced in 2023 - Please answer this question for the year of the previous update in Column P</v>
      </c>
      <c r="P63" s="163"/>
      <c r="Q63" s="432"/>
      <c r="R63" s="164"/>
      <c r="S63" s="164"/>
      <c r="T63" s="164"/>
      <c r="U63" s="164"/>
      <c r="V63" s="194" t="str">
        <f t="shared" si="2"/>
        <v/>
      </c>
      <c r="W63" s="97"/>
      <c r="X63" s="396"/>
      <c r="Y63" s="193"/>
      <c r="Z63" s="193"/>
      <c r="AA63" s="175"/>
      <c r="AB63" s="130"/>
      <c r="AC63" s="89"/>
      <c r="AD63" s="142"/>
      <c r="AE63" s="142"/>
      <c r="AF63" s="142" t="str">
        <f t="shared" si="1"/>
        <v/>
      </c>
      <c r="AG63" s="142"/>
      <c r="AH63" s="142"/>
      <c r="AI63" s="142"/>
      <c r="AJ63" s="142"/>
      <c r="AK63" s="317" t="str">
        <f t="shared" si="0"/>
        <v/>
      </c>
      <c r="AL63" s="142"/>
      <c r="AM63" s="143"/>
      <c r="AN63" s="142"/>
      <c r="AO63" s="143"/>
      <c r="AP63" s="98" t="str">
        <f t="shared" si="6"/>
        <v>.</v>
      </c>
      <c r="AQ63" s="337"/>
      <c r="AR63" s="93"/>
      <c r="AS63" s="94"/>
      <c r="AT63" s="95"/>
      <c r="AU63" s="95"/>
      <c r="AV63" s="96"/>
    </row>
    <row r="64" spans="1:48" s="17" customFormat="1" ht="50.15" customHeight="1" x14ac:dyDescent="0.25">
      <c r="A64" s="7"/>
      <c r="B64" s="31"/>
      <c r="C64" s="7"/>
      <c r="D64" s="108"/>
      <c r="E64" s="526" t="s">
        <v>353</v>
      </c>
      <c r="F64" s="526"/>
      <c r="G64" s="526"/>
      <c r="H64" s="527"/>
      <c r="I64" s="456" t="s">
        <v>551</v>
      </c>
      <c r="J64" s="382"/>
      <c r="K64" s="265"/>
      <c r="L64" s="265"/>
      <c r="M64" s="249"/>
      <c r="N64" s="407"/>
      <c r="O64" s="193"/>
      <c r="P64" s="169"/>
      <c r="Q64" s="433"/>
      <c r="R64" s="193"/>
      <c r="S64" s="193"/>
      <c r="T64" s="169"/>
      <c r="U64" s="193"/>
      <c r="V64" s="195"/>
      <c r="W64" s="175"/>
      <c r="X64" s="396"/>
      <c r="Y64" s="193"/>
      <c r="Z64" s="193"/>
      <c r="AA64" s="175"/>
      <c r="AB64" s="171"/>
      <c r="AC64" s="168"/>
      <c r="AD64" s="169"/>
      <c r="AE64" s="193"/>
      <c r="AF64" s="193" t="str">
        <f t="shared" si="1"/>
        <v/>
      </c>
      <c r="AG64" s="169"/>
      <c r="AH64" s="193"/>
      <c r="AI64" s="169"/>
      <c r="AJ64" s="193"/>
      <c r="AK64" s="318" t="str">
        <f t="shared" si="0"/>
        <v/>
      </c>
      <c r="AL64" s="169"/>
      <c r="AM64" s="173"/>
      <c r="AN64" s="169"/>
      <c r="AO64" s="173"/>
      <c r="AP64" s="172" t="str">
        <f t="shared" si="6"/>
        <v>.</v>
      </c>
      <c r="AQ64" s="174"/>
      <c r="AR64" s="93"/>
      <c r="AS64" s="94"/>
      <c r="AT64" s="95"/>
      <c r="AU64" s="95"/>
      <c r="AV64" s="96"/>
    </row>
    <row r="65" spans="1:48" s="17" customFormat="1" ht="50.15" customHeight="1" x14ac:dyDescent="0.25">
      <c r="A65" s="7" t="str">
        <f>MID($E$64,FIND("(Q",$E$64)+1,6)&amp;"_C1"</f>
        <v>Q2.1.6_C1</v>
      </c>
      <c r="B65" s="31" t="s">
        <v>545</v>
      </c>
      <c r="C65" s="7" t="s">
        <v>239</v>
      </c>
      <c r="D65" s="108"/>
      <c r="E65" s="109" t="s">
        <v>0</v>
      </c>
      <c r="F65" s="518" t="s">
        <v>35</v>
      </c>
      <c r="G65" s="518"/>
      <c r="H65" s="519"/>
      <c r="I65" s="456"/>
      <c r="J65" s="382"/>
      <c r="K65" s="265"/>
      <c r="L65" s="265"/>
      <c r="M65" s="249"/>
      <c r="N65" s="406" t="s">
        <v>2</v>
      </c>
      <c r="O65" s="164" t="str">
        <f t="shared" ref="O65:O68" si="13">IF(OR(B65="NI",B65="N"),"New question introduced in 2023 - Please answer this question for the year of the previous update in Column P",IF(B65="EC","Small changes were made to the question. Take extra care when validating the response in Column N. If necessary, please change your answer in Column P",""))</f>
        <v/>
      </c>
      <c r="P65" s="163"/>
      <c r="Q65" s="432"/>
      <c r="R65" s="164"/>
      <c r="S65" s="164"/>
      <c r="T65" s="163"/>
      <c r="U65" s="164"/>
      <c r="V65" s="194" t="str">
        <f t="shared" si="2"/>
        <v>yes</v>
      </c>
      <c r="W65" s="97"/>
      <c r="X65" s="396"/>
      <c r="Y65" s="193"/>
      <c r="Z65" s="193"/>
      <c r="AA65" s="175"/>
      <c r="AB65" s="130"/>
      <c r="AC65" s="89"/>
      <c r="AD65" s="85"/>
      <c r="AE65" s="142"/>
      <c r="AF65" s="142" t="str">
        <f t="shared" si="1"/>
        <v/>
      </c>
      <c r="AG65" s="85"/>
      <c r="AH65" s="142"/>
      <c r="AI65" s="85"/>
      <c r="AJ65" s="142"/>
      <c r="AK65" s="317" t="str">
        <f t="shared" si="0"/>
        <v/>
      </c>
      <c r="AL65" s="85"/>
      <c r="AM65" s="143"/>
      <c r="AN65" s="85"/>
      <c r="AO65" s="143"/>
      <c r="AP65" s="98" t="str">
        <f t="shared" si="6"/>
        <v>.</v>
      </c>
      <c r="AQ65" s="337"/>
      <c r="AR65" s="93"/>
      <c r="AS65" s="94"/>
      <c r="AT65" s="95"/>
      <c r="AU65" s="95"/>
      <c r="AV65" s="96"/>
    </row>
    <row r="66" spans="1:48" s="17" customFormat="1" ht="50.15" customHeight="1" x14ac:dyDescent="0.25">
      <c r="A66" s="7" t="str">
        <f>MID($E$64,FIND("(Q",$E$64)+1,6)&amp;"_C2"</f>
        <v>Q2.1.6_C2</v>
      </c>
      <c r="B66" s="31" t="s">
        <v>545</v>
      </c>
      <c r="C66" s="7" t="s">
        <v>240</v>
      </c>
      <c r="D66" s="108"/>
      <c r="E66" s="109" t="s">
        <v>0</v>
      </c>
      <c r="F66" s="518" t="s">
        <v>36</v>
      </c>
      <c r="G66" s="518"/>
      <c r="H66" s="519"/>
      <c r="I66" s="456"/>
      <c r="J66" s="382"/>
      <c r="K66" s="265"/>
      <c r="L66" s="265"/>
      <c r="M66" s="249"/>
      <c r="N66" s="406" t="s">
        <v>1</v>
      </c>
      <c r="O66" s="164" t="str">
        <f t="shared" si="13"/>
        <v/>
      </c>
      <c r="P66" s="163"/>
      <c r="Q66" s="432"/>
      <c r="R66" s="164"/>
      <c r="S66" s="164"/>
      <c r="T66" s="163"/>
      <c r="U66" s="164"/>
      <c r="V66" s="194" t="str">
        <f t="shared" si="2"/>
        <v>no</v>
      </c>
      <c r="W66" s="97"/>
      <c r="X66" s="396"/>
      <c r="Y66" s="193"/>
      <c r="Z66" s="193"/>
      <c r="AA66" s="175"/>
      <c r="AB66" s="130"/>
      <c r="AC66" s="89"/>
      <c r="AD66" s="85"/>
      <c r="AE66" s="142"/>
      <c r="AF66" s="142" t="str">
        <f t="shared" si="1"/>
        <v/>
      </c>
      <c r="AG66" s="85"/>
      <c r="AH66" s="142"/>
      <c r="AI66" s="85"/>
      <c r="AJ66" s="142"/>
      <c r="AK66" s="317" t="str">
        <f t="shared" si="0"/>
        <v/>
      </c>
      <c r="AL66" s="85"/>
      <c r="AM66" s="143"/>
      <c r="AN66" s="85"/>
      <c r="AO66" s="143"/>
      <c r="AP66" s="98" t="str">
        <f t="shared" si="6"/>
        <v>.</v>
      </c>
      <c r="AQ66" s="337"/>
      <c r="AR66" s="93"/>
      <c r="AS66" s="94"/>
      <c r="AT66" s="95"/>
      <c r="AU66" s="95"/>
      <c r="AV66" s="96"/>
    </row>
    <row r="67" spans="1:48" s="17" customFormat="1" ht="50.15" customHeight="1" x14ac:dyDescent="0.25">
      <c r="A67" s="7" t="str">
        <f>MID($E$64,FIND("(Q",$E$64)+1,6)&amp;"_C3"</f>
        <v>Q2.1.6_C3</v>
      </c>
      <c r="B67" s="31" t="s">
        <v>545</v>
      </c>
      <c r="C67" s="7" t="s">
        <v>241</v>
      </c>
      <c r="D67" s="108"/>
      <c r="E67" s="109" t="s">
        <v>0</v>
      </c>
      <c r="F67" s="518" t="s">
        <v>37</v>
      </c>
      <c r="G67" s="518"/>
      <c r="H67" s="519"/>
      <c r="I67" s="456"/>
      <c r="J67" s="382"/>
      <c r="K67" s="265"/>
      <c r="L67" s="265"/>
      <c r="M67" s="249"/>
      <c r="N67" s="406" t="s">
        <v>1</v>
      </c>
      <c r="O67" s="164" t="str">
        <f t="shared" si="13"/>
        <v/>
      </c>
      <c r="P67" s="163"/>
      <c r="Q67" s="432"/>
      <c r="R67" s="164"/>
      <c r="S67" s="164"/>
      <c r="T67" s="163"/>
      <c r="U67" s="164"/>
      <c r="V67" s="194" t="str">
        <f t="shared" si="2"/>
        <v>no</v>
      </c>
      <c r="W67" s="97"/>
      <c r="X67" s="396"/>
      <c r="Y67" s="193"/>
      <c r="Z67" s="193"/>
      <c r="AA67" s="175"/>
      <c r="AB67" s="130"/>
      <c r="AC67" s="89"/>
      <c r="AD67" s="85"/>
      <c r="AE67" s="142"/>
      <c r="AF67" s="142" t="str">
        <f t="shared" si="1"/>
        <v/>
      </c>
      <c r="AG67" s="85"/>
      <c r="AH67" s="142"/>
      <c r="AI67" s="85"/>
      <c r="AJ67" s="142"/>
      <c r="AK67" s="317" t="str">
        <f t="shared" si="0"/>
        <v/>
      </c>
      <c r="AL67" s="85"/>
      <c r="AM67" s="143"/>
      <c r="AN67" s="85"/>
      <c r="AO67" s="143"/>
      <c r="AP67" s="98" t="str">
        <f t="shared" si="6"/>
        <v>.</v>
      </c>
      <c r="AQ67" s="337"/>
      <c r="AR67" s="93"/>
      <c r="AS67" s="94"/>
      <c r="AT67" s="95"/>
      <c r="AU67" s="95"/>
      <c r="AV67" s="96"/>
    </row>
    <row r="68" spans="1:48" s="17" customFormat="1" ht="50.15" customHeight="1" x14ac:dyDescent="0.25">
      <c r="A68" s="7" t="str">
        <f>MID($E$64,FIND("(Q",$E$64)+1,6)&amp;"_C4"</f>
        <v>Q2.1.6_C4</v>
      </c>
      <c r="B68" s="31" t="s">
        <v>545</v>
      </c>
      <c r="C68" s="7" t="s">
        <v>242</v>
      </c>
      <c r="D68" s="108"/>
      <c r="E68" s="109"/>
      <c r="F68" s="518" t="s">
        <v>38</v>
      </c>
      <c r="G68" s="518"/>
      <c r="H68" s="519"/>
      <c r="I68" s="456"/>
      <c r="J68" s="382"/>
      <c r="K68" s="265"/>
      <c r="L68" s="265"/>
      <c r="M68" s="249"/>
      <c r="N68" s="406" t="s">
        <v>1</v>
      </c>
      <c r="O68" s="164" t="str">
        <f t="shared" si="13"/>
        <v/>
      </c>
      <c r="P68" s="163"/>
      <c r="Q68" s="432"/>
      <c r="R68" s="164"/>
      <c r="S68" s="164"/>
      <c r="T68" s="163"/>
      <c r="U68" s="164"/>
      <c r="V68" s="194" t="str">
        <f t="shared" si="2"/>
        <v>no</v>
      </c>
      <c r="W68" s="97"/>
      <c r="X68" s="396"/>
      <c r="Y68" s="193"/>
      <c r="Z68" s="193"/>
      <c r="AA68" s="175"/>
      <c r="AB68" s="130"/>
      <c r="AC68" s="89"/>
      <c r="AD68" s="85"/>
      <c r="AE68" s="142"/>
      <c r="AF68" s="142" t="str">
        <f t="shared" si="1"/>
        <v/>
      </c>
      <c r="AG68" s="85"/>
      <c r="AH68" s="142"/>
      <c r="AI68" s="85"/>
      <c r="AJ68" s="142"/>
      <c r="AK68" s="317" t="str">
        <f t="shared" si="0"/>
        <v/>
      </c>
      <c r="AL68" s="85"/>
      <c r="AM68" s="143"/>
      <c r="AN68" s="85"/>
      <c r="AO68" s="143"/>
      <c r="AP68" s="98" t="str">
        <f t="shared" si="6"/>
        <v>.</v>
      </c>
      <c r="AQ68" s="337"/>
      <c r="AR68" s="93"/>
      <c r="AS68" s="94"/>
      <c r="AT68" s="95"/>
      <c r="AU68" s="95"/>
      <c r="AV68" s="96"/>
    </row>
    <row r="69" spans="1:48" s="17" customFormat="1" ht="60" customHeight="1" x14ac:dyDescent="0.25">
      <c r="A69" s="7"/>
      <c r="B69" s="31"/>
      <c r="C69" s="7"/>
      <c r="D69" s="108"/>
      <c r="E69" s="526" t="s">
        <v>354</v>
      </c>
      <c r="F69" s="526"/>
      <c r="G69" s="526"/>
      <c r="H69" s="527"/>
      <c r="I69" s="520" t="s">
        <v>864</v>
      </c>
      <c r="J69" s="382"/>
      <c r="K69" s="265"/>
      <c r="L69" s="265"/>
      <c r="M69" s="249"/>
      <c r="N69" s="407"/>
      <c r="O69" s="193"/>
      <c r="P69" s="169"/>
      <c r="Q69" s="433"/>
      <c r="R69" s="193"/>
      <c r="S69" s="193"/>
      <c r="T69" s="169"/>
      <c r="U69" s="193"/>
      <c r="V69" s="195"/>
      <c r="W69" s="175"/>
      <c r="X69" s="396"/>
      <c r="Y69" s="193"/>
      <c r="Z69" s="193"/>
      <c r="AA69" s="175"/>
      <c r="AB69" s="171"/>
      <c r="AC69" s="168"/>
      <c r="AD69" s="169"/>
      <c r="AE69" s="193"/>
      <c r="AF69" s="193" t="str">
        <f t="shared" si="1"/>
        <v/>
      </c>
      <c r="AG69" s="169"/>
      <c r="AH69" s="193"/>
      <c r="AI69" s="169"/>
      <c r="AJ69" s="193"/>
      <c r="AK69" s="318" t="str">
        <f t="shared" ref="AK69:AK132" si="14">IF(AND(AI69="",AG69="",AF69=""),"",IF(AND(AI69="",AG69=""),AF69,IF(AND(AI69="",AG69&lt;&gt;""),AG69,IF(AND(AI69="",AG69&lt;&gt;""),AG69,AI69))))</f>
        <v/>
      </c>
      <c r="AL69" s="169"/>
      <c r="AM69" s="173"/>
      <c r="AN69" s="169"/>
      <c r="AO69" s="173"/>
      <c r="AP69" s="172" t="str">
        <f t="shared" si="6"/>
        <v>.</v>
      </c>
      <c r="AQ69" s="174"/>
      <c r="AR69" s="93"/>
      <c r="AS69" s="94"/>
      <c r="AT69" s="95"/>
      <c r="AU69" s="95"/>
      <c r="AV69" s="96"/>
    </row>
    <row r="70" spans="1:48" s="17" customFormat="1" ht="27" customHeight="1" x14ac:dyDescent="0.25">
      <c r="A70" s="7" t="str">
        <f>MID($E$69,FIND("(Q",$E$69)+1,7)&amp;"_C1"</f>
        <v>Q2.1.6a_C1</v>
      </c>
      <c r="B70" s="31" t="s">
        <v>545</v>
      </c>
      <c r="C70" s="7" t="s">
        <v>243</v>
      </c>
      <c r="D70" s="108"/>
      <c r="E70" s="110"/>
      <c r="F70" s="518" t="s">
        <v>35</v>
      </c>
      <c r="G70" s="518"/>
      <c r="H70" s="519"/>
      <c r="I70" s="443"/>
      <c r="J70" s="382"/>
      <c r="K70" s="265"/>
      <c r="L70" s="265"/>
      <c r="M70" s="249"/>
      <c r="N70" s="406" t="s">
        <v>1179</v>
      </c>
      <c r="O70" s="164" t="str">
        <f t="shared" ref="O70:O73" si="15">IF(OR(B70="NI",B70="N"),"New question introduced in 2023 - Please answer this question for the year of the previous update in Column P",IF(B70="EC","Small changes were made to the question. Take extra care when validating the response in Column N. If necessary, please change your answer in Column P",""))</f>
        <v/>
      </c>
      <c r="P70" s="406"/>
      <c r="Q70" s="432"/>
      <c r="R70" s="164"/>
      <c r="S70" s="164"/>
      <c r="T70" s="164"/>
      <c r="U70" s="164"/>
      <c r="V70" s="194" t="str">
        <f t="shared" si="2"/>
        <v>1</v>
      </c>
      <c r="W70" s="97"/>
      <c r="X70" s="396"/>
      <c r="Y70" s="193"/>
      <c r="Z70" s="193"/>
      <c r="AA70" s="175"/>
      <c r="AB70" s="130"/>
      <c r="AC70" s="329"/>
      <c r="AD70" s="142"/>
      <c r="AE70" s="142"/>
      <c r="AF70" s="142" t="str">
        <f t="shared" ref="AF70:AF133" si="16">IF(AND(AB70="",AD70=""),"",IF(AD70="",AB70,AD70))</f>
        <v/>
      </c>
      <c r="AG70" s="142"/>
      <c r="AH70" s="142"/>
      <c r="AI70" s="142"/>
      <c r="AJ70" s="142"/>
      <c r="AK70" s="317" t="str">
        <f t="shared" si="14"/>
        <v/>
      </c>
      <c r="AL70" s="142"/>
      <c r="AM70" s="143"/>
      <c r="AN70" s="142"/>
      <c r="AO70" s="143"/>
      <c r="AP70" s="98" t="str">
        <f t="shared" si="6"/>
        <v>.</v>
      </c>
      <c r="AQ70" s="337"/>
      <c r="AR70" s="93"/>
      <c r="AS70" s="94"/>
      <c r="AT70" s="95"/>
      <c r="AU70" s="95"/>
      <c r="AV70" s="96"/>
    </row>
    <row r="71" spans="1:48" s="17" customFormat="1" ht="27" customHeight="1" x14ac:dyDescent="0.25">
      <c r="A71" s="7" t="str">
        <f>MID($E$69,FIND("(Q",$E$69)+1,7)&amp;"_C2"</f>
        <v>Q2.1.6a_C2</v>
      </c>
      <c r="B71" s="31" t="s">
        <v>545</v>
      </c>
      <c r="C71" s="7" t="s">
        <v>244</v>
      </c>
      <c r="D71" s="108"/>
      <c r="E71" s="110"/>
      <c r="F71" s="518" t="s">
        <v>36</v>
      </c>
      <c r="G71" s="518"/>
      <c r="H71" s="519"/>
      <c r="I71" s="443"/>
      <c r="J71" s="382"/>
      <c r="K71" s="265"/>
      <c r="L71" s="265"/>
      <c r="M71" s="249"/>
      <c r="N71" s="406" t="s">
        <v>93</v>
      </c>
      <c r="O71" s="164" t="str">
        <f t="shared" si="15"/>
        <v/>
      </c>
      <c r="P71" s="406"/>
      <c r="Q71" s="432"/>
      <c r="R71" s="164"/>
      <c r="S71" s="164"/>
      <c r="T71" s="164"/>
      <c r="U71" s="164"/>
      <c r="V71" s="194" t="str">
        <f t="shared" ref="V71:V134" si="17">IF(AND(T71="",R71="",P71="",N71=""),"",IF(AND(T71="",R71="", P71=""),N71,IF(AND(T71="", R71="",P71&lt;&gt;""),P71,IF(AND(T71="",R71&lt;&gt;""),R71,T71))))</f>
        <v>not applicable</v>
      </c>
      <c r="W71" s="97"/>
      <c r="X71" s="396"/>
      <c r="Y71" s="193"/>
      <c r="Z71" s="193"/>
      <c r="AA71" s="175"/>
      <c r="AB71" s="130"/>
      <c r="AC71" s="329"/>
      <c r="AD71" s="142"/>
      <c r="AE71" s="142"/>
      <c r="AF71" s="142" t="str">
        <f t="shared" si="16"/>
        <v/>
      </c>
      <c r="AG71" s="142"/>
      <c r="AH71" s="142"/>
      <c r="AI71" s="142"/>
      <c r="AJ71" s="142"/>
      <c r="AK71" s="317" t="str">
        <f t="shared" si="14"/>
        <v/>
      </c>
      <c r="AL71" s="142"/>
      <c r="AM71" s="143"/>
      <c r="AN71" s="142"/>
      <c r="AO71" s="143"/>
      <c r="AP71" s="98" t="str">
        <f t="shared" si="6"/>
        <v>.</v>
      </c>
      <c r="AQ71" s="337"/>
      <c r="AR71" s="93"/>
      <c r="AS71" s="94"/>
      <c r="AT71" s="95"/>
      <c r="AU71" s="95"/>
      <c r="AV71" s="96"/>
    </row>
    <row r="72" spans="1:48" s="17" customFormat="1" ht="27" customHeight="1" x14ac:dyDescent="0.25">
      <c r="A72" s="7" t="str">
        <f>MID($E$69,FIND("(Q",$E$69)+1,7)&amp;"_C3"</f>
        <v>Q2.1.6a_C3</v>
      </c>
      <c r="B72" s="31" t="s">
        <v>545</v>
      </c>
      <c r="C72" s="7" t="s">
        <v>245</v>
      </c>
      <c r="D72" s="108"/>
      <c r="E72" s="110"/>
      <c r="F72" s="518" t="s">
        <v>37</v>
      </c>
      <c r="G72" s="518"/>
      <c r="H72" s="519"/>
      <c r="I72" s="443"/>
      <c r="J72" s="382"/>
      <c r="K72" s="265"/>
      <c r="L72" s="265"/>
      <c r="M72" s="249"/>
      <c r="N72" s="406" t="s">
        <v>93</v>
      </c>
      <c r="O72" s="164" t="str">
        <f t="shared" si="15"/>
        <v/>
      </c>
      <c r="P72" s="406"/>
      <c r="Q72" s="432"/>
      <c r="R72" s="164"/>
      <c r="S72" s="164"/>
      <c r="T72" s="164"/>
      <c r="U72" s="164"/>
      <c r="V72" s="194" t="str">
        <f t="shared" si="17"/>
        <v>not applicable</v>
      </c>
      <c r="W72" s="97"/>
      <c r="X72" s="396"/>
      <c r="Y72" s="193"/>
      <c r="Z72" s="193"/>
      <c r="AA72" s="175"/>
      <c r="AB72" s="130"/>
      <c r="AC72" s="329"/>
      <c r="AD72" s="142"/>
      <c r="AE72" s="142"/>
      <c r="AF72" s="142" t="str">
        <f t="shared" si="16"/>
        <v/>
      </c>
      <c r="AG72" s="142"/>
      <c r="AH72" s="142"/>
      <c r="AI72" s="142"/>
      <c r="AJ72" s="142"/>
      <c r="AK72" s="317" t="str">
        <f t="shared" si="14"/>
        <v/>
      </c>
      <c r="AL72" s="142"/>
      <c r="AM72" s="143"/>
      <c r="AN72" s="142"/>
      <c r="AO72" s="143"/>
      <c r="AP72" s="98" t="str">
        <f t="shared" si="6"/>
        <v>.</v>
      </c>
      <c r="AQ72" s="337"/>
      <c r="AR72" s="93"/>
      <c r="AS72" s="94"/>
      <c r="AT72" s="95"/>
      <c r="AU72" s="95"/>
      <c r="AV72" s="96"/>
    </row>
    <row r="73" spans="1:48" s="17" customFormat="1" ht="27" customHeight="1" x14ac:dyDescent="0.25">
      <c r="A73" s="7" t="str">
        <f>MID($E$69,FIND("(Q",$E$69)+1,7)&amp;"_C4"</f>
        <v>Q2.1.6a_C4</v>
      </c>
      <c r="B73" s="31" t="s">
        <v>545</v>
      </c>
      <c r="C73" s="7" t="s">
        <v>246</v>
      </c>
      <c r="D73" s="108"/>
      <c r="E73" s="110"/>
      <c r="F73" s="518" t="s">
        <v>38</v>
      </c>
      <c r="G73" s="518"/>
      <c r="H73" s="519"/>
      <c r="I73" s="443"/>
      <c r="J73" s="382"/>
      <c r="K73" s="265"/>
      <c r="L73" s="265"/>
      <c r="M73" s="249"/>
      <c r="N73" s="406" t="s">
        <v>93</v>
      </c>
      <c r="O73" s="164" t="str">
        <f t="shared" si="15"/>
        <v/>
      </c>
      <c r="P73" s="406"/>
      <c r="Q73" s="432"/>
      <c r="R73" s="164"/>
      <c r="S73" s="164"/>
      <c r="T73" s="164"/>
      <c r="U73" s="164"/>
      <c r="V73" s="194" t="str">
        <f t="shared" si="17"/>
        <v>not applicable</v>
      </c>
      <c r="W73" s="97"/>
      <c r="X73" s="396"/>
      <c r="Y73" s="193"/>
      <c r="Z73" s="193"/>
      <c r="AA73" s="175"/>
      <c r="AB73" s="130"/>
      <c r="AC73" s="329"/>
      <c r="AD73" s="142"/>
      <c r="AE73" s="142"/>
      <c r="AF73" s="142" t="str">
        <f t="shared" si="16"/>
        <v/>
      </c>
      <c r="AG73" s="142"/>
      <c r="AH73" s="142"/>
      <c r="AI73" s="142"/>
      <c r="AJ73" s="142"/>
      <c r="AK73" s="317" t="str">
        <f t="shared" si="14"/>
        <v/>
      </c>
      <c r="AL73" s="142"/>
      <c r="AM73" s="143"/>
      <c r="AN73" s="142"/>
      <c r="AO73" s="143"/>
      <c r="AP73" s="98" t="str">
        <f t="shared" si="6"/>
        <v>.</v>
      </c>
      <c r="AQ73" s="337"/>
      <c r="AR73" s="93"/>
      <c r="AS73" s="94"/>
      <c r="AT73" s="95"/>
      <c r="AU73" s="95"/>
      <c r="AV73" s="96"/>
    </row>
    <row r="74" spans="1:48" s="17" customFormat="1" ht="60" customHeight="1" x14ac:dyDescent="0.25">
      <c r="A74" s="7"/>
      <c r="B74" s="31"/>
      <c r="C74" s="7"/>
      <c r="D74" s="521" t="s">
        <v>359</v>
      </c>
      <c r="E74" s="522"/>
      <c r="F74" s="522"/>
      <c r="G74" s="522"/>
      <c r="H74" s="522"/>
      <c r="I74" s="417" t="s">
        <v>361</v>
      </c>
      <c r="J74" s="382"/>
      <c r="K74" s="265"/>
      <c r="L74" s="265"/>
      <c r="M74" s="249"/>
      <c r="N74" s="407"/>
      <c r="O74" s="193"/>
      <c r="P74" s="169"/>
      <c r="Q74" s="433"/>
      <c r="R74" s="193"/>
      <c r="S74" s="193"/>
      <c r="T74" s="169"/>
      <c r="U74" s="193"/>
      <c r="V74" s="195"/>
      <c r="W74" s="175"/>
      <c r="X74" s="396"/>
      <c r="Y74" s="193"/>
      <c r="Z74" s="193"/>
      <c r="AA74" s="175"/>
      <c r="AB74" s="171"/>
      <c r="AC74" s="168"/>
      <c r="AD74" s="169"/>
      <c r="AE74" s="193"/>
      <c r="AF74" s="193" t="str">
        <f t="shared" si="16"/>
        <v/>
      </c>
      <c r="AG74" s="169"/>
      <c r="AH74" s="193"/>
      <c r="AI74" s="169"/>
      <c r="AJ74" s="193"/>
      <c r="AK74" s="318" t="str">
        <f t="shared" si="14"/>
        <v/>
      </c>
      <c r="AL74" s="169"/>
      <c r="AM74" s="173"/>
      <c r="AN74" s="169"/>
      <c r="AO74" s="173"/>
      <c r="AP74" s="172" t="str">
        <f t="shared" si="6"/>
        <v>.</v>
      </c>
      <c r="AQ74" s="174"/>
      <c r="AR74" s="93"/>
      <c r="AS74" s="94"/>
      <c r="AT74" s="95"/>
      <c r="AU74" s="95"/>
      <c r="AV74" s="96"/>
    </row>
    <row r="75" spans="1:48" s="17" customFormat="1" ht="119.15" customHeight="1" x14ac:dyDescent="0.25">
      <c r="A75" s="7"/>
      <c r="B75" s="31"/>
      <c r="C75" s="7"/>
      <c r="D75" s="523"/>
      <c r="E75" s="524"/>
      <c r="F75" s="524"/>
      <c r="G75" s="524"/>
      <c r="H75" s="525"/>
      <c r="I75" s="443" t="s">
        <v>890</v>
      </c>
      <c r="J75" s="382"/>
      <c r="K75" s="265"/>
      <c r="L75" s="265"/>
      <c r="M75" s="249"/>
      <c r="N75" s="407"/>
      <c r="O75" s="193"/>
      <c r="P75" s="169"/>
      <c r="Q75" s="433"/>
      <c r="R75" s="193"/>
      <c r="S75" s="193"/>
      <c r="T75" s="169"/>
      <c r="U75" s="193"/>
      <c r="V75" s="195"/>
      <c r="W75" s="175"/>
      <c r="X75" s="396"/>
      <c r="Y75" s="193"/>
      <c r="Z75" s="193"/>
      <c r="AA75" s="175"/>
      <c r="AB75" s="171"/>
      <c r="AC75" s="168"/>
      <c r="AD75" s="169"/>
      <c r="AE75" s="193"/>
      <c r="AF75" s="193" t="str">
        <f t="shared" si="16"/>
        <v/>
      </c>
      <c r="AG75" s="169"/>
      <c r="AH75" s="193"/>
      <c r="AI75" s="169"/>
      <c r="AJ75" s="193"/>
      <c r="AK75" s="318" t="str">
        <f t="shared" si="14"/>
        <v/>
      </c>
      <c r="AL75" s="169"/>
      <c r="AM75" s="173"/>
      <c r="AN75" s="169"/>
      <c r="AO75" s="173"/>
      <c r="AP75" s="172" t="str">
        <f t="shared" si="6"/>
        <v>.</v>
      </c>
      <c r="AQ75" s="174"/>
      <c r="AR75" s="93"/>
      <c r="AS75" s="94"/>
      <c r="AT75" s="95"/>
      <c r="AU75" s="95"/>
      <c r="AV75" s="96"/>
    </row>
    <row r="76" spans="1:48" s="17" customFormat="1" ht="60" customHeight="1" x14ac:dyDescent="0.25">
      <c r="A76" s="7" t="str">
        <f>MID(E76,FIND("(Q",E76)+1,7)</f>
        <v>Q2.2.1.</v>
      </c>
      <c r="B76" s="31" t="s">
        <v>14</v>
      </c>
      <c r="C76" s="7" t="s">
        <v>238</v>
      </c>
      <c r="D76" s="9"/>
      <c r="E76" s="487" t="s">
        <v>360</v>
      </c>
      <c r="F76" s="487"/>
      <c r="G76" s="487"/>
      <c r="H76" s="488"/>
      <c r="I76" s="443"/>
      <c r="J76" s="382"/>
      <c r="K76" s="265"/>
      <c r="L76" s="265"/>
      <c r="M76" s="249"/>
      <c r="N76" s="406" t="s">
        <v>139</v>
      </c>
      <c r="O76" s="164" t="str">
        <f t="shared" ref="O76:O77" si="18">IF(OR(B76="NI",B76="N"),"New question introduced in 2023 - Please answer this question for the year of the previous update in Column P",IF(B76="EC","Small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76" s="163"/>
      <c r="Q76" s="432"/>
      <c r="R76" s="164"/>
      <c r="S76" s="164"/>
      <c r="T76" s="164"/>
      <c r="U76" s="164"/>
      <c r="V76" s="194" t="str">
        <f t="shared" si="17"/>
        <v>Federal level/ National Level (for non-federal states)</v>
      </c>
      <c r="W76" s="97"/>
      <c r="X76" s="396"/>
      <c r="Y76" s="193"/>
      <c r="Z76" s="193"/>
      <c r="AA76" s="175"/>
      <c r="AB76" s="130"/>
      <c r="AC76" s="329"/>
      <c r="AD76" s="142"/>
      <c r="AE76" s="142"/>
      <c r="AF76" s="142" t="str">
        <f t="shared" si="16"/>
        <v/>
      </c>
      <c r="AG76" s="142"/>
      <c r="AH76" s="142"/>
      <c r="AI76" s="142"/>
      <c r="AJ76" s="142"/>
      <c r="AK76" s="317" t="str">
        <f t="shared" si="14"/>
        <v/>
      </c>
      <c r="AL76" s="142"/>
      <c r="AM76" s="143"/>
      <c r="AN76" s="142"/>
      <c r="AO76" s="143"/>
      <c r="AP76" s="98" t="str">
        <f t="shared" si="6"/>
        <v>.</v>
      </c>
      <c r="AQ76" s="337"/>
      <c r="AR76" s="93"/>
      <c r="AS76" s="94"/>
      <c r="AT76" s="95"/>
      <c r="AU76" s="95"/>
      <c r="AV76" s="96"/>
    </row>
    <row r="77" spans="1:48" s="17" customFormat="1" ht="60" customHeight="1" x14ac:dyDescent="0.25">
      <c r="A77" s="7" t="str">
        <f>MID(E77,FIND("(Q",E77)+1,7)</f>
        <v>Q2.2.1a</v>
      </c>
      <c r="B77" s="31" t="s">
        <v>546</v>
      </c>
      <c r="C77" s="7"/>
      <c r="D77" s="9"/>
      <c r="E77" s="477" t="s">
        <v>363</v>
      </c>
      <c r="F77" s="477"/>
      <c r="G77" s="477"/>
      <c r="H77" s="478"/>
      <c r="I77" s="443"/>
      <c r="J77" s="382"/>
      <c r="K77" s="265"/>
      <c r="L77" s="265"/>
      <c r="M77" s="249"/>
      <c r="N77" s="406" t="s">
        <v>0</v>
      </c>
      <c r="O77" s="164" t="str">
        <f t="shared" si="18"/>
        <v>New question introduced in 2023 - Please answer this question for the year of the previous update in Column P</v>
      </c>
      <c r="P77" s="163"/>
      <c r="Q77" s="432"/>
      <c r="R77" s="164"/>
      <c r="S77" s="164"/>
      <c r="T77" s="163"/>
      <c r="U77" s="164"/>
      <c r="V77" s="194" t="str">
        <f t="shared" si="17"/>
        <v/>
      </c>
      <c r="W77" s="97"/>
      <c r="X77" s="396"/>
      <c r="Y77" s="193"/>
      <c r="Z77" s="193"/>
      <c r="AA77" s="175"/>
      <c r="AB77" s="130"/>
      <c r="AC77" s="89"/>
      <c r="AD77" s="85"/>
      <c r="AE77" s="142"/>
      <c r="AF77" s="142" t="str">
        <f t="shared" si="16"/>
        <v/>
      </c>
      <c r="AG77" s="85"/>
      <c r="AH77" s="142"/>
      <c r="AI77" s="85"/>
      <c r="AJ77" s="142"/>
      <c r="AK77" s="317" t="str">
        <f t="shared" si="14"/>
        <v/>
      </c>
      <c r="AL77" s="85"/>
      <c r="AM77" s="143"/>
      <c r="AN77" s="85"/>
      <c r="AO77" s="143"/>
      <c r="AP77" s="98" t="str">
        <f t="shared" si="6"/>
        <v>.</v>
      </c>
      <c r="AQ77" s="337"/>
      <c r="AR77" s="93"/>
      <c r="AS77" s="94"/>
      <c r="AT77" s="95"/>
      <c r="AU77" s="95"/>
      <c r="AV77" s="96"/>
    </row>
    <row r="78" spans="1:48" s="17" customFormat="1" ht="100" customHeight="1" x14ac:dyDescent="0.25">
      <c r="A78" s="7"/>
      <c r="B78" s="31"/>
      <c r="C78" s="7"/>
      <c r="D78" s="9"/>
      <c r="E78" s="487" t="s">
        <v>362</v>
      </c>
      <c r="F78" s="487"/>
      <c r="G78" s="487"/>
      <c r="H78" s="488"/>
      <c r="I78" s="517" t="s">
        <v>865</v>
      </c>
      <c r="J78" s="382"/>
      <c r="K78" s="265"/>
      <c r="L78" s="265"/>
      <c r="M78" s="249"/>
      <c r="N78" s="407"/>
      <c r="O78" s="193"/>
      <c r="P78" s="169"/>
      <c r="Q78" s="433"/>
      <c r="R78" s="193"/>
      <c r="S78" s="193"/>
      <c r="T78" s="169"/>
      <c r="U78" s="193"/>
      <c r="V78" s="195"/>
      <c r="W78" s="175"/>
      <c r="X78" s="396"/>
      <c r="Y78" s="193"/>
      <c r="Z78" s="193"/>
      <c r="AA78" s="175"/>
      <c r="AB78" s="171"/>
      <c r="AC78" s="168"/>
      <c r="AD78" s="169"/>
      <c r="AE78" s="193"/>
      <c r="AF78" s="193" t="str">
        <f t="shared" si="16"/>
        <v/>
      </c>
      <c r="AG78" s="169"/>
      <c r="AH78" s="193"/>
      <c r="AI78" s="169"/>
      <c r="AJ78" s="193"/>
      <c r="AK78" s="318" t="str">
        <f t="shared" si="14"/>
        <v/>
      </c>
      <c r="AL78" s="169"/>
      <c r="AM78" s="173"/>
      <c r="AN78" s="169"/>
      <c r="AO78" s="173"/>
      <c r="AP78" s="172" t="str">
        <f t="shared" si="6"/>
        <v>.</v>
      </c>
      <c r="AQ78" s="174"/>
      <c r="AR78" s="93"/>
      <c r="AS78" s="94"/>
      <c r="AT78" s="95"/>
      <c r="AU78" s="95"/>
      <c r="AV78" s="96"/>
    </row>
    <row r="79" spans="1:48" s="17" customFormat="1" ht="100" customHeight="1" x14ac:dyDescent="0.25">
      <c r="A79" s="7" t="str">
        <f>MID($E$78,FIND("(Q",$E$78)+1,6)&amp;"_C1"</f>
        <v>Q2.2.2_C1</v>
      </c>
      <c r="B79" s="31" t="s">
        <v>14</v>
      </c>
      <c r="C79" s="7" t="s">
        <v>260</v>
      </c>
      <c r="D79" s="9"/>
      <c r="E79" s="413"/>
      <c r="F79" s="485" t="s">
        <v>35</v>
      </c>
      <c r="G79" s="485"/>
      <c r="H79" s="486"/>
      <c r="I79" s="456"/>
      <c r="J79" s="382"/>
      <c r="K79" s="265"/>
      <c r="L79" s="265"/>
      <c r="M79" s="249"/>
      <c r="N79" s="406" t="s">
        <v>8</v>
      </c>
      <c r="O79" s="164" t="str">
        <f t="shared" ref="O79:O80" si="19">IF(OR(B79="NI",B79="N"),"New question introduced in 2023 - Please answer this question for the year of the previous update in Column P",IF(B79="EC","Small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79" s="163"/>
      <c r="Q79" s="432"/>
      <c r="R79" s="164"/>
      <c r="S79" s="164"/>
      <c r="T79" s="163"/>
      <c r="U79" s="164"/>
      <c r="V79" s="194" t="str">
        <f t="shared" si="17"/>
        <v>no (market open to competition)</v>
      </c>
      <c r="W79" s="97"/>
      <c r="X79" s="396"/>
      <c r="Y79" s="193"/>
      <c r="Z79" s="193"/>
      <c r="AA79" s="175"/>
      <c r="AB79" s="130"/>
      <c r="AC79" s="89"/>
      <c r="AD79" s="85"/>
      <c r="AE79" s="142"/>
      <c r="AF79" s="142" t="str">
        <f t="shared" si="16"/>
        <v/>
      </c>
      <c r="AG79" s="85"/>
      <c r="AH79" s="142"/>
      <c r="AI79" s="85"/>
      <c r="AJ79" s="142"/>
      <c r="AK79" s="317" t="str">
        <f t="shared" si="14"/>
        <v/>
      </c>
      <c r="AL79" s="85"/>
      <c r="AM79" s="143"/>
      <c r="AN79" s="85"/>
      <c r="AO79" s="143"/>
      <c r="AP79" s="98" t="str">
        <f t="shared" si="6"/>
        <v>.</v>
      </c>
      <c r="AQ79" s="337"/>
      <c r="AR79" s="93"/>
      <c r="AS79" s="94"/>
      <c r="AT79" s="95"/>
      <c r="AU79" s="95"/>
      <c r="AV79" s="96"/>
    </row>
    <row r="80" spans="1:48" s="17" customFormat="1" ht="100" customHeight="1" x14ac:dyDescent="0.25">
      <c r="A80" s="7" t="str">
        <f>MID($E$78,FIND("(Q",$E$78)+1,6)&amp;"_C2"</f>
        <v>Q2.2.2_C2</v>
      </c>
      <c r="B80" s="31" t="s">
        <v>14</v>
      </c>
      <c r="C80" s="7" t="s">
        <v>261</v>
      </c>
      <c r="D80" s="9"/>
      <c r="E80" s="413"/>
      <c r="F80" s="485" t="s">
        <v>36</v>
      </c>
      <c r="G80" s="485"/>
      <c r="H80" s="486"/>
      <c r="I80" s="456"/>
      <c r="J80" s="382"/>
      <c r="K80" s="265"/>
      <c r="L80" s="265"/>
      <c r="M80" s="249"/>
      <c r="N80" s="406" t="s">
        <v>8</v>
      </c>
      <c r="O80" s="164" t="str">
        <f t="shared" si="19"/>
        <v>Small changes were made to the question. Take extra care when validating the response in Column N. If necessary, please change your answer in Column P</v>
      </c>
      <c r="P80" s="163"/>
      <c r="Q80" s="432"/>
      <c r="R80" s="164"/>
      <c r="S80" s="164"/>
      <c r="T80" s="163"/>
      <c r="U80" s="164"/>
      <c r="V80" s="194" t="str">
        <f t="shared" si="17"/>
        <v>no (market open to competition)</v>
      </c>
      <c r="W80" s="97"/>
      <c r="X80" s="396"/>
      <c r="Y80" s="193"/>
      <c r="Z80" s="193"/>
      <c r="AA80" s="175"/>
      <c r="AB80" s="130"/>
      <c r="AC80" s="89"/>
      <c r="AD80" s="85"/>
      <c r="AE80" s="142"/>
      <c r="AF80" s="142" t="str">
        <f t="shared" si="16"/>
        <v/>
      </c>
      <c r="AG80" s="85"/>
      <c r="AH80" s="142"/>
      <c r="AI80" s="85"/>
      <c r="AJ80" s="142"/>
      <c r="AK80" s="317" t="str">
        <f t="shared" si="14"/>
        <v/>
      </c>
      <c r="AL80" s="85"/>
      <c r="AM80" s="143"/>
      <c r="AN80" s="85"/>
      <c r="AO80" s="143"/>
      <c r="AP80" s="98" t="str">
        <f t="shared" si="6"/>
        <v>.</v>
      </c>
      <c r="AQ80" s="337"/>
      <c r="AR80" s="93"/>
      <c r="AS80" s="94"/>
      <c r="AT80" s="95"/>
      <c r="AU80" s="95"/>
      <c r="AV80" s="96"/>
    </row>
    <row r="81" spans="1:48" s="17" customFormat="1" ht="60" customHeight="1" x14ac:dyDescent="0.25">
      <c r="A81" s="7" t="str">
        <f>MID(E81,FIND("(Q",E81)+1,7)</f>
        <v>Q2.2.2a</v>
      </c>
      <c r="B81" s="31" t="s">
        <v>546</v>
      </c>
      <c r="C81" s="7"/>
      <c r="D81" s="9"/>
      <c r="E81" s="477" t="s">
        <v>364</v>
      </c>
      <c r="F81" s="477"/>
      <c r="G81" s="477"/>
      <c r="H81" s="478"/>
      <c r="I81" s="417"/>
      <c r="J81" s="382"/>
      <c r="K81" s="265"/>
      <c r="L81" s="265"/>
      <c r="M81" s="249"/>
      <c r="N81" s="406" t="s">
        <v>0</v>
      </c>
      <c r="O81" s="164" t="s">
        <v>907</v>
      </c>
      <c r="P81" s="163"/>
      <c r="Q81" s="432"/>
      <c r="R81" s="164"/>
      <c r="S81" s="164"/>
      <c r="T81" s="163"/>
      <c r="U81" s="164"/>
      <c r="V81" s="194" t="str">
        <f t="shared" si="17"/>
        <v/>
      </c>
      <c r="W81" s="97"/>
      <c r="X81" s="396"/>
      <c r="Y81" s="193"/>
      <c r="Z81" s="193"/>
      <c r="AA81" s="175"/>
      <c r="AB81" s="130"/>
      <c r="AC81" s="89"/>
      <c r="AD81" s="85"/>
      <c r="AE81" s="142"/>
      <c r="AF81" s="142" t="str">
        <f t="shared" si="16"/>
        <v/>
      </c>
      <c r="AG81" s="85"/>
      <c r="AH81" s="142"/>
      <c r="AI81" s="85"/>
      <c r="AJ81" s="142"/>
      <c r="AK81" s="317" t="str">
        <f t="shared" si="14"/>
        <v/>
      </c>
      <c r="AL81" s="85"/>
      <c r="AM81" s="143"/>
      <c r="AN81" s="85"/>
      <c r="AO81" s="143"/>
      <c r="AP81" s="98" t="str">
        <f t="shared" si="6"/>
        <v>.</v>
      </c>
      <c r="AQ81" s="337"/>
      <c r="AR81" s="93"/>
      <c r="AS81" s="94"/>
      <c r="AT81" s="95"/>
      <c r="AU81" s="95"/>
      <c r="AV81" s="96"/>
    </row>
    <row r="82" spans="1:48" s="17" customFormat="1" ht="60" customHeight="1" x14ac:dyDescent="0.25">
      <c r="A82" s="7"/>
      <c r="B82" s="31"/>
      <c r="C82" s="7"/>
      <c r="D82" s="9"/>
      <c r="E82" s="487" t="s">
        <v>365</v>
      </c>
      <c r="F82" s="477"/>
      <c r="G82" s="477"/>
      <c r="H82" s="478"/>
      <c r="I82" s="417"/>
      <c r="J82" s="382"/>
      <c r="K82" s="265"/>
      <c r="L82" s="265"/>
      <c r="M82" s="249"/>
      <c r="N82" s="407"/>
      <c r="O82" s="193"/>
      <c r="P82" s="169"/>
      <c r="Q82" s="433"/>
      <c r="R82" s="193"/>
      <c r="S82" s="193"/>
      <c r="T82" s="169"/>
      <c r="U82" s="193"/>
      <c r="V82" s="195"/>
      <c r="W82" s="175"/>
      <c r="X82" s="396"/>
      <c r="Y82" s="193"/>
      <c r="Z82" s="193"/>
      <c r="AA82" s="175"/>
      <c r="AB82" s="171"/>
      <c r="AC82" s="168"/>
      <c r="AD82" s="169"/>
      <c r="AE82" s="193"/>
      <c r="AF82" s="193" t="str">
        <f t="shared" si="16"/>
        <v/>
      </c>
      <c r="AG82" s="169"/>
      <c r="AH82" s="193"/>
      <c r="AI82" s="169"/>
      <c r="AJ82" s="193"/>
      <c r="AK82" s="318" t="str">
        <f t="shared" si="14"/>
        <v/>
      </c>
      <c r="AL82" s="169"/>
      <c r="AM82" s="173"/>
      <c r="AN82" s="169"/>
      <c r="AO82" s="173"/>
      <c r="AP82" s="172" t="str">
        <f t="shared" si="6"/>
        <v>.</v>
      </c>
      <c r="AQ82" s="174"/>
      <c r="AR82" s="93"/>
      <c r="AS82" s="94"/>
      <c r="AT82" s="95"/>
      <c r="AU82" s="95"/>
      <c r="AV82" s="96"/>
    </row>
    <row r="83" spans="1:48" s="17" customFormat="1" ht="60" customHeight="1" x14ac:dyDescent="0.25">
      <c r="A83" s="7" t="str">
        <f>MID($E$82,FIND("(Q",$E$82)+1,6)&amp;"_C1"</f>
        <v>Q2.2.3_C1</v>
      </c>
      <c r="B83" s="31" t="s">
        <v>138</v>
      </c>
      <c r="C83" s="7" t="s">
        <v>262</v>
      </c>
      <c r="D83" s="9"/>
      <c r="E83" s="413"/>
      <c r="F83" s="485" t="s">
        <v>35</v>
      </c>
      <c r="G83" s="485"/>
      <c r="H83" s="486"/>
      <c r="I83" s="456" t="s">
        <v>366</v>
      </c>
      <c r="J83" s="382"/>
      <c r="K83" s="265"/>
      <c r="L83" s="265"/>
      <c r="M83" s="249"/>
      <c r="N83" s="406" t="s">
        <v>1180</v>
      </c>
      <c r="O83" s="164" t="str">
        <f t="shared" ref="O83:O84" si="20">IF(OR(B83="NI",B83="N"),"New question introduced in 2023 - Please answer this question for the year of the previous update in Column P",IF(B83="EC","Small changes were made to the question. Take extra care when validating the response in Column N. If necessary, please change your answer in Column P",""))</f>
        <v/>
      </c>
      <c r="P83" s="434"/>
      <c r="Q83" s="432"/>
      <c r="R83" s="164"/>
      <c r="S83" s="164"/>
      <c r="T83" s="163"/>
      <c r="U83" s="164"/>
      <c r="V83" s="194" t="str">
        <f t="shared" si="17"/>
        <v>11</v>
      </c>
      <c r="W83" s="97"/>
      <c r="X83" s="396"/>
      <c r="Y83" s="193"/>
      <c r="Z83" s="193"/>
      <c r="AA83" s="175"/>
      <c r="AB83" s="130"/>
      <c r="AC83" s="89"/>
      <c r="AD83" s="85"/>
      <c r="AE83" s="142"/>
      <c r="AF83" s="142" t="str">
        <f t="shared" si="16"/>
        <v/>
      </c>
      <c r="AG83" s="85"/>
      <c r="AH83" s="142"/>
      <c r="AI83" s="85"/>
      <c r="AJ83" s="142"/>
      <c r="AK83" s="317" t="str">
        <f t="shared" si="14"/>
        <v/>
      </c>
      <c r="AL83" s="85"/>
      <c r="AM83" s="143"/>
      <c r="AN83" s="85"/>
      <c r="AO83" s="143"/>
      <c r="AP83" s="98" t="str">
        <f t="shared" si="6"/>
        <v>.</v>
      </c>
      <c r="AQ83" s="337"/>
      <c r="AR83" s="93"/>
      <c r="AS83" s="94"/>
      <c r="AT83" s="95"/>
      <c r="AU83" s="95"/>
      <c r="AV83" s="96"/>
    </row>
    <row r="84" spans="1:48" s="17" customFormat="1" ht="60" customHeight="1" x14ac:dyDescent="0.25">
      <c r="A84" s="7" t="str">
        <f>MID($E$82,FIND("(Q",$E$82)+1,6)&amp;"_C2"</f>
        <v>Q2.2.3_C2</v>
      </c>
      <c r="B84" s="31" t="s">
        <v>138</v>
      </c>
      <c r="C84" s="7" t="s">
        <v>263</v>
      </c>
      <c r="D84" s="9"/>
      <c r="E84" s="413"/>
      <c r="F84" s="485" t="s">
        <v>36</v>
      </c>
      <c r="G84" s="485"/>
      <c r="H84" s="486"/>
      <c r="I84" s="444"/>
      <c r="J84" s="382"/>
      <c r="K84" s="265"/>
      <c r="L84" s="265"/>
      <c r="M84" s="249"/>
      <c r="N84" s="406" t="s">
        <v>1181</v>
      </c>
      <c r="O84" s="164" t="str">
        <f t="shared" si="20"/>
        <v/>
      </c>
      <c r="P84" s="434"/>
      <c r="Q84" s="432"/>
      <c r="R84" s="164"/>
      <c r="S84" s="164"/>
      <c r="T84" s="163"/>
      <c r="U84" s="164"/>
      <c r="V84" s="194" t="str">
        <f t="shared" si="17"/>
        <v>358</v>
      </c>
      <c r="W84" s="97"/>
      <c r="X84" s="396"/>
      <c r="Y84" s="193"/>
      <c r="Z84" s="193"/>
      <c r="AA84" s="175"/>
      <c r="AB84" s="130"/>
      <c r="AC84" s="89"/>
      <c r="AD84" s="85"/>
      <c r="AE84" s="142"/>
      <c r="AF84" s="142" t="str">
        <f t="shared" si="16"/>
        <v/>
      </c>
      <c r="AG84" s="85"/>
      <c r="AH84" s="142"/>
      <c r="AI84" s="85"/>
      <c r="AJ84" s="142"/>
      <c r="AK84" s="317" t="str">
        <f t="shared" si="14"/>
        <v/>
      </c>
      <c r="AL84" s="85"/>
      <c r="AM84" s="143"/>
      <c r="AN84" s="85"/>
      <c r="AO84" s="143"/>
      <c r="AP84" s="98" t="str">
        <f t="shared" si="6"/>
        <v>.</v>
      </c>
      <c r="AQ84" s="337"/>
      <c r="AR84" s="93"/>
      <c r="AS84" s="94"/>
      <c r="AT84" s="95"/>
      <c r="AU84" s="95"/>
      <c r="AV84" s="96"/>
    </row>
    <row r="85" spans="1:48" s="17" customFormat="1" ht="60" customHeight="1" thickBot="1" x14ac:dyDescent="0.3">
      <c r="A85" s="7"/>
      <c r="B85" s="31"/>
      <c r="C85" s="7"/>
      <c r="D85" s="463" t="s">
        <v>557</v>
      </c>
      <c r="E85" s="464"/>
      <c r="F85" s="464"/>
      <c r="G85" s="464"/>
      <c r="H85" s="465"/>
      <c r="I85" s="417"/>
      <c r="J85" s="382"/>
      <c r="K85" s="265"/>
      <c r="L85" s="265"/>
      <c r="M85" s="249"/>
      <c r="N85" s="407"/>
      <c r="O85" s="193"/>
      <c r="P85" s="169"/>
      <c r="Q85" s="433"/>
      <c r="R85" s="193"/>
      <c r="S85" s="193"/>
      <c r="T85" s="169"/>
      <c r="U85" s="193"/>
      <c r="V85" s="195"/>
      <c r="W85" s="175"/>
      <c r="X85" s="396"/>
      <c r="Y85" s="193"/>
      <c r="Z85" s="193"/>
      <c r="AA85" s="175"/>
      <c r="AB85" s="171"/>
      <c r="AC85" s="168"/>
      <c r="AD85" s="169"/>
      <c r="AE85" s="193"/>
      <c r="AF85" s="193" t="str">
        <f t="shared" si="16"/>
        <v/>
      </c>
      <c r="AG85" s="169"/>
      <c r="AH85" s="193"/>
      <c r="AI85" s="169"/>
      <c r="AJ85" s="193"/>
      <c r="AK85" s="318" t="str">
        <f t="shared" si="14"/>
        <v/>
      </c>
      <c r="AL85" s="169"/>
      <c r="AM85" s="173"/>
      <c r="AN85" s="169"/>
      <c r="AO85" s="173"/>
      <c r="AP85" s="172" t="str">
        <f t="shared" si="6"/>
        <v>.</v>
      </c>
      <c r="AQ85" s="174"/>
      <c r="AR85" s="93"/>
      <c r="AS85" s="94"/>
      <c r="AT85" s="95"/>
      <c r="AU85" s="95"/>
      <c r="AV85" s="96"/>
    </row>
    <row r="86" spans="1:48" s="17" customFormat="1" ht="306" customHeight="1" x14ac:dyDescent="0.25">
      <c r="A86" s="7" t="str">
        <f>MID(E86,FIND("(Q",E86)+1,6)</f>
        <v>Q2.2.4</v>
      </c>
      <c r="B86" s="31" t="s">
        <v>14</v>
      </c>
      <c r="C86" s="7" t="s">
        <v>264</v>
      </c>
      <c r="D86" s="9"/>
      <c r="E86" s="499" t="s">
        <v>380</v>
      </c>
      <c r="F86" s="500"/>
      <c r="G86" s="500"/>
      <c r="H86" s="501"/>
      <c r="I86" s="415" t="s">
        <v>367</v>
      </c>
      <c r="J86" s="382"/>
      <c r="K86" s="265"/>
      <c r="L86" s="265"/>
      <c r="M86" s="249"/>
      <c r="N86" s="406" t="s">
        <v>2</v>
      </c>
      <c r="O86" s="164" t="str">
        <f t="shared" ref="O86" si="21">IF(OR(B86="NI",B86="N"),"New question introduced in 2023 - Please answer this question for the year of the previous update in Column P",IF(B86="EC","Small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86" s="163"/>
      <c r="Q86" s="432"/>
      <c r="R86" s="164"/>
      <c r="S86" s="164"/>
      <c r="T86" s="164"/>
      <c r="U86" s="164"/>
      <c r="V86" s="194" t="str">
        <f t="shared" si="17"/>
        <v>yes</v>
      </c>
      <c r="W86" s="97"/>
      <c r="X86" s="396"/>
      <c r="Y86" s="193"/>
      <c r="Z86" s="193"/>
      <c r="AA86" s="175"/>
      <c r="AB86" s="130"/>
      <c r="AC86" s="329"/>
      <c r="AD86" s="142"/>
      <c r="AE86" s="142"/>
      <c r="AF86" s="142" t="str">
        <f t="shared" si="16"/>
        <v/>
      </c>
      <c r="AG86" s="142"/>
      <c r="AH86" s="142"/>
      <c r="AI86" s="142"/>
      <c r="AJ86" s="142"/>
      <c r="AK86" s="317" t="str">
        <f t="shared" si="14"/>
        <v/>
      </c>
      <c r="AL86" s="142"/>
      <c r="AM86" s="143"/>
      <c r="AN86" s="142"/>
      <c r="AO86" s="143"/>
      <c r="AP86" s="98" t="str">
        <f t="shared" si="6"/>
        <v>.</v>
      </c>
      <c r="AQ86" s="337"/>
      <c r="AR86" s="93"/>
      <c r="AS86" s="94"/>
      <c r="AT86" s="95"/>
      <c r="AU86" s="95"/>
      <c r="AV86" s="96"/>
    </row>
    <row r="87" spans="1:48" s="17" customFormat="1" ht="68.25" customHeight="1" x14ac:dyDescent="0.25">
      <c r="A87" s="7"/>
      <c r="B87" s="31"/>
      <c r="C87" s="7"/>
      <c r="D87" s="112"/>
      <c r="E87" s="467" t="s">
        <v>558</v>
      </c>
      <c r="F87" s="483"/>
      <c r="G87" s="483"/>
      <c r="H87" s="484"/>
      <c r="I87" s="417"/>
      <c r="J87" s="387"/>
      <c r="K87" s="193"/>
      <c r="L87" s="193"/>
      <c r="M87" s="175"/>
      <c r="N87" s="407"/>
      <c r="O87" s="193"/>
      <c r="P87" s="169"/>
      <c r="Q87" s="433"/>
      <c r="R87" s="193"/>
      <c r="S87" s="193"/>
      <c r="T87" s="169"/>
      <c r="U87" s="193"/>
      <c r="V87" s="195"/>
      <c r="W87" s="175"/>
      <c r="X87" s="396"/>
      <c r="Y87" s="193"/>
      <c r="Z87" s="193"/>
      <c r="AA87" s="175"/>
      <c r="AB87" s="171"/>
      <c r="AC87" s="168"/>
      <c r="AD87" s="169"/>
      <c r="AE87" s="193"/>
      <c r="AF87" s="193" t="str">
        <f t="shared" si="16"/>
        <v/>
      </c>
      <c r="AG87" s="169"/>
      <c r="AH87" s="193"/>
      <c r="AI87" s="169"/>
      <c r="AJ87" s="193"/>
      <c r="AK87" s="318" t="str">
        <f t="shared" si="14"/>
        <v/>
      </c>
      <c r="AL87" s="169"/>
      <c r="AM87" s="173"/>
      <c r="AN87" s="169"/>
      <c r="AO87" s="173"/>
      <c r="AP87" s="172" t="str">
        <f t="shared" si="6"/>
        <v>.</v>
      </c>
      <c r="AQ87" s="174"/>
      <c r="AR87" s="93"/>
      <c r="AS87" s="94"/>
      <c r="AT87" s="95"/>
      <c r="AU87" s="95"/>
      <c r="AV87" s="96"/>
    </row>
    <row r="88" spans="1:48" s="17" customFormat="1" ht="95.15" customHeight="1" x14ac:dyDescent="0.25">
      <c r="A88" s="7" t="str">
        <f>MID(F88,FIND("(Q",F88)+1,6)</f>
        <v>Q2.2.5</v>
      </c>
      <c r="B88" s="31" t="s">
        <v>14</v>
      </c>
      <c r="C88" s="7" t="s">
        <v>265</v>
      </c>
      <c r="D88" s="9"/>
      <c r="E88" s="116"/>
      <c r="F88" s="487" t="s">
        <v>368</v>
      </c>
      <c r="G88" s="487"/>
      <c r="H88" s="488"/>
      <c r="I88" s="456" t="s">
        <v>843</v>
      </c>
      <c r="J88" s="382"/>
      <c r="K88" s="265"/>
      <c r="L88" s="265"/>
      <c r="M88" s="249"/>
      <c r="N88" s="406" t="s">
        <v>1182</v>
      </c>
      <c r="O88" s="164" t="str">
        <f t="shared" ref="O88:O89" si="22">IF(OR(B88="NI",B88="N"),"New question introduced in 2023 - Please answer this question for the year of the previous update in Column P",IF(B88="EC","Small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88" s="163"/>
      <c r="Q88" s="432"/>
      <c r="R88" s="164"/>
      <c r="S88" s="164"/>
      <c r="T88" s="164"/>
      <c r="U88" s="164"/>
      <c r="V88" s="194" t="str">
        <f t="shared" si="17"/>
        <v>yes (must ensure legal, operational or ownership separation)</v>
      </c>
      <c r="W88" s="97"/>
      <c r="X88" s="396"/>
      <c r="Y88" s="193"/>
      <c r="Z88" s="193"/>
      <c r="AA88" s="175"/>
      <c r="AB88" s="130"/>
      <c r="AC88" s="329"/>
      <c r="AD88" s="142"/>
      <c r="AE88" s="142"/>
      <c r="AF88" s="142" t="str">
        <f t="shared" si="16"/>
        <v/>
      </c>
      <c r="AG88" s="142"/>
      <c r="AH88" s="142"/>
      <c r="AI88" s="142"/>
      <c r="AJ88" s="142"/>
      <c r="AK88" s="317" t="str">
        <f t="shared" si="14"/>
        <v/>
      </c>
      <c r="AL88" s="142"/>
      <c r="AM88" s="143"/>
      <c r="AN88" s="142"/>
      <c r="AO88" s="143"/>
      <c r="AP88" s="98" t="str">
        <f t="shared" si="6"/>
        <v>.</v>
      </c>
      <c r="AQ88" s="337"/>
      <c r="AR88" s="93"/>
      <c r="AS88" s="94"/>
      <c r="AT88" s="95"/>
      <c r="AU88" s="95"/>
      <c r="AV88" s="96"/>
    </row>
    <row r="89" spans="1:48" s="17" customFormat="1" ht="95.15" customHeight="1" x14ac:dyDescent="0.25">
      <c r="A89" s="7" t="str">
        <f>MID(F89,FIND("(Q",F89)+1,7)</f>
        <v>Q2.2.5a</v>
      </c>
      <c r="B89" s="31" t="s">
        <v>138</v>
      </c>
      <c r="C89" s="7" t="s">
        <v>266</v>
      </c>
      <c r="D89" s="9"/>
      <c r="E89" s="117"/>
      <c r="F89" s="477" t="s">
        <v>369</v>
      </c>
      <c r="G89" s="477"/>
      <c r="H89" s="478"/>
      <c r="I89" s="456"/>
      <c r="J89" s="382"/>
      <c r="K89" s="265"/>
      <c r="L89" s="265"/>
      <c r="M89" s="249"/>
      <c r="N89" s="406" t="s">
        <v>1183</v>
      </c>
      <c r="O89" s="164" t="str">
        <f t="shared" si="22"/>
        <v/>
      </c>
      <c r="P89" s="163"/>
      <c r="Q89" s="432"/>
      <c r="R89" s="164"/>
      <c r="S89" s="164"/>
      <c r="T89" s="164"/>
      <c r="U89" s="164"/>
      <c r="V89" s="194" t="str">
        <f t="shared" si="17"/>
        <v>.</v>
      </c>
      <c r="W89" s="97"/>
      <c r="X89" s="396"/>
      <c r="Y89" s="193"/>
      <c r="Z89" s="193"/>
      <c r="AA89" s="175"/>
      <c r="AB89" s="130"/>
      <c r="AC89" s="329"/>
      <c r="AD89" s="142"/>
      <c r="AE89" s="142"/>
      <c r="AF89" s="142" t="str">
        <f t="shared" si="16"/>
        <v/>
      </c>
      <c r="AG89" s="142"/>
      <c r="AH89" s="142"/>
      <c r="AI89" s="142"/>
      <c r="AJ89" s="142"/>
      <c r="AK89" s="317" t="str">
        <f t="shared" si="14"/>
        <v/>
      </c>
      <c r="AL89" s="142"/>
      <c r="AM89" s="143"/>
      <c r="AN89" s="142"/>
      <c r="AO89" s="143"/>
      <c r="AP89" s="98" t="str">
        <f t="shared" si="6"/>
        <v>.</v>
      </c>
      <c r="AQ89" s="337"/>
      <c r="AR89" s="93"/>
      <c r="AS89" s="94"/>
      <c r="AT89" s="95"/>
      <c r="AU89" s="95"/>
      <c r="AV89" s="96"/>
    </row>
    <row r="90" spans="1:48" s="17" customFormat="1" ht="93.75" customHeight="1" x14ac:dyDescent="0.25">
      <c r="A90" s="7" t="str">
        <f>MID(F90,FIND("(Q",F90)+1,7)</f>
        <v>Q2.2.5b</v>
      </c>
      <c r="B90" s="31" t="s">
        <v>14</v>
      </c>
      <c r="C90" s="7" t="s">
        <v>267</v>
      </c>
      <c r="D90" s="9"/>
      <c r="E90" s="116"/>
      <c r="F90" s="487" t="s">
        <v>370</v>
      </c>
      <c r="G90" s="487"/>
      <c r="H90" s="488"/>
      <c r="I90" s="456" t="s">
        <v>381</v>
      </c>
      <c r="J90" s="382"/>
      <c r="K90" s="265"/>
      <c r="L90" s="265"/>
      <c r="M90" s="249"/>
      <c r="N90" s="406" t="s">
        <v>2</v>
      </c>
      <c r="O90" s="164"/>
      <c r="P90" s="163"/>
      <c r="Q90" s="432"/>
      <c r="R90" s="164"/>
      <c r="S90" s="164"/>
      <c r="T90" s="164"/>
      <c r="U90" s="164"/>
      <c r="V90" s="194" t="str">
        <f t="shared" si="17"/>
        <v>yes</v>
      </c>
      <c r="W90" s="97"/>
      <c r="X90" s="396"/>
      <c r="Y90" s="193"/>
      <c r="Z90" s="193"/>
      <c r="AA90" s="175"/>
      <c r="AB90" s="130"/>
      <c r="AC90" s="329"/>
      <c r="AD90" s="142"/>
      <c r="AE90" s="142"/>
      <c r="AF90" s="142" t="str">
        <f t="shared" si="16"/>
        <v/>
      </c>
      <c r="AG90" s="142"/>
      <c r="AH90" s="142"/>
      <c r="AI90" s="142"/>
      <c r="AJ90" s="142"/>
      <c r="AK90" s="317" t="str">
        <f t="shared" si="14"/>
        <v/>
      </c>
      <c r="AL90" s="142"/>
      <c r="AM90" s="143"/>
      <c r="AN90" s="142"/>
      <c r="AO90" s="143"/>
      <c r="AP90" s="98" t="str">
        <f t="shared" si="6"/>
        <v>.</v>
      </c>
      <c r="AQ90" s="337"/>
      <c r="AR90" s="93"/>
      <c r="AS90" s="94"/>
      <c r="AT90" s="95"/>
      <c r="AU90" s="95"/>
      <c r="AV90" s="96"/>
    </row>
    <row r="91" spans="1:48" s="17" customFormat="1" ht="93.75" customHeight="1" x14ac:dyDescent="0.25">
      <c r="A91" s="7" t="str">
        <f>MID(F91,FIND("(Q",F91)+1,7)</f>
        <v>Q2.2.5c</v>
      </c>
      <c r="B91" s="31" t="s">
        <v>138</v>
      </c>
      <c r="C91" s="7" t="s">
        <v>268</v>
      </c>
      <c r="D91" s="9"/>
      <c r="E91" s="117"/>
      <c r="F91" s="511" t="s">
        <v>379</v>
      </c>
      <c r="G91" s="511"/>
      <c r="H91" s="512"/>
      <c r="I91" s="456"/>
      <c r="J91" s="382"/>
      <c r="K91" s="265"/>
      <c r="L91" s="265"/>
      <c r="M91" s="249"/>
      <c r="N91" s="406" t="s">
        <v>1183</v>
      </c>
      <c r="O91" s="164" t="str">
        <f t="shared" ref="O91" si="23">IF(OR(B91="NI",B91="N"),"New question introduced in 2023 - Please answer this question for the year of the previous update in Column P",IF(B91="EC","Small changes were made to the question. Take extra care when validating the response in Column N. If necessary, please change your answer in Column P",""))</f>
        <v/>
      </c>
      <c r="P91" s="163"/>
      <c r="Q91" s="432"/>
      <c r="R91" s="164"/>
      <c r="S91" s="164"/>
      <c r="T91" s="164"/>
      <c r="U91" s="164"/>
      <c r="V91" s="194" t="str">
        <f t="shared" si="17"/>
        <v>.</v>
      </c>
      <c r="W91" s="97"/>
      <c r="X91" s="396"/>
      <c r="Y91" s="193"/>
      <c r="Z91" s="193"/>
      <c r="AA91" s="175"/>
      <c r="AB91" s="130"/>
      <c r="AC91" s="329"/>
      <c r="AD91" s="142"/>
      <c r="AE91" s="142"/>
      <c r="AF91" s="142" t="str">
        <f t="shared" si="16"/>
        <v/>
      </c>
      <c r="AG91" s="142"/>
      <c r="AH91" s="142"/>
      <c r="AI91" s="142"/>
      <c r="AJ91" s="142"/>
      <c r="AK91" s="317" t="str">
        <f t="shared" si="14"/>
        <v/>
      </c>
      <c r="AL91" s="142"/>
      <c r="AM91" s="143"/>
      <c r="AN91" s="142"/>
      <c r="AO91" s="143"/>
      <c r="AP91" s="98" t="str">
        <f t="shared" si="6"/>
        <v>.</v>
      </c>
      <c r="AQ91" s="337"/>
      <c r="AR91" s="93"/>
      <c r="AS91" s="94"/>
      <c r="AT91" s="95"/>
      <c r="AU91" s="95"/>
      <c r="AV91" s="96"/>
    </row>
    <row r="92" spans="1:48" s="17" customFormat="1" ht="93.75" customHeight="1" x14ac:dyDescent="0.25">
      <c r="A92" s="7" t="str">
        <f>MID(G92,FIND("(Q",G92)+1,7)</f>
        <v>Q2.2.5d</v>
      </c>
      <c r="B92" s="31" t="s">
        <v>14</v>
      </c>
      <c r="C92" s="7" t="s">
        <v>269</v>
      </c>
      <c r="D92" s="113"/>
      <c r="E92" s="114"/>
      <c r="F92" s="119"/>
      <c r="G92" s="513" t="s">
        <v>378</v>
      </c>
      <c r="H92" s="514"/>
      <c r="I92" s="456" t="s">
        <v>866</v>
      </c>
      <c r="J92" s="382"/>
      <c r="K92" s="265"/>
      <c r="L92" s="265"/>
      <c r="M92" s="249"/>
      <c r="N92" s="406" t="s">
        <v>2</v>
      </c>
      <c r="O92" s="164"/>
      <c r="P92" s="164"/>
      <c r="Q92" s="432"/>
      <c r="R92" s="164"/>
      <c r="S92" s="164"/>
      <c r="T92" s="164"/>
      <c r="U92" s="164"/>
      <c r="V92" s="194" t="str">
        <f t="shared" si="17"/>
        <v>yes</v>
      </c>
      <c r="W92" s="97"/>
      <c r="X92" s="396"/>
      <c r="Y92" s="193"/>
      <c r="Z92" s="193"/>
      <c r="AA92" s="175"/>
      <c r="AB92" s="130"/>
      <c r="AC92" s="329"/>
      <c r="AD92" s="142"/>
      <c r="AE92" s="142"/>
      <c r="AF92" s="142" t="str">
        <f t="shared" si="16"/>
        <v/>
      </c>
      <c r="AG92" s="142"/>
      <c r="AH92" s="142"/>
      <c r="AI92" s="142"/>
      <c r="AJ92" s="142"/>
      <c r="AK92" s="317" t="str">
        <f t="shared" si="14"/>
        <v/>
      </c>
      <c r="AL92" s="142"/>
      <c r="AM92" s="143"/>
      <c r="AN92" s="142"/>
      <c r="AO92" s="143"/>
      <c r="AP92" s="98" t="str">
        <f t="shared" si="6"/>
        <v>.</v>
      </c>
      <c r="AQ92" s="337"/>
      <c r="AR92" s="93"/>
      <c r="AS92" s="94"/>
      <c r="AT92" s="95"/>
      <c r="AU92" s="95"/>
      <c r="AV92" s="96"/>
    </row>
    <row r="93" spans="1:48" s="17" customFormat="1" ht="93.75" customHeight="1" x14ac:dyDescent="0.25">
      <c r="A93" s="7" t="str">
        <f>MID(G93,FIND("(Q",G93)+1,7)</f>
        <v>Q2.2.5e</v>
      </c>
      <c r="B93" s="31" t="s">
        <v>138</v>
      </c>
      <c r="C93" s="7" t="s">
        <v>270</v>
      </c>
      <c r="D93" s="113"/>
      <c r="E93" s="115"/>
      <c r="F93" s="120"/>
      <c r="G93" s="515" t="s">
        <v>377</v>
      </c>
      <c r="H93" s="516"/>
      <c r="I93" s="456"/>
      <c r="J93" s="382"/>
      <c r="K93" s="265"/>
      <c r="L93" s="265"/>
      <c r="M93" s="249"/>
      <c r="N93" s="406" t="s">
        <v>1184</v>
      </c>
      <c r="O93" s="164" t="str">
        <f t="shared" ref="O93" si="24">IF(OR(B93="NI",B93="N"),"New question introduced in 2023 - Please answer this question for the year of the previous update in Column P",IF(B93="EC","Small changes were made to the question. Take extra care when validating the response in Column N. If necessary, please change your answer in Column P",""))</f>
        <v/>
      </c>
      <c r="P93" s="163"/>
      <c r="Q93" s="432"/>
      <c r="R93" s="164"/>
      <c r="S93" s="164"/>
      <c r="T93" s="164"/>
      <c r="U93" s="164"/>
      <c r="V93" s="194" t="str">
        <f t="shared" si="17"/>
        <v>See above.</v>
      </c>
      <c r="W93" s="97"/>
      <c r="X93" s="396"/>
      <c r="Y93" s="193"/>
      <c r="Z93" s="193"/>
      <c r="AA93" s="175"/>
      <c r="AB93" s="130"/>
      <c r="AC93" s="329"/>
      <c r="AD93" s="142"/>
      <c r="AE93" s="142"/>
      <c r="AF93" s="142" t="str">
        <f t="shared" si="16"/>
        <v/>
      </c>
      <c r="AG93" s="142"/>
      <c r="AH93" s="142"/>
      <c r="AI93" s="142"/>
      <c r="AJ93" s="142"/>
      <c r="AK93" s="317" t="str">
        <f t="shared" si="14"/>
        <v/>
      </c>
      <c r="AL93" s="142"/>
      <c r="AM93" s="143"/>
      <c r="AN93" s="142"/>
      <c r="AO93" s="143"/>
      <c r="AP93" s="98" t="str">
        <f t="shared" ref="AP93:AP156" si="25">IF(AND(AN93="",AL93="",AK93=""),".",IF(AND(AN93="",AL93=""),AK93,IF(AND(AN93="",AL93&lt;&gt;""),AL93,IF(AND(AN93="",AL93&lt;&gt;""),AL93,AN93))))</f>
        <v>.</v>
      </c>
      <c r="AQ93" s="337"/>
      <c r="AR93" s="93"/>
      <c r="AS93" s="94"/>
      <c r="AT93" s="95"/>
      <c r="AU93" s="95"/>
      <c r="AV93" s="96"/>
    </row>
    <row r="94" spans="1:48" s="17" customFormat="1" ht="52.5" customHeight="1" x14ac:dyDescent="0.25">
      <c r="A94" s="7" t="str">
        <f>MID(H94,FIND("(Q",H94)+1,7)</f>
        <v>Q2.2.5f</v>
      </c>
      <c r="B94" s="31" t="s">
        <v>14</v>
      </c>
      <c r="C94" s="7" t="s">
        <v>271</v>
      </c>
      <c r="D94" s="9"/>
      <c r="E94" s="116"/>
      <c r="F94" s="418"/>
      <c r="G94" s="121"/>
      <c r="H94" s="121" t="s">
        <v>559</v>
      </c>
      <c r="I94" s="456" t="s">
        <v>382</v>
      </c>
      <c r="J94" s="382"/>
      <c r="K94" s="265"/>
      <c r="L94" s="265"/>
      <c r="M94" s="249"/>
      <c r="N94" s="406" t="s">
        <v>2</v>
      </c>
      <c r="O94" s="164"/>
      <c r="P94" s="164"/>
      <c r="Q94" s="432"/>
      <c r="R94" s="164"/>
      <c r="S94" s="164"/>
      <c r="T94" s="164"/>
      <c r="U94" s="164"/>
      <c r="V94" s="194" t="str">
        <f t="shared" si="17"/>
        <v>yes</v>
      </c>
      <c r="W94" s="97"/>
      <c r="X94" s="396"/>
      <c r="Y94" s="193"/>
      <c r="Z94" s="193"/>
      <c r="AA94" s="175"/>
      <c r="AB94" s="130"/>
      <c r="AC94" s="329"/>
      <c r="AD94" s="142"/>
      <c r="AE94" s="142"/>
      <c r="AF94" s="142" t="str">
        <f t="shared" si="16"/>
        <v/>
      </c>
      <c r="AG94" s="142"/>
      <c r="AH94" s="142"/>
      <c r="AI94" s="142"/>
      <c r="AJ94" s="142"/>
      <c r="AK94" s="317" t="str">
        <f t="shared" si="14"/>
        <v/>
      </c>
      <c r="AL94" s="142"/>
      <c r="AM94" s="143"/>
      <c r="AN94" s="142"/>
      <c r="AO94" s="143"/>
      <c r="AP94" s="98" t="str">
        <f t="shared" si="25"/>
        <v>.</v>
      </c>
      <c r="AQ94" s="337"/>
      <c r="AR94" s="93"/>
      <c r="AS94" s="94"/>
      <c r="AT94" s="95"/>
      <c r="AU94" s="95"/>
      <c r="AV94" s="96"/>
    </row>
    <row r="95" spans="1:48" s="17" customFormat="1" ht="48.75" customHeight="1" x14ac:dyDescent="0.25">
      <c r="A95" s="7" t="str">
        <f>MID(H95,FIND("(Q",H95)+1,7)</f>
        <v>Q2.2.5g</v>
      </c>
      <c r="B95" s="31" t="s">
        <v>138</v>
      </c>
      <c r="C95" s="7" t="s">
        <v>272</v>
      </c>
      <c r="D95" s="9"/>
      <c r="E95" s="117"/>
      <c r="F95" s="422"/>
      <c r="G95" s="422"/>
      <c r="H95" s="422" t="s">
        <v>376</v>
      </c>
      <c r="I95" s="456"/>
      <c r="J95" s="382"/>
      <c r="K95" s="265"/>
      <c r="L95" s="265"/>
      <c r="M95" s="249"/>
      <c r="N95" s="406" t="s">
        <v>1183</v>
      </c>
      <c r="O95" s="164" t="str">
        <f t="shared" ref="O95" si="26">IF(OR(B95="NI",B95="N"),"New question introduced in 2023 - Please answer this question for the year of the previous update in Column P",IF(B95="EC","Small changes were made to the question. Take extra care when validating the response in Column N. If necessary, please change your answer in Column P",""))</f>
        <v/>
      </c>
      <c r="P95" s="163"/>
      <c r="Q95" s="432"/>
      <c r="R95" s="164"/>
      <c r="S95" s="164"/>
      <c r="T95" s="164"/>
      <c r="U95" s="164"/>
      <c r="V95" s="194" t="str">
        <f t="shared" si="17"/>
        <v>.</v>
      </c>
      <c r="W95" s="97"/>
      <c r="X95" s="396"/>
      <c r="Y95" s="193"/>
      <c r="Z95" s="193"/>
      <c r="AA95" s="175"/>
      <c r="AB95" s="130"/>
      <c r="AC95" s="329"/>
      <c r="AD95" s="142"/>
      <c r="AE95" s="142"/>
      <c r="AF95" s="142" t="str">
        <f t="shared" si="16"/>
        <v/>
      </c>
      <c r="AG95" s="142"/>
      <c r="AH95" s="142"/>
      <c r="AI95" s="142"/>
      <c r="AJ95" s="142"/>
      <c r="AK95" s="317" t="str">
        <f t="shared" si="14"/>
        <v/>
      </c>
      <c r="AL95" s="142"/>
      <c r="AM95" s="143"/>
      <c r="AN95" s="142"/>
      <c r="AO95" s="143"/>
      <c r="AP95" s="98" t="str">
        <f t="shared" si="25"/>
        <v>.</v>
      </c>
      <c r="AQ95" s="337"/>
      <c r="AR95" s="93"/>
      <c r="AS95" s="94"/>
      <c r="AT95" s="95"/>
      <c r="AU95" s="95"/>
      <c r="AV95" s="96"/>
    </row>
    <row r="96" spans="1:48" s="17" customFormat="1" ht="93.75" customHeight="1" x14ac:dyDescent="0.25">
      <c r="A96" s="7" t="str">
        <f>MID(F96,FIND("(Q",F96)+1,6)</f>
        <v>Q2.2.6</v>
      </c>
      <c r="B96" s="31" t="s">
        <v>14</v>
      </c>
      <c r="C96" s="7" t="s">
        <v>273</v>
      </c>
      <c r="D96" s="9"/>
      <c r="E96" s="116"/>
      <c r="F96" s="487" t="s">
        <v>375</v>
      </c>
      <c r="G96" s="487"/>
      <c r="H96" s="488"/>
      <c r="I96" s="456" t="s">
        <v>843</v>
      </c>
      <c r="J96" s="382"/>
      <c r="K96" s="265"/>
      <c r="L96" s="265"/>
      <c r="M96" s="249"/>
      <c r="N96" s="406" t="s">
        <v>93</v>
      </c>
      <c r="O96" s="164"/>
      <c r="P96" s="164"/>
      <c r="Q96" s="432"/>
      <c r="R96" s="164"/>
      <c r="S96" s="164"/>
      <c r="T96" s="164"/>
      <c r="U96" s="164"/>
      <c r="V96" s="194" t="str">
        <f t="shared" si="17"/>
        <v>not applicable</v>
      </c>
      <c r="W96" s="97"/>
      <c r="X96" s="396"/>
      <c r="Y96" s="193"/>
      <c r="Z96" s="193"/>
      <c r="AA96" s="175"/>
      <c r="AB96" s="130"/>
      <c r="AC96" s="329"/>
      <c r="AD96" s="142"/>
      <c r="AE96" s="142"/>
      <c r="AF96" s="142" t="str">
        <f t="shared" si="16"/>
        <v/>
      </c>
      <c r="AG96" s="142"/>
      <c r="AH96" s="142"/>
      <c r="AI96" s="142"/>
      <c r="AJ96" s="142"/>
      <c r="AK96" s="317" t="str">
        <f t="shared" si="14"/>
        <v/>
      </c>
      <c r="AL96" s="142"/>
      <c r="AM96" s="143"/>
      <c r="AN96" s="142"/>
      <c r="AO96" s="143"/>
      <c r="AP96" s="98" t="str">
        <f t="shared" si="25"/>
        <v>.</v>
      </c>
      <c r="AQ96" s="337"/>
      <c r="AR96" s="93"/>
      <c r="AS96" s="94"/>
      <c r="AT96" s="95"/>
      <c r="AU96" s="95"/>
      <c r="AV96" s="96"/>
    </row>
    <row r="97" spans="1:48" s="17" customFormat="1" ht="93.75" customHeight="1" x14ac:dyDescent="0.25">
      <c r="A97" s="7" t="str">
        <f>MID(F97,FIND("(Q",F97)+1,7)</f>
        <v>Q2.2.6a</v>
      </c>
      <c r="B97" s="31" t="s">
        <v>138</v>
      </c>
      <c r="C97" s="7" t="s">
        <v>274</v>
      </c>
      <c r="D97" s="9"/>
      <c r="E97" s="117"/>
      <c r="F97" s="477" t="s">
        <v>374</v>
      </c>
      <c r="G97" s="477"/>
      <c r="H97" s="478"/>
      <c r="I97" s="456"/>
      <c r="J97" s="382"/>
      <c r="K97" s="265"/>
      <c r="L97" s="265"/>
      <c r="M97" s="249"/>
      <c r="N97" s="406" t="s">
        <v>1185</v>
      </c>
      <c r="O97" s="164" t="str">
        <f t="shared" ref="O97" si="27">IF(OR(B97="NI",B97="N"),"New question introduced in 2023 - Please answer this question for the year of the previous update in Column P",IF(B97="EC","Small changes were made to the question. Take extra care when validating the response in Column N. If necessary, please change your answer in Column P",""))</f>
        <v/>
      </c>
      <c r="P97" s="163"/>
      <c r="Q97" s="432"/>
      <c r="R97" s="164"/>
      <c r="S97" s="164"/>
      <c r="T97" s="164"/>
      <c r="U97" s="164"/>
      <c r="V97" s="194" t="str">
        <f t="shared" si="17"/>
        <v>N/A</v>
      </c>
      <c r="W97" s="97"/>
      <c r="X97" s="396"/>
      <c r="Y97" s="193"/>
      <c r="Z97" s="193"/>
      <c r="AA97" s="175"/>
      <c r="AB97" s="130"/>
      <c r="AC97" s="329"/>
      <c r="AD97" s="142"/>
      <c r="AE97" s="142"/>
      <c r="AF97" s="142" t="str">
        <f t="shared" si="16"/>
        <v/>
      </c>
      <c r="AG97" s="142"/>
      <c r="AH97" s="142"/>
      <c r="AI97" s="142"/>
      <c r="AJ97" s="142"/>
      <c r="AK97" s="317" t="str">
        <f t="shared" si="14"/>
        <v/>
      </c>
      <c r="AL97" s="142"/>
      <c r="AM97" s="143"/>
      <c r="AN97" s="142"/>
      <c r="AO97" s="143"/>
      <c r="AP97" s="98" t="str">
        <f t="shared" si="25"/>
        <v>.</v>
      </c>
      <c r="AQ97" s="337"/>
      <c r="AR97" s="93"/>
      <c r="AS97" s="94"/>
      <c r="AT97" s="95"/>
      <c r="AU97" s="95"/>
      <c r="AV97" s="96"/>
    </row>
    <row r="98" spans="1:48" s="17" customFormat="1" ht="93.75" customHeight="1" x14ac:dyDescent="0.25">
      <c r="A98" s="7" t="str">
        <f>MID(F98,FIND("(Q",F98)+1,7)</f>
        <v>Q2.2.6b</v>
      </c>
      <c r="B98" s="31" t="s">
        <v>14</v>
      </c>
      <c r="C98" s="7" t="s">
        <v>275</v>
      </c>
      <c r="D98" s="9"/>
      <c r="E98" s="116"/>
      <c r="F98" s="487" t="s">
        <v>373</v>
      </c>
      <c r="G98" s="487"/>
      <c r="H98" s="488"/>
      <c r="I98" s="456" t="s">
        <v>381</v>
      </c>
      <c r="J98" s="382"/>
      <c r="K98" s="265"/>
      <c r="L98" s="265"/>
      <c r="M98" s="249"/>
      <c r="N98" s="406" t="s">
        <v>93</v>
      </c>
      <c r="O98" s="164"/>
      <c r="P98" s="164"/>
      <c r="Q98" s="432"/>
      <c r="R98" s="164"/>
      <c r="S98" s="164"/>
      <c r="T98" s="164"/>
      <c r="U98" s="164"/>
      <c r="V98" s="194" t="str">
        <f t="shared" si="17"/>
        <v>not applicable</v>
      </c>
      <c r="W98" s="97"/>
      <c r="X98" s="396"/>
      <c r="Y98" s="193"/>
      <c r="Z98" s="193"/>
      <c r="AA98" s="175"/>
      <c r="AB98" s="130"/>
      <c r="AC98" s="329"/>
      <c r="AD98" s="142"/>
      <c r="AE98" s="142"/>
      <c r="AF98" s="142" t="str">
        <f t="shared" si="16"/>
        <v/>
      </c>
      <c r="AG98" s="142"/>
      <c r="AH98" s="142"/>
      <c r="AI98" s="142"/>
      <c r="AJ98" s="142"/>
      <c r="AK98" s="317" t="str">
        <f t="shared" si="14"/>
        <v/>
      </c>
      <c r="AL98" s="142"/>
      <c r="AM98" s="143"/>
      <c r="AN98" s="142"/>
      <c r="AO98" s="143"/>
      <c r="AP98" s="98" t="str">
        <f t="shared" si="25"/>
        <v>.</v>
      </c>
      <c r="AQ98" s="337"/>
      <c r="AR98" s="93"/>
      <c r="AS98" s="94"/>
      <c r="AT98" s="95"/>
      <c r="AU98" s="95"/>
      <c r="AV98" s="96"/>
    </row>
    <row r="99" spans="1:48" s="17" customFormat="1" ht="93.75" customHeight="1" x14ac:dyDescent="0.25">
      <c r="A99" s="7" t="str">
        <f>MID(F99,FIND("(Q",F99)+1,7)</f>
        <v>Q2.2.6c</v>
      </c>
      <c r="B99" s="31" t="s">
        <v>138</v>
      </c>
      <c r="C99" s="7" t="s">
        <v>276</v>
      </c>
      <c r="D99" s="9"/>
      <c r="E99" s="188"/>
      <c r="F99" s="477" t="s">
        <v>372</v>
      </c>
      <c r="G99" s="477"/>
      <c r="H99" s="478"/>
      <c r="I99" s="456"/>
      <c r="J99" s="382"/>
      <c r="K99" s="265"/>
      <c r="L99" s="265"/>
      <c r="M99" s="249"/>
      <c r="N99" s="406" t="s">
        <v>1185</v>
      </c>
      <c r="O99" s="164" t="str">
        <f t="shared" ref="O99" si="28">IF(OR(B99="NI",B99="N"),"New question introduced in 2023 - Please answer this question for the year of the previous update in Column P",IF(B99="EC","Small changes were made to the question. Take extra care when validating the response in Column N. If necessary, please change your answer in Column P",""))</f>
        <v/>
      </c>
      <c r="P99" s="163"/>
      <c r="Q99" s="432"/>
      <c r="R99" s="164"/>
      <c r="S99" s="164"/>
      <c r="T99" s="164"/>
      <c r="U99" s="164"/>
      <c r="V99" s="194" t="str">
        <f t="shared" si="17"/>
        <v>N/A</v>
      </c>
      <c r="W99" s="97"/>
      <c r="X99" s="396"/>
      <c r="Y99" s="193"/>
      <c r="Z99" s="193"/>
      <c r="AA99" s="175"/>
      <c r="AB99" s="130"/>
      <c r="AC99" s="329"/>
      <c r="AD99" s="142"/>
      <c r="AE99" s="142"/>
      <c r="AF99" s="142" t="str">
        <f t="shared" si="16"/>
        <v/>
      </c>
      <c r="AG99" s="142"/>
      <c r="AH99" s="142"/>
      <c r="AI99" s="142"/>
      <c r="AJ99" s="142"/>
      <c r="AK99" s="317" t="str">
        <f t="shared" si="14"/>
        <v/>
      </c>
      <c r="AL99" s="142"/>
      <c r="AM99" s="143"/>
      <c r="AN99" s="142"/>
      <c r="AO99" s="143"/>
      <c r="AP99" s="98" t="str">
        <f t="shared" si="25"/>
        <v>.</v>
      </c>
      <c r="AQ99" s="337"/>
      <c r="AR99" s="93"/>
      <c r="AS99" s="94"/>
      <c r="AT99" s="95"/>
      <c r="AU99" s="95"/>
      <c r="AV99" s="96"/>
    </row>
    <row r="100" spans="1:48" s="17" customFormat="1" ht="76.5" customHeight="1" x14ac:dyDescent="0.25">
      <c r="A100" s="7" t="str">
        <f>MID(G100,FIND("(Q",G100)+1,7)</f>
        <v>Q2.2.6d</v>
      </c>
      <c r="B100" s="31" t="s">
        <v>14</v>
      </c>
      <c r="C100" s="7" t="s">
        <v>277</v>
      </c>
      <c r="D100" s="9"/>
      <c r="E100" s="188"/>
      <c r="G100" s="507" t="s">
        <v>383</v>
      </c>
      <c r="H100" s="507"/>
      <c r="I100" s="456" t="s">
        <v>867</v>
      </c>
      <c r="J100" s="382"/>
      <c r="K100" s="265"/>
      <c r="L100" s="265"/>
      <c r="M100" s="249"/>
      <c r="N100" s="406" t="s">
        <v>93</v>
      </c>
      <c r="O100" s="164"/>
      <c r="P100" s="164"/>
      <c r="Q100" s="432"/>
      <c r="R100" s="164"/>
      <c r="S100" s="164"/>
      <c r="T100" s="164"/>
      <c r="U100" s="164"/>
      <c r="V100" s="194" t="str">
        <f t="shared" si="17"/>
        <v>not applicable</v>
      </c>
      <c r="W100" s="97"/>
      <c r="X100" s="396"/>
      <c r="Y100" s="193"/>
      <c r="Z100" s="193"/>
      <c r="AA100" s="175"/>
      <c r="AB100" s="130"/>
      <c r="AC100" s="329"/>
      <c r="AD100" s="142"/>
      <c r="AE100" s="142"/>
      <c r="AF100" s="142" t="str">
        <f t="shared" si="16"/>
        <v/>
      </c>
      <c r="AG100" s="142"/>
      <c r="AH100" s="142"/>
      <c r="AI100" s="142"/>
      <c r="AJ100" s="142"/>
      <c r="AK100" s="317" t="str">
        <f t="shared" si="14"/>
        <v/>
      </c>
      <c r="AL100" s="142"/>
      <c r="AM100" s="143"/>
      <c r="AN100" s="142"/>
      <c r="AO100" s="143"/>
      <c r="AP100" s="98" t="str">
        <f t="shared" si="25"/>
        <v>.</v>
      </c>
      <c r="AQ100" s="337"/>
      <c r="AR100" s="93"/>
      <c r="AS100" s="94"/>
      <c r="AT100" s="95"/>
      <c r="AU100" s="95"/>
      <c r="AV100" s="96"/>
    </row>
    <row r="101" spans="1:48" s="17" customFormat="1" ht="56.25" customHeight="1" thickBot="1" x14ac:dyDescent="0.3">
      <c r="A101" s="7" t="str">
        <f>MID(G101,FIND("(Q",G101)+1,7)</f>
        <v>Q2.2.6e</v>
      </c>
      <c r="B101" s="31" t="s">
        <v>138</v>
      </c>
      <c r="C101" s="7" t="s">
        <v>278</v>
      </c>
      <c r="D101" s="9"/>
      <c r="E101" s="47"/>
      <c r="F101" s="48"/>
      <c r="G101" s="454" t="s">
        <v>371</v>
      </c>
      <c r="H101" s="455"/>
      <c r="I101" s="456"/>
      <c r="J101" s="382"/>
      <c r="K101" s="265"/>
      <c r="L101" s="265"/>
      <c r="M101" s="249"/>
      <c r="N101" s="406" t="s">
        <v>1185</v>
      </c>
      <c r="O101" s="164" t="str">
        <f t="shared" ref="O101" si="29">IF(OR(B101="NI",B101="N"),"New question introduced in 2023 - Please answer this question for the year of the previous update in Column P",IF(B101="EC","Small changes were made to the question. Take extra care when validating the response in Column N. If necessary, please change your answer in Column P",""))</f>
        <v/>
      </c>
      <c r="P101" s="163"/>
      <c r="Q101" s="432"/>
      <c r="R101" s="164"/>
      <c r="S101" s="164"/>
      <c r="T101" s="163"/>
      <c r="U101" s="164"/>
      <c r="V101" s="194" t="str">
        <f t="shared" si="17"/>
        <v>N/A</v>
      </c>
      <c r="W101" s="97"/>
      <c r="X101" s="396"/>
      <c r="Y101" s="193"/>
      <c r="Z101" s="193"/>
      <c r="AA101" s="175"/>
      <c r="AB101" s="130"/>
      <c r="AC101" s="89"/>
      <c r="AD101" s="85"/>
      <c r="AE101" s="142"/>
      <c r="AF101" s="142" t="str">
        <f t="shared" si="16"/>
        <v/>
      </c>
      <c r="AG101" s="85"/>
      <c r="AH101" s="142"/>
      <c r="AI101" s="85"/>
      <c r="AJ101" s="142"/>
      <c r="AK101" s="317" t="str">
        <f t="shared" si="14"/>
        <v/>
      </c>
      <c r="AL101" s="85"/>
      <c r="AM101" s="143"/>
      <c r="AN101" s="85"/>
      <c r="AO101" s="143"/>
      <c r="AP101" s="98" t="str">
        <f t="shared" si="25"/>
        <v>.</v>
      </c>
      <c r="AQ101" s="337"/>
      <c r="AR101" s="93"/>
      <c r="AS101" s="94"/>
      <c r="AT101" s="95"/>
      <c r="AU101" s="95"/>
      <c r="AV101" s="96"/>
    </row>
    <row r="102" spans="1:48" s="17" customFormat="1" ht="93.75" customHeight="1" thickBot="1" x14ac:dyDescent="0.3">
      <c r="A102" s="7"/>
      <c r="B102" s="31"/>
      <c r="C102" s="7"/>
      <c r="D102" s="463" t="s">
        <v>384</v>
      </c>
      <c r="E102" s="464"/>
      <c r="F102" s="464"/>
      <c r="G102" s="464"/>
      <c r="H102" s="465"/>
      <c r="I102" s="415"/>
      <c r="J102" s="382"/>
      <c r="K102" s="265"/>
      <c r="L102" s="265"/>
      <c r="M102" s="249"/>
      <c r="N102" s="407"/>
      <c r="O102" s="193"/>
      <c r="P102" s="169"/>
      <c r="Q102" s="433"/>
      <c r="R102" s="193"/>
      <c r="S102" s="193"/>
      <c r="T102" s="169"/>
      <c r="U102" s="193"/>
      <c r="V102" s="195"/>
      <c r="W102" s="175"/>
      <c r="X102" s="396"/>
      <c r="Y102" s="193"/>
      <c r="Z102" s="193"/>
      <c r="AA102" s="175"/>
      <c r="AB102" s="171"/>
      <c r="AC102" s="168"/>
      <c r="AD102" s="169"/>
      <c r="AE102" s="193"/>
      <c r="AF102" s="193" t="str">
        <f t="shared" si="16"/>
        <v/>
      </c>
      <c r="AG102" s="169"/>
      <c r="AH102" s="193"/>
      <c r="AI102" s="169"/>
      <c r="AJ102" s="193"/>
      <c r="AK102" s="318" t="str">
        <f t="shared" si="14"/>
        <v/>
      </c>
      <c r="AL102" s="169"/>
      <c r="AM102" s="173"/>
      <c r="AN102" s="169"/>
      <c r="AO102" s="173"/>
      <c r="AP102" s="172" t="str">
        <f t="shared" si="25"/>
        <v>.</v>
      </c>
      <c r="AQ102" s="174"/>
      <c r="AR102" s="93"/>
      <c r="AS102" s="94"/>
      <c r="AT102" s="95"/>
      <c r="AU102" s="95"/>
      <c r="AV102" s="96"/>
    </row>
    <row r="103" spans="1:48" s="17" customFormat="1" ht="275.14999999999998" customHeight="1" x14ac:dyDescent="0.25">
      <c r="A103" s="7" t="str">
        <f>MID(E103,FIND("(Q",E103)+1,6)</f>
        <v>Q2.2.7</v>
      </c>
      <c r="B103" s="31" t="s">
        <v>14</v>
      </c>
      <c r="C103" s="7" t="s">
        <v>279</v>
      </c>
      <c r="D103" s="9"/>
      <c r="E103" s="499" t="s">
        <v>385</v>
      </c>
      <c r="F103" s="500"/>
      <c r="G103" s="500"/>
      <c r="H103" s="501"/>
      <c r="I103" s="415" t="s">
        <v>390</v>
      </c>
      <c r="J103" s="382"/>
      <c r="K103" s="265"/>
      <c r="L103" s="265"/>
      <c r="M103" s="249"/>
      <c r="N103" s="406" t="s">
        <v>2</v>
      </c>
      <c r="O103" s="164"/>
      <c r="P103" s="406"/>
      <c r="Q103" s="432"/>
      <c r="R103" s="164"/>
      <c r="S103" s="164"/>
      <c r="T103" s="163"/>
      <c r="U103" s="164"/>
      <c r="V103" s="194" t="str">
        <f t="shared" si="17"/>
        <v>yes</v>
      </c>
      <c r="W103" s="97"/>
      <c r="X103" s="396"/>
      <c r="Y103" s="193"/>
      <c r="Z103" s="193"/>
      <c r="AA103" s="175"/>
      <c r="AB103" s="130"/>
      <c r="AC103" s="89"/>
      <c r="AD103" s="85"/>
      <c r="AE103" s="142"/>
      <c r="AF103" s="142" t="str">
        <f t="shared" si="16"/>
        <v/>
      </c>
      <c r="AG103" s="85"/>
      <c r="AH103" s="142"/>
      <c r="AI103" s="85"/>
      <c r="AJ103" s="142"/>
      <c r="AK103" s="317" t="str">
        <f t="shared" si="14"/>
        <v/>
      </c>
      <c r="AL103" s="85"/>
      <c r="AM103" s="143"/>
      <c r="AN103" s="85"/>
      <c r="AO103" s="143"/>
      <c r="AP103" s="98" t="str">
        <f t="shared" si="25"/>
        <v>.</v>
      </c>
      <c r="AQ103" s="337"/>
      <c r="AR103" s="93"/>
      <c r="AS103" s="94"/>
      <c r="AT103" s="95"/>
      <c r="AU103" s="95"/>
      <c r="AV103" s="96"/>
    </row>
    <row r="104" spans="1:48" s="17" customFormat="1" ht="93.75" customHeight="1" x14ac:dyDescent="0.25">
      <c r="A104" s="7"/>
      <c r="B104" s="31"/>
      <c r="C104" s="7"/>
      <c r="D104" s="112"/>
      <c r="E104" s="467" t="s">
        <v>566</v>
      </c>
      <c r="F104" s="483"/>
      <c r="G104" s="483"/>
      <c r="H104" s="484"/>
      <c r="I104" s="415"/>
      <c r="J104" s="382"/>
      <c r="K104" s="265"/>
      <c r="L104" s="265"/>
      <c r="M104" s="249"/>
      <c r="N104" s="406"/>
      <c r="O104" s="164"/>
      <c r="P104" s="406"/>
      <c r="Q104" s="432"/>
      <c r="R104" s="164"/>
      <c r="S104" s="164"/>
      <c r="T104" s="163"/>
      <c r="U104" s="164"/>
      <c r="V104" s="194" t="str">
        <f t="shared" si="17"/>
        <v/>
      </c>
      <c r="W104" s="97"/>
      <c r="X104" s="396"/>
      <c r="Y104" s="193"/>
      <c r="Z104" s="193"/>
      <c r="AA104" s="175"/>
      <c r="AB104" s="130"/>
      <c r="AC104" s="89"/>
      <c r="AD104" s="85"/>
      <c r="AE104" s="142"/>
      <c r="AF104" s="142" t="str">
        <f t="shared" si="16"/>
        <v/>
      </c>
      <c r="AG104" s="85"/>
      <c r="AH104" s="142"/>
      <c r="AI104" s="85"/>
      <c r="AJ104" s="142"/>
      <c r="AK104" s="317" t="str">
        <f t="shared" si="14"/>
        <v/>
      </c>
      <c r="AL104" s="85"/>
      <c r="AM104" s="143"/>
      <c r="AN104" s="85"/>
      <c r="AO104" s="143"/>
      <c r="AP104" s="98" t="str">
        <f t="shared" si="25"/>
        <v>.</v>
      </c>
      <c r="AQ104" s="337"/>
      <c r="AR104" s="93"/>
      <c r="AS104" s="94"/>
      <c r="AT104" s="95"/>
      <c r="AU104" s="95"/>
      <c r="AV104" s="96"/>
    </row>
    <row r="105" spans="1:48" s="17" customFormat="1" ht="93.75" customHeight="1" x14ac:dyDescent="0.25">
      <c r="A105" s="7" t="str">
        <f>MID(F105,FIND("(Q",F105)+1,6)</f>
        <v>Q2.2.8</v>
      </c>
      <c r="B105" s="31" t="s">
        <v>14</v>
      </c>
      <c r="C105" s="7" t="s">
        <v>280</v>
      </c>
      <c r="D105" s="9"/>
      <c r="E105" s="116"/>
      <c r="F105" s="487" t="s">
        <v>399</v>
      </c>
      <c r="G105" s="487"/>
      <c r="H105" s="488"/>
      <c r="I105" s="415"/>
      <c r="J105" s="382"/>
      <c r="K105" s="265"/>
      <c r="L105" s="265"/>
      <c r="M105" s="249"/>
      <c r="N105" s="406" t="s">
        <v>2</v>
      </c>
      <c r="O105" s="164"/>
      <c r="P105" s="163"/>
      <c r="Q105" s="432"/>
      <c r="R105" s="164"/>
      <c r="S105" s="164"/>
      <c r="T105" s="164"/>
      <c r="U105" s="328"/>
      <c r="V105" s="194" t="str">
        <f t="shared" si="17"/>
        <v>yes</v>
      </c>
      <c r="W105" s="97"/>
      <c r="X105" s="396"/>
      <c r="Y105" s="193"/>
      <c r="Z105" s="193"/>
      <c r="AA105" s="175"/>
      <c r="AB105" s="130"/>
      <c r="AC105" s="329"/>
      <c r="AD105" s="142"/>
      <c r="AE105" s="142"/>
      <c r="AF105" s="142" t="str">
        <f t="shared" si="16"/>
        <v/>
      </c>
      <c r="AG105" s="142"/>
      <c r="AH105" s="330"/>
      <c r="AI105" s="142"/>
      <c r="AJ105" s="142"/>
      <c r="AK105" s="317" t="str">
        <f t="shared" si="14"/>
        <v/>
      </c>
      <c r="AL105" s="142"/>
      <c r="AM105" s="143"/>
      <c r="AN105" s="142"/>
      <c r="AO105" s="143"/>
      <c r="AP105" s="98" t="str">
        <f t="shared" si="25"/>
        <v>.</v>
      </c>
      <c r="AQ105" s="337"/>
      <c r="AR105" s="93"/>
      <c r="AS105" s="94"/>
      <c r="AT105" s="95"/>
      <c r="AU105" s="95"/>
      <c r="AV105" s="96"/>
    </row>
    <row r="106" spans="1:48" s="17" customFormat="1" ht="93.75" customHeight="1" x14ac:dyDescent="0.25">
      <c r="A106" s="7" t="str">
        <f>MID(F106,FIND("(Q",F106)+1,7)</f>
        <v>Q2.2.8a</v>
      </c>
      <c r="B106" s="31" t="s">
        <v>138</v>
      </c>
      <c r="C106" s="7" t="s">
        <v>281</v>
      </c>
      <c r="D106" s="9"/>
      <c r="E106" s="117"/>
      <c r="F106" s="477" t="s">
        <v>1173</v>
      </c>
      <c r="G106" s="477"/>
      <c r="H106" s="478"/>
      <c r="I106" s="415"/>
      <c r="J106" s="382"/>
      <c r="K106" s="265"/>
      <c r="L106" s="265"/>
      <c r="M106" s="249"/>
      <c r="N106" s="406" t="s">
        <v>1183</v>
      </c>
      <c r="O106" s="164" t="str">
        <f t="shared" ref="O106" si="30">IF(OR(B106="NI",B106="N"),"New question introduced in 2023 - Please answer this question for the year of the previous update in Column P",IF(B106="EC","Small changes were made to the question. Take extra care when validating the response in Column N. If necessary, please change your answer in Column P",""))</f>
        <v/>
      </c>
      <c r="P106" s="406"/>
      <c r="Q106" s="432"/>
      <c r="R106" s="164"/>
      <c r="S106" s="164"/>
      <c r="T106" s="164"/>
      <c r="U106" s="328"/>
      <c r="V106" s="194" t="str">
        <f t="shared" si="17"/>
        <v>.</v>
      </c>
      <c r="W106" s="97"/>
      <c r="X106" s="396"/>
      <c r="Y106" s="193"/>
      <c r="Z106" s="193"/>
      <c r="AA106" s="175"/>
      <c r="AB106" s="130"/>
      <c r="AC106" s="329"/>
      <c r="AD106" s="142"/>
      <c r="AE106" s="142"/>
      <c r="AF106" s="142" t="str">
        <f t="shared" si="16"/>
        <v/>
      </c>
      <c r="AG106" s="142"/>
      <c r="AH106" s="330"/>
      <c r="AI106" s="142"/>
      <c r="AJ106" s="142"/>
      <c r="AK106" s="317" t="str">
        <f t="shared" si="14"/>
        <v/>
      </c>
      <c r="AL106" s="142"/>
      <c r="AM106" s="143"/>
      <c r="AN106" s="142"/>
      <c r="AO106" s="143"/>
      <c r="AP106" s="98" t="str">
        <f t="shared" si="25"/>
        <v>.</v>
      </c>
      <c r="AQ106" s="337"/>
      <c r="AR106" s="93"/>
      <c r="AS106" s="94"/>
      <c r="AT106" s="95"/>
      <c r="AU106" s="95"/>
      <c r="AV106" s="96"/>
    </row>
    <row r="107" spans="1:48" s="17" customFormat="1" ht="93.75" customHeight="1" x14ac:dyDescent="0.25">
      <c r="A107" s="7" t="str">
        <f>MID(G107,FIND("(Q",G107)+1,7)</f>
        <v>Q2.2.8b</v>
      </c>
      <c r="B107" s="31" t="s">
        <v>14</v>
      </c>
      <c r="C107" s="7" t="s">
        <v>282</v>
      </c>
      <c r="D107" s="9"/>
      <c r="E107" s="43"/>
      <c r="F107" s="418"/>
      <c r="G107" s="487" t="s">
        <v>398</v>
      </c>
      <c r="H107" s="488"/>
      <c r="I107" s="456" t="s">
        <v>868</v>
      </c>
      <c r="J107" s="382"/>
      <c r="K107" s="265"/>
      <c r="L107" s="265"/>
      <c r="M107" s="249"/>
      <c r="N107" s="406" t="s">
        <v>2</v>
      </c>
      <c r="O107" s="164"/>
      <c r="P107" s="164"/>
      <c r="Q107" s="432"/>
      <c r="R107" s="164"/>
      <c r="S107" s="164"/>
      <c r="T107" s="164"/>
      <c r="U107" s="328"/>
      <c r="V107" s="194" t="str">
        <f t="shared" si="17"/>
        <v>yes</v>
      </c>
      <c r="W107" s="97"/>
      <c r="X107" s="396"/>
      <c r="Y107" s="193"/>
      <c r="Z107" s="193"/>
      <c r="AA107" s="175"/>
      <c r="AB107" s="130"/>
      <c r="AC107" s="329"/>
      <c r="AD107" s="142"/>
      <c r="AE107" s="142"/>
      <c r="AF107" s="142" t="str">
        <f t="shared" si="16"/>
        <v/>
      </c>
      <c r="AG107" s="142"/>
      <c r="AH107" s="330"/>
      <c r="AI107" s="142"/>
      <c r="AJ107" s="142"/>
      <c r="AK107" s="317" t="str">
        <f t="shared" si="14"/>
        <v/>
      </c>
      <c r="AL107" s="142"/>
      <c r="AM107" s="143"/>
      <c r="AN107" s="142"/>
      <c r="AO107" s="143"/>
      <c r="AP107" s="98" t="str">
        <f t="shared" si="25"/>
        <v>.</v>
      </c>
      <c r="AQ107" s="337"/>
      <c r="AR107" s="93"/>
      <c r="AS107" s="94"/>
      <c r="AT107" s="95"/>
      <c r="AU107" s="95"/>
      <c r="AV107" s="96"/>
    </row>
    <row r="108" spans="1:48" s="17" customFormat="1" ht="93.75" customHeight="1" x14ac:dyDescent="0.25">
      <c r="A108" s="7" t="str">
        <f>MID(G108,FIND("(Q",G108)+1,7)</f>
        <v>Q2.2.8c</v>
      </c>
      <c r="B108" s="31" t="s">
        <v>138</v>
      </c>
      <c r="C108" s="7" t="s">
        <v>283</v>
      </c>
      <c r="D108" s="9"/>
      <c r="E108" s="43"/>
      <c r="F108" s="422"/>
      <c r="G108" s="477" t="s">
        <v>386</v>
      </c>
      <c r="H108" s="478"/>
      <c r="I108" s="456"/>
      <c r="J108" s="382"/>
      <c r="K108" s="265"/>
      <c r="L108" s="265"/>
      <c r="M108" s="249"/>
      <c r="N108" s="406" t="s">
        <v>1184</v>
      </c>
      <c r="O108" s="164" t="str">
        <f t="shared" ref="O108" si="31">IF(OR(B108="NI",B108="N"),"New question introduced in 2023 - Please answer this question for the year of the previous update in Column P",IF(B108="EC","Small changes were made to the question. Take extra care when validating the response in Column N. If necessary, please change your answer in Column P",""))</f>
        <v/>
      </c>
      <c r="P108" s="406"/>
      <c r="Q108" s="432"/>
      <c r="R108" s="164"/>
      <c r="S108" s="164"/>
      <c r="T108" s="164"/>
      <c r="U108" s="164"/>
      <c r="V108" s="194" t="str">
        <f t="shared" si="17"/>
        <v>See above.</v>
      </c>
      <c r="W108" s="97"/>
      <c r="X108" s="396"/>
      <c r="Y108" s="193"/>
      <c r="Z108" s="193"/>
      <c r="AA108" s="175"/>
      <c r="AB108" s="130"/>
      <c r="AC108" s="329"/>
      <c r="AD108" s="142"/>
      <c r="AE108" s="142"/>
      <c r="AF108" s="142" t="str">
        <f t="shared" si="16"/>
        <v/>
      </c>
      <c r="AG108" s="142"/>
      <c r="AH108" s="142"/>
      <c r="AI108" s="142"/>
      <c r="AJ108" s="142"/>
      <c r="AK108" s="317" t="str">
        <f t="shared" si="14"/>
        <v/>
      </c>
      <c r="AL108" s="142"/>
      <c r="AM108" s="143"/>
      <c r="AN108" s="142"/>
      <c r="AO108" s="143"/>
      <c r="AP108" s="98" t="str">
        <f t="shared" si="25"/>
        <v>.</v>
      </c>
      <c r="AQ108" s="337"/>
      <c r="AR108" s="93"/>
      <c r="AS108" s="94"/>
      <c r="AT108" s="95"/>
      <c r="AU108" s="95"/>
      <c r="AV108" s="96"/>
    </row>
    <row r="109" spans="1:48" s="17" customFormat="1" ht="66.75" customHeight="1" x14ac:dyDescent="0.25">
      <c r="A109" s="7" t="str">
        <f>MID(H109,FIND("(Q",H109)+1,7)</f>
        <v>Q2.2.8d</v>
      </c>
      <c r="B109" s="31" t="s">
        <v>14</v>
      </c>
      <c r="C109" s="7" t="s">
        <v>284</v>
      </c>
      <c r="D109" s="9"/>
      <c r="E109" s="46"/>
      <c r="G109" s="27"/>
      <c r="H109" s="27" t="s">
        <v>387</v>
      </c>
      <c r="I109" s="456" t="s">
        <v>391</v>
      </c>
      <c r="J109" s="382"/>
      <c r="K109" s="265"/>
      <c r="L109" s="265"/>
      <c r="M109" s="249"/>
      <c r="N109" s="406" t="s">
        <v>1</v>
      </c>
      <c r="O109" s="164"/>
      <c r="P109" s="164"/>
      <c r="Q109" s="432"/>
      <c r="R109" s="164"/>
      <c r="S109" s="164"/>
      <c r="T109" s="164"/>
      <c r="U109" s="164"/>
      <c r="V109" s="194" t="str">
        <f t="shared" si="17"/>
        <v>no</v>
      </c>
      <c r="W109" s="97"/>
      <c r="X109" s="396"/>
      <c r="Y109" s="193"/>
      <c r="Z109" s="193"/>
      <c r="AA109" s="175"/>
      <c r="AB109" s="130"/>
      <c r="AC109" s="329"/>
      <c r="AD109" s="142"/>
      <c r="AE109" s="142"/>
      <c r="AF109" s="142" t="str">
        <f t="shared" si="16"/>
        <v/>
      </c>
      <c r="AG109" s="142"/>
      <c r="AH109" s="142"/>
      <c r="AI109" s="142"/>
      <c r="AJ109" s="142"/>
      <c r="AK109" s="317" t="str">
        <f t="shared" si="14"/>
        <v/>
      </c>
      <c r="AL109" s="142"/>
      <c r="AM109" s="143"/>
      <c r="AN109" s="142"/>
      <c r="AO109" s="143"/>
      <c r="AP109" s="98" t="str">
        <f t="shared" si="25"/>
        <v>.</v>
      </c>
      <c r="AQ109" s="337"/>
      <c r="AR109" s="93"/>
      <c r="AS109" s="94"/>
      <c r="AT109" s="95"/>
      <c r="AU109" s="95"/>
      <c r="AV109" s="96"/>
    </row>
    <row r="110" spans="1:48" s="17" customFormat="1" ht="54.75" customHeight="1" x14ac:dyDescent="0.25">
      <c r="A110" s="7" t="str">
        <f>MID(H110,FIND("(Q",H110)+1,7)</f>
        <v>Q2.2.8e</v>
      </c>
      <c r="B110" s="31" t="s">
        <v>138</v>
      </c>
      <c r="C110" s="7" t="s">
        <v>285</v>
      </c>
      <c r="D110" s="9"/>
      <c r="E110" s="46"/>
      <c r="G110" s="422"/>
      <c r="H110" s="422" t="s">
        <v>394</v>
      </c>
      <c r="I110" s="456"/>
      <c r="J110" s="382"/>
      <c r="K110" s="265"/>
      <c r="L110" s="265"/>
      <c r="M110" s="249"/>
      <c r="N110" s="406" t="s">
        <v>93</v>
      </c>
      <c r="O110" s="164" t="str">
        <f t="shared" ref="O110" si="32">IF(OR(B110="NI",B110="N"),"New question introduced in 2023 - Please answer this question for the year of the previous update in Column P",IF(B110="EC","Small changes were made to the question. Take extra care when validating the response in Column N. If necessary, please change your answer in Column P",""))</f>
        <v/>
      </c>
      <c r="P110" s="406"/>
      <c r="Q110" s="432"/>
      <c r="R110" s="164"/>
      <c r="S110" s="164"/>
      <c r="T110" s="164"/>
      <c r="U110" s="164"/>
      <c r="V110" s="194" t="str">
        <f t="shared" si="17"/>
        <v>not applicable</v>
      </c>
      <c r="W110" s="97"/>
      <c r="X110" s="396"/>
      <c r="Y110" s="193"/>
      <c r="Z110" s="193"/>
      <c r="AA110" s="175"/>
      <c r="AB110" s="130"/>
      <c r="AC110" s="329"/>
      <c r="AD110" s="142"/>
      <c r="AE110" s="142"/>
      <c r="AF110" s="142" t="str">
        <f t="shared" si="16"/>
        <v/>
      </c>
      <c r="AG110" s="142"/>
      <c r="AH110" s="142"/>
      <c r="AI110" s="142"/>
      <c r="AJ110" s="142"/>
      <c r="AK110" s="317" t="str">
        <f t="shared" si="14"/>
        <v/>
      </c>
      <c r="AL110" s="142"/>
      <c r="AM110" s="143"/>
      <c r="AN110" s="142"/>
      <c r="AO110" s="143"/>
      <c r="AP110" s="98" t="str">
        <f t="shared" si="25"/>
        <v>.</v>
      </c>
      <c r="AQ110" s="337"/>
      <c r="AR110" s="93"/>
      <c r="AS110" s="94"/>
      <c r="AT110" s="95"/>
      <c r="AU110" s="95"/>
      <c r="AV110" s="96"/>
    </row>
    <row r="111" spans="1:48" s="17" customFormat="1" ht="93.75" customHeight="1" x14ac:dyDescent="0.25">
      <c r="A111" s="7" t="str">
        <f>MID(F111,FIND("(Q",F111)+1,6)</f>
        <v>Q2.2.9</v>
      </c>
      <c r="B111" s="31" t="s">
        <v>14</v>
      </c>
      <c r="C111" s="7" t="s">
        <v>286</v>
      </c>
      <c r="D111" s="9"/>
      <c r="E111" s="10"/>
      <c r="F111" s="487" t="s">
        <v>397</v>
      </c>
      <c r="G111" s="487"/>
      <c r="H111" s="488"/>
      <c r="I111" s="415"/>
      <c r="J111" s="382"/>
      <c r="K111" s="265"/>
      <c r="L111" s="265"/>
      <c r="M111" s="249"/>
      <c r="N111" s="406" t="s">
        <v>93</v>
      </c>
      <c r="O111" s="164"/>
      <c r="P111" s="164"/>
      <c r="Q111" s="432"/>
      <c r="R111" s="164"/>
      <c r="S111" s="164"/>
      <c r="T111" s="164"/>
      <c r="U111" s="164"/>
      <c r="V111" s="194" t="str">
        <f t="shared" si="17"/>
        <v>not applicable</v>
      </c>
      <c r="W111" s="97"/>
      <c r="X111" s="396"/>
      <c r="Y111" s="193"/>
      <c r="Z111" s="193"/>
      <c r="AA111" s="175"/>
      <c r="AB111" s="130"/>
      <c r="AC111" s="329"/>
      <c r="AD111" s="142"/>
      <c r="AE111" s="142"/>
      <c r="AF111" s="142" t="str">
        <f t="shared" si="16"/>
        <v/>
      </c>
      <c r="AG111" s="142"/>
      <c r="AH111" s="142"/>
      <c r="AI111" s="142"/>
      <c r="AJ111" s="142"/>
      <c r="AK111" s="317" t="str">
        <f t="shared" si="14"/>
        <v/>
      </c>
      <c r="AL111" s="142"/>
      <c r="AM111" s="143"/>
      <c r="AN111" s="142"/>
      <c r="AO111" s="143"/>
      <c r="AP111" s="98" t="str">
        <f t="shared" si="25"/>
        <v>.</v>
      </c>
      <c r="AQ111" s="337"/>
      <c r="AR111" s="93"/>
      <c r="AS111" s="94"/>
      <c r="AT111" s="95"/>
      <c r="AU111" s="95"/>
      <c r="AV111" s="96"/>
    </row>
    <row r="112" spans="1:48" s="17" customFormat="1" ht="93.75" customHeight="1" x14ac:dyDescent="0.25">
      <c r="A112" s="7" t="str">
        <f>MID(F112,FIND("(Q",F112)+1,7)</f>
        <v>Q2.2.9a</v>
      </c>
      <c r="B112" s="31" t="s">
        <v>138</v>
      </c>
      <c r="C112" s="7" t="s">
        <v>287</v>
      </c>
      <c r="D112" s="9"/>
      <c r="E112" s="188"/>
      <c r="F112" s="477" t="s">
        <v>1161</v>
      </c>
      <c r="G112" s="477"/>
      <c r="H112" s="478"/>
      <c r="I112" s="415"/>
      <c r="J112" s="382"/>
      <c r="K112" s="265"/>
      <c r="L112" s="265"/>
      <c r="M112" s="249"/>
      <c r="N112" s="406" t="s">
        <v>1185</v>
      </c>
      <c r="O112" s="164" t="str">
        <f t="shared" ref="O112" si="33">IF(OR(B112="NI",B112="N"),"New question introduced in 2023 - Please answer this question for the year of the previous update in Column P",IF(B112="EC","Small changes were made to the question. Take extra care when validating the response in Column N. If necessary, please change your answer in Column P",""))</f>
        <v/>
      </c>
      <c r="P112" s="406"/>
      <c r="Q112" s="432"/>
      <c r="R112" s="164"/>
      <c r="S112" s="164"/>
      <c r="T112" s="164"/>
      <c r="U112" s="164"/>
      <c r="V112" s="194" t="str">
        <f t="shared" si="17"/>
        <v>N/A</v>
      </c>
      <c r="W112" s="97"/>
      <c r="X112" s="396"/>
      <c r="Y112" s="193"/>
      <c r="Z112" s="193"/>
      <c r="AA112" s="175"/>
      <c r="AB112" s="130"/>
      <c r="AC112" s="329"/>
      <c r="AD112" s="142"/>
      <c r="AE112" s="142"/>
      <c r="AF112" s="142" t="str">
        <f t="shared" si="16"/>
        <v/>
      </c>
      <c r="AG112" s="142"/>
      <c r="AH112" s="142"/>
      <c r="AI112" s="142"/>
      <c r="AJ112" s="142"/>
      <c r="AK112" s="317" t="str">
        <f t="shared" si="14"/>
        <v/>
      </c>
      <c r="AL112" s="142"/>
      <c r="AM112" s="143"/>
      <c r="AN112" s="142"/>
      <c r="AO112" s="143"/>
      <c r="AP112" s="98" t="str">
        <f t="shared" si="25"/>
        <v>.</v>
      </c>
      <c r="AQ112" s="337"/>
      <c r="AR112" s="93"/>
      <c r="AS112" s="94"/>
      <c r="AT112" s="95"/>
      <c r="AU112" s="95"/>
      <c r="AV112" s="96"/>
    </row>
    <row r="113" spans="1:48" s="17" customFormat="1" ht="60" customHeight="1" x14ac:dyDescent="0.25">
      <c r="A113" s="7" t="str">
        <f>MID(G113,FIND("(Q",G113)+1,7)</f>
        <v>Q2.2.9b</v>
      </c>
      <c r="B113" s="31" t="s">
        <v>14</v>
      </c>
      <c r="C113" s="7" t="s">
        <v>288</v>
      </c>
      <c r="D113" s="9"/>
      <c r="E113" s="188"/>
      <c r="G113" s="452" t="s">
        <v>396</v>
      </c>
      <c r="H113" s="453"/>
      <c r="I113" s="456" t="s">
        <v>868</v>
      </c>
      <c r="J113" s="382"/>
      <c r="K113" s="265"/>
      <c r="L113" s="265"/>
      <c r="M113" s="249"/>
      <c r="N113" s="406" t="s">
        <v>93</v>
      </c>
      <c r="O113" s="164"/>
      <c r="P113" s="164"/>
      <c r="Q113" s="432"/>
      <c r="R113" s="164"/>
      <c r="S113" s="164"/>
      <c r="T113" s="164"/>
      <c r="U113" s="164"/>
      <c r="V113" s="194" t="str">
        <f t="shared" si="17"/>
        <v>not applicable</v>
      </c>
      <c r="W113" s="97"/>
      <c r="X113" s="396"/>
      <c r="Y113" s="193"/>
      <c r="Z113" s="193"/>
      <c r="AA113" s="175"/>
      <c r="AB113" s="130"/>
      <c r="AC113" s="329"/>
      <c r="AD113" s="142"/>
      <c r="AE113" s="142"/>
      <c r="AF113" s="142" t="str">
        <f t="shared" si="16"/>
        <v/>
      </c>
      <c r="AG113" s="142"/>
      <c r="AH113" s="142"/>
      <c r="AI113" s="142"/>
      <c r="AJ113" s="142"/>
      <c r="AK113" s="317" t="str">
        <f t="shared" si="14"/>
        <v/>
      </c>
      <c r="AL113" s="142"/>
      <c r="AM113" s="143"/>
      <c r="AN113" s="142"/>
      <c r="AO113" s="143"/>
      <c r="AP113" s="98" t="str">
        <f t="shared" si="25"/>
        <v>.</v>
      </c>
      <c r="AQ113" s="337"/>
      <c r="AR113" s="93"/>
      <c r="AS113" s="94"/>
      <c r="AT113" s="95"/>
      <c r="AU113" s="95"/>
      <c r="AV113" s="96"/>
    </row>
    <row r="114" spans="1:48" s="17" customFormat="1" ht="49.5" customHeight="1" thickBot="1" x14ac:dyDescent="0.3">
      <c r="A114" s="7" t="str">
        <f>MID(G114,FIND("(Q",G114)+1,7)</f>
        <v>Q2.2.9c</v>
      </c>
      <c r="B114" s="31" t="s">
        <v>138</v>
      </c>
      <c r="C114" s="7" t="s">
        <v>289</v>
      </c>
      <c r="D114" s="9"/>
      <c r="E114" s="47"/>
      <c r="F114" s="48"/>
      <c r="G114" s="454" t="s">
        <v>1160</v>
      </c>
      <c r="H114" s="455"/>
      <c r="I114" s="456"/>
      <c r="J114" s="382"/>
      <c r="K114" s="265"/>
      <c r="L114" s="265"/>
      <c r="M114" s="249"/>
      <c r="N114" s="406" t="s">
        <v>1185</v>
      </c>
      <c r="O114" s="164" t="str">
        <f t="shared" ref="O114" si="34">IF(OR(B114="NI",B114="N"),"New question introduced in 2023 - Please answer this question for the year of the previous update in Column P",IF(B114="EC","Small changes were made to the question. Take extra care when validating the response in Column N. If necessary, please change your answer in Column P",""))</f>
        <v/>
      </c>
      <c r="P114" s="163"/>
      <c r="Q114" s="432"/>
      <c r="R114" s="164"/>
      <c r="S114" s="164"/>
      <c r="T114" s="163"/>
      <c r="U114" s="164"/>
      <c r="V114" s="194" t="str">
        <f t="shared" si="17"/>
        <v>N/A</v>
      </c>
      <c r="W114" s="97"/>
      <c r="X114" s="396"/>
      <c r="Y114" s="193"/>
      <c r="Z114" s="193"/>
      <c r="AA114" s="175"/>
      <c r="AB114" s="130"/>
      <c r="AC114" s="89"/>
      <c r="AD114" s="85"/>
      <c r="AE114" s="142"/>
      <c r="AF114" s="142" t="str">
        <f t="shared" si="16"/>
        <v/>
      </c>
      <c r="AG114" s="85"/>
      <c r="AH114" s="142"/>
      <c r="AI114" s="85"/>
      <c r="AJ114" s="142"/>
      <c r="AK114" s="317" t="str">
        <f t="shared" si="14"/>
        <v/>
      </c>
      <c r="AL114" s="85"/>
      <c r="AM114" s="143"/>
      <c r="AN114" s="85"/>
      <c r="AO114" s="143"/>
      <c r="AP114" s="98" t="str">
        <f t="shared" si="25"/>
        <v>.</v>
      </c>
      <c r="AQ114" s="337"/>
      <c r="AR114" s="93"/>
      <c r="AS114" s="94"/>
      <c r="AT114" s="95"/>
      <c r="AU114" s="95"/>
      <c r="AV114" s="96"/>
    </row>
    <row r="115" spans="1:48" s="17" customFormat="1" ht="93.75" customHeight="1" thickBot="1" x14ac:dyDescent="0.3">
      <c r="A115" s="7"/>
      <c r="B115" s="31"/>
      <c r="C115" s="7"/>
      <c r="D115" s="463" t="s">
        <v>388</v>
      </c>
      <c r="E115" s="464"/>
      <c r="F115" s="464"/>
      <c r="G115" s="464"/>
      <c r="H115" s="465"/>
      <c r="I115" s="415"/>
      <c r="J115" s="382"/>
      <c r="K115" s="265"/>
      <c r="L115" s="265"/>
      <c r="M115" s="249"/>
      <c r="N115" s="407"/>
      <c r="O115" s="193"/>
      <c r="P115" s="169"/>
      <c r="Q115" s="433"/>
      <c r="R115" s="193"/>
      <c r="S115" s="193"/>
      <c r="T115" s="169"/>
      <c r="U115" s="193"/>
      <c r="V115" s="195"/>
      <c r="W115" s="175"/>
      <c r="X115" s="396"/>
      <c r="Y115" s="193"/>
      <c r="Z115" s="193"/>
      <c r="AA115" s="175"/>
      <c r="AB115" s="171"/>
      <c r="AC115" s="168"/>
      <c r="AD115" s="169"/>
      <c r="AE115" s="193"/>
      <c r="AF115" s="193" t="str">
        <f t="shared" si="16"/>
        <v/>
      </c>
      <c r="AG115" s="169"/>
      <c r="AH115" s="193"/>
      <c r="AI115" s="169"/>
      <c r="AJ115" s="193"/>
      <c r="AK115" s="318" t="str">
        <f t="shared" si="14"/>
        <v/>
      </c>
      <c r="AL115" s="169"/>
      <c r="AM115" s="173"/>
      <c r="AN115" s="169"/>
      <c r="AO115" s="173"/>
      <c r="AP115" s="172" t="str">
        <f t="shared" si="25"/>
        <v>.</v>
      </c>
      <c r="AQ115" s="174"/>
      <c r="AR115" s="93"/>
      <c r="AS115" s="94"/>
      <c r="AT115" s="95"/>
      <c r="AU115" s="95"/>
      <c r="AV115" s="96"/>
    </row>
    <row r="116" spans="1:48" s="17" customFormat="1" ht="362.25" customHeight="1" x14ac:dyDescent="0.25">
      <c r="A116" s="7" t="str">
        <f>MID(E116,FIND("(Q",E116)+1,7)</f>
        <v>Q2.2.10</v>
      </c>
      <c r="B116" s="31" t="s">
        <v>14</v>
      </c>
      <c r="C116" s="7" t="s">
        <v>290</v>
      </c>
      <c r="D116" s="9"/>
      <c r="E116" s="499" t="s">
        <v>389</v>
      </c>
      <c r="F116" s="500"/>
      <c r="G116" s="500"/>
      <c r="H116" s="501"/>
      <c r="I116" s="415" t="s">
        <v>392</v>
      </c>
      <c r="J116" s="382"/>
      <c r="K116" s="265"/>
      <c r="L116" s="265"/>
      <c r="M116" s="249"/>
      <c r="N116" s="406" t="s">
        <v>2</v>
      </c>
      <c r="O116" s="164"/>
      <c r="P116" s="406"/>
      <c r="Q116" s="432"/>
      <c r="R116" s="164"/>
      <c r="S116" s="164"/>
      <c r="T116" s="163"/>
      <c r="U116" s="164"/>
      <c r="V116" s="194" t="str">
        <f t="shared" si="17"/>
        <v>yes</v>
      </c>
      <c r="W116" s="97"/>
      <c r="X116" s="396"/>
      <c r="Y116" s="193"/>
      <c r="Z116" s="193"/>
      <c r="AA116" s="175"/>
      <c r="AB116" s="130"/>
      <c r="AC116" s="89"/>
      <c r="AD116" s="85"/>
      <c r="AE116" s="142"/>
      <c r="AF116" s="142" t="str">
        <f t="shared" si="16"/>
        <v/>
      </c>
      <c r="AG116" s="85"/>
      <c r="AH116" s="142"/>
      <c r="AI116" s="85"/>
      <c r="AJ116" s="142"/>
      <c r="AK116" s="317" t="str">
        <f t="shared" si="14"/>
        <v/>
      </c>
      <c r="AL116" s="85"/>
      <c r="AM116" s="143"/>
      <c r="AN116" s="85"/>
      <c r="AO116" s="143"/>
      <c r="AP116" s="98" t="str">
        <f t="shared" si="25"/>
        <v>.</v>
      </c>
      <c r="AQ116" s="337"/>
      <c r="AR116" s="93"/>
      <c r="AS116" s="94"/>
      <c r="AT116" s="95"/>
      <c r="AU116" s="95"/>
      <c r="AV116" s="96"/>
    </row>
    <row r="117" spans="1:48" s="17" customFormat="1" ht="93.75" customHeight="1" x14ac:dyDescent="0.25">
      <c r="A117" s="7"/>
      <c r="B117" s="31"/>
      <c r="C117" s="7"/>
      <c r="D117" s="9"/>
      <c r="E117" s="510" t="s">
        <v>565</v>
      </c>
      <c r="F117" s="504"/>
      <c r="G117" s="504"/>
      <c r="H117" s="505"/>
      <c r="I117" s="417"/>
      <c r="J117" s="382"/>
      <c r="K117" s="265"/>
      <c r="L117" s="265"/>
      <c r="M117" s="249"/>
      <c r="N117" s="407"/>
      <c r="O117" s="193"/>
      <c r="P117" s="169"/>
      <c r="Q117" s="433"/>
      <c r="R117" s="193"/>
      <c r="S117" s="193"/>
      <c r="T117" s="169"/>
      <c r="U117" s="193"/>
      <c r="V117" s="195"/>
      <c r="W117" s="175"/>
      <c r="X117" s="396"/>
      <c r="Y117" s="193"/>
      <c r="Z117" s="193"/>
      <c r="AA117" s="175"/>
      <c r="AB117" s="171"/>
      <c r="AC117" s="168"/>
      <c r="AD117" s="169"/>
      <c r="AE117" s="193"/>
      <c r="AF117" s="193" t="str">
        <f t="shared" si="16"/>
        <v/>
      </c>
      <c r="AG117" s="169"/>
      <c r="AH117" s="193"/>
      <c r="AI117" s="169"/>
      <c r="AJ117" s="193"/>
      <c r="AK117" s="318" t="str">
        <f t="shared" si="14"/>
        <v/>
      </c>
      <c r="AL117" s="169"/>
      <c r="AM117" s="173"/>
      <c r="AN117" s="169"/>
      <c r="AO117" s="173"/>
      <c r="AP117" s="172" t="str">
        <f t="shared" si="25"/>
        <v>.</v>
      </c>
      <c r="AQ117" s="174"/>
      <c r="AR117" s="93"/>
      <c r="AS117" s="94"/>
      <c r="AT117" s="95"/>
      <c r="AU117" s="95"/>
      <c r="AV117" s="96"/>
    </row>
    <row r="118" spans="1:48" s="17" customFormat="1" ht="93.75" customHeight="1" x14ac:dyDescent="0.25">
      <c r="A118" s="7" t="str">
        <f>MID(F118,FIND("(Q",F118)+1,7)</f>
        <v>Q2.2.11</v>
      </c>
      <c r="B118" s="31" t="s">
        <v>12</v>
      </c>
      <c r="C118" s="7" t="s">
        <v>291</v>
      </c>
      <c r="D118" s="9"/>
      <c r="E118" s="116"/>
      <c r="F118" s="502" t="s">
        <v>560</v>
      </c>
      <c r="G118" s="502"/>
      <c r="H118" s="503"/>
      <c r="I118" s="417"/>
      <c r="J118" s="382"/>
      <c r="K118" s="265"/>
      <c r="L118" s="265"/>
      <c r="M118" s="249"/>
      <c r="N118" s="406" t="s">
        <v>2</v>
      </c>
      <c r="O118" s="164" t="str">
        <f t="shared" ref="O118:O119" si="35">IF(OR(B118="NI",B118="N"),"New question introduced in 2023 - Please answer this question for the year of the previous update in Column P",IF(B118="EC","Small changes were made to the question. Take extra care when validating the response in Column N. If necessary, please change your answer in Column P",""))</f>
        <v/>
      </c>
      <c r="P118" s="163"/>
      <c r="Q118" s="432"/>
      <c r="R118" s="164"/>
      <c r="S118" s="164"/>
      <c r="T118" s="164"/>
      <c r="U118" s="164"/>
      <c r="V118" s="194" t="str">
        <f t="shared" si="17"/>
        <v>yes</v>
      </c>
      <c r="W118" s="97"/>
      <c r="X118" s="396"/>
      <c r="Y118" s="193"/>
      <c r="Z118" s="193"/>
      <c r="AA118" s="175"/>
      <c r="AB118" s="130"/>
      <c r="AC118" s="329"/>
      <c r="AD118" s="142"/>
      <c r="AE118" s="142"/>
      <c r="AF118" s="142" t="str">
        <f t="shared" si="16"/>
        <v/>
      </c>
      <c r="AG118" s="142"/>
      <c r="AH118" s="142"/>
      <c r="AI118" s="142"/>
      <c r="AJ118" s="142"/>
      <c r="AK118" s="317" t="str">
        <f t="shared" si="14"/>
        <v/>
      </c>
      <c r="AL118" s="142"/>
      <c r="AM118" s="143"/>
      <c r="AN118" s="142"/>
      <c r="AO118" s="143"/>
      <c r="AP118" s="98" t="str">
        <f t="shared" si="25"/>
        <v>.</v>
      </c>
      <c r="AQ118" s="337"/>
      <c r="AR118" s="93"/>
      <c r="AS118" s="94"/>
      <c r="AT118" s="95"/>
      <c r="AU118" s="95"/>
      <c r="AV118" s="96"/>
    </row>
    <row r="119" spans="1:48" s="17" customFormat="1" ht="54.65" customHeight="1" x14ac:dyDescent="0.25">
      <c r="A119" s="7" t="str">
        <f>MID(F119,FIND("(Q",F119)+1,8)</f>
        <v>Q2.2.11a</v>
      </c>
      <c r="B119" s="31" t="s">
        <v>138</v>
      </c>
      <c r="C119" s="7" t="s">
        <v>292</v>
      </c>
      <c r="D119" s="9"/>
      <c r="E119" s="117"/>
      <c r="F119" s="504" t="s">
        <v>400</v>
      </c>
      <c r="G119" s="504"/>
      <c r="H119" s="505"/>
      <c r="I119" s="417"/>
      <c r="J119" s="382"/>
      <c r="K119" s="265"/>
      <c r="L119" s="265"/>
      <c r="M119" s="249"/>
      <c r="N119" s="406" t="s">
        <v>1183</v>
      </c>
      <c r="O119" s="164" t="str">
        <f t="shared" si="35"/>
        <v/>
      </c>
      <c r="P119" s="406"/>
      <c r="Q119" s="432"/>
      <c r="R119" s="164"/>
      <c r="S119" s="164"/>
      <c r="T119" s="164"/>
      <c r="U119" s="164"/>
      <c r="V119" s="194" t="str">
        <f t="shared" si="17"/>
        <v>.</v>
      </c>
      <c r="W119" s="97"/>
      <c r="X119" s="396"/>
      <c r="Y119" s="193"/>
      <c r="Z119" s="193"/>
      <c r="AA119" s="175"/>
      <c r="AB119" s="130"/>
      <c r="AC119" s="329"/>
      <c r="AD119" s="142"/>
      <c r="AE119" s="142"/>
      <c r="AF119" s="142" t="str">
        <f t="shared" si="16"/>
        <v/>
      </c>
      <c r="AG119" s="142"/>
      <c r="AH119" s="142"/>
      <c r="AI119" s="142"/>
      <c r="AJ119" s="142"/>
      <c r="AK119" s="317" t="str">
        <f t="shared" si="14"/>
        <v/>
      </c>
      <c r="AL119" s="142"/>
      <c r="AM119" s="143"/>
      <c r="AN119" s="142"/>
      <c r="AO119" s="143"/>
      <c r="AP119" s="98" t="str">
        <f t="shared" si="25"/>
        <v>.</v>
      </c>
      <c r="AQ119" s="337"/>
      <c r="AR119" s="93"/>
      <c r="AS119" s="94"/>
      <c r="AT119" s="95"/>
      <c r="AU119" s="95"/>
      <c r="AV119" s="96"/>
    </row>
    <row r="120" spans="1:48" s="17" customFormat="1" ht="93.75" customHeight="1" x14ac:dyDescent="0.25">
      <c r="A120" s="7" t="str">
        <f>MID(G120,FIND("(Q",G120)+1,8)</f>
        <v>Q2.2.11b</v>
      </c>
      <c r="B120" s="31" t="s">
        <v>14</v>
      </c>
      <c r="C120" s="7" t="s">
        <v>293</v>
      </c>
      <c r="D120" s="9"/>
      <c r="E120" s="188"/>
      <c r="F120" s="27"/>
      <c r="G120" s="506" t="s">
        <v>401</v>
      </c>
      <c r="H120" s="507"/>
      <c r="I120" s="456" t="s">
        <v>869</v>
      </c>
      <c r="J120" s="382"/>
      <c r="K120" s="265"/>
      <c r="L120" s="265"/>
      <c r="M120" s="249"/>
      <c r="N120" s="406" t="s">
        <v>2</v>
      </c>
      <c r="O120" s="164"/>
      <c r="P120" s="164"/>
      <c r="Q120" s="432"/>
      <c r="R120" s="164"/>
      <c r="S120" s="164"/>
      <c r="T120" s="164"/>
      <c r="U120" s="164"/>
      <c r="V120" s="194" t="str">
        <f t="shared" si="17"/>
        <v>yes</v>
      </c>
      <c r="W120" s="97"/>
      <c r="X120" s="396"/>
      <c r="Y120" s="193"/>
      <c r="Z120" s="193"/>
      <c r="AA120" s="175"/>
      <c r="AB120" s="130"/>
      <c r="AC120" s="329"/>
      <c r="AD120" s="142"/>
      <c r="AE120" s="142"/>
      <c r="AF120" s="142" t="str">
        <f t="shared" si="16"/>
        <v/>
      </c>
      <c r="AG120" s="142"/>
      <c r="AH120" s="142"/>
      <c r="AI120" s="142"/>
      <c r="AJ120" s="142"/>
      <c r="AK120" s="317" t="str">
        <f t="shared" si="14"/>
        <v/>
      </c>
      <c r="AL120" s="142"/>
      <c r="AM120" s="143"/>
      <c r="AN120" s="142"/>
      <c r="AO120" s="143"/>
      <c r="AP120" s="98" t="str">
        <f t="shared" si="25"/>
        <v>.</v>
      </c>
      <c r="AQ120" s="337"/>
      <c r="AR120" s="93"/>
      <c r="AS120" s="94"/>
      <c r="AT120" s="95"/>
      <c r="AU120" s="95"/>
      <c r="AV120" s="96"/>
    </row>
    <row r="121" spans="1:48" s="17" customFormat="1" ht="60" customHeight="1" x14ac:dyDescent="0.25">
      <c r="A121" s="7" t="str">
        <f>MID(G121,FIND("(Q",G121)+1,8)</f>
        <v>Q2.2.11c</v>
      </c>
      <c r="B121" s="31" t="s">
        <v>138</v>
      </c>
      <c r="C121" s="7" t="s">
        <v>294</v>
      </c>
      <c r="D121" s="9"/>
      <c r="E121" s="188"/>
      <c r="F121" s="422"/>
      <c r="G121" s="477" t="s">
        <v>402</v>
      </c>
      <c r="H121" s="478"/>
      <c r="I121" s="456"/>
      <c r="J121" s="382"/>
      <c r="K121" s="265"/>
      <c r="L121" s="265"/>
      <c r="M121" s="249"/>
      <c r="N121" s="406" t="s">
        <v>1183</v>
      </c>
      <c r="O121" s="164" t="str">
        <f t="shared" ref="O121" si="36">IF(OR(B121="NI",B121="N"),"New question introduced in 2023 - Please answer this question for the year of the previous update in Column P",IF(B121="EC","Small changes were made to the question. Take extra care when validating the response in Column N. If necessary, please change your answer in Column P",""))</f>
        <v/>
      </c>
      <c r="P121" s="406"/>
      <c r="Q121" s="432"/>
      <c r="R121" s="164"/>
      <c r="S121" s="164"/>
      <c r="T121" s="164"/>
      <c r="U121" s="164"/>
      <c r="V121" s="194" t="str">
        <f t="shared" si="17"/>
        <v>.</v>
      </c>
      <c r="W121" s="97"/>
      <c r="X121" s="396"/>
      <c r="Y121" s="193"/>
      <c r="Z121" s="193"/>
      <c r="AA121" s="175"/>
      <c r="AB121" s="130"/>
      <c r="AC121" s="329"/>
      <c r="AD121" s="142"/>
      <c r="AE121" s="142"/>
      <c r="AF121" s="142" t="str">
        <f t="shared" si="16"/>
        <v/>
      </c>
      <c r="AG121" s="142"/>
      <c r="AH121" s="142"/>
      <c r="AI121" s="142"/>
      <c r="AJ121" s="142"/>
      <c r="AK121" s="317" t="str">
        <f t="shared" si="14"/>
        <v/>
      </c>
      <c r="AL121" s="142"/>
      <c r="AM121" s="143"/>
      <c r="AN121" s="142"/>
      <c r="AO121" s="143"/>
      <c r="AP121" s="98" t="str">
        <f t="shared" si="25"/>
        <v>.</v>
      </c>
      <c r="AQ121" s="337"/>
      <c r="AR121" s="93"/>
      <c r="AS121" s="94"/>
      <c r="AT121" s="95"/>
      <c r="AU121" s="95"/>
      <c r="AV121" s="96"/>
    </row>
    <row r="122" spans="1:48" s="17" customFormat="1" ht="60" customHeight="1" x14ac:dyDescent="0.25">
      <c r="A122" s="7" t="str">
        <f>MID(H122,FIND("(Q",H122)+1,8)</f>
        <v>Q2.2.11d</v>
      </c>
      <c r="B122" s="31" t="s">
        <v>14</v>
      </c>
      <c r="C122" s="7" t="s">
        <v>295</v>
      </c>
      <c r="D122" s="9"/>
      <c r="E122" s="188"/>
      <c r="G122" s="418"/>
      <c r="H122" s="418" t="s">
        <v>403</v>
      </c>
      <c r="I122" s="456" t="s">
        <v>393</v>
      </c>
      <c r="J122" s="382"/>
      <c r="K122" s="265"/>
      <c r="L122" s="265"/>
      <c r="M122" s="249"/>
      <c r="N122" s="406" t="s">
        <v>2</v>
      </c>
      <c r="O122" s="164"/>
      <c r="P122" s="164"/>
      <c r="Q122" s="432"/>
      <c r="R122" s="164"/>
      <c r="S122" s="164"/>
      <c r="T122" s="164"/>
      <c r="U122" s="164"/>
      <c r="V122" s="194" t="str">
        <f t="shared" si="17"/>
        <v>yes</v>
      </c>
      <c r="W122" s="97"/>
      <c r="X122" s="396"/>
      <c r="Y122" s="193"/>
      <c r="Z122" s="193"/>
      <c r="AA122" s="175"/>
      <c r="AB122" s="130"/>
      <c r="AC122" s="329"/>
      <c r="AD122" s="142"/>
      <c r="AE122" s="142"/>
      <c r="AF122" s="142" t="str">
        <f t="shared" si="16"/>
        <v/>
      </c>
      <c r="AG122" s="142"/>
      <c r="AH122" s="142"/>
      <c r="AI122" s="142"/>
      <c r="AJ122" s="142"/>
      <c r="AK122" s="317" t="str">
        <f t="shared" si="14"/>
        <v/>
      </c>
      <c r="AL122" s="142"/>
      <c r="AM122" s="143"/>
      <c r="AN122" s="142"/>
      <c r="AO122" s="143"/>
      <c r="AP122" s="98" t="str">
        <f t="shared" si="25"/>
        <v>.</v>
      </c>
      <c r="AQ122" s="337"/>
      <c r="AR122" s="93"/>
      <c r="AS122" s="94"/>
      <c r="AT122" s="95"/>
      <c r="AU122" s="95"/>
      <c r="AV122" s="96"/>
    </row>
    <row r="123" spans="1:48" s="17" customFormat="1" ht="48.65" customHeight="1" x14ac:dyDescent="0.25">
      <c r="A123" s="7" t="str">
        <f>MID(H123,FIND("(Q",H123)+1,8)</f>
        <v>Q2.2.11e</v>
      </c>
      <c r="B123" s="31" t="s">
        <v>138</v>
      </c>
      <c r="C123" s="7" t="s">
        <v>296</v>
      </c>
      <c r="D123" s="9"/>
      <c r="E123" s="188"/>
      <c r="G123" s="422"/>
      <c r="H123" s="422" t="s">
        <v>404</v>
      </c>
      <c r="I123" s="456"/>
      <c r="J123" s="382"/>
      <c r="K123" s="265"/>
      <c r="L123" s="265"/>
      <c r="M123" s="249"/>
      <c r="N123" s="406" t="s">
        <v>1183</v>
      </c>
      <c r="O123" s="164" t="str">
        <f t="shared" ref="O123:O125" si="37">IF(OR(B123="NI",B123="N"),"New question introduced in 2023 - Please answer this question for the year of the previous update in Column P",IF(B123="EC","Small changes were made to the question. Take extra care when validating the response in Column N. If necessary, please change your answer in Column P",""))</f>
        <v/>
      </c>
      <c r="P123" s="406"/>
      <c r="Q123" s="432"/>
      <c r="R123" s="164"/>
      <c r="S123" s="164"/>
      <c r="T123" s="164"/>
      <c r="U123" s="164"/>
      <c r="V123" s="194" t="str">
        <f t="shared" si="17"/>
        <v>.</v>
      </c>
      <c r="W123" s="97"/>
      <c r="X123" s="396"/>
      <c r="Y123" s="193"/>
      <c r="Z123" s="193"/>
      <c r="AA123" s="175"/>
      <c r="AB123" s="130"/>
      <c r="AC123" s="329"/>
      <c r="AD123" s="142"/>
      <c r="AE123" s="142"/>
      <c r="AF123" s="142" t="str">
        <f t="shared" si="16"/>
        <v/>
      </c>
      <c r="AG123" s="142"/>
      <c r="AH123" s="142"/>
      <c r="AI123" s="142"/>
      <c r="AJ123" s="142"/>
      <c r="AK123" s="317" t="str">
        <f t="shared" si="14"/>
        <v/>
      </c>
      <c r="AL123" s="142"/>
      <c r="AM123" s="143"/>
      <c r="AN123" s="142"/>
      <c r="AO123" s="143"/>
      <c r="AP123" s="98" t="str">
        <f t="shared" si="25"/>
        <v>.</v>
      </c>
      <c r="AQ123" s="337"/>
      <c r="AR123" s="93"/>
      <c r="AS123" s="94"/>
      <c r="AT123" s="95"/>
      <c r="AU123" s="95"/>
      <c r="AV123" s="96"/>
    </row>
    <row r="124" spans="1:48" s="17" customFormat="1" ht="60" customHeight="1" x14ac:dyDescent="0.25">
      <c r="A124" s="7" t="str">
        <f>MID(F124,FIND("(Q",F124)+1,7)</f>
        <v>Q2.2.12</v>
      </c>
      <c r="B124" s="31" t="s">
        <v>12</v>
      </c>
      <c r="C124" s="7" t="s">
        <v>297</v>
      </c>
      <c r="D124" s="9"/>
      <c r="E124" s="116"/>
      <c r="F124" s="487" t="s">
        <v>561</v>
      </c>
      <c r="G124" s="487"/>
      <c r="H124" s="488"/>
      <c r="I124" s="417"/>
      <c r="J124" s="382"/>
      <c r="K124" s="265"/>
      <c r="L124" s="265"/>
      <c r="M124" s="249"/>
      <c r="N124" s="406" t="s">
        <v>93</v>
      </c>
      <c r="O124" s="164" t="str">
        <f t="shared" si="37"/>
        <v/>
      </c>
      <c r="P124" s="164"/>
      <c r="Q124" s="432"/>
      <c r="R124" s="164"/>
      <c r="S124" s="164"/>
      <c r="T124" s="164"/>
      <c r="U124" s="164"/>
      <c r="V124" s="194" t="str">
        <f t="shared" si="17"/>
        <v>not applicable</v>
      </c>
      <c r="W124" s="97"/>
      <c r="X124" s="396"/>
      <c r="Y124" s="193"/>
      <c r="Z124" s="193"/>
      <c r="AA124" s="175"/>
      <c r="AB124" s="130"/>
      <c r="AC124" s="329"/>
      <c r="AD124" s="142"/>
      <c r="AE124" s="142"/>
      <c r="AF124" s="142" t="str">
        <f t="shared" si="16"/>
        <v/>
      </c>
      <c r="AG124" s="142"/>
      <c r="AH124" s="142"/>
      <c r="AI124" s="142"/>
      <c r="AJ124" s="142"/>
      <c r="AK124" s="317" t="str">
        <f t="shared" si="14"/>
        <v/>
      </c>
      <c r="AL124" s="142"/>
      <c r="AM124" s="143"/>
      <c r="AN124" s="142"/>
      <c r="AO124" s="143"/>
      <c r="AP124" s="98" t="str">
        <f t="shared" si="25"/>
        <v>.</v>
      </c>
      <c r="AQ124" s="337"/>
      <c r="AR124" s="93"/>
      <c r="AS124" s="94"/>
      <c r="AT124" s="95"/>
      <c r="AU124" s="95"/>
      <c r="AV124" s="96"/>
    </row>
    <row r="125" spans="1:48" s="17" customFormat="1" ht="62.25" customHeight="1" x14ac:dyDescent="0.25">
      <c r="A125" s="7" t="str">
        <f>MID(F125,FIND("(Q",F125)+1,8)</f>
        <v>Q2.2.12a</v>
      </c>
      <c r="B125" s="31" t="s">
        <v>138</v>
      </c>
      <c r="C125" s="7" t="s">
        <v>298</v>
      </c>
      <c r="D125" s="10"/>
      <c r="E125" s="117"/>
      <c r="F125" s="477" t="s">
        <v>405</v>
      </c>
      <c r="G125" s="477"/>
      <c r="H125" s="478"/>
      <c r="I125" s="111"/>
      <c r="J125" s="388"/>
      <c r="K125" s="389"/>
      <c r="L125" s="389"/>
      <c r="M125" s="390"/>
      <c r="N125" s="406" t="s">
        <v>1183</v>
      </c>
      <c r="O125" s="164" t="str">
        <f t="shared" si="37"/>
        <v/>
      </c>
      <c r="P125" s="406"/>
      <c r="Q125" s="432"/>
      <c r="R125" s="164"/>
      <c r="S125" s="164"/>
      <c r="T125" s="164"/>
      <c r="U125" s="164"/>
      <c r="V125" s="194" t="str">
        <f t="shared" si="17"/>
        <v>.</v>
      </c>
      <c r="W125" s="97"/>
      <c r="X125" s="396"/>
      <c r="Y125" s="193"/>
      <c r="Z125" s="193"/>
      <c r="AA125" s="175"/>
      <c r="AB125" s="130"/>
      <c r="AC125" s="329"/>
      <c r="AD125" s="142"/>
      <c r="AE125" s="142"/>
      <c r="AF125" s="142" t="str">
        <f t="shared" si="16"/>
        <v/>
      </c>
      <c r="AG125" s="142"/>
      <c r="AH125" s="142"/>
      <c r="AI125" s="142"/>
      <c r="AJ125" s="142"/>
      <c r="AK125" s="317" t="str">
        <f t="shared" si="14"/>
        <v/>
      </c>
      <c r="AL125" s="142"/>
      <c r="AM125" s="143"/>
      <c r="AN125" s="142"/>
      <c r="AO125" s="143"/>
      <c r="AP125" s="98" t="str">
        <f t="shared" si="25"/>
        <v>.</v>
      </c>
      <c r="AQ125" s="337"/>
      <c r="AR125" s="93"/>
      <c r="AS125" s="94"/>
      <c r="AT125" s="95"/>
      <c r="AU125" s="95"/>
      <c r="AV125" s="96"/>
    </row>
    <row r="126" spans="1:48" s="17" customFormat="1" ht="63.75" customHeight="1" x14ac:dyDescent="0.25">
      <c r="A126" s="7" t="str">
        <f>MID(F126,FIND("(Q",F126)+1,8)</f>
        <v>Q2.2.12b</v>
      </c>
      <c r="B126" s="31" t="s">
        <v>14</v>
      </c>
      <c r="C126" s="7" t="s">
        <v>299</v>
      </c>
      <c r="D126" s="9"/>
      <c r="E126" s="188"/>
      <c r="F126" s="487" t="s">
        <v>564</v>
      </c>
      <c r="G126" s="487"/>
      <c r="H126" s="488"/>
      <c r="I126" s="456" t="s">
        <v>870</v>
      </c>
      <c r="J126" s="388"/>
      <c r="K126" s="389"/>
      <c r="L126" s="389"/>
      <c r="M126" s="390"/>
      <c r="N126" s="406" t="s">
        <v>93</v>
      </c>
      <c r="O126" s="164"/>
      <c r="P126" s="164"/>
      <c r="Q126" s="432"/>
      <c r="R126" s="164"/>
      <c r="S126" s="165"/>
      <c r="T126" s="164"/>
      <c r="U126" s="165"/>
      <c r="V126" s="194" t="str">
        <f t="shared" si="17"/>
        <v>not applicable</v>
      </c>
      <c r="W126" s="97"/>
      <c r="X126" s="396"/>
      <c r="Y126" s="193"/>
      <c r="Z126" s="193"/>
      <c r="AA126" s="175"/>
      <c r="AB126" s="130"/>
      <c r="AC126" s="331"/>
      <c r="AD126" s="142"/>
      <c r="AE126" s="143"/>
      <c r="AF126" s="142" t="str">
        <f t="shared" si="16"/>
        <v/>
      </c>
      <c r="AG126" s="142"/>
      <c r="AH126" s="143"/>
      <c r="AI126" s="142"/>
      <c r="AJ126" s="143"/>
      <c r="AK126" s="317" t="str">
        <f t="shared" si="14"/>
        <v/>
      </c>
      <c r="AL126" s="142"/>
      <c r="AM126" s="143"/>
      <c r="AN126" s="142"/>
      <c r="AO126" s="143"/>
      <c r="AP126" s="98" t="str">
        <f t="shared" si="25"/>
        <v>.</v>
      </c>
      <c r="AQ126" s="337"/>
      <c r="AR126" s="93"/>
      <c r="AS126" s="94"/>
      <c r="AT126" s="95"/>
      <c r="AU126" s="95"/>
      <c r="AV126" s="96"/>
    </row>
    <row r="127" spans="1:48" s="17" customFormat="1" ht="66.75" customHeight="1" thickBot="1" x14ac:dyDescent="0.3">
      <c r="A127" s="7" t="str">
        <f>MID(F127,FIND("(Q",F127)+1,8)</f>
        <v>Q2.2.12c</v>
      </c>
      <c r="B127" s="31" t="s">
        <v>138</v>
      </c>
      <c r="C127" s="7" t="s">
        <v>300</v>
      </c>
      <c r="D127" s="9"/>
      <c r="E127" s="47"/>
      <c r="F127" s="508" t="s">
        <v>406</v>
      </c>
      <c r="G127" s="508"/>
      <c r="H127" s="509"/>
      <c r="I127" s="456"/>
      <c r="J127" s="388"/>
      <c r="K127" s="389"/>
      <c r="L127" s="389"/>
      <c r="M127" s="390"/>
      <c r="N127" s="406" t="s">
        <v>1183</v>
      </c>
      <c r="O127" s="164" t="str">
        <f t="shared" ref="O127" si="38">IF(OR(B127="NI",B127="N"),"New question introduced in 2023 - Please answer this question for the year of the previous update in Column P",IF(B127="EC","Small changes were made to the question. Take extra care when validating the response in Column N. If necessary, please change your answer in Column P",""))</f>
        <v/>
      </c>
      <c r="P127" s="163"/>
      <c r="Q127" s="432"/>
      <c r="R127" s="164"/>
      <c r="S127" s="165"/>
      <c r="T127" s="163"/>
      <c r="U127" s="165"/>
      <c r="V127" s="194" t="str">
        <f t="shared" si="17"/>
        <v>.</v>
      </c>
      <c r="W127" s="97"/>
      <c r="X127" s="396"/>
      <c r="Y127" s="193"/>
      <c r="Z127" s="193"/>
      <c r="AA127" s="175"/>
      <c r="AB127" s="130"/>
      <c r="AC127" s="325"/>
      <c r="AD127" s="85"/>
      <c r="AE127" s="143"/>
      <c r="AF127" s="142" t="str">
        <f t="shared" si="16"/>
        <v/>
      </c>
      <c r="AG127" s="85"/>
      <c r="AH127" s="143"/>
      <c r="AI127" s="85"/>
      <c r="AJ127" s="143"/>
      <c r="AK127" s="317" t="str">
        <f t="shared" si="14"/>
        <v/>
      </c>
      <c r="AL127" s="85"/>
      <c r="AM127" s="143"/>
      <c r="AN127" s="85"/>
      <c r="AO127" s="143"/>
      <c r="AP127" s="98" t="str">
        <f t="shared" si="25"/>
        <v>.</v>
      </c>
      <c r="AQ127" s="337"/>
      <c r="AR127" s="93"/>
      <c r="AS127" s="94"/>
      <c r="AT127" s="95"/>
      <c r="AU127" s="95"/>
      <c r="AV127" s="96"/>
    </row>
    <row r="128" spans="1:48" s="17" customFormat="1" ht="111" customHeight="1" thickBot="1" x14ac:dyDescent="0.3">
      <c r="A128" s="7"/>
      <c r="B128" s="7"/>
      <c r="C128" s="7"/>
      <c r="D128" s="496" t="s">
        <v>562</v>
      </c>
      <c r="E128" s="497"/>
      <c r="F128" s="497"/>
      <c r="G128" s="497"/>
      <c r="H128" s="498"/>
      <c r="I128" s="419"/>
      <c r="J128" s="388"/>
      <c r="K128" s="389"/>
      <c r="L128" s="389"/>
      <c r="M128" s="390"/>
      <c r="N128" s="407"/>
      <c r="O128" s="193"/>
      <c r="P128" s="169"/>
      <c r="Q128" s="433"/>
      <c r="R128" s="193"/>
      <c r="S128" s="173"/>
      <c r="T128" s="169"/>
      <c r="U128" s="173"/>
      <c r="V128" s="195"/>
      <c r="W128" s="175"/>
      <c r="X128" s="396"/>
      <c r="Y128" s="193"/>
      <c r="Z128" s="193"/>
      <c r="AA128" s="175"/>
      <c r="AB128" s="171"/>
      <c r="AC128" s="324"/>
      <c r="AD128" s="169"/>
      <c r="AE128" s="173"/>
      <c r="AF128" s="193" t="str">
        <f t="shared" si="16"/>
        <v/>
      </c>
      <c r="AG128" s="169"/>
      <c r="AH128" s="173"/>
      <c r="AI128" s="169"/>
      <c r="AJ128" s="173"/>
      <c r="AK128" s="318" t="str">
        <f t="shared" si="14"/>
        <v/>
      </c>
      <c r="AL128" s="169"/>
      <c r="AM128" s="173"/>
      <c r="AN128" s="169"/>
      <c r="AO128" s="173"/>
      <c r="AP128" s="172" t="str">
        <f t="shared" si="25"/>
        <v>.</v>
      </c>
      <c r="AQ128" s="174"/>
      <c r="AR128" s="93"/>
      <c r="AS128" s="94"/>
      <c r="AT128" s="95"/>
      <c r="AU128" s="95"/>
      <c r="AV128" s="96"/>
    </row>
    <row r="129" spans="1:48" s="17" customFormat="1" ht="275.25" customHeight="1" x14ac:dyDescent="0.25">
      <c r="A129" s="7" t="str">
        <f>MID(E129,FIND("(Q",E129)+1,7)</f>
        <v>Q2.2.13</v>
      </c>
      <c r="B129" s="31" t="s">
        <v>14</v>
      </c>
      <c r="C129" s="7" t="s">
        <v>301</v>
      </c>
      <c r="D129" s="9"/>
      <c r="E129" s="499" t="s">
        <v>395</v>
      </c>
      <c r="F129" s="500"/>
      <c r="G129" s="500"/>
      <c r="H129" s="501"/>
      <c r="I129" s="419" t="s">
        <v>884</v>
      </c>
      <c r="J129" s="388"/>
      <c r="K129" s="389"/>
      <c r="L129" s="389"/>
      <c r="M129" s="390"/>
      <c r="N129" s="406" t="s">
        <v>2</v>
      </c>
      <c r="O129" s="164"/>
      <c r="P129" s="406"/>
      <c r="Q129" s="432"/>
      <c r="R129" s="164"/>
      <c r="S129" s="164"/>
      <c r="T129" s="163"/>
      <c r="U129" s="164"/>
      <c r="V129" s="194" t="str">
        <f t="shared" si="17"/>
        <v>yes</v>
      </c>
      <c r="W129" s="97"/>
      <c r="X129" s="396"/>
      <c r="Y129" s="193"/>
      <c r="Z129" s="193"/>
      <c r="AA129" s="175"/>
      <c r="AB129" s="130"/>
      <c r="AC129" s="89"/>
      <c r="AD129" s="85"/>
      <c r="AE129" s="142"/>
      <c r="AF129" s="142" t="str">
        <f t="shared" si="16"/>
        <v/>
      </c>
      <c r="AG129" s="85"/>
      <c r="AH129" s="142"/>
      <c r="AI129" s="85"/>
      <c r="AJ129" s="142"/>
      <c r="AK129" s="317" t="str">
        <f t="shared" si="14"/>
        <v/>
      </c>
      <c r="AL129" s="85"/>
      <c r="AM129" s="143"/>
      <c r="AN129" s="85"/>
      <c r="AO129" s="143"/>
      <c r="AP129" s="98" t="str">
        <f t="shared" si="25"/>
        <v>.</v>
      </c>
      <c r="AQ129" s="337"/>
      <c r="AR129" s="93"/>
      <c r="AS129" s="94"/>
      <c r="AT129" s="95"/>
      <c r="AU129" s="95"/>
      <c r="AV129" s="96"/>
    </row>
    <row r="130" spans="1:48" s="17" customFormat="1" ht="78.75" customHeight="1" x14ac:dyDescent="0.25">
      <c r="A130" s="7"/>
      <c r="B130" s="31"/>
      <c r="C130" s="7"/>
      <c r="D130" s="118"/>
      <c r="E130" s="467" t="s">
        <v>563</v>
      </c>
      <c r="F130" s="483"/>
      <c r="G130" s="483"/>
      <c r="H130" s="484"/>
      <c r="I130" s="419"/>
      <c r="J130" s="388"/>
      <c r="K130" s="389"/>
      <c r="L130" s="389"/>
      <c r="M130" s="390"/>
      <c r="N130" s="407"/>
      <c r="O130" s="193"/>
      <c r="P130" s="169"/>
      <c r="Q130" s="433"/>
      <c r="R130" s="193"/>
      <c r="S130" s="173"/>
      <c r="T130" s="169"/>
      <c r="U130" s="173"/>
      <c r="V130" s="195"/>
      <c r="W130" s="175"/>
      <c r="X130" s="396"/>
      <c r="Y130" s="193"/>
      <c r="Z130" s="193"/>
      <c r="AA130" s="175"/>
      <c r="AB130" s="171"/>
      <c r="AC130" s="324"/>
      <c r="AD130" s="169"/>
      <c r="AE130" s="173"/>
      <c r="AF130" s="193" t="str">
        <f t="shared" si="16"/>
        <v/>
      </c>
      <c r="AG130" s="169"/>
      <c r="AH130" s="173"/>
      <c r="AI130" s="169"/>
      <c r="AJ130" s="173"/>
      <c r="AK130" s="318" t="str">
        <f t="shared" si="14"/>
        <v/>
      </c>
      <c r="AL130" s="169"/>
      <c r="AM130" s="173"/>
      <c r="AN130" s="169"/>
      <c r="AO130" s="173"/>
      <c r="AP130" s="172" t="str">
        <f t="shared" si="25"/>
        <v>.</v>
      </c>
      <c r="AQ130" s="174"/>
      <c r="AR130" s="93"/>
      <c r="AS130" s="94"/>
      <c r="AT130" s="95"/>
      <c r="AU130" s="95"/>
      <c r="AV130" s="96"/>
    </row>
    <row r="131" spans="1:48" s="17" customFormat="1" ht="63.75" customHeight="1" x14ac:dyDescent="0.25">
      <c r="A131" s="7" t="str">
        <f>MID(F131,FIND("(Q",F131)+1,7)</f>
        <v>Q2.2.14</v>
      </c>
      <c r="B131" s="31" t="s">
        <v>12</v>
      </c>
      <c r="C131" s="7" t="s">
        <v>302</v>
      </c>
      <c r="D131" s="9"/>
      <c r="E131" s="116"/>
      <c r="F131" s="487" t="s">
        <v>1159</v>
      </c>
      <c r="G131" s="487"/>
      <c r="H131" s="488"/>
      <c r="I131" s="456" t="s">
        <v>885</v>
      </c>
      <c r="J131" s="388"/>
      <c r="K131" s="389"/>
      <c r="L131" s="389"/>
      <c r="M131" s="390"/>
      <c r="N131" s="406" t="s">
        <v>2</v>
      </c>
      <c r="O131" s="164" t="str">
        <f t="shared" ref="O131:O132" si="39">IF(OR(B131="NI",B131="N"),"New question introduced in 2023 - Please answer this question for the year of the previous update in Column P",IF(B131="EC","Small changes were made to the question. Take extra care when validating the response in Column N. If necessary, please change your answer in Column P",""))</f>
        <v/>
      </c>
      <c r="P131" s="163"/>
      <c r="Q131" s="432"/>
      <c r="R131" s="164"/>
      <c r="S131" s="165"/>
      <c r="T131" s="164"/>
      <c r="U131" s="165"/>
      <c r="V131" s="194" t="str">
        <f t="shared" si="17"/>
        <v>yes</v>
      </c>
      <c r="W131" s="97"/>
      <c r="X131" s="396"/>
      <c r="Y131" s="193"/>
      <c r="Z131" s="193"/>
      <c r="AA131" s="175"/>
      <c r="AB131" s="130"/>
      <c r="AC131" s="331"/>
      <c r="AD131" s="142"/>
      <c r="AE131" s="143"/>
      <c r="AF131" s="142" t="str">
        <f t="shared" si="16"/>
        <v/>
      </c>
      <c r="AG131" s="142"/>
      <c r="AH131" s="143"/>
      <c r="AI131" s="142"/>
      <c r="AJ131" s="143"/>
      <c r="AK131" s="317" t="str">
        <f t="shared" si="14"/>
        <v/>
      </c>
      <c r="AL131" s="142"/>
      <c r="AM131" s="143"/>
      <c r="AN131" s="142"/>
      <c r="AO131" s="143"/>
      <c r="AP131" s="98" t="str">
        <f t="shared" si="25"/>
        <v>.</v>
      </c>
      <c r="AQ131" s="337"/>
      <c r="AR131" s="93"/>
      <c r="AS131" s="94"/>
      <c r="AT131" s="95"/>
      <c r="AU131" s="95"/>
      <c r="AV131" s="96"/>
    </row>
    <row r="132" spans="1:48" s="17" customFormat="1" ht="56.25" customHeight="1" x14ac:dyDescent="0.25">
      <c r="A132" s="7" t="str">
        <f>MID(F132,FIND("(Q",F132)+1,8)</f>
        <v>Q2.2.14a</v>
      </c>
      <c r="B132" s="31" t="s">
        <v>138</v>
      </c>
      <c r="C132" s="7" t="s">
        <v>303</v>
      </c>
      <c r="D132" s="9"/>
      <c r="E132" s="117"/>
      <c r="F132" s="477" t="s">
        <v>407</v>
      </c>
      <c r="G132" s="477"/>
      <c r="H132" s="478"/>
      <c r="I132" s="456"/>
      <c r="J132" s="388"/>
      <c r="K132" s="389"/>
      <c r="L132" s="389"/>
      <c r="M132" s="390"/>
      <c r="N132" s="406" t="s">
        <v>1183</v>
      </c>
      <c r="O132" s="164" t="str">
        <f t="shared" si="39"/>
        <v/>
      </c>
      <c r="P132" s="406"/>
      <c r="Q132" s="432"/>
      <c r="R132" s="164"/>
      <c r="S132" s="165"/>
      <c r="T132" s="164"/>
      <c r="U132" s="165"/>
      <c r="V132" s="194" t="str">
        <f t="shared" si="17"/>
        <v>.</v>
      </c>
      <c r="W132" s="97"/>
      <c r="X132" s="396"/>
      <c r="Y132" s="193"/>
      <c r="Z132" s="193"/>
      <c r="AA132" s="175"/>
      <c r="AB132" s="130"/>
      <c r="AC132" s="331"/>
      <c r="AD132" s="142"/>
      <c r="AE132" s="143"/>
      <c r="AF132" s="142" t="str">
        <f t="shared" si="16"/>
        <v/>
      </c>
      <c r="AG132" s="142"/>
      <c r="AH132" s="143"/>
      <c r="AI132" s="142"/>
      <c r="AJ132" s="143"/>
      <c r="AK132" s="317" t="str">
        <f t="shared" si="14"/>
        <v/>
      </c>
      <c r="AL132" s="142"/>
      <c r="AM132" s="143"/>
      <c r="AN132" s="142"/>
      <c r="AO132" s="143"/>
      <c r="AP132" s="98" t="str">
        <f t="shared" si="25"/>
        <v>.</v>
      </c>
      <c r="AQ132" s="337"/>
      <c r="AR132" s="93"/>
      <c r="AS132" s="94"/>
      <c r="AT132" s="95"/>
      <c r="AU132" s="95"/>
      <c r="AV132" s="96"/>
    </row>
    <row r="133" spans="1:48" s="17" customFormat="1" ht="110.25" customHeight="1" x14ac:dyDescent="0.25">
      <c r="A133" s="7" t="str">
        <f>MID(G133,FIND("(Q",G133)+1,8)</f>
        <v>Q2.2.14b</v>
      </c>
      <c r="B133" s="31" t="s">
        <v>14</v>
      </c>
      <c r="C133" s="7" t="s">
        <v>304</v>
      </c>
      <c r="D133" s="9"/>
      <c r="E133" s="43"/>
      <c r="F133" s="418"/>
      <c r="G133" s="487" t="s">
        <v>408</v>
      </c>
      <c r="H133" s="488"/>
      <c r="I133" s="456" t="s">
        <v>886</v>
      </c>
      <c r="J133" s="388"/>
      <c r="K133" s="389"/>
      <c r="L133" s="389"/>
      <c r="M133" s="390"/>
      <c r="N133" s="406" t="s">
        <v>2</v>
      </c>
      <c r="O133" s="164"/>
      <c r="P133" s="164"/>
      <c r="Q133" s="432"/>
      <c r="R133" s="164"/>
      <c r="S133" s="165"/>
      <c r="T133" s="164"/>
      <c r="U133" s="165"/>
      <c r="V133" s="194" t="str">
        <f t="shared" si="17"/>
        <v>yes</v>
      </c>
      <c r="W133" s="97"/>
      <c r="X133" s="396"/>
      <c r="Y133" s="193"/>
      <c r="Z133" s="193"/>
      <c r="AA133" s="175"/>
      <c r="AB133" s="130"/>
      <c r="AC133" s="331"/>
      <c r="AD133" s="142"/>
      <c r="AE133" s="143"/>
      <c r="AF133" s="142" t="str">
        <f t="shared" si="16"/>
        <v/>
      </c>
      <c r="AG133" s="142"/>
      <c r="AH133" s="143"/>
      <c r="AI133" s="142"/>
      <c r="AJ133" s="143"/>
      <c r="AK133" s="317" t="str">
        <f t="shared" ref="AK133:AK196" si="40">IF(AND(AI133="",AG133="",AF133=""),"",IF(AND(AI133="",AG133=""),AF133,IF(AND(AI133="",AG133&lt;&gt;""),AG133,IF(AND(AI133="",AG133&lt;&gt;""),AG133,AI133))))</f>
        <v/>
      </c>
      <c r="AL133" s="142"/>
      <c r="AM133" s="143"/>
      <c r="AN133" s="142"/>
      <c r="AO133" s="143"/>
      <c r="AP133" s="98" t="str">
        <f t="shared" si="25"/>
        <v>.</v>
      </c>
      <c r="AQ133" s="337"/>
      <c r="AR133" s="93"/>
      <c r="AS133" s="94"/>
      <c r="AT133" s="95"/>
      <c r="AU133" s="95"/>
      <c r="AV133" s="96"/>
    </row>
    <row r="134" spans="1:48" s="17" customFormat="1" ht="94" customHeight="1" x14ac:dyDescent="0.25">
      <c r="A134" s="7" t="str">
        <f>MID(G134,FIND("(Q",G134)+1,8)</f>
        <v>Q2.2.14c</v>
      </c>
      <c r="B134" s="31" t="s">
        <v>138</v>
      </c>
      <c r="C134" s="7" t="s">
        <v>305</v>
      </c>
      <c r="D134" s="9"/>
      <c r="E134" s="43"/>
      <c r="F134" s="422"/>
      <c r="G134" s="477" t="s">
        <v>409</v>
      </c>
      <c r="H134" s="478"/>
      <c r="I134" s="456"/>
      <c r="J134" s="388"/>
      <c r="K134" s="389"/>
      <c r="L134" s="389"/>
      <c r="M134" s="390"/>
      <c r="N134" s="406" t="s">
        <v>1183</v>
      </c>
      <c r="O134" s="164" t="str">
        <f t="shared" ref="O134" si="41">IF(OR(B134="NI",B134="N"),"New question introduced in 2023 - Please answer this question for the year of the previous update in Column P",IF(B134="EC","Small changes were made to the question. Take extra care when validating the response in Column N. If necessary, please change your answer in Column P",""))</f>
        <v/>
      </c>
      <c r="P134" s="406"/>
      <c r="Q134" s="432"/>
      <c r="R134" s="164"/>
      <c r="S134" s="165"/>
      <c r="T134" s="164"/>
      <c r="U134" s="165"/>
      <c r="V134" s="194" t="str">
        <f t="shared" si="17"/>
        <v>.</v>
      </c>
      <c r="W134" s="97"/>
      <c r="X134" s="396"/>
      <c r="Y134" s="193"/>
      <c r="Z134" s="193"/>
      <c r="AA134" s="175"/>
      <c r="AB134" s="130"/>
      <c r="AC134" s="331"/>
      <c r="AD134" s="142"/>
      <c r="AE134" s="143"/>
      <c r="AF134" s="142" t="str">
        <f t="shared" ref="AF134:AF197" si="42">IF(AND(AB134="",AD134=""),"",IF(AD134="",AB134,AD134))</f>
        <v/>
      </c>
      <c r="AG134" s="142"/>
      <c r="AH134" s="143"/>
      <c r="AI134" s="142"/>
      <c r="AJ134" s="143"/>
      <c r="AK134" s="317" t="str">
        <f t="shared" si="40"/>
        <v/>
      </c>
      <c r="AL134" s="142"/>
      <c r="AM134" s="143"/>
      <c r="AN134" s="142"/>
      <c r="AO134" s="143"/>
      <c r="AP134" s="98" t="str">
        <f t="shared" si="25"/>
        <v>.</v>
      </c>
      <c r="AQ134" s="337"/>
      <c r="AR134" s="93"/>
      <c r="AS134" s="94"/>
      <c r="AT134" s="95"/>
      <c r="AU134" s="95"/>
      <c r="AV134" s="96"/>
    </row>
    <row r="135" spans="1:48" s="17" customFormat="1" ht="65.25" customHeight="1" x14ac:dyDescent="0.25">
      <c r="A135" s="7" t="str">
        <f>MID(H135,FIND("(Q",H135)+1,8)</f>
        <v>Q2.2.14d</v>
      </c>
      <c r="B135" s="31" t="s">
        <v>14</v>
      </c>
      <c r="C135" s="7" t="s">
        <v>306</v>
      </c>
      <c r="D135" s="9"/>
      <c r="E135" s="43"/>
      <c r="F135" s="418"/>
      <c r="G135" s="418"/>
      <c r="H135" s="418" t="s">
        <v>410</v>
      </c>
      <c r="I135" s="456" t="s">
        <v>887</v>
      </c>
      <c r="J135" s="388"/>
      <c r="K135" s="389"/>
      <c r="L135" s="389"/>
      <c r="M135" s="390"/>
      <c r="N135" s="406" t="s">
        <v>2</v>
      </c>
      <c r="O135" s="164"/>
      <c r="P135" s="164"/>
      <c r="Q135" s="432"/>
      <c r="R135" s="164"/>
      <c r="S135" s="165"/>
      <c r="T135" s="164"/>
      <c r="U135" s="165"/>
      <c r="V135" s="194" t="str">
        <f t="shared" ref="V135:V198" si="43">IF(AND(T135="",R135="",P135="",N135=""),"",IF(AND(T135="",R135="", P135=""),N135,IF(AND(T135="", R135="",P135&lt;&gt;""),P135,IF(AND(T135="",R135&lt;&gt;""),R135,T135))))</f>
        <v>yes</v>
      </c>
      <c r="W135" s="97"/>
      <c r="X135" s="396"/>
      <c r="Y135" s="193"/>
      <c r="Z135" s="193"/>
      <c r="AA135" s="175"/>
      <c r="AB135" s="130"/>
      <c r="AC135" s="331"/>
      <c r="AD135" s="142"/>
      <c r="AE135" s="143"/>
      <c r="AF135" s="142" t="str">
        <f t="shared" si="42"/>
        <v/>
      </c>
      <c r="AG135" s="142"/>
      <c r="AH135" s="143"/>
      <c r="AI135" s="142"/>
      <c r="AJ135" s="143"/>
      <c r="AK135" s="317" t="str">
        <f t="shared" si="40"/>
        <v/>
      </c>
      <c r="AL135" s="142"/>
      <c r="AM135" s="143"/>
      <c r="AN135" s="142"/>
      <c r="AO135" s="143"/>
      <c r="AP135" s="98" t="str">
        <f t="shared" si="25"/>
        <v>.</v>
      </c>
      <c r="AQ135" s="337"/>
      <c r="AR135" s="93"/>
      <c r="AS135" s="94"/>
      <c r="AT135" s="95"/>
      <c r="AU135" s="95"/>
      <c r="AV135" s="96"/>
    </row>
    <row r="136" spans="1:48" s="17" customFormat="1" ht="49" customHeight="1" x14ac:dyDescent="0.25">
      <c r="A136" s="7" t="str">
        <f>MID(H136,FIND("(Q",H136)+1,8)</f>
        <v>Q2.2.14e</v>
      </c>
      <c r="B136" s="31" t="s">
        <v>138</v>
      </c>
      <c r="C136" s="7" t="s">
        <v>307</v>
      </c>
      <c r="D136" s="9"/>
      <c r="E136" s="43"/>
      <c r="F136" s="418"/>
      <c r="G136" s="422"/>
      <c r="H136" s="422" t="s">
        <v>411</v>
      </c>
      <c r="I136" s="456"/>
      <c r="J136" s="388"/>
      <c r="K136" s="389"/>
      <c r="L136" s="389"/>
      <c r="M136" s="390"/>
      <c r="N136" s="406" t="s">
        <v>1183</v>
      </c>
      <c r="O136" s="164" t="str">
        <f t="shared" ref="O136:O138" si="44">IF(OR(B136="NI",B136="N"),"New question introduced in 2023 - Please answer this question for the year of the previous update in Column P",IF(B136="EC","Small changes were made to the question. Take extra care when validating the response in Column N. If necessary, please change your answer in Column P",""))</f>
        <v/>
      </c>
      <c r="P136" s="406"/>
      <c r="Q136" s="432"/>
      <c r="R136" s="164"/>
      <c r="S136" s="165"/>
      <c r="T136" s="164"/>
      <c r="U136" s="165"/>
      <c r="V136" s="194" t="str">
        <f t="shared" si="43"/>
        <v>.</v>
      </c>
      <c r="W136" s="97"/>
      <c r="X136" s="396"/>
      <c r="Y136" s="193"/>
      <c r="Z136" s="193"/>
      <c r="AA136" s="175"/>
      <c r="AB136" s="130"/>
      <c r="AC136" s="331"/>
      <c r="AD136" s="142"/>
      <c r="AE136" s="143"/>
      <c r="AF136" s="142" t="str">
        <f t="shared" si="42"/>
        <v/>
      </c>
      <c r="AG136" s="142"/>
      <c r="AH136" s="143"/>
      <c r="AI136" s="142"/>
      <c r="AJ136" s="143"/>
      <c r="AK136" s="317" t="str">
        <f t="shared" si="40"/>
        <v/>
      </c>
      <c r="AL136" s="142"/>
      <c r="AM136" s="143"/>
      <c r="AN136" s="142"/>
      <c r="AO136" s="143"/>
      <c r="AP136" s="98" t="str">
        <f t="shared" si="25"/>
        <v>.</v>
      </c>
      <c r="AQ136" s="337"/>
      <c r="AR136" s="93"/>
      <c r="AS136" s="94"/>
      <c r="AT136" s="95"/>
      <c r="AU136" s="95"/>
      <c r="AV136" s="96"/>
    </row>
    <row r="137" spans="1:48" s="17" customFormat="1" ht="52.5" customHeight="1" x14ac:dyDescent="0.25">
      <c r="A137" s="7" t="str">
        <f>MID(F137,FIND("(Q",F137)+1,7)</f>
        <v>Q2.2.15</v>
      </c>
      <c r="B137" s="31" t="s">
        <v>12</v>
      </c>
      <c r="C137" s="7" t="s">
        <v>308</v>
      </c>
      <c r="D137" s="9"/>
      <c r="E137" s="43"/>
      <c r="F137" s="487" t="s">
        <v>415</v>
      </c>
      <c r="G137" s="487"/>
      <c r="H137" s="488"/>
      <c r="I137" s="419"/>
      <c r="J137" s="388"/>
      <c r="K137" s="389"/>
      <c r="L137" s="389"/>
      <c r="M137" s="390"/>
      <c r="N137" s="406" t="s">
        <v>93</v>
      </c>
      <c r="O137" s="164" t="str">
        <f t="shared" si="44"/>
        <v/>
      </c>
      <c r="P137" s="164"/>
      <c r="Q137" s="432"/>
      <c r="R137" s="164"/>
      <c r="S137" s="165"/>
      <c r="T137" s="164"/>
      <c r="U137" s="165"/>
      <c r="V137" s="194" t="str">
        <f t="shared" si="43"/>
        <v>not applicable</v>
      </c>
      <c r="W137" s="97"/>
      <c r="X137" s="396"/>
      <c r="Y137" s="193"/>
      <c r="Z137" s="193"/>
      <c r="AA137" s="175"/>
      <c r="AB137" s="130"/>
      <c r="AC137" s="331"/>
      <c r="AD137" s="142"/>
      <c r="AE137" s="143"/>
      <c r="AF137" s="142" t="str">
        <f t="shared" si="42"/>
        <v/>
      </c>
      <c r="AG137" s="142"/>
      <c r="AH137" s="143"/>
      <c r="AI137" s="142"/>
      <c r="AJ137" s="143"/>
      <c r="AK137" s="317" t="str">
        <f t="shared" si="40"/>
        <v/>
      </c>
      <c r="AL137" s="142"/>
      <c r="AM137" s="143"/>
      <c r="AN137" s="142"/>
      <c r="AO137" s="143"/>
      <c r="AP137" s="98" t="str">
        <f t="shared" si="25"/>
        <v>.</v>
      </c>
      <c r="AQ137" s="337"/>
      <c r="AR137" s="93"/>
      <c r="AS137" s="94"/>
      <c r="AT137" s="95"/>
      <c r="AU137" s="95"/>
      <c r="AV137" s="96"/>
    </row>
    <row r="138" spans="1:48" s="17" customFormat="1" ht="47.25" customHeight="1" x14ac:dyDescent="0.25">
      <c r="A138" s="7" t="str">
        <f>MID(F138,FIND("(Q",F138)+1,8)</f>
        <v>Q2.2.15a</v>
      </c>
      <c r="B138" s="31" t="s">
        <v>138</v>
      </c>
      <c r="C138" s="7" t="s">
        <v>309</v>
      </c>
      <c r="D138" s="9"/>
      <c r="E138" s="43"/>
      <c r="F138" s="477" t="s">
        <v>412</v>
      </c>
      <c r="G138" s="477"/>
      <c r="H138" s="478"/>
      <c r="I138" s="419"/>
      <c r="J138" s="388"/>
      <c r="K138" s="389"/>
      <c r="L138" s="389"/>
      <c r="M138" s="390"/>
      <c r="N138" s="406" t="s">
        <v>1185</v>
      </c>
      <c r="O138" s="164" t="str">
        <f t="shared" si="44"/>
        <v/>
      </c>
      <c r="P138" s="406"/>
      <c r="Q138" s="432"/>
      <c r="R138" s="164"/>
      <c r="S138" s="165"/>
      <c r="T138" s="164"/>
      <c r="U138" s="165"/>
      <c r="V138" s="194" t="str">
        <f t="shared" si="43"/>
        <v>N/A</v>
      </c>
      <c r="W138" s="97"/>
      <c r="X138" s="396"/>
      <c r="Y138" s="193"/>
      <c r="Z138" s="193"/>
      <c r="AA138" s="175"/>
      <c r="AB138" s="130"/>
      <c r="AC138" s="331"/>
      <c r="AD138" s="142"/>
      <c r="AE138" s="143"/>
      <c r="AF138" s="142" t="str">
        <f t="shared" si="42"/>
        <v/>
      </c>
      <c r="AG138" s="142"/>
      <c r="AH138" s="143"/>
      <c r="AI138" s="142"/>
      <c r="AJ138" s="143"/>
      <c r="AK138" s="317" t="str">
        <f t="shared" si="40"/>
        <v/>
      </c>
      <c r="AL138" s="142"/>
      <c r="AM138" s="143"/>
      <c r="AN138" s="142"/>
      <c r="AO138" s="143"/>
      <c r="AP138" s="98" t="str">
        <f t="shared" si="25"/>
        <v>.</v>
      </c>
      <c r="AQ138" s="337"/>
      <c r="AR138" s="93"/>
      <c r="AS138" s="94"/>
      <c r="AT138" s="95"/>
      <c r="AU138" s="95"/>
      <c r="AV138" s="96"/>
    </row>
    <row r="139" spans="1:48" s="17" customFormat="1" ht="59.25" customHeight="1" x14ac:dyDescent="0.25">
      <c r="A139" s="7" t="str">
        <f>MID(G139,FIND("(Q",G139)+1,8)</f>
        <v>Q2.2.15b</v>
      </c>
      <c r="B139" s="31" t="s">
        <v>14</v>
      </c>
      <c r="C139" s="7" t="s">
        <v>310</v>
      </c>
      <c r="D139" s="9"/>
      <c r="E139" s="43"/>
      <c r="F139" s="418"/>
      <c r="G139" s="452" t="s">
        <v>413</v>
      </c>
      <c r="H139" s="453"/>
      <c r="I139" s="456" t="s">
        <v>872</v>
      </c>
      <c r="J139" s="388"/>
      <c r="K139" s="389"/>
      <c r="L139" s="389"/>
      <c r="M139" s="390"/>
      <c r="N139" s="406" t="s">
        <v>93</v>
      </c>
      <c r="O139" s="164"/>
      <c r="P139" s="164"/>
      <c r="Q139" s="432"/>
      <c r="R139" s="164"/>
      <c r="S139" s="165"/>
      <c r="T139" s="164"/>
      <c r="U139" s="165"/>
      <c r="V139" s="194" t="str">
        <f t="shared" si="43"/>
        <v>not applicable</v>
      </c>
      <c r="W139" s="97"/>
      <c r="X139" s="396"/>
      <c r="Y139" s="193"/>
      <c r="Z139" s="193"/>
      <c r="AA139" s="175"/>
      <c r="AB139" s="130"/>
      <c r="AC139" s="331"/>
      <c r="AD139" s="142"/>
      <c r="AE139" s="143"/>
      <c r="AF139" s="142" t="str">
        <f t="shared" si="42"/>
        <v/>
      </c>
      <c r="AG139" s="142"/>
      <c r="AH139" s="143"/>
      <c r="AI139" s="142"/>
      <c r="AJ139" s="143"/>
      <c r="AK139" s="317" t="str">
        <f t="shared" si="40"/>
        <v/>
      </c>
      <c r="AL139" s="142"/>
      <c r="AM139" s="143"/>
      <c r="AN139" s="142"/>
      <c r="AO139" s="143"/>
      <c r="AP139" s="98" t="str">
        <f t="shared" si="25"/>
        <v>.</v>
      </c>
      <c r="AQ139" s="337"/>
      <c r="AR139" s="93"/>
      <c r="AS139" s="94"/>
      <c r="AT139" s="95"/>
      <c r="AU139" s="95"/>
      <c r="AV139" s="96"/>
    </row>
    <row r="140" spans="1:48" s="17" customFormat="1" ht="48.75" customHeight="1" thickBot="1" x14ac:dyDescent="0.3">
      <c r="A140" s="7" t="str">
        <f>MID(G140,FIND("(Q",G140)+1,8)</f>
        <v>Q2.2.15c</v>
      </c>
      <c r="B140" s="31" t="s">
        <v>138</v>
      </c>
      <c r="C140" s="7" t="s">
        <v>311</v>
      </c>
      <c r="D140" s="9"/>
      <c r="E140" s="50"/>
      <c r="F140" s="51"/>
      <c r="G140" s="454" t="s">
        <v>414</v>
      </c>
      <c r="H140" s="455"/>
      <c r="I140" s="456"/>
      <c r="J140" s="388"/>
      <c r="K140" s="389"/>
      <c r="L140" s="389"/>
      <c r="M140" s="390"/>
      <c r="N140" s="406" t="s">
        <v>1185</v>
      </c>
      <c r="O140" s="164" t="str">
        <f t="shared" ref="O140" si="45">IF(OR(B140="NI",B140="N"),"New question introduced in 2023 - Please answer this question for the year of the previous update in Column P",IF(B140="EC","Small changes were made to the question. Take extra care when validating the response in Column N. If necessary, please change your answer in Column P",""))</f>
        <v/>
      </c>
      <c r="P140" s="163"/>
      <c r="Q140" s="432"/>
      <c r="R140" s="164"/>
      <c r="S140" s="165"/>
      <c r="T140" s="163"/>
      <c r="U140" s="165"/>
      <c r="V140" s="194" t="str">
        <f t="shared" si="43"/>
        <v>N/A</v>
      </c>
      <c r="W140" s="97"/>
      <c r="X140" s="396"/>
      <c r="Y140" s="193"/>
      <c r="Z140" s="193"/>
      <c r="AA140" s="175"/>
      <c r="AB140" s="130"/>
      <c r="AC140" s="331"/>
      <c r="AD140" s="142"/>
      <c r="AE140" s="143"/>
      <c r="AF140" s="142" t="str">
        <f t="shared" si="42"/>
        <v/>
      </c>
      <c r="AG140" s="85"/>
      <c r="AH140" s="143"/>
      <c r="AI140" s="85"/>
      <c r="AJ140" s="143"/>
      <c r="AK140" s="317" t="str">
        <f t="shared" si="40"/>
        <v/>
      </c>
      <c r="AL140" s="85"/>
      <c r="AM140" s="143"/>
      <c r="AN140" s="85"/>
      <c r="AO140" s="143"/>
      <c r="AP140" s="98" t="str">
        <f t="shared" si="25"/>
        <v>.</v>
      </c>
      <c r="AQ140" s="337"/>
      <c r="AR140" s="93"/>
      <c r="AS140" s="94"/>
      <c r="AT140" s="95"/>
      <c r="AU140" s="95"/>
      <c r="AV140" s="96"/>
    </row>
    <row r="141" spans="1:48" s="17" customFormat="1" ht="111" customHeight="1" x14ac:dyDescent="0.25">
      <c r="A141" s="7" t="str">
        <f>MID(E141,FIND("(Q",E141)+1,7)</f>
        <v>Q2.2.16</v>
      </c>
      <c r="B141" s="31" t="s">
        <v>14</v>
      </c>
      <c r="C141" s="7" t="s">
        <v>312</v>
      </c>
      <c r="D141" s="9"/>
      <c r="E141" s="493" t="s">
        <v>416</v>
      </c>
      <c r="F141" s="493"/>
      <c r="G141" s="493"/>
      <c r="H141" s="493"/>
      <c r="I141" s="111" t="s">
        <v>871</v>
      </c>
      <c r="J141" s="388"/>
      <c r="K141" s="389"/>
      <c r="L141" s="389"/>
      <c r="M141" s="390"/>
      <c r="N141" s="406" t="s">
        <v>1</v>
      </c>
      <c r="O141" s="164"/>
      <c r="P141" s="163"/>
      <c r="Q141" s="432"/>
      <c r="R141" s="164"/>
      <c r="S141" s="165"/>
      <c r="T141" s="164"/>
      <c r="U141" s="165"/>
      <c r="V141" s="194" t="str">
        <f t="shared" si="43"/>
        <v>no</v>
      </c>
      <c r="W141" s="97"/>
      <c r="X141" s="396"/>
      <c r="Y141" s="193"/>
      <c r="Z141" s="193"/>
      <c r="AA141" s="175"/>
      <c r="AB141" s="130"/>
      <c r="AC141" s="331"/>
      <c r="AD141" s="142"/>
      <c r="AE141" s="143"/>
      <c r="AF141" s="142" t="str">
        <f t="shared" si="42"/>
        <v/>
      </c>
      <c r="AG141" s="142"/>
      <c r="AH141" s="143"/>
      <c r="AI141" s="142"/>
      <c r="AJ141" s="143"/>
      <c r="AK141" s="317" t="str">
        <f t="shared" si="40"/>
        <v/>
      </c>
      <c r="AL141" s="142"/>
      <c r="AM141" s="143"/>
      <c r="AN141" s="142"/>
      <c r="AO141" s="143"/>
      <c r="AP141" s="98" t="str">
        <f t="shared" si="25"/>
        <v>.</v>
      </c>
      <c r="AQ141" s="337"/>
      <c r="AR141" s="93"/>
      <c r="AS141" s="94"/>
      <c r="AT141" s="95"/>
      <c r="AU141" s="95"/>
      <c r="AV141" s="96"/>
    </row>
    <row r="142" spans="1:48" s="17" customFormat="1" ht="76.5" customHeight="1" x14ac:dyDescent="0.25">
      <c r="A142" s="7" t="str">
        <f>MID(F142,FIND("(Q",F142)+1,8)</f>
        <v>Q2.2.16a</v>
      </c>
      <c r="B142" s="7" t="s">
        <v>12</v>
      </c>
      <c r="C142" s="7" t="s">
        <v>313</v>
      </c>
      <c r="D142" s="9"/>
      <c r="F142" s="487" t="s">
        <v>417</v>
      </c>
      <c r="G142" s="487"/>
      <c r="H142" s="487"/>
      <c r="I142" s="111" t="s">
        <v>418</v>
      </c>
      <c r="J142" s="388"/>
      <c r="K142" s="389"/>
      <c r="L142" s="389"/>
      <c r="M142" s="390"/>
      <c r="N142" s="406" t="s">
        <v>93</v>
      </c>
      <c r="O142" s="164" t="s">
        <v>934</v>
      </c>
      <c r="P142" s="406"/>
      <c r="Q142" s="432"/>
      <c r="R142" s="164"/>
      <c r="S142" s="165"/>
      <c r="T142" s="164"/>
      <c r="U142" s="165"/>
      <c r="V142" s="194" t="str">
        <f t="shared" si="43"/>
        <v>not applicable</v>
      </c>
      <c r="W142" s="97"/>
      <c r="X142" s="396"/>
      <c r="Y142" s="193"/>
      <c r="Z142" s="193"/>
      <c r="AA142" s="175"/>
      <c r="AB142" s="130"/>
      <c r="AC142" s="331"/>
      <c r="AD142" s="142"/>
      <c r="AE142" s="143"/>
      <c r="AF142" s="142" t="str">
        <f t="shared" si="42"/>
        <v/>
      </c>
      <c r="AG142" s="142"/>
      <c r="AH142" s="143"/>
      <c r="AI142" s="142"/>
      <c r="AJ142" s="143"/>
      <c r="AK142" s="317" t="str">
        <f t="shared" si="40"/>
        <v/>
      </c>
      <c r="AL142" s="142"/>
      <c r="AM142" s="143"/>
      <c r="AN142" s="142"/>
      <c r="AO142" s="143"/>
      <c r="AP142" s="98" t="str">
        <f t="shared" si="25"/>
        <v>.</v>
      </c>
      <c r="AQ142" s="337"/>
      <c r="AR142" s="93"/>
      <c r="AS142" s="94"/>
      <c r="AT142" s="95"/>
      <c r="AU142" s="95"/>
      <c r="AV142" s="96"/>
    </row>
    <row r="143" spans="1:48" s="17" customFormat="1" ht="220.5" customHeight="1" x14ac:dyDescent="0.25">
      <c r="A143" s="7" t="str">
        <f>MID(E143,FIND("(Q",E143)+1,7)</f>
        <v>Q2.2.17</v>
      </c>
      <c r="B143" s="31" t="s">
        <v>14</v>
      </c>
      <c r="C143" s="7" t="s">
        <v>314</v>
      </c>
      <c r="D143" s="9"/>
      <c r="E143" s="494" t="s">
        <v>421</v>
      </c>
      <c r="F143" s="494"/>
      <c r="G143" s="494"/>
      <c r="H143" s="494"/>
      <c r="I143" s="111" t="s">
        <v>873</v>
      </c>
      <c r="J143" s="388"/>
      <c r="K143" s="389"/>
      <c r="L143" s="389"/>
      <c r="M143" s="390"/>
      <c r="N143" s="406" t="s">
        <v>2</v>
      </c>
      <c r="O143" s="164" t="s">
        <v>934</v>
      </c>
      <c r="P143" s="163"/>
      <c r="Q143" s="432"/>
      <c r="R143" s="164"/>
      <c r="S143" s="165"/>
      <c r="T143" s="163"/>
      <c r="U143" s="165"/>
      <c r="V143" s="194" t="str">
        <f t="shared" si="43"/>
        <v>yes</v>
      </c>
      <c r="W143" s="97"/>
      <c r="X143" s="396"/>
      <c r="Y143" s="193"/>
      <c r="Z143" s="193"/>
      <c r="AA143" s="175"/>
      <c r="AB143" s="130"/>
      <c r="AC143" s="325"/>
      <c r="AD143" s="85"/>
      <c r="AE143" s="143"/>
      <c r="AF143" s="142" t="str">
        <f t="shared" si="42"/>
        <v/>
      </c>
      <c r="AG143" s="85"/>
      <c r="AH143" s="143"/>
      <c r="AI143" s="85"/>
      <c r="AJ143" s="143"/>
      <c r="AK143" s="317" t="str">
        <f t="shared" si="40"/>
        <v/>
      </c>
      <c r="AL143" s="85"/>
      <c r="AM143" s="143"/>
      <c r="AN143" s="85"/>
      <c r="AO143" s="143"/>
      <c r="AP143" s="98" t="str">
        <f t="shared" si="25"/>
        <v>.</v>
      </c>
      <c r="AQ143" s="337"/>
      <c r="AR143" s="93"/>
      <c r="AS143" s="94"/>
      <c r="AT143" s="95"/>
      <c r="AU143" s="95"/>
      <c r="AV143" s="96"/>
    </row>
    <row r="144" spans="1:48" s="17" customFormat="1" ht="44.25" customHeight="1" x14ac:dyDescent="0.25">
      <c r="A144" s="7" t="str">
        <f>MID(E144,FIND("(Q",E144)+1,8)</f>
        <v>Q2.2.17a</v>
      </c>
      <c r="B144" s="31" t="s">
        <v>138</v>
      </c>
      <c r="C144" s="7" t="s">
        <v>315</v>
      </c>
      <c r="D144" s="9"/>
      <c r="E144" s="445" t="s">
        <v>419</v>
      </c>
      <c r="F144" s="445"/>
      <c r="G144" s="445"/>
      <c r="H144" s="445"/>
      <c r="I144" s="111"/>
      <c r="J144" s="388"/>
      <c r="K144" s="389"/>
      <c r="L144" s="389"/>
      <c r="M144" s="390"/>
      <c r="N144" s="406" t="s">
        <v>1183</v>
      </c>
      <c r="O144" s="164" t="str">
        <f t="shared" ref="O144" si="46">IF(OR(B144="NI",B144="N"),"New question introduced in 2023 - Please answer this question for the year of the previous update in Column P",IF(B144="EC","Small changes were made to the question. Take extra care when validating the response in Column N. If necessary, please change your answer in Column P",""))</f>
        <v/>
      </c>
      <c r="P144" s="163"/>
      <c r="Q144" s="432"/>
      <c r="R144" s="164"/>
      <c r="S144" s="165"/>
      <c r="T144" s="163"/>
      <c r="U144" s="165"/>
      <c r="V144" s="194" t="str">
        <f t="shared" si="43"/>
        <v>.</v>
      </c>
      <c r="W144" s="97"/>
      <c r="X144" s="396"/>
      <c r="Y144" s="193"/>
      <c r="Z144" s="193"/>
      <c r="AA144" s="175"/>
      <c r="AB144" s="130"/>
      <c r="AC144" s="325"/>
      <c r="AD144" s="85"/>
      <c r="AE144" s="143"/>
      <c r="AF144" s="142" t="str">
        <f t="shared" si="42"/>
        <v/>
      </c>
      <c r="AG144" s="85"/>
      <c r="AH144" s="143"/>
      <c r="AI144" s="85"/>
      <c r="AJ144" s="143"/>
      <c r="AK144" s="317" t="str">
        <f t="shared" si="40"/>
        <v/>
      </c>
      <c r="AL144" s="85"/>
      <c r="AM144" s="143"/>
      <c r="AN144" s="85"/>
      <c r="AO144" s="143"/>
      <c r="AP144" s="98" t="str">
        <f t="shared" si="25"/>
        <v>.</v>
      </c>
      <c r="AQ144" s="337"/>
      <c r="AR144" s="93"/>
      <c r="AS144" s="94"/>
      <c r="AT144" s="95"/>
      <c r="AU144" s="95"/>
      <c r="AV144" s="96"/>
    </row>
    <row r="145" spans="1:48" s="17" customFormat="1" ht="111" customHeight="1" x14ac:dyDescent="0.25">
      <c r="A145" s="7" t="str">
        <f>MID(F145,FIND("(Q",F145)+1,8)</f>
        <v>Q2.2.17b</v>
      </c>
      <c r="B145" s="31" t="s">
        <v>14</v>
      </c>
      <c r="C145" s="7" t="s">
        <v>316</v>
      </c>
      <c r="D145" s="9"/>
      <c r="F145" s="487" t="s">
        <v>420</v>
      </c>
      <c r="G145" s="487"/>
      <c r="H145" s="487"/>
      <c r="I145" s="111" t="s">
        <v>874</v>
      </c>
      <c r="J145" s="388"/>
      <c r="K145" s="389"/>
      <c r="L145" s="389"/>
      <c r="M145" s="390"/>
      <c r="N145" s="406" t="s">
        <v>2</v>
      </c>
      <c r="O145" s="164"/>
      <c r="P145" s="163"/>
      <c r="Q145" s="432"/>
      <c r="R145" s="164"/>
      <c r="S145" s="165"/>
      <c r="T145" s="164"/>
      <c r="U145" s="165"/>
      <c r="V145" s="194" t="str">
        <f t="shared" si="43"/>
        <v>yes</v>
      </c>
      <c r="W145" s="97"/>
      <c r="X145" s="396"/>
      <c r="Y145" s="193"/>
      <c r="Z145" s="193"/>
      <c r="AA145" s="175"/>
      <c r="AB145" s="130"/>
      <c r="AC145" s="331"/>
      <c r="AD145" s="142"/>
      <c r="AE145" s="143"/>
      <c r="AF145" s="142" t="str">
        <f t="shared" si="42"/>
        <v/>
      </c>
      <c r="AG145" s="142"/>
      <c r="AH145" s="143"/>
      <c r="AI145" s="142"/>
      <c r="AJ145" s="143"/>
      <c r="AK145" s="317" t="str">
        <f t="shared" si="40"/>
        <v/>
      </c>
      <c r="AL145" s="142"/>
      <c r="AM145" s="143"/>
      <c r="AN145" s="142"/>
      <c r="AO145" s="143"/>
      <c r="AP145" s="98" t="str">
        <f t="shared" si="25"/>
        <v>.</v>
      </c>
      <c r="AQ145" s="337"/>
      <c r="AR145" s="93"/>
      <c r="AS145" s="94"/>
      <c r="AT145" s="95"/>
      <c r="AU145" s="95"/>
      <c r="AV145" s="96"/>
    </row>
    <row r="146" spans="1:48" s="17" customFormat="1" ht="44.15" customHeight="1" x14ac:dyDescent="0.25">
      <c r="A146" s="7" t="str">
        <f>MID(F146,FIND("(Q",F146)+1,8)</f>
        <v>Q2.2.17c</v>
      </c>
      <c r="B146" s="31" t="s">
        <v>138</v>
      </c>
      <c r="C146" s="7" t="s">
        <v>317</v>
      </c>
      <c r="D146" s="9"/>
      <c r="F146" s="477" t="s">
        <v>422</v>
      </c>
      <c r="G146" s="477"/>
      <c r="H146" s="477"/>
      <c r="I146" s="111"/>
      <c r="J146" s="388"/>
      <c r="K146" s="389"/>
      <c r="L146" s="389"/>
      <c r="M146" s="390"/>
      <c r="N146" s="406" t="s">
        <v>1183</v>
      </c>
      <c r="O146" s="164" t="str">
        <f t="shared" ref="O146" si="47">IF(OR(B146="NI",B146="N"),"New question introduced in 2023 - Please answer this question for the year of the previous update in Column P",IF(B146="EC","Small changes were made to the question. Take extra care when validating the response in Column N. If necessary, please change your answer in Column P",""))</f>
        <v/>
      </c>
      <c r="P146" s="163"/>
      <c r="Q146" s="432"/>
      <c r="R146" s="164"/>
      <c r="S146" s="165"/>
      <c r="T146" s="163"/>
      <c r="U146" s="165"/>
      <c r="V146" s="194" t="str">
        <f t="shared" si="43"/>
        <v>.</v>
      </c>
      <c r="W146" s="97"/>
      <c r="X146" s="396"/>
      <c r="Y146" s="193"/>
      <c r="Z146" s="193"/>
      <c r="AA146" s="175"/>
      <c r="AB146" s="130"/>
      <c r="AC146" s="325"/>
      <c r="AD146" s="85"/>
      <c r="AE146" s="143"/>
      <c r="AF146" s="142" t="str">
        <f t="shared" si="42"/>
        <v/>
      </c>
      <c r="AG146" s="85"/>
      <c r="AH146" s="143"/>
      <c r="AI146" s="85"/>
      <c r="AJ146" s="143"/>
      <c r="AK146" s="317" t="str">
        <f t="shared" si="40"/>
        <v/>
      </c>
      <c r="AL146" s="85"/>
      <c r="AM146" s="143"/>
      <c r="AN146" s="85"/>
      <c r="AO146" s="143"/>
      <c r="AP146" s="98" t="str">
        <f t="shared" si="25"/>
        <v>.</v>
      </c>
      <c r="AQ146" s="337"/>
      <c r="AR146" s="93"/>
      <c r="AS146" s="94"/>
      <c r="AT146" s="95"/>
      <c r="AU146" s="95"/>
      <c r="AV146" s="96"/>
    </row>
    <row r="147" spans="1:48" s="17" customFormat="1" ht="56.25" customHeight="1" x14ac:dyDescent="0.25">
      <c r="A147" s="7"/>
      <c r="B147" s="7"/>
      <c r="C147" s="7"/>
      <c r="D147" s="474" t="s">
        <v>428</v>
      </c>
      <c r="E147" s="475"/>
      <c r="F147" s="475"/>
      <c r="G147" s="475"/>
      <c r="H147" s="475"/>
      <c r="I147" s="161" t="s">
        <v>892</v>
      </c>
      <c r="J147" s="388"/>
      <c r="K147" s="389"/>
      <c r="L147" s="389"/>
      <c r="M147" s="390"/>
      <c r="N147" s="407"/>
      <c r="O147" s="193"/>
      <c r="P147" s="169"/>
      <c r="Q147" s="433"/>
      <c r="R147" s="193"/>
      <c r="S147" s="173"/>
      <c r="T147" s="169"/>
      <c r="U147" s="173"/>
      <c r="V147" s="195"/>
      <c r="W147" s="175"/>
      <c r="X147" s="396"/>
      <c r="Y147" s="193"/>
      <c r="Z147" s="193"/>
      <c r="AA147" s="175"/>
      <c r="AB147" s="171"/>
      <c r="AC147" s="324"/>
      <c r="AD147" s="169"/>
      <c r="AE147" s="173"/>
      <c r="AF147" s="193" t="str">
        <f t="shared" si="42"/>
        <v/>
      </c>
      <c r="AG147" s="169"/>
      <c r="AH147" s="173"/>
      <c r="AI147" s="169"/>
      <c r="AJ147" s="173"/>
      <c r="AK147" s="318" t="str">
        <f t="shared" si="40"/>
        <v/>
      </c>
      <c r="AL147" s="169"/>
      <c r="AM147" s="173"/>
      <c r="AN147" s="169"/>
      <c r="AO147" s="173"/>
      <c r="AP147" s="172" t="str">
        <f t="shared" si="25"/>
        <v>.</v>
      </c>
      <c r="AQ147" s="174"/>
      <c r="AR147" s="93"/>
      <c r="AS147" s="94"/>
      <c r="AT147" s="95"/>
      <c r="AU147" s="95"/>
      <c r="AV147" s="96"/>
    </row>
    <row r="148" spans="1:48" s="17" customFormat="1" ht="67.5" customHeight="1" x14ac:dyDescent="0.25">
      <c r="A148" s="7"/>
      <c r="B148" s="7"/>
      <c r="C148" s="7"/>
      <c r="D148" s="495"/>
      <c r="E148" s="448"/>
      <c r="F148" s="448"/>
      <c r="G148" s="448"/>
      <c r="H148" s="448"/>
      <c r="I148" s="444" t="s">
        <v>891</v>
      </c>
      <c r="J148" s="388"/>
      <c r="K148" s="389"/>
      <c r="L148" s="389"/>
      <c r="M148" s="390"/>
      <c r="N148" s="407"/>
      <c r="O148" s="193"/>
      <c r="P148" s="169"/>
      <c r="Q148" s="433"/>
      <c r="R148" s="193"/>
      <c r="S148" s="173"/>
      <c r="T148" s="169"/>
      <c r="U148" s="173"/>
      <c r="V148" s="195"/>
      <c r="W148" s="175"/>
      <c r="X148" s="396"/>
      <c r="Y148" s="193"/>
      <c r="Z148" s="193"/>
      <c r="AA148" s="175"/>
      <c r="AB148" s="171"/>
      <c r="AC148" s="324"/>
      <c r="AD148" s="169"/>
      <c r="AE148" s="173"/>
      <c r="AF148" s="193" t="str">
        <f t="shared" si="42"/>
        <v/>
      </c>
      <c r="AG148" s="169"/>
      <c r="AH148" s="173"/>
      <c r="AI148" s="169"/>
      <c r="AJ148" s="173"/>
      <c r="AK148" s="318" t="str">
        <f t="shared" si="40"/>
        <v/>
      </c>
      <c r="AL148" s="169"/>
      <c r="AM148" s="173"/>
      <c r="AN148" s="169"/>
      <c r="AO148" s="173"/>
      <c r="AP148" s="172" t="str">
        <f t="shared" si="25"/>
        <v>.</v>
      </c>
      <c r="AQ148" s="174"/>
      <c r="AR148" s="93"/>
      <c r="AS148" s="94"/>
      <c r="AT148" s="95"/>
      <c r="AU148" s="95"/>
      <c r="AV148" s="96"/>
    </row>
    <row r="149" spans="1:48" s="17" customFormat="1" ht="73.5" customHeight="1" x14ac:dyDescent="0.25">
      <c r="A149" s="7" t="str">
        <f>MID(E149,FIND("(Q",E149)+1,7)</f>
        <v>Q2.3.1.</v>
      </c>
      <c r="B149" s="31" t="s">
        <v>14</v>
      </c>
      <c r="C149" s="7" t="s">
        <v>238</v>
      </c>
      <c r="D149" s="9"/>
      <c r="E149" s="487" t="s">
        <v>424</v>
      </c>
      <c r="F149" s="487"/>
      <c r="G149" s="487"/>
      <c r="H149" s="487"/>
      <c r="I149" s="444"/>
      <c r="J149" s="388"/>
      <c r="K149" s="389"/>
      <c r="L149" s="389"/>
      <c r="M149" s="390"/>
      <c r="N149" s="406" t="s">
        <v>139</v>
      </c>
      <c r="O149" s="164"/>
      <c r="P149" s="163"/>
      <c r="Q149" s="432"/>
      <c r="R149" s="164"/>
      <c r="S149" s="165"/>
      <c r="T149" s="163"/>
      <c r="U149" s="165"/>
      <c r="V149" s="194" t="str">
        <f t="shared" si="43"/>
        <v>Federal level/ National Level (for non-federal states)</v>
      </c>
      <c r="W149" s="97"/>
      <c r="X149" s="396"/>
      <c r="Y149" s="193"/>
      <c r="Z149" s="193"/>
      <c r="AA149" s="175"/>
      <c r="AB149" s="130"/>
      <c r="AC149" s="325"/>
      <c r="AD149" s="85"/>
      <c r="AE149" s="143"/>
      <c r="AF149" s="142" t="str">
        <f t="shared" si="42"/>
        <v/>
      </c>
      <c r="AG149" s="85"/>
      <c r="AH149" s="143"/>
      <c r="AI149" s="85"/>
      <c r="AJ149" s="143"/>
      <c r="AK149" s="317" t="str">
        <f t="shared" si="40"/>
        <v/>
      </c>
      <c r="AL149" s="85"/>
      <c r="AM149" s="143"/>
      <c r="AN149" s="85"/>
      <c r="AO149" s="143"/>
      <c r="AP149" s="98" t="str">
        <f t="shared" si="25"/>
        <v>.</v>
      </c>
      <c r="AQ149" s="337"/>
      <c r="AR149" s="93"/>
      <c r="AS149" s="94"/>
      <c r="AT149" s="95"/>
      <c r="AU149" s="95"/>
      <c r="AV149" s="96"/>
    </row>
    <row r="150" spans="1:48" s="17" customFormat="1" ht="57.75" customHeight="1" x14ac:dyDescent="0.25">
      <c r="A150" s="7" t="str">
        <f>MID(E150,FIND("(Q",E150)+1,7)</f>
        <v>Q2.3.1a</v>
      </c>
      <c r="B150" s="31" t="s">
        <v>546</v>
      </c>
      <c r="C150" s="7"/>
      <c r="D150" s="9"/>
      <c r="E150" s="477" t="s">
        <v>425</v>
      </c>
      <c r="F150" s="477"/>
      <c r="G150" s="477"/>
      <c r="H150" s="477"/>
      <c r="I150" s="444"/>
      <c r="J150" s="388"/>
      <c r="K150" s="389"/>
      <c r="L150" s="389"/>
      <c r="M150" s="390"/>
      <c r="N150" s="406" t="s">
        <v>0</v>
      </c>
      <c r="O150" s="164" t="str">
        <f t="shared" ref="O150:O174" si="48">IF(OR(B150="NI",B150="N"),"New question introduced in 2023 - Please answer this question for the year of the previous update in Column P",IF(B150="EC","Small changes were made to the question. Take extra care when validating the response in Column N. If necessary, please change your answer in Column P",""))</f>
        <v>New question introduced in 2023 - Please answer this question for the year of the previous update in Column P</v>
      </c>
      <c r="P150" s="163"/>
      <c r="Q150" s="432"/>
      <c r="R150" s="164"/>
      <c r="S150" s="165"/>
      <c r="T150" s="163"/>
      <c r="U150" s="165"/>
      <c r="V150" s="194" t="str">
        <f t="shared" si="43"/>
        <v/>
      </c>
      <c r="W150" s="97"/>
      <c r="X150" s="396"/>
      <c r="Y150" s="193"/>
      <c r="Z150" s="193"/>
      <c r="AA150" s="175"/>
      <c r="AB150" s="130"/>
      <c r="AC150" s="325"/>
      <c r="AD150" s="85"/>
      <c r="AE150" s="143"/>
      <c r="AF150" s="142" t="str">
        <f t="shared" si="42"/>
        <v/>
      </c>
      <c r="AG150" s="85"/>
      <c r="AH150" s="143"/>
      <c r="AI150" s="85"/>
      <c r="AJ150" s="143"/>
      <c r="AK150" s="317" t="str">
        <f t="shared" si="40"/>
        <v/>
      </c>
      <c r="AL150" s="85"/>
      <c r="AM150" s="143"/>
      <c r="AN150" s="85"/>
      <c r="AO150" s="143"/>
      <c r="AP150" s="98" t="str">
        <f t="shared" si="25"/>
        <v>.</v>
      </c>
      <c r="AQ150" s="337"/>
      <c r="AR150" s="93"/>
      <c r="AS150" s="94"/>
      <c r="AT150" s="95"/>
      <c r="AU150" s="95"/>
      <c r="AV150" s="96"/>
    </row>
    <row r="151" spans="1:48" s="17" customFormat="1" ht="100" customHeight="1" x14ac:dyDescent="0.25">
      <c r="A151" s="7"/>
      <c r="B151" s="7"/>
      <c r="C151" s="7"/>
      <c r="D151" s="9"/>
      <c r="E151" s="487" t="s">
        <v>426</v>
      </c>
      <c r="F151" s="487"/>
      <c r="G151" s="487"/>
      <c r="H151" s="488"/>
      <c r="I151" s="456" t="s">
        <v>875</v>
      </c>
      <c r="J151" s="388"/>
      <c r="K151" s="389"/>
      <c r="L151" s="389"/>
      <c r="M151" s="390"/>
      <c r="N151" s="407" t="s">
        <v>0</v>
      </c>
      <c r="O151" s="193" t="str">
        <f t="shared" si="48"/>
        <v/>
      </c>
      <c r="P151" s="169"/>
      <c r="Q151" s="433"/>
      <c r="R151" s="193"/>
      <c r="S151" s="173"/>
      <c r="T151" s="169"/>
      <c r="U151" s="173"/>
      <c r="V151" s="195"/>
      <c r="W151" s="175"/>
      <c r="X151" s="396"/>
      <c r="Y151" s="193"/>
      <c r="Z151" s="193"/>
      <c r="AA151" s="175"/>
      <c r="AB151" s="171"/>
      <c r="AC151" s="324"/>
      <c r="AD151" s="169"/>
      <c r="AE151" s="173"/>
      <c r="AF151" s="193" t="str">
        <f t="shared" si="42"/>
        <v/>
      </c>
      <c r="AG151" s="169"/>
      <c r="AH151" s="173"/>
      <c r="AI151" s="169"/>
      <c r="AJ151" s="173"/>
      <c r="AK151" s="318" t="str">
        <f t="shared" si="40"/>
        <v/>
      </c>
      <c r="AL151" s="169"/>
      <c r="AM151" s="173"/>
      <c r="AN151" s="169"/>
      <c r="AO151" s="173"/>
      <c r="AP151" s="172" t="str">
        <f t="shared" si="25"/>
        <v>.</v>
      </c>
      <c r="AQ151" s="174"/>
      <c r="AR151" s="93"/>
      <c r="AS151" s="94"/>
      <c r="AT151" s="95"/>
      <c r="AU151" s="95"/>
      <c r="AV151" s="96"/>
    </row>
    <row r="152" spans="1:48" s="17" customFormat="1" ht="100" customHeight="1" x14ac:dyDescent="0.25">
      <c r="A152" s="7" t="str">
        <f>MID($E$151,FIND("(Q",$E$151)+1,6)&amp;"_C3"</f>
        <v>Q2.3.2_C3</v>
      </c>
      <c r="B152" s="7" t="s">
        <v>12</v>
      </c>
      <c r="C152" s="7" t="s">
        <v>318</v>
      </c>
      <c r="D152" s="9"/>
      <c r="E152" s="413"/>
      <c r="F152" s="485" t="s">
        <v>423</v>
      </c>
      <c r="G152" s="485"/>
      <c r="H152" s="486"/>
      <c r="I152" s="456"/>
      <c r="J152" s="388"/>
      <c r="K152" s="389"/>
      <c r="L152" s="389"/>
      <c r="M152" s="390"/>
      <c r="N152" s="406" t="s">
        <v>8</v>
      </c>
      <c r="O152" s="164" t="str">
        <f t="shared" si="48"/>
        <v/>
      </c>
      <c r="P152" s="434"/>
      <c r="Q152" s="432"/>
      <c r="R152" s="164"/>
      <c r="S152" s="165"/>
      <c r="T152" s="163"/>
      <c r="U152" s="165"/>
      <c r="V152" s="194" t="str">
        <f t="shared" si="43"/>
        <v>no (market open to competition)</v>
      </c>
      <c r="W152" s="97"/>
      <c r="X152" s="396"/>
      <c r="Y152" s="193"/>
      <c r="Z152" s="193"/>
      <c r="AA152" s="175"/>
      <c r="AB152" s="130"/>
      <c r="AC152" s="325"/>
      <c r="AD152" s="85"/>
      <c r="AE152" s="143"/>
      <c r="AF152" s="142" t="str">
        <f t="shared" si="42"/>
        <v/>
      </c>
      <c r="AG152" s="85"/>
      <c r="AH152" s="143"/>
      <c r="AI152" s="85"/>
      <c r="AJ152" s="143"/>
      <c r="AK152" s="317" t="str">
        <f t="shared" si="40"/>
        <v/>
      </c>
      <c r="AL152" s="85"/>
      <c r="AM152" s="143"/>
      <c r="AN152" s="85"/>
      <c r="AO152" s="143"/>
      <c r="AP152" s="98" t="str">
        <f t="shared" si="25"/>
        <v>.</v>
      </c>
      <c r="AQ152" s="337"/>
      <c r="AR152" s="93"/>
      <c r="AS152" s="94"/>
      <c r="AT152" s="95"/>
      <c r="AU152" s="95"/>
      <c r="AV152" s="96"/>
    </row>
    <row r="153" spans="1:48" s="17" customFormat="1" ht="100" customHeight="1" x14ac:dyDescent="0.25">
      <c r="A153" s="7" t="str">
        <f>MID($E$151,FIND("(Q",$E$151)+1,6)&amp;"_C4"</f>
        <v>Q2.3.2_C4</v>
      </c>
      <c r="B153" s="7" t="s">
        <v>12</v>
      </c>
      <c r="C153" s="7" t="s">
        <v>319</v>
      </c>
      <c r="D153" s="9"/>
      <c r="E153" s="413"/>
      <c r="F153" s="485" t="s">
        <v>38</v>
      </c>
      <c r="G153" s="485"/>
      <c r="H153" s="486"/>
      <c r="I153" s="456"/>
      <c r="J153" s="388"/>
      <c r="K153" s="389"/>
      <c r="L153" s="389"/>
      <c r="M153" s="390"/>
      <c r="N153" s="406" t="s">
        <v>8</v>
      </c>
      <c r="O153" s="164" t="str">
        <f t="shared" si="48"/>
        <v/>
      </c>
      <c r="P153" s="434"/>
      <c r="Q153" s="432"/>
      <c r="R153" s="164"/>
      <c r="S153" s="165"/>
      <c r="T153" s="163"/>
      <c r="U153" s="165"/>
      <c r="V153" s="194" t="str">
        <f t="shared" si="43"/>
        <v>no (market open to competition)</v>
      </c>
      <c r="W153" s="97"/>
      <c r="X153" s="396"/>
      <c r="Y153" s="193"/>
      <c r="Z153" s="193"/>
      <c r="AA153" s="175"/>
      <c r="AB153" s="130"/>
      <c r="AC153" s="325"/>
      <c r="AD153" s="85"/>
      <c r="AE153" s="143"/>
      <c r="AF153" s="142" t="str">
        <f t="shared" si="42"/>
        <v/>
      </c>
      <c r="AG153" s="85"/>
      <c r="AH153" s="143"/>
      <c r="AI153" s="85"/>
      <c r="AJ153" s="143"/>
      <c r="AK153" s="317" t="str">
        <f t="shared" si="40"/>
        <v/>
      </c>
      <c r="AL153" s="85"/>
      <c r="AM153" s="143"/>
      <c r="AN153" s="85"/>
      <c r="AO153" s="143"/>
      <c r="AP153" s="98" t="str">
        <f t="shared" si="25"/>
        <v>.</v>
      </c>
      <c r="AQ153" s="337"/>
      <c r="AR153" s="93"/>
      <c r="AS153" s="94"/>
      <c r="AT153" s="95"/>
      <c r="AU153" s="95"/>
      <c r="AV153" s="96"/>
    </row>
    <row r="154" spans="1:48" s="17" customFormat="1" ht="43.5" customHeight="1" x14ac:dyDescent="0.25">
      <c r="A154" s="7" t="str">
        <f>MID(E154,FIND("(Q",E154)+1,7)</f>
        <v>Q2.3.2a</v>
      </c>
      <c r="B154" s="31" t="s">
        <v>138</v>
      </c>
      <c r="C154" s="7" t="s">
        <v>320</v>
      </c>
      <c r="D154" s="9"/>
      <c r="E154" s="445" t="s">
        <v>427</v>
      </c>
      <c r="F154" s="445"/>
      <c r="G154" s="445"/>
      <c r="H154" s="446"/>
      <c r="I154" s="111"/>
      <c r="J154" s="388"/>
      <c r="K154" s="389"/>
      <c r="L154" s="389"/>
      <c r="M154" s="390"/>
      <c r="N154" s="406" t="s">
        <v>1183</v>
      </c>
      <c r="O154" s="164" t="str">
        <f t="shared" si="48"/>
        <v/>
      </c>
      <c r="P154" s="163"/>
      <c r="Q154" s="432"/>
      <c r="R154" s="164"/>
      <c r="S154" s="165"/>
      <c r="T154" s="163"/>
      <c r="U154" s="165"/>
      <c r="V154" s="194" t="str">
        <f t="shared" si="43"/>
        <v>.</v>
      </c>
      <c r="W154" s="97"/>
      <c r="X154" s="396"/>
      <c r="Y154" s="193"/>
      <c r="Z154" s="193"/>
      <c r="AA154" s="175"/>
      <c r="AB154" s="130"/>
      <c r="AC154" s="325"/>
      <c r="AD154" s="85"/>
      <c r="AE154" s="143"/>
      <c r="AF154" s="142" t="str">
        <f t="shared" si="42"/>
        <v/>
      </c>
      <c r="AG154" s="85"/>
      <c r="AH154" s="143"/>
      <c r="AI154" s="85"/>
      <c r="AJ154" s="143"/>
      <c r="AK154" s="317" t="str">
        <f t="shared" si="40"/>
        <v/>
      </c>
      <c r="AL154" s="85"/>
      <c r="AM154" s="143"/>
      <c r="AN154" s="85"/>
      <c r="AO154" s="143"/>
      <c r="AP154" s="98" t="str">
        <f t="shared" si="25"/>
        <v>.</v>
      </c>
      <c r="AQ154" s="337"/>
      <c r="AR154" s="93"/>
      <c r="AS154" s="94"/>
      <c r="AT154" s="95"/>
      <c r="AU154" s="95"/>
      <c r="AV154" s="96"/>
    </row>
    <row r="155" spans="1:48" s="17" customFormat="1" ht="43.5" customHeight="1" x14ac:dyDescent="0.25">
      <c r="A155" s="7"/>
      <c r="B155" s="7"/>
      <c r="C155" s="7"/>
      <c r="D155" s="9"/>
      <c r="E155" s="448" t="s">
        <v>1162</v>
      </c>
      <c r="F155" s="448"/>
      <c r="G155" s="448"/>
      <c r="H155" s="449"/>
      <c r="I155" s="456" t="s">
        <v>366</v>
      </c>
      <c r="J155" s="388"/>
      <c r="K155" s="389"/>
      <c r="L155" s="389"/>
      <c r="M155" s="390"/>
      <c r="N155" s="407" t="s">
        <v>0</v>
      </c>
      <c r="O155" s="193" t="str">
        <f t="shared" si="48"/>
        <v/>
      </c>
      <c r="P155" s="169"/>
      <c r="Q155" s="433"/>
      <c r="R155" s="193"/>
      <c r="S155" s="173"/>
      <c r="T155" s="169"/>
      <c r="U155" s="173"/>
      <c r="V155" s="195"/>
      <c r="W155" s="175"/>
      <c r="X155" s="396"/>
      <c r="Y155" s="193"/>
      <c r="Z155" s="193"/>
      <c r="AA155" s="175"/>
      <c r="AB155" s="171"/>
      <c r="AC155" s="324"/>
      <c r="AD155" s="169"/>
      <c r="AE155" s="173"/>
      <c r="AF155" s="193" t="str">
        <f t="shared" si="42"/>
        <v/>
      </c>
      <c r="AG155" s="169"/>
      <c r="AH155" s="173"/>
      <c r="AI155" s="169"/>
      <c r="AJ155" s="173"/>
      <c r="AK155" s="318" t="str">
        <f t="shared" si="40"/>
        <v/>
      </c>
      <c r="AL155" s="169"/>
      <c r="AM155" s="173"/>
      <c r="AN155" s="169"/>
      <c r="AO155" s="173"/>
      <c r="AP155" s="172" t="str">
        <f t="shared" si="25"/>
        <v>.</v>
      </c>
      <c r="AQ155" s="174"/>
      <c r="AR155" s="93"/>
      <c r="AS155" s="94"/>
      <c r="AT155" s="95"/>
      <c r="AU155" s="95"/>
      <c r="AV155" s="96"/>
    </row>
    <row r="156" spans="1:48" s="17" customFormat="1" ht="45" customHeight="1" x14ac:dyDescent="0.25">
      <c r="A156" s="7" t="str">
        <f>MID($E$155,FIND("(Q",$E$155)+1,6)&amp;"_C3"</f>
        <v>Q2.3.3_C3</v>
      </c>
      <c r="B156" s="7" t="s">
        <v>546</v>
      </c>
      <c r="C156" s="7"/>
      <c r="D156" s="9"/>
      <c r="E156" s="413"/>
      <c r="F156" s="485" t="s">
        <v>423</v>
      </c>
      <c r="G156" s="485"/>
      <c r="H156" s="486"/>
      <c r="I156" s="456"/>
      <c r="J156" s="420"/>
      <c r="K156" s="389"/>
      <c r="L156" s="389"/>
      <c r="M156" s="390"/>
      <c r="N156" s="406" t="s">
        <v>0</v>
      </c>
      <c r="O156" s="164" t="str">
        <f t="shared" si="48"/>
        <v>New question introduced in 2023 - Please answer this question for the year of the previous update in Column P</v>
      </c>
      <c r="P156" s="163"/>
      <c r="Q156" s="432"/>
      <c r="R156" s="164"/>
      <c r="S156" s="165"/>
      <c r="T156" s="164"/>
      <c r="U156" s="165"/>
      <c r="V156" s="194" t="str">
        <f t="shared" si="43"/>
        <v/>
      </c>
      <c r="W156" s="97"/>
      <c r="X156" s="396"/>
      <c r="Y156" s="193"/>
      <c r="Z156" s="193"/>
      <c r="AA156" s="175"/>
      <c r="AB156" s="130"/>
      <c r="AC156" s="331"/>
      <c r="AD156" s="142"/>
      <c r="AE156" s="143"/>
      <c r="AF156" s="142" t="str">
        <f t="shared" si="42"/>
        <v/>
      </c>
      <c r="AG156" s="142"/>
      <c r="AH156" s="143"/>
      <c r="AI156" s="142"/>
      <c r="AJ156" s="143"/>
      <c r="AK156" s="317" t="str">
        <f t="shared" si="40"/>
        <v/>
      </c>
      <c r="AL156" s="142"/>
      <c r="AM156" s="143"/>
      <c r="AN156" s="142"/>
      <c r="AO156" s="143"/>
      <c r="AP156" s="98" t="str">
        <f t="shared" si="25"/>
        <v>.</v>
      </c>
      <c r="AQ156" s="337"/>
      <c r="AR156" s="93"/>
      <c r="AS156" s="94"/>
      <c r="AT156" s="95"/>
      <c r="AU156" s="95"/>
      <c r="AV156" s="96"/>
    </row>
    <row r="157" spans="1:48" s="17" customFormat="1" ht="47.25" customHeight="1" x14ac:dyDescent="0.25">
      <c r="A157" s="7" t="str">
        <f>MID($E$155,FIND("(Q",$E$155)+1,6)&amp;"_C4"</f>
        <v>Q2.3.3_C4</v>
      </c>
      <c r="B157" s="7" t="s">
        <v>546</v>
      </c>
      <c r="C157" s="7"/>
      <c r="D157" s="9"/>
      <c r="E157" s="413"/>
      <c r="F157" s="485" t="s">
        <v>38</v>
      </c>
      <c r="G157" s="485"/>
      <c r="H157" s="486"/>
      <c r="I157" s="456"/>
      <c r="J157" s="491"/>
      <c r="K157" s="389"/>
      <c r="L157" s="389"/>
      <c r="M157" s="390"/>
      <c r="N157" s="406" t="s">
        <v>0</v>
      </c>
      <c r="O157" s="164" t="str">
        <f t="shared" si="48"/>
        <v>New question introduced in 2023 - Please answer this question for the year of the previous update in Column P</v>
      </c>
      <c r="P157" s="163"/>
      <c r="Q157" s="432"/>
      <c r="R157" s="164"/>
      <c r="S157" s="165"/>
      <c r="T157" s="164"/>
      <c r="U157" s="165"/>
      <c r="V157" s="194" t="str">
        <f t="shared" si="43"/>
        <v/>
      </c>
      <c r="W157" s="97"/>
      <c r="X157" s="396"/>
      <c r="Y157" s="193"/>
      <c r="Z157" s="193"/>
      <c r="AA157" s="175"/>
      <c r="AB157" s="130"/>
      <c r="AC157" s="331"/>
      <c r="AD157" s="142"/>
      <c r="AE157" s="143"/>
      <c r="AF157" s="142" t="str">
        <f t="shared" si="42"/>
        <v/>
      </c>
      <c r="AG157" s="142"/>
      <c r="AH157" s="143"/>
      <c r="AI157" s="142"/>
      <c r="AJ157" s="143"/>
      <c r="AK157" s="317" t="str">
        <f t="shared" si="40"/>
        <v/>
      </c>
      <c r="AL157" s="142"/>
      <c r="AM157" s="143"/>
      <c r="AN157" s="142"/>
      <c r="AO157" s="143"/>
      <c r="AP157" s="98" t="str">
        <f t="shared" ref="AP157:AP220" si="49">IF(AND(AN157="",AL157="",AK157=""),".",IF(AND(AN157="",AL157=""),AK157,IF(AND(AN157="",AL157&lt;&gt;""),AL157,IF(AND(AN157="",AL157&lt;&gt;""),AL157,AN157))))</f>
        <v>.</v>
      </c>
      <c r="AQ157" s="337"/>
      <c r="AR157" s="93"/>
      <c r="AS157" s="94"/>
      <c r="AT157" s="95"/>
      <c r="AU157" s="95"/>
      <c r="AV157" s="96"/>
    </row>
    <row r="158" spans="1:48" s="17" customFormat="1" ht="56.25" customHeight="1" x14ac:dyDescent="0.25">
      <c r="A158" s="7" t="str">
        <f>MID(E158,FIND("(Q",E158)+1,6)</f>
        <v>Q2.3.4</v>
      </c>
      <c r="B158" s="7" t="s">
        <v>12</v>
      </c>
      <c r="C158" s="7" t="s">
        <v>216</v>
      </c>
      <c r="D158" s="9"/>
      <c r="E158" s="487" t="s">
        <v>429</v>
      </c>
      <c r="F158" s="487"/>
      <c r="G158" s="487"/>
      <c r="H158" s="488"/>
      <c r="I158" s="419" t="s">
        <v>430</v>
      </c>
      <c r="J158" s="492"/>
      <c r="K158" s="389"/>
      <c r="L158" s="389"/>
      <c r="M158" s="390"/>
      <c r="N158" s="406" t="s">
        <v>2</v>
      </c>
      <c r="O158" s="164" t="str">
        <f t="shared" si="48"/>
        <v/>
      </c>
      <c r="P158" s="163"/>
      <c r="Q158" s="432"/>
      <c r="R158" s="164"/>
      <c r="S158" s="165"/>
      <c r="T158" s="163"/>
      <c r="U158" s="165"/>
      <c r="V158" s="194" t="str">
        <f t="shared" si="43"/>
        <v>yes</v>
      </c>
      <c r="W158" s="97"/>
      <c r="X158" s="396"/>
      <c r="Y158" s="193"/>
      <c r="Z158" s="193"/>
      <c r="AA158" s="175"/>
      <c r="AB158" s="130"/>
      <c r="AC158" s="325"/>
      <c r="AD158" s="85"/>
      <c r="AE158" s="143"/>
      <c r="AF158" s="142" t="str">
        <f t="shared" si="42"/>
        <v/>
      </c>
      <c r="AG158" s="85"/>
      <c r="AH158" s="143"/>
      <c r="AI158" s="85"/>
      <c r="AJ158" s="143"/>
      <c r="AK158" s="317" t="str">
        <f t="shared" si="40"/>
        <v/>
      </c>
      <c r="AL158" s="85"/>
      <c r="AM158" s="143"/>
      <c r="AN158" s="85"/>
      <c r="AO158" s="143"/>
      <c r="AP158" s="98" t="str">
        <f t="shared" si="49"/>
        <v>.</v>
      </c>
      <c r="AQ158" s="337"/>
      <c r="AR158" s="93"/>
      <c r="AS158" s="94"/>
      <c r="AT158" s="95"/>
      <c r="AU158" s="95"/>
      <c r="AV158" s="96"/>
    </row>
    <row r="159" spans="1:48" s="17" customFormat="1" ht="181.5" customHeight="1" x14ac:dyDescent="0.25">
      <c r="A159" s="7" t="str">
        <f>MID(F159,FIND("(Q",F159)+1,7)</f>
        <v>Q2.3.4a</v>
      </c>
      <c r="B159" s="7" t="s">
        <v>13</v>
      </c>
      <c r="C159" s="7"/>
      <c r="D159" s="9"/>
      <c r="E159" s="16"/>
      <c r="F159" s="487" t="s">
        <v>431</v>
      </c>
      <c r="G159" s="477"/>
      <c r="H159" s="478"/>
      <c r="I159" s="416" t="s">
        <v>876</v>
      </c>
      <c r="J159" s="420"/>
      <c r="K159" s="389"/>
      <c r="L159" s="389"/>
      <c r="M159" s="390"/>
      <c r="N159" s="406" t="s">
        <v>0</v>
      </c>
      <c r="O159" s="164" t="str">
        <f t="shared" si="48"/>
        <v>New question introduced in 2023 - Please answer this question for the year of the previous update in Column P</v>
      </c>
      <c r="P159" s="163"/>
      <c r="Q159" s="432"/>
      <c r="R159" s="164"/>
      <c r="S159" s="165"/>
      <c r="T159" s="164"/>
      <c r="U159" s="165"/>
      <c r="V159" s="194" t="str">
        <f t="shared" si="43"/>
        <v/>
      </c>
      <c r="W159" s="97"/>
      <c r="X159" s="396"/>
      <c r="Y159" s="193"/>
      <c r="Z159" s="193"/>
      <c r="AA159" s="175"/>
      <c r="AB159" s="130"/>
      <c r="AC159" s="331"/>
      <c r="AD159" s="142"/>
      <c r="AE159" s="143"/>
      <c r="AF159" s="142" t="str">
        <f t="shared" si="42"/>
        <v/>
      </c>
      <c r="AG159" s="142"/>
      <c r="AH159" s="143"/>
      <c r="AI159" s="142"/>
      <c r="AJ159" s="143"/>
      <c r="AK159" s="317" t="str">
        <f t="shared" si="40"/>
        <v/>
      </c>
      <c r="AL159" s="142"/>
      <c r="AM159" s="143"/>
      <c r="AN159" s="142"/>
      <c r="AO159" s="143"/>
      <c r="AP159" s="98" t="str">
        <f t="shared" si="49"/>
        <v>.</v>
      </c>
      <c r="AQ159" s="337"/>
      <c r="AR159" s="93"/>
      <c r="AS159" s="94"/>
      <c r="AT159" s="95"/>
      <c r="AU159" s="95"/>
      <c r="AV159" s="96"/>
    </row>
    <row r="160" spans="1:48" s="17" customFormat="1" ht="61" customHeight="1" x14ac:dyDescent="0.25">
      <c r="A160" s="7" t="str">
        <f>MID(F160,FIND("(Q",F160)+1,7)</f>
        <v>Q2.3.4b</v>
      </c>
      <c r="B160" s="31" t="s">
        <v>546</v>
      </c>
      <c r="C160" s="7"/>
      <c r="D160" s="9"/>
      <c r="E160" s="16"/>
      <c r="F160" s="477" t="s">
        <v>432</v>
      </c>
      <c r="G160" s="477"/>
      <c r="H160" s="478"/>
      <c r="I160" s="409"/>
      <c r="J160" s="420"/>
      <c r="K160" s="389"/>
      <c r="L160" s="389"/>
      <c r="M160" s="390"/>
      <c r="N160" s="406" t="s">
        <v>0</v>
      </c>
      <c r="O160" s="164" t="s">
        <v>907</v>
      </c>
      <c r="P160" s="163"/>
      <c r="Q160" s="432"/>
      <c r="R160" s="164"/>
      <c r="S160" s="165"/>
      <c r="T160" s="163"/>
      <c r="U160" s="165"/>
      <c r="V160" s="194" t="str">
        <f t="shared" si="43"/>
        <v/>
      </c>
      <c r="W160" s="97"/>
      <c r="X160" s="396"/>
      <c r="Y160" s="193"/>
      <c r="Z160" s="193"/>
      <c r="AA160" s="175"/>
      <c r="AB160" s="130"/>
      <c r="AC160" s="325"/>
      <c r="AD160" s="85"/>
      <c r="AE160" s="143"/>
      <c r="AF160" s="142" t="str">
        <f t="shared" si="42"/>
        <v/>
      </c>
      <c r="AG160" s="85"/>
      <c r="AH160" s="143"/>
      <c r="AI160" s="85"/>
      <c r="AJ160" s="143"/>
      <c r="AK160" s="317" t="str">
        <f t="shared" si="40"/>
        <v/>
      </c>
      <c r="AL160" s="85"/>
      <c r="AM160" s="143"/>
      <c r="AN160" s="85"/>
      <c r="AO160" s="143"/>
      <c r="AP160" s="98" t="str">
        <f t="shared" si="49"/>
        <v>.</v>
      </c>
      <c r="AQ160" s="337"/>
      <c r="AR160" s="93"/>
      <c r="AS160" s="94"/>
      <c r="AT160" s="95"/>
      <c r="AU160" s="95"/>
      <c r="AV160" s="96"/>
    </row>
    <row r="161" spans="1:48" s="17" customFormat="1" ht="40" customHeight="1" x14ac:dyDescent="0.25">
      <c r="A161" s="7"/>
      <c r="B161" s="7"/>
      <c r="C161" s="7"/>
      <c r="D161" s="9"/>
      <c r="E161" s="16"/>
      <c r="F161" s="487" t="s">
        <v>437</v>
      </c>
      <c r="G161" s="477"/>
      <c r="H161" s="478"/>
      <c r="I161" s="456" t="s">
        <v>877</v>
      </c>
      <c r="J161" s="420"/>
      <c r="K161" s="389"/>
      <c r="L161" s="389"/>
      <c r="M161" s="390"/>
      <c r="N161" s="407"/>
      <c r="O161" s="193" t="str">
        <f t="shared" si="48"/>
        <v/>
      </c>
      <c r="P161" s="169"/>
      <c r="Q161" s="433"/>
      <c r="R161" s="193"/>
      <c r="S161" s="173"/>
      <c r="T161" s="169"/>
      <c r="U161" s="173"/>
      <c r="V161" s="195"/>
      <c r="W161" s="175"/>
      <c r="X161" s="396"/>
      <c r="Y161" s="193"/>
      <c r="Z161" s="193"/>
      <c r="AA161" s="175"/>
      <c r="AB161" s="171"/>
      <c r="AC161" s="324"/>
      <c r="AD161" s="169"/>
      <c r="AE161" s="173"/>
      <c r="AF161" s="193" t="str">
        <f t="shared" si="42"/>
        <v/>
      </c>
      <c r="AG161" s="169"/>
      <c r="AH161" s="173"/>
      <c r="AI161" s="169"/>
      <c r="AJ161" s="173"/>
      <c r="AK161" s="318" t="str">
        <f t="shared" si="40"/>
        <v/>
      </c>
      <c r="AL161" s="169"/>
      <c r="AM161" s="173"/>
      <c r="AN161" s="169"/>
      <c r="AO161" s="173"/>
      <c r="AP161" s="172" t="str">
        <f t="shared" si="49"/>
        <v>.</v>
      </c>
      <c r="AQ161" s="174"/>
      <c r="AR161" s="93"/>
      <c r="AS161" s="94"/>
      <c r="AT161" s="95"/>
      <c r="AU161" s="95"/>
      <c r="AV161" s="96"/>
    </row>
    <row r="162" spans="1:48" s="17" customFormat="1" ht="40" customHeight="1" x14ac:dyDescent="0.25">
      <c r="A162" s="7" t="str">
        <f>MID(G162,FIND("(Q",G162)+1,7)</f>
        <v>Q2.3.4c</v>
      </c>
      <c r="B162" s="7" t="s">
        <v>13</v>
      </c>
      <c r="C162" s="7"/>
      <c r="D162" s="9"/>
      <c r="E162" s="16"/>
      <c r="F162" s="413"/>
      <c r="G162" s="485" t="s">
        <v>433</v>
      </c>
      <c r="H162" s="486"/>
      <c r="I162" s="456"/>
      <c r="J162" s="420"/>
      <c r="K162" s="389"/>
      <c r="L162" s="389"/>
      <c r="M162" s="390"/>
      <c r="N162" s="406" t="s">
        <v>0</v>
      </c>
      <c r="O162" s="164" t="str">
        <f t="shared" si="48"/>
        <v>New question introduced in 2023 - Please answer this question for the year of the previous update in Column P</v>
      </c>
      <c r="P162" s="163"/>
      <c r="Q162" s="432"/>
      <c r="R162" s="164"/>
      <c r="S162" s="165"/>
      <c r="T162" s="164"/>
      <c r="U162" s="165"/>
      <c r="V162" s="194" t="str">
        <f t="shared" si="43"/>
        <v/>
      </c>
      <c r="W162" s="97"/>
      <c r="X162" s="396"/>
      <c r="Y162" s="193"/>
      <c r="Z162" s="193"/>
      <c r="AA162" s="175"/>
      <c r="AB162" s="130"/>
      <c r="AC162" s="331"/>
      <c r="AD162" s="142"/>
      <c r="AE162" s="143"/>
      <c r="AF162" s="142" t="str">
        <f t="shared" si="42"/>
        <v/>
      </c>
      <c r="AG162" s="142"/>
      <c r="AH162" s="143"/>
      <c r="AI162" s="142"/>
      <c r="AJ162" s="143"/>
      <c r="AK162" s="317" t="str">
        <f t="shared" si="40"/>
        <v/>
      </c>
      <c r="AL162" s="142"/>
      <c r="AM162" s="143"/>
      <c r="AN162" s="142"/>
      <c r="AO162" s="143"/>
      <c r="AP162" s="98" t="str">
        <f t="shared" si="49"/>
        <v>.</v>
      </c>
      <c r="AQ162" s="337"/>
      <c r="AR162" s="93"/>
      <c r="AS162" s="94"/>
      <c r="AT162" s="95"/>
      <c r="AU162" s="95"/>
      <c r="AV162" s="96"/>
    </row>
    <row r="163" spans="1:48" s="17" customFormat="1" ht="40" customHeight="1" x14ac:dyDescent="0.25">
      <c r="A163" s="7" t="str">
        <f t="shared" ref="A163:A164" si="50">MID(G163,FIND("(Q",G163)+1,7)</f>
        <v>Q2.3.4d</v>
      </c>
      <c r="B163" s="7" t="s">
        <v>13</v>
      </c>
      <c r="C163" s="7"/>
      <c r="D163" s="9"/>
      <c r="E163" s="16"/>
      <c r="F163" s="413"/>
      <c r="G163" s="485" t="s">
        <v>434</v>
      </c>
      <c r="H163" s="486"/>
      <c r="I163" s="456"/>
      <c r="J163" s="420"/>
      <c r="K163" s="389"/>
      <c r="L163" s="389"/>
      <c r="M163" s="390"/>
      <c r="N163" s="406" t="s">
        <v>0</v>
      </c>
      <c r="O163" s="164" t="str">
        <f t="shared" si="48"/>
        <v>New question introduced in 2023 - Please answer this question for the year of the previous update in Column P</v>
      </c>
      <c r="P163" s="163"/>
      <c r="Q163" s="432"/>
      <c r="R163" s="164"/>
      <c r="S163" s="165"/>
      <c r="T163" s="164"/>
      <c r="U163" s="165"/>
      <c r="V163" s="194" t="str">
        <f t="shared" si="43"/>
        <v/>
      </c>
      <c r="W163" s="97"/>
      <c r="X163" s="396"/>
      <c r="Y163" s="193"/>
      <c r="Z163" s="193"/>
      <c r="AA163" s="175"/>
      <c r="AB163" s="130"/>
      <c r="AC163" s="331"/>
      <c r="AD163" s="142"/>
      <c r="AE163" s="143"/>
      <c r="AF163" s="142" t="str">
        <f t="shared" si="42"/>
        <v/>
      </c>
      <c r="AG163" s="142"/>
      <c r="AH163" s="143"/>
      <c r="AI163" s="142"/>
      <c r="AJ163" s="143"/>
      <c r="AK163" s="317" t="str">
        <f t="shared" si="40"/>
        <v/>
      </c>
      <c r="AL163" s="142"/>
      <c r="AM163" s="143"/>
      <c r="AN163" s="142"/>
      <c r="AO163" s="143"/>
      <c r="AP163" s="98" t="str">
        <f t="shared" si="49"/>
        <v>.</v>
      </c>
      <c r="AQ163" s="337"/>
      <c r="AR163" s="93"/>
      <c r="AS163" s="94"/>
      <c r="AT163" s="95"/>
      <c r="AU163" s="95"/>
      <c r="AV163" s="96"/>
    </row>
    <row r="164" spans="1:48" s="17" customFormat="1" ht="40" customHeight="1" x14ac:dyDescent="0.25">
      <c r="A164" s="7" t="str">
        <f t="shared" si="50"/>
        <v>Q2.3.4e</v>
      </c>
      <c r="B164" s="7" t="s">
        <v>13</v>
      </c>
      <c r="C164" s="7"/>
      <c r="D164" s="9"/>
      <c r="E164" s="16"/>
      <c r="F164" s="413"/>
      <c r="G164" s="485" t="s">
        <v>435</v>
      </c>
      <c r="H164" s="486"/>
      <c r="I164" s="456"/>
      <c r="J164" s="420"/>
      <c r="K164" s="389"/>
      <c r="L164" s="389"/>
      <c r="M164" s="390"/>
      <c r="N164" s="406" t="s">
        <v>0</v>
      </c>
      <c r="O164" s="164" t="str">
        <f t="shared" si="48"/>
        <v>New question introduced in 2023 - Please answer this question for the year of the previous update in Column P</v>
      </c>
      <c r="P164" s="163"/>
      <c r="Q164" s="432"/>
      <c r="R164" s="164"/>
      <c r="S164" s="165"/>
      <c r="T164" s="164"/>
      <c r="U164" s="165"/>
      <c r="V164" s="194" t="str">
        <f t="shared" si="43"/>
        <v/>
      </c>
      <c r="W164" s="97"/>
      <c r="X164" s="396"/>
      <c r="Y164" s="193"/>
      <c r="Z164" s="193"/>
      <c r="AA164" s="175"/>
      <c r="AB164" s="130"/>
      <c r="AC164" s="331"/>
      <c r="AD164" s="142"/>
      <c r="AE164" s="143"/>
      <c r="AF164" s="142" t="str">
        <f t="shared" si="42"/>
        <v/>
      </c>
      <c r="AG164" s="142"/>
      <c r="AH164" s="143"/>
      <c r="AI164" s="142"/>
      <c r="AJ164" s="143"/>
      <c r="AK164" s="317" t="str">
        <f t="shared" si="40"/>
        <v/>
      </c>
      <c r="AL164" s="142"/>
      <c r="AM164" s="143"/>
      <c r="AN164" s="142"/>
      <c r="AO164" s="143"/>
      <c r="AP164" s="98" t="str">
        <f t="shared" si="49"/>
        <v>.</v>
      </c>
      <c r="AQ164" s="337"/>
      <c r="AR164" s="93"/>
      <c r="AS164" s="94"/>
      <c r="AT164" s="95"/>
      <c r="AU164" s="95"/>
      <c r="AV164" s="96"/>
    </row>
    <row r="165" spans="1:48" s="17" customFormat="1" ht="65.150000000000006" customHeight="1" x14ac:dyDescent="0.25">
      <c r="A165" s="7" t="str">
        <f>MID(G165,FIND("(Q",G165)+1,7)</f>
        <v>Q2.3.4f</v>
      </c>
      <c r="B165" s="7" t="s">
        <v>546</v>
      </c>
      <c r="C165" s="7"/>
      <c r="D165" s="9"/>
      <c r="E165" s="16"/>
      <c r="F165" s="413"/>
      <c r="G165" s="445" t="s">
        <v>436</v>
      </c>
      <c r="H165" s="446"/>
      <c r="I165" s="456"/>
      <c r="J165" s="420"/>
      <c r="K165" s="389"/>
      <c r="L165" s="389"/>
      <c r="M165" s="390"/>
      <c r="N165" s="406" t="s">
        <v>0</v>
      </c>
      <c r="O165" s="164" t="s">
        <v>907</v>
      </c>
      <c r="P165" s="163"/>
      <c r="Q165" s="432"/>
      <c r="R165" s="164"/>
      <c r="S165" s="165"/>
      <c r="T165" s="163"/>
      <c r="U165" s="165"/>
      <c r="V165" s="194" t="str">
        <f t="shared" si="43"/>
        <v/>
      </c>
      <c r="W165" s="97"/>
      <c r="X165" s="396"/>
      <c r="Y165" s="193"/>
      <c r="Z165" s="193"/>
      <c r="AA165" s="175"/>
      <c r="AB165" s="130"/>
      <c r="AC165" s="325"/>
      <c r="AD165" s="85"/>
      <c r="AE165" s="143"/>
      <c r="AF165" s="142" t="str">
        <f t="shared" si="42"/>
        <v/>
      </c>
      <c r="AG165" s="85"/>
      <c r="AH165" s="143"/>
      <c r="AI165" s="85"/>
      <c r="AJ165" s="143"/>
      <c r="AK165" s="317" t="str">
        <f t="shared" si="40"/>
        <v/>
      </c>
      <c r="AL165" s="85"/>
      <c r="AM165" s="143"/>
      <c r="AN165" s="85"/>
      <c r="AO165" s="143"/>
      <c r="AP165" s="98" t="str">
        <f t="shared" si="49"/>
        <v>.</v>
      </c>
      <c r="AQ165" s="337"/>
      <c r="AR165" s="93"/>
      <c r="AS165" s="94"/>
      <c r="AT165" s="95"/>
      <c r="AU165" s="95"/>
      <c r="AV165" s="96"/>
    </row>
    <row r="166" spans="1:48" s="17" customFormat="1" ht="273.75" customHeight="1" x14ac:dyDescent="0.25">
      <c r="A166" s="7" t="str">
        <f>MID(E166,FIND("(Q",E166)+1,6)</f>
        <v>Q2.3.5</v>
      </c>
      <c r="B166" s="7" t="s">
        <v>546</v>
      </c>
      <c r="C166" s="7"/>
      <c r="D166" s="9"/>
      <c r="E166" s="485" t="s">
        <v>567</v>
      </c>
      <c r="F166" s="485"/>
      <c r="G166" s="485"/>
      <c r="H166" s="486"/>
      <c r="I166" s="411" t="s">
        <v>1176</v>
      </c>
      <c r="J166" s="420"/>
      <c r="K166" s="389"/>
      <c r="L166" s="389"/>
      <c r="M166" s="390"/>
      <c r="N166" s="406" t="s">
        <v>0</v>
      </c>
      <c r="O166" s="164" t="str">
        <f t="shared" si="48"/>
        <v>New question introduced in 2023 - Please answer this question for the year of the previous update in Column P</v>
      </c>
      <c r="P166" s="163"/>
      <c r="Q166" s="432"/>
      <c r="R166" s="164"/>
      <c r="S166" s="165"/>
      <c r="T166" s="164"/>
      <c r="U166" s="165"/>
      <c r="V166" s="194" t="str">
        <f t="shared" si="43"/>
        <v/>
      </c>
      <c r="W166" s="97"/>
      <c r="X166" s="396"/>
      <c r="Y166" s="193"/>
      <c r="Z166" s="193"/>
      <c r="AA166" s="175"/>
      <c r="AB166" s="130"/>
      <c r="AC166" s="331"/>
      <c r="AD166" s="142"/>
      <c r="AE166" s="143"/>
      <c r="AF166" s="142" t="str">
        <f t="shared" si="42"/>
        <v/>
      </c>
      <c r="AG166" s="142"/>
      <c r="AH166" s="143"/>
      <c r="AI166" s="142"/>
      <c r="AJ166" s="143"/>
      <c r="AK166" s="317" t="str">
        <f t="shared" si="40"/>
        <v/>
      </c>
      <c r="AL166" s="142"/>
      <c r="AM166" s="143"/>
      <c r="AN166" s="142"/>
      <c r="AO166" s="143"/>
      <c r="AP166" s="98" t="str">
        <f t="shared" si="49"/>
        <v>.</v>
      </c>
      <c r="AQ166" s="337"/>
      <c r="AR166" s="93"/>
      <c r="AS166" s="94"/>
      <c r="AT166" s="95"/>
      <c r="AU166" s="95"/>
      <c r="AV166" s="96"/>
    </row>
    <row r="167" spans="1:48" s="17" customFormat="1" ht="58.5" customHeight="1" x14ac:dyDescent="0.25">
      <c r="A167" s="7" t="str">
        <f>MID(F167,FIND("(Q",F167)+1,7)</f>
        <v>Q2.3.5a</v>
      </c>
      <c r="B167" s="7" t="s">
        <v>13</v>
      </c>
      <c r="C167" s="7"/>
      <c r="D167" s="9"/>
      <c r="E167" s="16"/>
      <c r="F167" s="487" t="s">
        <v>568</v>
      </c>
      <c r="G167" s="487"/>
      <c r="H167" s="488"/>
      <c r="I167" s="447" t="s">
        <v>440</v>
      </c>
      <c r="J167" s="420"/>
      <c r="K167" s="389"/>
      <c r="L167" s="389"/>
      <c r="M167" s="390"/>
      <c r="N167" s="406" t="s">
        <v>0</v>
      </c>
      <c r="O167" s="164" t="str">
        <f t="shared" si="48"/>
        <v>New question introduced in 2023 - Please answer this question for the year of the previous update in Column P</v>
      </c>
      <c r="P167" s="163"/>
      <c r="Q167" s="432"/>
      <c r="R167" s="164"/>
      <c r="S167" s="165"/>
      <c r="T167" s="164"/>
      <c r="U167" s="165"/>
      <c r="V167" s="194" t="str">
        <f t="shared" si="43"/>
        <v/>
      </c>
      <c r="W167" s="97"/>
      <c r="X167" s="396"/>
      <c r="Y167" s="193"/>
      <c r="Z167" s="193"/>
      <c r="AA167" s="175"/>
      <c r="AB167" s="130"/>
      <c r="AC167" s="331"/>
      <c r="AD167" s="142"/>
      <c r="AE167" s="143"/>
      <c r="AF167" s="142" t="str">
        <f t="shared" si="42"/>
        <v/>
      </c>
      <c r="AG167" s="142"/>
      <c r="AH167" s="143"/>
      <c r="AI167" s="142"/>
      <c r="AJ167" s="143"/>
      <c r="AK167" s="317" t="str">
        <f t="shared" si="40"/>
        <v/>
      </c>
      <c r="AL167" s="142"/>
      <c r="AM167" s="143"/>
      <c r="AN167" s="142"/>
      <c r="AO167" s="143"/>
      <c r="AP167" s="98" t="str">
        <f t="shared" si="49"/>
        <v>.</v>
      </c>
      <c r="AQ167" s="337"/>
      <c r="AR167" s="93"/>
      <c r="AS167" s="94"/>
      <c r="AT167" s="95"/>
      <c r="AU167" s="95"/>
      <c r="AV167" s="96"/>
    </row>
    <row r="168" spans="1:48" s="17" customFormat="1" ht="43.5" customHeight="1" x14ac:dyDescent="0.25">
      <c r="A168" s="7" t="str">
        <f>MID(F168,FIND("(Q",F168)+1,7)</f>
        <v>Q2.3.5b</v>
      </c>
      <c r="B168" s="7" t="s">
        <v>546</v>
      </c>
      <c r="C168" s="7"/>
      <c r="D168" s="9"/>
      <c r="E168" s="16"/>
      <c r="F168" s="477" t="s">
        <v>438</v>
      </c>
      <c r="G168" s="477"/>
      <c r="H168" s="478"/>
      <c r="I168" s="447"/>
      <c r="J168" s="420"/>
      <c r="K168" s="389"/>
      <c r="L168" s="389"/>
      <c r="M168" s="390"/>
      <c r="N168" s="406" t="s">
        <v>0</v>
      </c>
      <c r="O168" s="164" t="str">
        <f t="shared" si="48"/>
        <v>New question introduced in 2023 - Please answer this question for the year of the previous update in Column P</v>
      </c>
      <c r="P168" s="163"/>
      <c r="Q168" s="432"/>
      <c r="R168" s="164"/>
      <c r="S168" s="165"/>
      <c r="T168" s="163"/>
      <c r="U168" s="165"/>
      <c r="V168" s="194" t="str">
        <f t="shared" si="43"/>
        <v/>
      </c>
      <c r="W168" s="97"/>
      <c r="X168" s="396"/>
      <c r="Y168" s="193"/>
      <c r="Z168" s="193"/>
      <c r="AA168" s="175"/>
      <c r="AB168" s="130"/>
      <c r="AC168" s="325"/>
      <c r="AD168" s="85"/>
      <c r="AE168" s="143"/>
      <c r="AF168" s="142" t="str">
        <f t="shared" si="42"/>
        <v/>
      </c>
      <c r="AG168" s="85"/>
      <c r="AH168" s="143"/>
      <c r="AI168" s="85"/>
      <c r="AJ168" s="143"/>
      <c r="AK168" s="317" t="str">
        <f t="shared" si="40"/>
        <v/>
      </c>
      <c r="AL168" s="85"/>
      <c r="AM168" s="143"/>
      <c r="AN168" s="85"/>
      <c r="AO168" s="143"/>
      <c r="AP168" s="98" t="str">
        <f t="shared" si="49"/>
        <v>.</v>
      </c>
      <c r="AQ168" s="337"/>
      <c r="AR168" s="93"/>
      <c r="AS168" s="94"/>
      <c r="AT168" s="95"/>
      <c r="AU168" s="95"/>
      <c r="AV168" s="96"/>
    </row>
    <row r="169" spans="1:48" s="17" customFormat="1" ht="140.25" customHeight="1" x14ac:dyDescent="0.25">
      <c r="A169" s="7" t="str">
        <f>MID(E169,FIND("(Q",E169)+1,6)</f>
        <v>Q2.3.6</v>
      </c>
      <c r="B169" s="7" t="s">
        <v>546</v>
      </c>
      <c r="C169" s="7"/>
      <c r="D169" s="9"/>
      <c r="E169" s="489" t="s">
        <v>569</v>
      </c>
      <c r="F169" s="489"/>
      <c r="G169" s="489"/>
      <c r="H169" s="490"/>
      <c r="I169" s="411" t="s">
        <v>571</v>
      </c>
      <c r="J169" s="420"/>
      <c r="K169" s="389"/>
      <c r="L169" s="389"/>
      <c r="M169" s="390"/>
      <c r="N169" s="406" t="s">
        <v>0</v>
      </c>
      <c r="O169" s="164" t="str">
        <f t="shared" si="48"/>
        <v>New question introduced in 2023 - Please answer this question for the year of the previous update in Column P</v>
      </c>
      <c r="P169" s="163"/>
      <c r="Q169" s="432"/>
      <c r="R169" s="164"/>
      <c r="S169" s="165"/>
      <c r="T169" s="164"/>
      <c r="U169" s="165"/>
      <c r="V169" s="194" t="str">
        <f t="shared" si="43"/>
        <v/>
      </c>
      <c r="W169" s="97"/>
      <c r="X169" s="396"/>
      <c r="Y169" s="193"/>
      <c r="Z169" s="193"/>
      <c r="AA169" s="175"/>
      <c r="AB169" s="130"/>
      <c r="AC169" s="331"/>
      <c r="AD169" s="142"/>
      <c r="AE169" s="143"/>
      <c r="AF169" s="142" t="str">
        <f t="shared" si="42"/>
        <v/>
      </c>
      <c r="AG169" s="142"/>
      <c r="AH169" s="143"/>
      <c r="AI169" s="142"/>
      <c r="AJ169" s="143"/>
      <c r="AK169" s="317" t="str">
        <f t="shared" si="40"/>
        <v/>
      </c>
      <c r="AL169" s="142"/>
      <c r="AM169" s="143"/>
      <c r="AN169" s="142"/>
      <c r="AO169" s="143"/>
      <c r="AP169" s="98" t="str">
        <f t="shared" si="49"/>
        <v>.</v>
      </c>
      <c r="AQ169" s="337"/>
      <c r="AR169" s="93"/>
      <c r="AS169" s="94"/>
      <c r="AT169" s="95"/>
      <c r="AU169" s="95"/>
      <c r="AV169" s="96"/>
    </row>
    <row r="170" spans="1:48" s="17" customFormat="1" ht="60" customHeight="1" x14ac:dyDescent="0.25">
      <c r="A170" s="7" t="str">
        <f>MID(F170,FIND("(Q",F170)+1,7)</f>
        <v>Q2.3.6a</v>
      </c>
      <c r="B170" s="7" t="s">
        <v>13</v>
      </c>
      <c r="C170" s="7"/>
      <c r="D170" s="9"/>
      <c r="E170" s="16"/>
      <c r="F170" s="487" t="s">
        <v>570</v>
      </c>
      <c r="G170" s="487"/>
      <c r="H170" s="488"/>
      <c r="I170" s="447" t="s">
        <v>441</v>
      </c>
      <c r="J170" s="420"/>
      <c r="K170" s="389"/>
      <c r="L170" s="389"/>
      <c r="M170" s="390"/>
      <c r="N170" s="406" t="s">
        <v>0</v>
      </c>
      <c r="O170" s="164" t="str">
        <f t="shared" si="48"/>
        <v>New question introduced in 2023 - Please answer this question for the year of the previous update in Column P</v>
      </c>
      <c r="P170" s="163"/>
      <c r="Q170" s="432"/>
      <c r="R170" s="164"/>
      <c r="S170" s="165"/>
      <c r="T170" s="164"/>
      <c r="U170" s="165"/>
      <c r="V170" s="194" t="str">
        <f t="shared" si="43"/>
        <v/>
      </c>
      <c r="W170" s="97"/>
      <c r="X170" s="396"/>
      <c r="Y170" s="193"/>
      <c r="Z170" s="193"/>
      <c r="AA170" s="175"/>
      <c r="AB170" s="130"/>
      <c r="AC170" s="331"/>
      <c r="AD170" s="142"/>
      <c r="AE170" s="143"/>
      <c r="AF170" s="142" t="str">
        <f t="shared" si="42"/>
        <v/>
      </c>
      <c r="AG170" s="142"/>
      <c r="AH170" s="143"/>
      <c r="AI170" s="142"/>
      <c r="AJ170" s="143"/>
      <c r="AK170" s="317" t="str">
        <f t="shared" si="40"/>
        <v/>
      </c>
      <c r="AL170" s="142"/>
      <c r="AM170" s="143"/>
      <c r="AN170" s="142"/>
      <c r="AO170" s="143"/>
      <c r="AP170" s="98" t="str">
        <f t="shared" si="49"/>
        <v>.</v>
      </c>
      <c r="AQ170" s="337"/>
      <c r="AR170" s="93"/>
      <c r="AS170" s="94"/>
      <c r="AT170" s="95"/>
      <c r="AU170" s="95"/>
      <c r="AV170" s="96"/>
    </row>
    <row r="171" spans="1:48" s="17" customFormat="1" ht="43.5" customHeight="1" x14ac:dyDescent="0.25">
      <c r="A171" s="7" t="str">
        <f>MID(F171,FIND("(Q",F171)+1,6)</f>
        <v>Q2.3.7</v>
      </c>
      <c r="B171" s="7" t="s">
        <v>546</v>
      </c>
      <c r="C171" s="7"/>
      <c r="D171" s="9"/>
      <c r="E171" s="16"/>
      <c r="F171" s="477" t="s">
        <v>443</v>
      </c>
      <c r="G171" s="477"/>
      <c r="H171" s="478"/>
      <c r="I171" s="447"/>
      <c r="J171" s="420"/>
      <c r="K171" s="389"/>
      <c r="L171" s="389"/>
      <c r="M171" s="390"/>
      <c r="N171" s="406" t="s">
        <v>0</v>
      </c>
      <c r="O171" s="164" t="str">
        <f t="shared" si="48"/>
        <v>New question introduced in 2023 - Please answer this question for the year of the previous update in Column P</v>
      </c>
      <c r="P171" s="163"/>
      <c r="Q171" s="432"/>
      <c r="R171" s="164"/>
      <c r="S171" s="165"/>
      <c r="T171" s="163"/>
      <c r="U171" s="165"/>
      <c r="V171" s="194" t="str">
        <f t="shared" si="43"/>
        <v/>
      </c>
      <c r="W171" s="97"/>
      <c r="X171" s="396"/>
      <c r="Y171" s="193"/>
      <c r="Z171" s="193"/>
      <c r="AA171" s="175"/>
      <c r="AB171" s="130"/>
      <c r="AC171" s="325"/>
      <c r="AD171" s="85"/>
      <c r="AE171" s="143"/>
      <c r="AF171" s="142" t="str">
        <f t="shared" si="42"/>
        <v/>
      </c>
      <c r="AG171" s="85"/>
      <c r="AH171" s="143"/>
      <c r="AI171" s="85"/>
      <c r="AJ171" s="143"/>
      <c r="AK171" s="317" t="str">
        <f t="shared" si="40"/>
        <v/>
      </c>
      <c r="AL171" s="85"/>
      <c r="AM171" s="143"/>
      <c r="AN171" s="85"/>
      <c r="AO171" s="143"/>
      <c r="AP171" s="98" t="str">
        <f t="shared" si="49"/>
        <v>.</v>
      </c>
      <c r="AQ171" s="337"/>
      <c r="AR171" s="93"/>
      <c r="AS171" s="94"/>
      <c r="AT171" s="95"/>
      <c r="AU171" s="95"/>
      <c r="AV171" s="96"/>
    </row>
    <row r="172" spans="1:48" s="17" customFormat="1" ht="96.75" customHeight="1" x14ac:dyDescent="0.25">
      <c r="A172" s="7" t="str">
        <f>MID(E172,FIND("(Q",E172)+1,6)</f>
        <v>Q2.3.8</v>
      </c>
      <c r="B172" s="7" t="s">
        <v>14</v>
      </c>
      <c r="C172" s="7" t="s">
        <v>15</v>
      </c>
      <c r="D172" s="9"/>
      <c r="E172" s="448" t="s">
        <v>439</v>
      </c>
      <c r="F172" s="448"/>
      <c r="G172" s="448"/>
      <c r="H172" s="449"/>
      <c r="I172" s="411" t="s">
        <v>442</v>
      </c>
      <c r="J172" s="420"/>
      <c r="K172" s="389"/>
      <c r="L172" s="389"/>
      <c r="M172" s="390"/>
      <c r="N172" s="406" t="s">
        <v>1</v>
      </c>
      <c r="O172" s="164" t="str">
        <f t="shared" si="48"/>
        <v>Small changes were made to the question. Take extra care when validating the response in Column N. If necessary, please change your answer in Column P</v>
      </c>
      <c r="P172" s="163"/>
      <c r="Q172" s="432"/>
      <c r="R172" s="164"/>
      <c r="S172" s="165"/>
      <c r="T172" s="163"/>
      <c r="U172" s="165"/>
      <c r="V172" s="194" t="str">
        <f t="shared" si="43"/>
        <v>no</v>
      </c>
      <c r="W172" s="97"/>
      <c r="X172" s="396"/>
      <c r="Y172" s="193"/>
      <c r="Z172" s="193"/>
      <c r="AA172" s="175"/>
      <c r="AB172" s="130"/>
      <c r="AC172" s="325"/>
      <c r="AD172" s="85"/>
      <c r="AE172" s="143"/>
      <c r="AF172" s="142" t="str">
        <f t="shared" si="42"/>
        <v/>
      </c>
      <c r="AG172" s="85"/>
      <c r="AH172" s="143"/>
      <c r="AI172" s="85"/>
      <c r="AJ172" s="143"/>
      <c r="AK172" s="317" t="str">
        <f t="shared" si="40"/>
        <v/>
      </c>
      <c r="AL172" s="85"/>
      <c r="AM172" s="143"/>
      <c r="AN172" s="85"/>
      <c r="AO172" s="143"/>
      <c r="AP172" s="98" t="str">
        <f t="shared" si="49"/>
        <v>.</v>
      </c>
      <c r="AQ172" s="337"/>
      <c r="AR172" s="93"/>
      <c r="AS172" s="94"/>
      <c r="AT172" s="95"/>
      <c r="AU172" s="95"/>
      <c r="AV172" s="96"/>
    </row>
    <row r="173" spans="1:48" s="17" customFormat="1" ht="48" customHeight="1" x14ac:dyDescent="0.25">
      <c r="A173" s="7" t="str">
        <f>MID(E173,FIND("(Q",E173)+1,7)</f>
        <v>Q2.3.8a</v>
      </c>
      <c r="B173" s="7" t="s">
        <v>138</v>
      </c>
      <c r="C173" s="7" t="s">
        <v>321</v>
      </c>
      <c r="D173" s="9"/>
      <c r="E173" s="445" t="s">
        <v>572</v>
      </c>
      <c r="F173" s="445"/>
      <c r="G173" s="445"/>
      <c r="H173" s="446"/>
      <c r="I173" s="409"/>
      <c r="J173" s="420"/>
      <c r="K173" s="389"/>
      <c r="L173" s="389"/>
      <c r="M173" s="390"/>
      <c r="N173" s="406" t="s">
        <v>1183</v>
      </c>
      <c r="O173" s="164" t="str">
        <f t="shared" si="48"/>
        <v/>
      </c>
      <c r="P173" s="163"/>
      <c r="Q173" s="432"/>
      <c r="R173" s="164"/>
      <c r="S173" s="165"/>
      <c r="T173" s="163"/>
      <c r="U173" s="165"/>
      <c r="V173" s="194" t="str">
        <f t="shared" si="43"/>
        <v>.</v>
      </c>
      <c r="W173" s="97"/>
      <c r="X173" s="396"/>
      <c r="Y173" s="193"/>
      <c r="Z173" s="193"/>
      <c r="AA173" s="175"/>
      <c r="AB173" s="130"/>
      <c r="AC173" s="325"/>
      <c r="AD173" s="85"/>
      <c r="AE173" s="143"/>
      <c r="AF173" s="142" t="str">
        <f t="shared" si="42"/>
        <v/>
      </c>
      <c r="AG173" s="85"/>
      <c r="AH173" s="143"/>
      <c r="AI173" s="85"/>
      <c r="AJ173" s="143"/>
      <c r="AK173" s="317" t="str">
        <f t="shared" si="40"/>
        <v/>
      </c>
      <c r="AL173" s="85"/>
      <c r="AM173" s="143"/>
      <c r="AN173" s="85"/>
      <c r="AO173" s="143"/>
      <c r="AP173" s="98" t="str">
        <f t="shared" si="49"/>
        <v>.</v>
      </c>
      <c r="AQ173" s="337"/>
      <c r="AR173" s="93"/>
      <c r="AS173" s="94"/>
      <c r="AT173" s="95"/>
      <c r="AU173" s="95"/>
      <c r="AV173" s="96"/>
    </row>
    <row r="174" spans="1:48" s="17" customFormat="1" ht="62.25" customHeight="1" thickBot="1" x14ac:dyDescent="0.3">
      <c r="A174" s="7"/>
      <c r="B174" s="7"/>
      <c r="C174" s="7"/>
      <c r="D174" s="463" t="s">
        <v>444</v>
      </c>
      <c r="E174" s="464"/>
      <c r="F174" s="464"/>
      <c r="G174" s="464"/>
      <c r="H174" s="465"/>
      <c r="I174" s="409"/>
      <c r="J174" s="420"/>
      <c r="K174" s="389"/>
      <c r="L174" s="389"/>
      <c r="M174" s="390"/>
      <c r="N174" s="407"/>
      <c r="O174" s="193" t="str">
        <f t="shared" si="48"/>
        <v/>
      </c>
      <c r="P174" s="169"/>
      <c r="Q174" s="433"/>
      <c r="R174" s="193"/>
      <c r="S174" s="173"/>
      <c r="T174" s="169"/>
      <c r="U174" s="173"/>
      <c r="V174" s="195"/>
      <c r="W174" s="175"/>
      <c r="X174" s="396"/>
      <c r="Y174" s="193"/>
      <c r="Z174" s="193"/>
      <c r="AA174" s="175"/>
      <c r="AB174" s="171"/>
      <c r="AC174" s="324"/>
      <c r="AD174" s="169"/>
      <c r="AE174" s="173"/>
      <c r="AF174" s="193" t="str">
        <f t="shared" si="42"/>
        <v/>
      </c>
      <c r="AG174" s="169"/>
      <c r="AH174" s="173"/>
      <c r="AI174" s="169"/>
      <c r="AJ174" s="173"/>
      <c r="AK174" s="318" t="str">
        <f t="shared" si="40"/>
        <v/>
      </c>
      <c r="AL174" s="169"/>
      <c r="AM174" s="173"/>
      <c r="AN174" s="169"/>
      <c r="AO174" s="173"/>
      <c r="AP174" s="172" t="str">
        <f t="shared" si="49"/>
        <v>.</v>
      </c>
      <c r="AQ174" s="174"/>
      <c r="AR174" s="93"/>
      <c r="AS174" s="94"/>
      <c r="AT174" s="95"/>
      <c r="AU174" s="95"/>
      <c r="AV174" s="96"/>
    </row>
    <row r="175" spans="1:48" s="17" customFormat="1" ht="337.5" customHeight="1" x14ac:dyDescent="0.25">
      <c r="A175" s="7" t="str">
        <f>MID(E175,FIND("(Q",E175)+1,6)</f>
        <v>Q2.3.9</v>
      </c>
      <c r="B175" s="7" t="s">
        <v>14</v>
      </c>
      <c r="C175" s="7" t="s">
        <v>322</v>
      </c>
      <c r="D175" s="122"/>
      <c r="E175" s="466" t="s">
        <v>446</v>
      </c>
      <c r="F175" s="459"/>
      <c r="G175" s="459"/>
      <c r="H175" s="460"/>
      <c r="I175" s="411" t="s">
        <v>452</v>
      </c>
      <c r="J175" s="420"/>
      <c r="K175" s="389"/>
      <c r="L175" s="389"/>
      <c r="M175" s="390"/>
      <c r="N175" s="406" t="s">
        <v>1</v>
      </c>
      <c r="O175" s="164"/>
      <c r="P175" s="163"/>
      <c r="Q175" s="432"/>
      <c r="R175" s="164"/>
      <c r="S175" s="164"/>
      <c r="T175" s="163"/>
      <c r="U175" s="164"/>
      <c r="V175" s="194" t="str">
        <f t="shared" si="43"/>
        <v>no</v>
      </c>
      <c r="W175" s="97"/>
      <c r="X175" s="396"/>
      <c r="Y175" s="193"/>
      <c r="Z175" s="193"/>
      <c r="AA175" s="175"/>
      <c r="AB175" s="130"/>
      <c r="AC175" s="89"/>
      <c r="AD175" s="85"/>
      <c r="AE175" s="142"/>
      <c r="AF175" s="142" t="str">
        <f t="shared" si="42"/>
        <v/>
      </c>
      <c r="AG175" s="85"/>
      <c r="AH175" s="142"/>
      <c r="AI175" s="85"/>
      <c r="AJ175" s="142"/>
      <c r="AK175" s="317" t="str">
        <f t="shared" si="40"/>
        <v/>
      </c>
      <c r="AL175" s="85"/>
      <c r="AM175" s="143"/>
      <c r="AN175" s="85"/>
      <c r="AO175" s="143"/>
      <c r="AP175" s="98" t="str">
        <f t="shared" si="49"/>
        <v>.</v>
      </c>
      <c r="AQ175" s="337"/>
      <c r="AR175" s="93"/>
      <c r="AS175" s="94"/>
      <c r="AT175" s="95"/>
      <c r="AU175" s="95"/>
      <c r="AV175" s="96"/>
    </row>
    <row r="176" spans="1:48" s="17" customFormat="1" ht="81" customHeight="1" x14ac:dyDescent="0.25">
      <c r="A176" s="7"/>
      <c r="B176" s="7"/>
      <c r="C176" s="7"/>
      <c r="D176" s="112"/>
      <c r="E176" s="467" t="s">
        <v>445</v>
      </c>
      <c r="F176" s="483"/>
      <c r="G176" s="483"/>
      <c r="H176" s="484"/>
      <c r="I176" s="409"/>
      <c r="J176" s="420"/>
      <c r="K176" s="389"/>
      <c r="L176" s="389"/>
      <c r="M176" s="390"/>
      <c r="N176" s="407"/>
      <c r="O176" s="193"/>
      <c r="P176" s="169"/>
      <c r="Q176" s="433"/>
      <c r="R176" s="193"/>
      <c r="S176" s="173"/>
      <c r="T176" s="169"/>
      <c r="U176" s="173"/>
      <c r="V176" s="195"/>
      <c r="W176" s="175"/>
      <c r="X176" s="396"/>
      <c r="Y176" s="193"/>
      <c r="Z176" s="193"/>
      <c r="AA176" s="175"/>
      <c r="AB176" s="171"/>
      <c r="AC176" s="324"/>
      <c r="AD176" s="169"/>
      <c r="AE176" s="173"/>
      <c r="AF176" s="193" t="str">
        <f t="shared" si="42"/>
        <v/>
      </c>
      <c r="AG176" s="169"/>
      <c r="AH176" s="173"/>
      <c r="AI176" s="169"/>
      <c r="AJ176" s="173"/>
      <c r="AK176" s="318" t="str">
        <f t="shared" si="40"/>
        <v/>
      </c>
      <c r="AL176" s="169"/>
      <c r="AM176" s="173"/>
      <c r="AN176" s="169"/>
      <c r="AO176" s="173"/>
      <c r="AP176" s="172" t="str">
        <f t="shared" si="49"/>
        <v>.</v>
      </c>
      <c r="AQ176" s="174"/>
      <c r="AR176" s="93"/>
      <c r="AS176" s="94"/>
      <c r="AT176" s="95"/>
      <c r="AU176" s="95"/>
      <c r="AV176" s="96"/>
    </row>
    <row r="177" spans="1:48" s="17" customFormat="1" ht="74.25" customHeight="1" x14ac:dyDescent="0.25">
      <c r="A177" s="7" t="str">
        <f>MID(F177,FIND("(Q",F177)+1,7)</f>
        <v>Q2.3.10</v>
      </c>
      <c r="B177" s="7" t="s">
        <v>12</v>
      </c>
      <c r="C177" s="7" t="s">
        <v>16</v>
      </c>
      <c r="D177" s="9"/>
      <c r="E177" s="43"/>
      <c r="F177" s="452" t="s">
        <v>447</v>
      </c>
      <c r="G177" s="452"/>
      <c r="H177" s="453"/>
      <c r="I177" s="409"/>
      <c r="J177" s="420"/>
      <c r="K177" s="389"/>
      <c r="L177" s="389"/>
      <c r="M177" s="390"/>
      <c r="N177" s="406" t="s">
        <v>93</v>
      </c>
      <c r="O177" s="164" t="str">
        <f t="shared" ref="O177:O178" si="51">IF(OR(B177="NI",B177="N"),"New question introduced in 2023 - Please answer this question for the year of the previous update in Column P",IF(B177="EC","Small changes were made to the question. Take extra care when validating the response in Column N. If necessary, please change your answer in Column P",""))</f>
        <v/>
      </c>
      <c r="P177" s="163"/>
      <c r="Q177" s="432"/>
      <c r="R177" s="164"/>
      <c r="S177" s="164"/>
      <c r="T177" s="164"/>
      <c r="U177" s="164"/>
      <c r="V177" s="194" t="str">
        <f t="shared" si="43"/>
        <v>not applicable</v>
      </c>
      <c r="W177" s="97"/>
      <c r="X177" s="396"/>
      <c r="Y177" s="193"/>
      <c r="Z177" s="193"/>
      <c r="AA177" s="175"/>
      <c r="AB177" s="130"/>
      <c r="AC177" s="329"/>
      <c r="AD177" s="142"/>
      <c r="AE177" s="142"/>
      <c r="AF177" s="142" t="str">
        <f t="shared" si="42"/>
        <v/>
      </c>
      <c r="AG177" s="142"/>
      <c r="AH177" s="142"/>
      <c r="AI177" s="142"/>
      <c r="AJ177" s="142"/>
      <c r="AK177" s="317" t="str">
        <f t="shared" si="40"/>
        <v/>
      </c>
      <c r="AL177" s="142"/>
      <c r="AM177" s="143"/>
      <c r="AN177" s="142"/>
      <c r="AO177" s="143"/>
      <c r="AP177" s="98" t="str">
        <f t="shared" si="49"/>
        <v>.</v>
      </c>
      <c r="AQ177" s="337"/>
      <c r="AR177" s="93"/>
      <c r="AS177" s="94"/>
      <c r="AT177" s="95"/>
      <c r="AU177" s="95"/>
      <c r="AV177" s="96"/>
    </row>
    <row r="178" spans="1:48" s="17" customFormat="1" ht="57.75" customHeight="1" x14ac:dyDescent="0.25">
      <c r="A178" s="7" t="str">
        <f>MID(F178,FIND("(Q",F178)+1,8)</f>
        <v>Q2.3.10a</v>
      </c>
      <c r="B178" s="7" t="s">
        <v>138</v>
      </c>
      <c r="C178" s="7" t="s">
        <v>323</v>
      </c>
      <c r="D178" s="9"/>
      <c r="E178" s="43"/>
      <c r="F178" s="461" t="s">
        <v>460</v>
      </c>
      <c r="G178" s="461"/>
      <c r="H178" s="462"/>
      <c r="I178" s="409"/>
      <c r="J178" s="420"/>
      <c r="K178" s="389"/>
      <c r="L178" s="389"/>
      <c r="M178" s="390"/>
      <c r="N178" s="406" t="s">
        <v>1183</v>
      </c>
      <c r="O178" s="164" t="str">
        <f t="shared" si="51"/>
        <v/>
      </c>
      <c r="P178" s="406"/>
      <c r="Q178" s="432"/>
      <c r="R178" s="164"/>
      <c r="S178" s="164"/>
      <c r="T178" s="164"/>
      <c r="U178" s="164"/>
      <c r="V178" s="194" t="str">
        <f t="shared" si="43"/>
        <v>.</v>
      </c>
      <c r="W178" s="97"/>
      <c r="X178" s="396"/>
      <c r="Y178" s="193"/>
      <c r="Z178" s="193"/>
      <c r="AA178" s="175"/>
      <c r="AB178" s="130"/>
      <c r="AC178" s="329"/>
      <c r="AD178" s="142"/>
      <c r="AE178" s="142"/>
      <c r="AF178" s="142" t="str">
        <f t="shared" si="42"/>
        <v/>
      </c>
      <c r="AG178" s="142"/>
      <c r="AH178" s="142"/>
      <c r="AI178" s="142"/>
      <c r="AJ178" s="142"/>
      <c r="AK178" s="317" t="str">
        <f t="shared" si="40"/>
        <v/>
      </c>
      <c r="AL178" s="142"/>
      <c r="AM178" s="143"/>
      <c r="AN178" s="142"/>
      <c r="AO178" s="143"/>
      <c r="AP178" s="98" t="str">
        <f t="shared" si="49"/>
        <v>.</v>
      </c>
      <c r="AQ178" s="337"/>
      <c r="AR178" s="93"/>
      <c r="AS178" s="94"/>
      <c r="AT178" s="95"/>
      <c r="AU178" s="95"/>
      <c r="AV178" s="96"/>
    </row>
    <row r="179" spans="1:48" s="17" customFormat="1" ht="51.75" customHeight="1" x14ac:dyDescent="0.25">
      <c r="A179" s="7" t="str">
        <f>MID(G179,FIND("(Q",G179)+1,8)</f>
        <v>Q2.3.10b</v>
      </c>
      <c r="B179" s="7" t="s">
        <v>14</v>
      </c>
      <c r="C179" s="7" t="s">
        <v>324</v>
      </c>
      <c r="D179" s="9"/>
      <c r="E179" s="43"/>
      <c r="G179" s="452" t="s">
        <v>448</v>
      </c>
      <c r="H179" s="453"/>
      <c r="I179" s="447" t="s">
        <v>872</v>
      </c>
      <c r="J179" s="420"/>
      <c r="K179" s="389"/>
      <c r="L179" s="389"/>
      <c r="M179" s="390"/>
      <c r="N179" s="406" t="s">
        <v>93</v>
      </c>
      <c r="O179" s="164"/>
      <c r="P179" s="164"/>
      <c r="Q179" s="432"/>
      <c r="R179" s="164"/>
      <c r="S179" s="164"/>
      <c r="T179" s="164"/>
      <c r="U179" s="164"/>
      <c r="V179" s="194" t="str">
        <f t="shared" si="43"/>
        <v>not applicable</v>
      </c>
      <c r="W179" s="97"/>
      <c r="X179" s="396"/>
      <c r="Y179" s="193"/>
      <c r="Z179" s="193"/>
      <c r="AA179" s="175"/>
      <c r="AB179" s="130"/>
      <c r="AC179" s="329"/>
      <c r="AD179" s="142"/>
      <c r="AE179" s="142"/>
      <c r="AF179" s="142" t="str">
        <f t="shared" si="42"/>
        <v/>
      </c>
      <c r="AG179" s="142"/>
      <c r="AH179" s="142"/>
      <c r="AI179" s="142"/>
      <c r="AJ179" s="142"/>
      <c r="AK179" s="317" t="str">
        <f t="shared" si="40"/>
        <v/>
      </c>
      <c r="AL179" s="142"/>
      <c r="AM179" s="143"/>
      <c r="AN179" s="142"/>
      <c r="AO179" s="143"/>
      <c r="AP179" s="98" t="str">
        <f t="shared" si="49"/>
        <v>.</v>
      </c>
      <c r="AQ179" s="337"/>
      <c r="AR179" s="93"/>
      <c r="AS179" s="94"/>
      <c r="AT179" s="95"/>
      <c r="AU179" s="95"/>
      <c r="AV179" s="96"/>
    </row>
    <row r="180" spans="1:48" s="17" customFormat="1" ht="48.75" customHeight="1" x14ac:dyDescent="0.25">
      <c r="A180" s="7" t="str">
        <f>MID(G180,FIND("(Q",G180)+1,8)</f>
        <v>Q2.3.10c</v>
      </c>
      <c r="B180" s="7" t="s">
        <v>138</v>
      </c>
      <c r="C180" s="7" t="s">
        <v>325</v>
      </c>
      <c r="D180" s="9"/>
      <c r="E180" s="188"/>
      <c r="G180" s="477" t="s">
        <v>461</v>
      </c>
      <c r="H180" s="478"/>
      <c r="I180" s="447"/>
      <c r="J180" s="420"/>
      <c r="K180" s="389"/>
      <c r="L180" s="389"/>
      <c r="M180" s="390"/>
      <c r="N180" s="406" t="s">
        <v>1183</v>
      </c>
      <c r="O180" s="164" t="str">
        <f t="shared" ref="O180" si="52">IF(OR(B180="NI",B180="N"),"New question introduced in 2023 - Please answer this question for the year of the previous update in Column P",IF(B180="EC","Small changes were made to the question. Take extra care when validating the response in Column N. If necessary, please change your answer in Column P",""))</f>
        <v/>
      </c>
      <c r="P180" s="406"/>
      <c r="Q180" s="432"/>
      <c r="R180" s="164"/>
      <c r="S180" s="164"/>
      <c r="T180" s="164"/>
      <c r="U180" s="164"/>
      <c r="V180" s="194" t="str">
        <f t="shared" si="43"/>
        <v>.</v>
      </c>
      <c r="W180" s="97"/>
      <c r="X180" s="396"/>
      <c r="Y180" s="193"/>
      <c r="Z180" s="193"/>
      <c r="AA180" s="175"/>
      <c r="AB180" s="130"/>
      <c r="AC180" s="329"/>
      <c r="AD180" s="142"/>
      <c r="AE180" s="142"/>
      <c r="AF180" s="142" t="str">
        <f t="shared" si="42"/>
        <v/>
      </c>
      <c r="AG180" s="142"/>
      <c r="AH180" s="142"/>
      <c r="AI180" s="142"/>
      <c r="AJ180" s="142"/>
      <c r="AK180" s="317" t="str">
        <f t="shared" si="40"/>
        <v/>
      </c>
      <c r="AL180" s="142"/>
      <c r="AM180" s="143"/>
      <c r="AN180" s="142"/>
      <c r="AO180" s="143"/>
      <c r="AP180" s="98" t="str">
        <f t="shared" si="49"/>
        <v>.</v>
      </c>
      <c r="AQ180" s="337"/>
      <c r="AR180" s="93"/>
      <c r="AS180" s="94"/>
      <c r="AT180" s="95"/>
      <c r="AU180" s="95"/>
      <c r="AV180" s="96"/>
    </row>
    <row r="181" spans="1:48" s="17" customFormat="1" ht="50.15" customHeight="1" x14ac:dyDescent="0.25">
      <c r="A181" s="7" t="str">
        <f>MID(H181,FIND("(Q",H181)+1,8)</f>
        <v>Q2.3.10d</v>
      </c>
      <c r="B181" s="7" t="s">
        <v>14</v>
      </c>
      <c r="C181" s="7" t="s">
        <v>326</v>
      </c>
      <c r="D181" s="9"/>
      <c r="E181" s="43"/>
      <c r="H181" s="419" t="s">
        <v>449</v>
      </c>
      <c r="I181" s="447" t="s">
        <v>391</v>
      </c>
      <c r="J181" s="420"/>
      <c r="K181" s="389"/>
      <c r="L181" s="389"/>
      <c r="M181" s="390"/>
      <c r="N181" s="406" t="s">
        <v>93</v>
      </c>
      <c r="O181" s="164"/>
      <c r="P181" s="164"/>
      <c r="Q181" s="432"/>
      <c r="R181" s="164"/>
      <c r="S181" s="164"/>
      <c r="T181" s="164"/>
      <c r="U181" s="164"/>
      <c r="V181" s="194" t="str">
        <f t="shared" si="43"/>
        <v>not applicable</v>
      </c>
      <c r="W181" s="97"/>
      <c r="X181" s="396"/>
      <c r="Y181" s="193"/>
      <c r="Z181" s="193"/>
      <c r="AA181" s="175"/>
      <c r="AB181" s="130"/>
      <c r="AC181" s="329"/>
      <c r="AD181" s="142"/>
      <c r="AE181" s="142"/>
      <c r="AF181" s="142" t="str">
        <f t="shared" si="42"/>
        <v/>
      </c>
      <c r="AG181" s="142"/>
      <c r="AH181" s="142"/>
      <c r="AI181" s="142"/>
      <c r="AJ181" s="142"/>
      <c r="AK181" s="317" t="str">
        <f t="shared" si="40"/>
        <v/>
      </c>
      <c r="AL181" s="142"/>
      <c r="AM181" s="143"/>
      <c r="AN181" s="142"/>
      <c r="AO181" s="143"/>
      <c r="AP181" s="98" t="str">
        <f t="shared" si="49"/>
        <v>.</v>
      </c>
      <c r="AQ181" s="337"/>
      <c r="AR181" s="93"/>
      <c r="AS181" s="94"/>
      <c r="AT181" s="95"/>
      <c r="AU181" s="95"/>
      <c r="AV181" s="96"/>
    </row>
    <row r="182" spans="1:48" s="17" customFormat="1" ht="35.25" customHeight="1" x14ac:dyDescent="0.25">
      <c r="A182" s="7" t="str">
        <f>MID(H182,FIND("(Q",H182)+1,8)</f>
        <v>Q2.3.10e</v>
      </c>
      <c r="B182" s="7" t="s">
        <v>138</v>
      </c>
      <c r="C182" s="7" t="s">
        <v>327</v>
      </c>
      <c r="D182" s="9"/>
      <c r="E182" s="43"/>
      <c r="H182" s="423" t="s">
        <v>462</v>
      </c>
      <c r="I182" s="447"/>
      <c r="J182" s="420"/>
      <c r="K182" s="389"/>
      <c r="L182" s="389"/>
      <c r="M182" s="390"/>
      <c r="N182" s="406" t="s">
        <v>1183</v>
      </c>
      <c r="O182" s="164" t="str">
        <f t="shared" ref="O182:O184" si="53">IF(OR(B182="NI",B182="N"),"New question introduced in 2023 - Please answer this question for the year of the previous update in Column P",IF(B182="EC","Small changes were made to the question. Take extra care when validating the response in Column N. If necessary, please change your answer in Column P",""))</f>
        <v/>
      </c>
      <c r="P182" s="406"/>
      <c r="Q182" s="432"/>
      <c r="R182" s="164"/>
      <c r="S182" s="164"/>
      <c r="T182" s="164"/>
      <c r="U182" s="164"/>
      <c r="V182" s="194" t="str">
        <f t="shared" si="43"/>
        <v>.</v>
      </c>
      <c r="W182" s="97"/>
      <c r="X182" s="396"/>
      <c r="Y182" s="193"/>
      <c r="Z182" s="193"/>
      <c r="AA182" s="175"/>
      <c r="AB182" s="130"/>
      <c r="AC182" s="329"/>
      <c r="AD182" s="142"/>
      <c r="AE182" s="142"/>
      <c r="AF182" s="142" t="str">
        <f t="shared" si="42"/>
        <v/>
      </c>
      <c r="AG182" s="142"/>
      <c r="AH182" s="142"/>
      <c r="AI182" s="142"/>
      <c r="AJ182" s="142"/>
      <c r="AK182" s="317" t="str">
        <f t="shared" si="40"/>
        <v/>
      </c>
      <c r="AL182" s="142"/>
      <c r="AM182" s="143"/>
      <c r="AN182" s="142"/>
      <c r="AO182" s="143"/>
      <c r="AP182" s="98" t="str">
        <f t="shared" si="49"/>
        <v>.</v>
      </c>
      <c r="AQ182" s="337"/>
      <c r="AR182" s="93"/>
      <c r="AS182" s="94"/>
      <c r="AT182" s="95"/>
      <c r="AU182" s="95"/>
      <c r="AV182" s="96"/>
    </row>
    <row r="183" spans="1:48" s="17" customFormat="1" ht="61.5" customHeight="1" x14ac:dyDescent="0.25">
      <c r="A183" s="7" t="str">
        <f>MID(F183,FIND("(Q",F183)+1,7)</f>
        <v>Q2.3.11</v>
      </c>
      <c r="B183" s="7" t="s">
        <v>12</v>
      </c>
      <c r="C183" s="7" t="s">
        <v>328</v>
      </c>
      <c r="D183" s="9"/>
      <c r="E183" s="43"/>
      <c r="F183" s="479" t="s">
        <v>450</v>
      </c>
      <c r="G183" s="479"/>
      <c r="H183" s="480"/>
      <c r="I183" s="409"/>
      <c r="J183" s="420"/>
      <c r="K183" s="389"/>
      <c r="L183" s="389"/>
      <c r="M183" s="390"/>
      <c r="N183" s="406" t="s">
        <v>1</v>
      </c>
      <c r="O183" s="164" t="str">
        <f t="shared" si="53"/>
        <v/>
      </c>
      <c r="P183" s="164"/>
      <c r="Q183" s="432"/>
      <c r="R183" s="164"/>
      <c r="S183" s="164"/>
      <c r="T183" s="164"/>
      <c r="U183" s="164"/>
      <c r="V183" s="194" t="str">
        <f t="shared" si="43"/>
        <v>no</v>
      </c>
      <c r="W183" s="97"/>
      <c r="X183" s="396"/>
      <c r="Y183" s="193"/>
      <c r="Z183" s="193"/>
      <c r="AA183" s="175"/>
      <c r="AB183" s="130"/>
      <c r="AC183" s="329"/>
      <c r="AD183" s="142"/>
      <c r="AE183" s="142"/>
      <c r="AF183" s="142" t="str">
        <f t="shared" si="42"/>
        <v/>
      </c>
      <c r="AG183" s="142"/>
      <c r="AH183" s="142"/>
      <c r="AI183" s="142"/>
      <c r="AJ183" s="142"/>
      <c r="AK183" s="317" t="str">
        <f t="shared" si="40"/>
        <v/>
      </c>
      <c r="AL183" s="142"/>
      <c r="AM183" s="143"/>
      <c r="AN183" s="142"/>
      <c r="AO183" s="143"/>
      <c r="AP183" s="98" t="str">
        <f t="shared" si="49"/>
        <v>.</v>
      </c>
      <c r="AQ183" s="337"/>
      <c r="AR183" s="93"/>
      <c r="AS183" s="94"/>
      <c r="AT183" s="95"/>
      <c r="AU183" s="95"/>
      <c r="AV183" s="96"/>
    </row>
    <row r="184" spans="1:48" s="17" customFormat="1" ht="69" customHeight="1" x14ac:dyDescent="0.25">
      <c r="A184" s="7" t="str">
        <f>MID(F184,FIND("(Q",F184)+1,8)</f>
        <v>Q2.3.11a</v>
      </c>
      <c r="B184" s="7" t="s">
        <v>138</v>
      </c>
      <c r="C184" s="7" t="s">
        <v>17</v>
      </c>
      <c r="D184" s="9"/>
      <c r="E184" s="43"/>
      <c r="F184" s="481" t="s">
        <v>463</v>
      </c>
      <c r="G184" s="481"/>
      <c r="H184" s="482"/>
      <c r="I184" s="409"/>
      <c r="J184" s="420"/>
      <c r="K184" s="389"/>
      <c r="L184" s="389"/>
      <c r="M184" s="390"/>
      <c r="N184" s="406" t="s">
        <v>1183</v>
      </c>
      <c r="O184" s="164" t="str">
        <f t="shared" si="53"/>
        <v/>
      </c>
      <c r="P184" s="406"/>
      <c r="Q184" s="432"/>
      <c r="R184" s="164"/>
      <c r="S184" s="164"/>
      <c r="T184" s="164"/>
      <c r="U184" s="164"/>
      <c r="V184" s="194" t="str">
        <f t="shared" si="43"/>
        <v>.</v>
      </c>
      <c r="W184" s="97"/>
      <c r="X184" s="396"/>
      <c r="Y184" s="193"/>
      <c r="Z184" s="193"/>
      <c r="AA184" s="175"/>
      <c r="AB184" s="130"/>
      <c r="AC184" s="329"/>
      <c r="AD184" s="142"/>
      <c r="AE184" s="142"/>
      <c r="AF184" s="142" t="str">
        <f t="shared" si="42"/>
        <v/>
      </c>
      <c r="AG184" s="142"/>
      <c r="AH184" s="142"/>
      <c r="AI184" s="142"/>
      <c r="AJ184" s="142"/>
      <c r="AK184" s="317" t="str">
        <f t="shared" si="40"/>
        <v/>
      </c>
      <c r="AL184" s="142"/>
      <c r="AM184" s="143"/>
      <c r="AN184" s="142"/>
      <c r="AO184" s="143"/>
      <c r="AP184" s="98" t="str">
        <f t="shared" si="49"/>
        <v>.</v>
      </c>
      <c r="AQ184" s="337"/>
      <c r="AR184" s="93"/>
      <c r="AS184" s="94"/>
      <c r="AT184" s="95"/>
      <c r="AU184" s="95"/>
      <c r="AV184" s="96"/>
    </row>
    <row r="185" spans="1:48" s="17" customFormat="1" ht="58.5" customHeight="1" x14ac:dyDescent="0.25">
      <c r="A185" s="7" t="str">
        <f>MID(G185,FIND("(Q",G185)+1,8)</f>
        <v>Q2.3.11b</v>
      </c>
      <c r="B185" s="7" t="s">
        <v>14</v>
      </c>
      <c r="C185" s="7" t="s">
        <v>18</v>
      </c>
      <c r="D185" s="9"/>
      <c r="E185" s="43"/>
      <c r="G185" s="452" t="s">
        <v>451</v>
      </c>
      <c r="H185" s="453"/>
      <c r="I185" s="447" t="s">
        <v>878</v>
      </c>
      <c r="J185" s="420"/>
      <c r="K185" s="389"/>
      <c r="L185" s="389"/>
      <c r="M185" s="390"/>
      <c r="N185" s="406" t="s">
        <v>93</v>
      </c>
      <c r="O185" s="164"/>
      <c r="P185" s="164"/>
      <c r="Q185" s="432"/>
      <c r="R185" s="164"/>
      <c r="S185" s="165"/>
      <c r="T185" s="164"/>
      <c r="U185" s="165"/>
      <c r="V185" s="194" t="str">
        <f t="shared" si="43"/>
        <v>not applicable</v>
      </c>
      <c r="W185" s="97"/>
      <c r="X185" s="396"/>
      <c r="Y185" s="193"/>
      <c r="Z185" s="193"/>
      <c r="AA185" s="175"/>
      <c r="AB185" s="130"/>
      <c r="AC185" s="331"/>
      <c r="AD185" s="142"/>
      <c r="AE185" s="143"/>
      <c r="AF185" s="142" t="str">
        <f t="shared" si="42"/>
        <v/>
      </c>
      <c r="AG185" s="142"/>
      <c r="AH185" s="143"/>
      <c r="AI185" s="142"/>
      <c r="AJ185" s="143"/>
      <c r="AK185" s="317" t="str">
        <f t="shared" si="40"/>
        <v/>
      </c>
      <c r="AL185" s="142"/>
      <c r="AM185" s="143"/>
      <c r="AN185" s="142"/>
      <c r="AO185" s="143"/>
      <c r="AP185" s="98" t="str">
        <f t="shared" si="49"/>
        <v>.</v>
      </c>
      <c r="AQ185" s="337"/>
      <c r="AR185" s="93"/>
      <c r="AS185" s="94"/>
      <c r="AT185" s="95"/>
      <c r="AU185" s="95"/>
      <c r="AV185" s="96"/>
    </row>
    <row r="186" spans="1:48" s="17" customFormat="1" ht="66.75" customHeight="1" thickBot="1" x14ac:dyDescent="0.3">
      <c r="A186" s="7" t="str">
        <f>MID(G186,FIND("(Q",G186)+1,8)</f>
        <v>Q2.3.11c</v>
      </c>
      <c r="B186" s="7" t="s">
        <v>138</v>
      </c>
      <c r="C186" s="7" t="s">
        <v>19</v>
      </c>
      <c r="D186" s="9"/>
      <c r="E186" s="50"/>
      <c r="F186" s="48"/>
      <c r="G186" s="454" t="s">
        <v>464</v>
      </c>
      <c r="H186" s="455"/>
      <c r="I186" s="458"/>
      <c r="J186" s="420"/>
      <c r="K186" s="389"/>
      <c r="L186" s="389"/>
      <c r="M186" s="390"/>
      <c r="N186" s="406" t="s">
        <v>1183</v>
      </c>
      <c r="O186" s="164" t="str">
        <f t="shared" ref="O186" si="54">IF(OR(B186="NI",B186="N"),"New question introduced in 2023 - Please answer this question for the year of the previous update in Column P",IF(B186="EC","Small changes were made to the question. Take extra care when validating the response in Column N. If necessary, please change your answer in Column P",""))</f>
        <v/>
      </c>
      <c r="P186" s="163"/>
      <c r="Q186" s="432"/>
      <c r="R186" s="164"/>
      <c r="S186" s="165"/>
      <c r="T186" s="163"/>
      <c r="U186" s="165"/>
      <c r="V186" s="194" t="str">
        <f t="shared" si="43"/>
        <v>.</v>
      </c>
      <c r="W186" s="97"/>
      <c r="X186" s="396"/>
      <c r="Y186" s="193"/>
      <c r="Z186" s="193"/>
      <c r="AA186" s="175"/>
      <c r="AB186" s="130"/>
      <c r="AC186" s="325"/>
      <c r="AD186" s="85"/>
      <c r="AE186" s="143"/>
      <c r="AF186" s="142" t="str">
        <f t="shared" si="42"/>
        <v/>
      </c>
      <c r="AG186" s="85"/>
      <c r="AH186" s="143"/>
      <c r="AI186" s="85"/>
      <c r="AJ186" s="143"/>
      <c r="AK186" s="317" t="str">
        <f t="shared" si="40"/>
        <v/>
      </c>
      <c r="AL186" s="85"/>
      <c r="AM186" s="143"/>
      <c r="AN186" s="85"/>
      <c r="AO186" s="143"/>
      <c r="AP186" s="98" t="str">
        <f t="shared" si="49"/>
        <v>.</v>
      </c>
      <c r="AQ186" s="337"/>
      <c r="AR186" s="93"/>
      <c r="AS186" s="94"/>
      <c r="AT186" s="95"/>
      <c r="AU186" s="95"/>
      <c r="AV186" s="96"/>
    </row>
    <row r="187" spans="1:48" s="17" customFormat="1" ht="70.5" customHeight="1" thickBot="1" x14ac:dyDescent="0.3">
      <c r="A187" s="7"/>
      <c r="B187" s="7"/>
      <c r="C187" s="7"/>
      <c r="D187" s="463" t="s">
        <v>453</v>
      </c>
      <c r="E187" s="464"/>
      <c r="F187" s="464"/>
      <c r="G187" s="464"/>
      <c r="H187" s="465"/>
      <c r="I187" s="409"/>
      <c r="J187" s="420"/>
      <c r="K187" s="389"/>
      <c r="L187" s="389"/>
      <c r="M187" s="390"/>
      <c r="N187" s="407"/>
      <c r="O187" s="193"/>
      <c r="P187" s="169"/>
      <c r="Q187" s="433"/>
      <c r="R187" s="193"/>
      <c r="S187" s="173"/>
      <c r="T187" s="169"/>
      <c r="U187" s="173"/>
      <c r="V187" s="195"/>
      <c r="W187" s="175"/>
      <c r="X187" s="396"/>
      <c r="Y187" s="193"/>
      <c r="Z187" s="193"/>
      <c r="AA187" s="175"/>
      <c r="AB187" s="171"/>
      <c r="AC187" s="324"/>
      <c r="AD187" s="169"/>
      <c r="AE187" s="173"/>
      <c r="AF187" s="193" t="str">
        <f t="shared" si="42"/>
        <v/>
      </c>
      <c r="AG187" s="169"/>
      <c r="AH187" s="173"/>
      <c r="AI187" s="169"/>
      <c r="AJ187" s="173"/>
      <c r="AK187" s="318" t="str">
        <f t="shared" si="40"/>
        <v/>
      </c>
      <c r="AL187" s="169"/>
      <c r="AM187" s="173"/>
      <c r="AN187" s="169"/>
      <c r="AO187" s="173"/>
      <c r="AP187" s="172" t="str">
        <f t="shared" si="49"/>
        <v>.</v>
      </c>
      <c r="AQ187" s="174"/>
      <c r="AR187" s="93"/>
      <c r="AS187" s="94"/>
      <c r="AT187" s="95"/>
      <c r="AU187" s="95"/>
      <c r="AV187" s="96"/>
    </row>
    <row r="188" spans="1:48" s="17" customFormat="1" ht="260.25" customHeight="1" x14ac:dyDescent="0.25">
      <c r="A188" s="7" t="str">
        <f>MID(E188,FIND("(Q",E188)+1,7)</f>
        <v>Q2.3.12</v>
      </c>
      <c r="B188" s="7" t="s">
        <v>14</v>
      </c>
      <c r="C188" s="7" t="s">
        <v>329</v>
      </c>
      <c r="D188" s="9"/>
      <c r="E188" s="466" t="s">
        <v>573</v>
      </c>
      <c r="F188" s="459"/>
      <c r="G188" s="459"/>
      <c r="H188" s="460"/>
      <c r="I188" s="411" t="s">
        <v>888</v>
      </c>
      <c r="J188" s="420"/>
      <c r="K188" s="389"/>
      <c r="L188" s="389"/>
      <c r="M188" s="390"/>
      <c r="N188" s="406" t="s">
        <v>2</v>
      </c>
      <c r="O188" s="164"/>
      <c r="P188" s="163"/>
      <c r="Q188" s="432"/>
      <c r="R188" s="164"/>
      <c r="S188" s="164"/>
      <c r="T188" s="163"/>
      <c r="U188" s="164"/>
      <c r="V188" s="194" t="str">
        <f t="shared" si="43"/>
        <v>yes</v>
      </c>
      <c r="W188" s="97"/>
      <c r="X188" s="396"/>
      <c r="Y188" s="193"/>
      <c r="Z188" s="193"/>
      <c r="AA188" s="175"/>
      <c r="AB188" s="130"/>
      <c r="AC188" s="89"/>
      <c r="AD188" s="85"/>
      <c r="AE188" s="142"/>
      <c r="AF188" s="142" t="str">
        <f t="shared" si="42"/>
        <v/>
      </c>
      <c r="AG188" s="85"/>
      <c r="AH188" s="142"/>
      <c r="AI188" s="85"/>
      <c r="AJ188" s="142"/>
      <c r="AK188" s="317" t="str">
        <f t="shared" si="40"/>
        <v/>
      </c>
      <c r="AL188" s="85"/>
      <c r="AM188" s="143"/>
      <c r="AN188" s="85"/>
      <c r="AO188" s="143"/>
      <c r="AP188" s="98" t="str">
        <f t="shared" si="49"/>
        <v>.</v>
      </c>
      <c r="AQ188" s="337"/>
      <c r="AR188" s="93"/>
      <c r="AS188" s="94"/>
      <c r="AT188" s="95"/>
      <c r="AU188" s="95"/>
      <c r="AV188" s="96"/>
    </row>
    <row r="189" spans="1:48" s="17" customFormat="1" ht="84" customHeight="1" x14ac:dyDescent="0.25">
      <c r="A189" s="7"/>
      <c r="B189" s="7"/>
      <c r="C189" s="7"/>
      <c r="D189" s="122"/>
      <c r="E189" s="467" t="s">
        <v>454</v>
      </c>
      <c r="F189" s="468"/>
      <c r="G189" s="468"/>
      <c r="H189" s="469"/>
      <c r="I189" s="409"/>
      <c r="J189" s="420"/>
      <c r="K189" s="389"/>
      <c r="L189" s="389"/>
      <c r="M189" s="390"/>
      <c r="N189" s="407"/>
      <c r="O189" s="193"/>
      <c r="P189" s="169"/>
      <c r="Q189" s="433"/>
      <c r="R189" s="193"/>
      <c r="S189" s="173"/>
      <c r="T189" s="169"/>
      <c r="U189" s="173"/>
      <c r="V189" s="195"/>
      <c r="W189" s="175"/>
      <c r="X189" s="396"/>
      <c r="Y189" s="193"/>
      <c r="Z189" s="193"/>
      <c r="AA189" s="175"/>
      <c r="AB189" s="171"/>
      <c r="AC189" s="324"/>
      <c r="AD189" s="169"/>
      <c r="AE189" s="173"/>
      <c r="AF189" s="193" t="str">
        <f t="shared" si="42"/>
        <v/>
      </c>
      <c r="AG189" s="169"/>
      <c r="AH189" s="173"/>
      <c r="AI189" s="169"/>
      <c r="AJ189" s="173"/>
      <c r="AK189" s="318" t="str">
        <f t="shared" si="40"/>
        <v/>
      </c>
      <c r="AL189" s="169"/>
      <c r="AM189" s="173"/>
      <c r="AN189" s="169"/>
      <c r="AO189" s="173"/>
      <c r="AP189" s="172" t="str">
        <f t="shared" si="49"/>
        <v>.</v>
      </c>
      <c r="AQ189" s="174"/>
      <c r="AR189" s="93"/>
      <c r="AS189" s="94"/>
      <c r="AT189" s="95"/>
      <c r="AU189" s="95"/>
      <c r="AV189" s="96"/>
    </row>
    <row r="190" spans="1:48" s="17" customFormat="1" ht="76.5" customHeight="1" x14ac:dyDescent="0.25">
      <c r="A190" s="7" t="str">
        <f>MID(F190,FIND("(Q",F190)+1,7)</f>
        <v>Q2.3.13</v>
      </c>
      <c r="B190" s="7" t="s">
        <v>14</v>
      </c>
      <c r="C190" s="7" t="s">
        <v>20</v>
      </c>
      <c r="D190" s="9"/>
      <c r="E190" s="43"/>
      <c r="F190" s="452" t="s">
        <v>455</v>
      </c>
      <c r="G190" s="452"/>
      <c r="H190" s="453"/>
      <c r="I190" s="416" t="s">
        <v>879</v>
      </c>
      <c r="J190" s="420"/>
      <c r="K190" s="389"/>
      <c r="L190" s="389"/>
      <c r="M190" s="390"/>
      <c r="N190" s="406" t="s">
        <v>2</v>
      </c>
      <c r="O190" s="164"/>
      <c r="P190" s="163"/>
      <c r="Q190" s="432"/>
      <c r="R190" s="164"/>
      <c r="S190" s="164"/>
      <c r="T190" s="164"/>
      <c r="U190" s="164"/>
      <c r="V190" s="194" t="str">
        <f t="shared" si="43"/>
        <v>yes</v>
      </c>
      <c r="W190" s="97"/>
      <c r="X190" s="396"/>
      <c r="Y190" s="193"/>
      <c r="Z190" s="193"/>
      <c r="AA190" s="175"/>
      <c r="AB190" s="130"/>
      <c r="AC190" s="329"/>
      <c r="AD190" s="142"/>
      <c r="AE190" s="142"/>
      <c r="AF190" s="142" t="str">
        <f t="shared" si="42"/>
        <v/>
      </c>
      <c r="AG190" s="142"/>
      <c r="AH190" s="142"/>
      <c r="AI190" s="142"/>
      <c r="AJ190" s="142"/>
      <c r="AK190" s="317" t="str">
        <f t="shared" si="40"/>
        <v/>
      </c>
      <c r="AL190" s="142"/>
      <c r="AM190" s="143"/>
      <c r="AN190" s="142"/>
      <c r="AO190" s="143"/>
      <c r="AP190" s="98" t="str">
        <f t="shared" si="49"/>
        <v>.</v>
      </c>
      <c r="AQ190" s="337"/>
      <c r="AR190" s="93"/>
      <c r="AS190" s="94"/>
      <c r="AT190" s="95"/>
      <c r="AU190" s="95"/>
      <c r="AV190" s="96"/>
    </row>
    <row r="191" spans="1:48" s="17" customFormat="1" ht="42.75" customHeight="1" x14ac:dyDescent="0.25">
      <c r="A191" s="7" t="str">
        <f>MID(F191,FIND("(Q",F191)+1,8)</f>
        <v>Q2.3.13a</v>
      </c>
      <c r="B191" s="7" t="s">
        <v>138</v>
      </c>
      <c r="C191" s="7" t="s">
        <v>330</v>
      </c>
      <c r="D191" s="9"/>
      <c r="E191" s="43"/>
      <c r="F191" s="461" t="s">
        <v>465</v>
      </c>
      <c r="G191" s="461"/>
      <c r="H191" s="462"/>
      <c r="I191" s="409"/>
      <c r="J191" s="420"/>
      <c r="K191" s="389"/>
      <c r="L191" s="389"/>
      <c r="M191" s="390"/>
      <c r="N191" s="406" t="s">
        <v>1183</v>
      </c>
      <c r="O191" s="164" t="str">
        <f t="shared" ref="O191" si="55">IF(OR(B191="NI",B191="N"),"New question introduced in 2023 - Please answer this question for the year of the previous update in Column P",IF(B191="EC","Small changes were made to the question. Take extra care when validating the response in Column N. If necessary, please change your answer in Column P",""))</f>
        <v/>
      </c>
      <c r="P191" s="406"/>
      <c r="Q191" s="432"/>
      <c r="R191" s="164"/>
      <c r="S191" s="164"/>
      <c r="T191" s="164"/>
      <c r="U191" s="164"/>
      <c r="V191" s="194" t="str">
        <f t="shared" si="43"/>
        <v>.</v>
      </c>
      <c r="W191" s="97"/>
      <c r="X191" s="396"/>
      <c r="Y191" s="193"/>
      <c r="Z191" s="193"/>
      <c r="AA191" s="175"/>
      <c r="AB191" s="130"/>
      <c r="AC191" s="329"/>
      <c r="AD191" s="142"/>
      <c r="AE191" s="142"/>
      <c r="AF191" s="142" t="str">
        <f t="shared" si="42"/>
        <v/>
      </c>
      <c r="AG191" s="142"/>
      <c r="AH191" s="142"/>
      <c r="AI191" s="142"/>
      <c r="AJ191" s="142"/>
      <c r="AK191" s="317" t="str">
        <f t="shared" si="40"/>
        <v/>
      </c>
      <c r="AL191" s="142"/>
      <c r="AM191" s="143"/>
      <c r="AN191" s="142"/>
      <c r="AO191" s="143"/>
      <c r="AP191" s="98" t="str">
        <f t="shared" si="49"/>
        <v>.</v>
      </c>
      <c r="AQ191" s="337"/>
      <c r="AR191" s="93"/>
      <c r="AS191" s="94"/>
      <c r="AT191" s="95"/>
      <c r="AU191" s="95"/>
      <c r="AV191" s="96"/>
    </row>
    <row r="192" spans="1:48" s="17" customFormat="1" ht="111" customHeight="1" x14ac:dyDescent="0.25">
      <c r="A192" s="7" t="str">
        <f>MID(G192,FIND("(Q",G192)+1,8)</f>
        <v>Q2.3.13b</v>
      </c>
      <c r="B192" s="7" t="s">
        <v>14</v>
      </c>
      <c r="C192" s="7" t="s">
        <v>331</v>
      </c>
      <c r="D192" s="9"/>
      <c r="E192" s="43"/>
      <c r="G192" s="452" t="s">
        <v>456</v>
      </c>
      <c r="H192" s="453"/>
      <c r="I192" s="456" t="s">
        <v>880</v>
      </c>
      <c r="J192" s="420"/>
      <c r="K192" s="389"/>
      <c r="L192" s="389"/>
      <c r="M192" s="390"/>
      <c r="N192" s="406" t="s">
        <v>2</v>
      </c>
      <c r="O192" s="164"/>
      <c r="P192" s="164"/>
      <c r="Q192" s="432"/>
      <c r="R192" s="164"/>
      <c r="S192" s="164"/>
      <c r="T192" s="164"/>
      <c r="U192" s="164"/>
      <c r="V192" s="194" t="str">
        <f t="shared" si="43"/>
        <v>yes</v>
      </c>
      <c r="W192" s="97"/>
      <c r="X192" s="396"/>
      <c r="Y192" s="193"/>
      <c r="Z192" s="193"/>
      <c r="AA192" s="175"/>
      <c r="AB192" s="130"/>
      <c r="AC192" s="329"/>
      <c r="AD192" s="142"/>
      <c r="AE192" s="142"/>
      <c r="AF192" s="142" t="str">
        <f t="shared" si="42"/>
        <v/>
      </c>
      <c r="AG192" s="142"/>
      <c r="AH192" s="142"/>
      <c r="AI192" s="142"/>
      <c r="AJ192" s="142"/>
      <c r="AK192" s="317" t="str">
        <f t="shared" si="40"/>
        <v/>
      </c>
      <c r="AL192" s="142"/>
      <c r="AM192" s="143"/>
      <c r="AN192" s="142"/>
      <c r="AO192" s="143"/>
      <c r="AP192" s="98" t="str">
        <f t="shared" si="49"/>
        <v>.</v>
      </c>
      <c r="AQ192" s="337"/>
      <c r="AR192" s="93"/>
      <c r="AS192" s="94"/>
      <c r="AT192" s="95"/>
      <c r="AU192" s="95"/>
      <c r="AV192" s="96"/>
    </row>
    <row r="193" spans="1:48" s="17" customFormat="1" ht="111" customHeight="1" x14ac:dyDescent="0.25">
      <c r="A193" s="7" t="str">
        <f>MID(G193,FIND("(Q",G193)+1,8)</f>
        <v>Q2.3.13c</v>
      </c>
      <c r="B193" s="7" t="s">
        <v>138</v>
      </c>
      <c r="C193" s="7" t="s">
        <v>332</v>
      </c>
      <c r="D193" s="9"/>
      <c r="E193" s="188"/>
      <c r="G193" s="461" t="s">
        <v>466</v>
      </c>
      <c r="H193" s="462"/>
      <c r="I193" s="457"/>
      <c r="J193" s="420"/>
      <c r="K193" s="389"/>
      <c r="L193" s="389"/>
      <c r="M193" s="390"/>
      <c r="N193" s="406" t="s">
        <v>1186</v>
      </c>
      <c r="O193" s="164" t="str">
        <f t="shared" ref="O193" si="56">IF(OR(B193="NI",B193="N"),"New question introduced in 2023 - Please answer this question for the year of the previous update in Column P",IF(B193="EC","Small changes were made to the question. Take extra care when validating the response in Column N. If necessary, please change your answer in Column P",""))</f>
        <v/>
      </c>
      <c r="P193" s="406"/>
      <c r="Q193" s="432"/>
      <c r="R193" s="164"/>
      <c r="S193" s="164"/>
      <c r="T193" s="164"/>
      <c r="U193" s="164"/>
      <c r="V193" s="194" t="str">
        <f t="shared" si="43"/>
        <v>https://www.accc.gov.au/regulated-infrastructure/communications/mobile-services/mobile-terminating-access-service-fad-inquiry-2014/final-decision</v>
      </c>
      <c r="W193" s="97"/>
      <c r="X193" s="396"/>
      <c r="Y193" s="193"/>
      <c r="Z193" s="193"/>
      <c r="AA193" s="175"/>
      <c r="AB193" s="130"/>
      <c r="AC193" s="329"/>
      <c r="AD193" s="142"/>
      <c r="AE193" s="142"/>
      <c r="AF193" s="142" t="str">
        <f t="shared" si="42"/>
        <v/>
      </c>
      <c r="AG193" s="142"/>
      <c r="AH193" s="142"/>
      <c r="AI193" s="142"/>
      <c r="AJ193" s="142"/>
      <c r="AK193" s="317" t="str">
        <f t="shared" si="40"/>
        <v/>
      </c>
      <c r="AL193" s="142"/>
      <c r="AM193" s="143"/>
      <c r="AN193" s="142"/>
      <c r="AO193" s="143"/>
      <c r="AP193" s="98" t="str">
        <f t="shared" si="49"/>
        <v>.</v>
      </c>
      <c r="AQ193" s="337"/>
      <c r="AR193" s="93"/>
      <c r="AS193" s="94"/>
      <c r="AT193" s="95"/>
      <c r="AU193" s="95"/>
      <c r="AV193" s="96"/>
    </row>
    <row r="194" spans="1:48" s="17" customFormat="1" ht="66.75" customHeight="1" x14ac:dyDescent="0.25">
      <c r="A194" s="7" t="str">
        <f>MID(H194,FIND("(Q",H194)+1,8)</f>
        <v>Q2.3.13d</v>
      </c>
      <c r="B194" s="7" t="s">
        <v>14</v>
      </c>
      <c r="C194" s="7" t="s">
        <v>333</v>
      </c>
      <c r="D194" s="9"/>
      <c r="E194" s="43"/>
      <c r="G194" s="418"/>
      <c r="H194" s="419" t="s">
        <v>457</v>
      </c>
      <c r="I194" s="456" t="s">
        <v>881</v>
      </c>
      <c r="J194" s="420"/>
      <c r="K194" s="389"/>
      <c r="L194" s="389"/>
      <c r="M194" s="390"/>
      <c r="N194" s="406" t="s">
        <v>1</v>
      </c>
      <c r="O194" s="164"/>
      <c r="P194" s="164"/>
      <c r="Q194" s="432"/>
      <c r="R194" s="164"/>
      <c r="S194" s="164"/>
      <c r="T194" s="164"/>
      <c r="U194" s="164"/>
      <c r="V194" s="194" t="str">
        <f t="shared" si="43"/>
        <v>no</v>
      </c>
      <c r="W194" s="97"/>
      <c r="X194" s="396"/>
      <c r="Y194" s="193"/>
      <c r="Z194" s="193"/>
      <c r="AA194" s="175"/>
      <c r="AB194" s="130"/>
      <c r="AC194" s="329"/>
      <c r="AD194" s="142"/>
      <c r="AE194" s="142"/>
      <c r="AF194" s="142" t="str">
        <f t="shared" si="42"/>
        <v/>
      </c>
      <c r="AG194" s="142"/>
      <c r="AH194" s="142"/>
      <c r="AI194" s="142"/>
      <c r="AJ194" s="142"/>
      <c r="AK194" s="317" t="str">
        <f t="shared" si="40"/>
        <v/>
      </c>
      <c r="AL194" s="142"/>
      <c r="AM194" s="143"/>
      <c r="AN194" s="142"/>
      <c r="AO194" s="143"/>
      <c r="AP194" s="98" t="str">
        <f t="shared" si="49"/>
        <v>.</v>
      </c>
      <c r="AQ194" s="337"/>
      <c r="AR194" s="93"/>
      <c r="AS194" s="94"/>
      <c r="AT194" s="95"/>
      <c r="AU194" s="95"/>
      <c r="AV194" s="96"/>
    </row>
    <row r="195" spans="1:48" s="17" customFormat="1" ht="62.25" customHeight="1" x14ac:dyDescent="0.25">
      <c r="A195" s="7" t="str">
        <f>MID(H195,FIND("(Q",H195)+1,8)</f>
        <v>Q2.3.13e</v>
      </c>
      <c r="B195" s="7" t="s">
        <v>138</v>
      </c>
      <c r="C195" s="7" t="s">
        <v>334</v>
      </c>
      <c r="D195" s="9"/>
      <c r="E195" s="43"/>
      <c r="G195" s="422"/>
      <c r="H195" s="423" t="s">
        <v>467</v>
      </c>
      <c r="I195" s="456"/>
      <c r="J195" s="420"/>
      <c r="K195" s="389"/>
      <c r="L195" s="389"/>
      <c r="M195" s="390"/>
      <c r="N195" s="406" t="s">
        <v>1183</v>
      </c>
      <c r="O195" s="164" t="str">
        <f t="shared" ref="O195:O197" si="57">IF(OR(B195="NI",B195="N"),"New question introduced in 2023 - Please answer this question for the year of the previous update in Column P",IF(B195="EC","Small changes were made to the question. Take extra care when validating the response in Column N. If necessary, please change your answer in Column P",""))</f>
        <v/>
      </c>
      <c r="P195" s="406"/>
      <c r="Q195" s="432"/>
      <c r="R195" s="164"/>
      <c r="S195" s="164"/>
      <c r="T195" s="164"/>
      <c r="U195" s="164"/>
      <c r="V195" s="194" t="str">
        <f t="shared" si="43"/>
        <v>.</v>
      </c>
      <c r="W195" s="97"/>
      <c r="X195" s="396"/>
      <c r="Y195" s="193"/>
      <c r="Z195" s="193"/>
      <c r="AA195" s="175"/>
      <c r="AB195" s="130"/>
      <c r="AC195" s="329"/>
      <c r="AD195" s="142"/>
      <c r="AE195" s="142"/>
      <c r="AF195" s="142" t="str">
        <f t="shared" si="42"/>
        <v/>
      </c>
      <c r="AG195" s="142"/>
      <c r="AH195" s="142"/>
      <c r="AI195" s="142"/>
      <c r="AJ195" s="142"/>
      <c r="AK195" s="317" t="str">
        <f t="shared" si="40"/>
        <v/>
      </c>
      <c r="AL195" s="142"/>
      <c r="AM195" s="143"/>
      <c r="AN195" s="142"/>
      <c r="AO195" s="143"/>
      <c r="AP195" s="98" t="str">
        <f t="shared" si="49"/>
        <v>.</v>
      </c>
      <c r="AQ195" s="337"/>
      <c r="AR195" s="93"/>
      <c r="AS195" s="94"/>
      <c r="AT195" s="95"/>
      <c r="AU195" s="95"/>
      <c r="AV195" s="96"/>
    </row>
    <row r="196" spans="1:48" s="17" customFormat="1" ht="65.25" customHeight="1" x14ac:dyDescent="0.25">
      <c r="A196" s="7" t="str">
        <f>MID(F196,FIND("(Q",F196)+1,7)</f>
        <v>Q2.3.14</v>
      </c>
      <c r="B196" s="7" t="s">
        <v>12</v>
      </c>
      <c r="C196" s="7" t="s">
        <v>335</v>
      </c>
      <c r="D196" s="9"/>
      <c r="E196" s="52"/>
      <c r="F196" s="452" t="s">
        <v>458</v>
      </c>
      <c r="G196" s="452"/>
      <c r="H196" s="453"/>
      <c r="I196" s="409"/>
      <c r="J196" s="420"/>
      <c r="K196" s="389"/>
      <c r="L196" s="389"/>
      <c r="M196" s="390"/>
      <c r="N196" s="406" t="s">
        <v>93</v>
      </c>
      <c r="O196" s="164" t="str">
        <f t="shared" si="57"/>
        <v/>
      </c>
      <c r="P196" s="164"/>
      <c r="Q196" s="432"/>
      <c r="R196" s="164"/>
      <c r="S196" s="164"/>
      <c r="T196" s="164"/>
      <c r="U196" s="164"/>
      <c r="V196" s="194" t="str">
        <f t="shared" si="43"/>
        <v>not applicable</v>
      </c>
      <c r="W196" s="97"/>
      <c r="X196" s="396"/>
      <c r="Y196" s="193"/>
      <c r="Z196" s="193"/>
      <c r="AA196" s="175"/>
      <c r="AB196" s="130"/>
      <c r="AC196" s="329"/>
      <c r="AD196" s="142"/>
      <c r="AE196" s="142"/>
      <c r="AF196" s="142" t="str">
        <f t="shared" si="42"/>
        <v/>
      </c>
      <c r="AG196" s="142"/>
      <c r="AH196" s="142"/>
      <c r="AI196" s="142"/>
      <c r="AJ196" s="142"/>
      <c r="AK196" s="317" t="str">
        <f t="shared" si="40"/>
        <v/>
      </c>
      <c r="AL196" s="142"/>
      <c r="AM196" s="143"/>
      <c r="AN196" s="142"/>
      <c r="AO196" s="143"/>
      <c r="AP196" s="98" t="str">
        <f t="shared" si="49"/>
        <v>.</v>
      </c>
      <c r="AQ196" s="337"/>
      <c r="AR196" s="93"/>
      <c r="AS196" s="94"/>
      <c r="AT196" s="95"/>
      <c r="AU196" s="95"/>
      <c r="AV196" s="96"/>
    </row>
    <row r="197" spans="1:48" s="17" customFormat="1" ht="47.25" customHeight="1" x14ac:dyDescent="0.25">
      <c r="A197" s="7" t="str">
        <f>MID(F197,FIND("(Q",F197)+1,8)</f>
        <v>Q2.3.14a</v>
      </c>
      <c r="B197" s="7" t="s">
        <v>138</v>
      </c>
      <c r="C197" s="7" t="s">
        <v>336</v>
      </c>
      <c r="D197" s="9"/>
      <c r="E197" s="52"/>
      <c r="F197" s="461" t="s">
        <v>468</v>
      </c>
      <c r="G197" s="461"/>
      <c r="H197" s="462"/>
      <c r="I197" s="409"/>
      <c r="J197" s="420"/>
      <c r="K197" s="389"/>
      <c r="L197" s="389"/>
      <c r="M197" s="390"/>
      <c r="N197" s="406" t="s">
        <v>1183</v>
      </c>
      <c r="O197" s="164" t="str">
        <f t="shared" si="57"/>
        <v/>
      </c>
      <c r="P197" s="406"/>
      <c r="Q197" s="432"/>
      <c r="R197" s="164"/>
      <c r="S197" s="164"/>
      <c r="T197" s="164"/>
      <c r="U197" s="164"/>
      <c r="V197" s="194" t="str">
        <f t="shared" si="43"/>
        <v>.</v>
      </c>
      <c r="W197" s="97"/>
      <c r="X197" s="396"/>
      <c r="Y197" s="193"/>
      <c r="Z197" s="193"/>
      <c r="AA197" s="175"/>
      <c r="AB197" s="130"/>
      <c r="AC197" s="329"/>
      <c r="AD197" s="142"/>
      <c r="AE197" s="142"/>
      <c r="AF197" s="142" t="str">
        <f t="shared" si="42"/>
        <v/>
      </c>
      <c r="AG197" s="142"/>
      <c r="AH197" s="142"/>
      <c r="AI197" s="142"/>
      <c r="AJ197" s="142"/>
      <c r="AK197" s="317" t="str">
        <f t="shared" ref="AK197:AK218" si="58">IF(AND(AI197="",AG197="",AF197=""),"",IF(AND(AI197="",AG197=""),AF197,IF(AND(AI197="",AG197&lt;&gt;""),AG197,IF(AND(AI197="",AG197&lt;&gt;""),AG197,AI197))))</f>
        <v/>
      </c>
      <c r="AL197" s="142"/>
      <c r="AM197" s="143"/>
      <c r="AN197" s="142"/>
      <c r="AO197" s="143"/>
      <c r="AP197" s="98" t="str">
        <f t="shared" si="49"/>
        <v>.</v>
      </c>
      <c r="AQ197" s="337"/>
      <c r="AR197" s="93"/>
      <c r="AS197" s="94"/>
      <c r="AT197" s="95"/>
      <c r="AU197" s="95"/>
      <c r="AV197" s="96"/>
    </row>
    <row r="198" spans="1:48" s="17" customFormat="1" ht="60" customHeight="1" x14ac:dyDescent="0.25">
      <c r="A198" s="7" t="str">
        <f>MID(G198,FIND("(Q",G198)+1,8)</f>
        <v>Q2.3.14b</v>
      </c>
      <c r="B198" s="7" t="s">
        <v>14</v>
      </c>
      <c r="C198" s="7" t="s">
        <v>337</v>
      </c>
      <c r="D198" s="9"/>
      <c r="E198" s="52"/>
      <c r="F198" s="42"/>
      <c r="G198" s="452" t="s">
        <v>459</v>
      </c>
      <c r="H198" s="453"/>
      <c r="I198" s="447" t="s">
        <v>872</v>
      </c>
      <c r="J198" s="420"/>
      <c r="K198" s="389"/>
      <c r="L198" s="389"/>
      <c r="M198" s="390"/>
      <c r="N198" s="406" t="s">
        <v>93</v>
      </c>
      <c r="O198" s="164"/>
      <c r="P198" s="164"/>
      <c r="Q198" s="432"/>
      <c r="R198" s="164"/>
      <c r="S198" s="165"/>
      <c r="T198" s="164"/>
      <c r="U198" s="165"/>
      <c r="V198" s="194" t="str">
        <f t="shared" si="43"/>
        <v>not applicable</v>
      </c>
      <c r="W198" s="97"/>
      <c r="X198" s="396"/>
      <c r="Y198" s="193"/>
      <c r="Z198" s="193"/>
      <c r="AA198" s="175"/>
      <c r="AB198" s="130"/>
      <c r="AC198" s="331"/>
      <c r="AD198" s="142"/>
      <c r="AE198" s="143"/>
      <c r="AF198" s="142" t="str">
        <f t="shared" ref="AF198:AF221" si="59">IF(AND(AB198="",AD198=""),"",IF(AD198="",AB198,AD198))</f>
        <v/>
      </c>
      <c r="AG198" s="142"/>
      <c r="AH198" s="143"/>
      <c r="AI198" s="142"/>
      <c r="AJ198" s="143"/>
      <c r="AK198" s="317" t="str">
        <f t="shared" si="58"/>
        <v/>
      </c>
      <c r="AL198" s="142"/>
      <c r="AM198" s="143"/>
      <c r="AN198" s="142"/>
      <c r="AO198" s="143"/>
      <c r="AP198" s="98" t="str">
        <f t="shared" si="49"/>
        <v>.</v>
      </c>
      <c r="AQ198" s="337"/>
      <c r="AR198" s="93"/>
      <c r="AS198" s="94"/>
      <c r="AT198" s="95"/>
      <c r="AU198" s="95"/>
      <c r="AV198" s="96"/>
    </row>
    <row r="199" spans="1:48" s="17" customFormat="1" ht="60" customHeight="1" thickBot="1" x14ac:dyDescent="0.3">
      <c r="A199" s="7" t="str">
        <f>MID(G199,FIND("(Q",G199)+1,8)</f>
        <v>Q2.3.14c</v>
      </c>
      <c r="B199" s="7" t="s">
        <v>138</v>
      </c>
      <c r="C199" s="7" t="s">
        <v>338</v>
      </c>
      <c r="D199" s="9"/>
      <c r="E199" s="53"/>
      <c r="F199" s="54"/>
      <c r="G199" s="454" t="s">
        <v>469</v>
      </c>
      <c r="H199" s="455"/>
      <c r="I199" s="458"/>
      <c r="J199" s="420"/>
      <c r="K199" s="389"/>
      <c r="L199" s="389"/>
      <c r="M199" s="390"/>
      <c r="N199" s="406" t="s">
        <v>1183</v>
      </c>
      <c r="O199" s="164" t="str">
        <f t="shared" ref="O199" si="60">IF(OR(B199="NI",B199="N"),"New question introduced in 2023 - Please answer this question for the year of the previous update in Column P",IF(B199="EC","Small changes were made to the question. Take extra care when validating the response in Column N. If necessary, please change your answer in Column P",""))</f>
        <v/>
      </c>
      <c r="P199" s="163"/>
      <c r="Q199" s="432"/>
      <c r="R199" s="164"/>
      <c r="S199" s="165"/>
      <c r="T199" s="163"/>
      <c r="U199" s="165"/>
      <c r="V199" s="194" t="str">
        <f t="shared" ref="V199:V221" si="61">IF(AND(T199="",R199="",P199="",N199=""),"",IF(AND(T199="",R199="", P199=""),N199,IF(AND(T199="", R199="",P199&lt;&gt;""),P199,IF(AND(T199="",R199&lt;&gt;""),R199,T199))))</f>
        <v>.</v>
      </c>
      <c r="W199" s="97"/>
      <c r="X199" s="396"/>
      <c r="Y199" s="193"/>
      <c r="Z199" s="193"/>
      <c r="AA199" s="175"/>
      <c r="AB199" s="130"/>
      <c r="AC199" s="325"/>
      <c r="AD199" s="85"/>
      <c r="AE199" s="143"/>
      <c r="AF199" s="142" t="str">
        <f t="shared" si="59"/>
        <v/>
      </c>
      <c r="AG199" s="85"/>
      <c r="AH199" s="143"/>
      <c r="AI199" s="85"/>
      <c r="AJ199" s="143"/>
      <c r="AK199" s="317" t="str">
        <f t="shared" si="58"/>
        <v/>
      </c>
      <c r="AL199" s="85"/>
      <c r="AM199" s="143"/>
      <c r="AN199" s="85"/>
      <c r="AO199" s="143"/>
      <c r="AP199" s="98" t="str">
        <f t="shared" si="49"/>
        <v>.</v>
      </c>
      <c r="AQ199" s="337"/>
      <c r="AR199" s="93"/>
      <c r="AS199" s="94"/>
      <c r="AT199" s="95"/>
      <c r="AU199" s="95"/>
      <c r="AV199" s="96"/>
    </row>
    <row r="200" spans="1:48" s="17" customFormat="1" ht="126" customHeight="1" x14ac:dyDescent="0.25">
      <c r="A200" s="7" t="str">
        <f>MID(E200,FIND("(Q",E200)+1,7)</f>
        <v>Q2.3.15</v>
      </c>
      <c r="B200" s="7" t="s">
        <v>14</v>
      </c>
      <c r="C200" s="7" t="s">
        <v>339</v>
      </c>
      <c r="D200" s="9"/>
      <c r="E200" s="459" t="s">
        <v>470</v>
      </c>
      <c r="F200" s="459"/>
      <c r="G200" s="459"/>
      <c r="H200" s="460"/>
      <c r="I200" s="411" t="s">
        <v>574</v>
      </c>
      <c r="J200" s="420"/>
      <c r="K200" s="389"/>
      <c r="L200" s="389"/>
      <c r="M200" s="390"/>
      <c r="N200" s="406" t="s">
        <v>1</v>
      </c>
      <c r="O200" s="164"/>
      <c r="P200" s="163"/>
      <c r="Q200" s="432"/>
      <c r="R200" s="164"/>
      <c r="S200" s="165"/>
      <c r="T200" s="164"/>
      <c r="U200" s="165"/>
      <c r="V200" s="194" t="str">
        <f t="shared" si="61"/>
        <v>no</v>
      </c>
      <c r="W200" s="97"/>
      <c r="X200" s="396"/>
      <c r="Y200" s="193"/>
      <c r="Z200" s="193"/>
      <c r="AA200" s="175"/>
      <c r="AB200" s="130"/>
      <c r="AC200" s="331"/>
      <c r="AD200" s="142"/>
      <c r="AE200" s="143"/>
      <c r="AF200" s="142" t="str">
        <f t="shared" si="59"/>
        <v/>
      </c>
      <c r="AG200" s="142"/>
      <c r="AH200" s="143"/>
      <c r="AI200" s="142"/>
      <c r="AJ200" s="143"/>
      <c r="AK200" s="317" t="str">
        <f t="shared" si="58"/>
        <v/>
      </c>
      <c r="AL200" s="142"/>
      <c r="AM200" s="143"/>
      <c r="AN200" s="142"/>
      <c r="AO200" s="143"/>
      <c r="AP200" s="98" t="str">
        <f t="shared" si="49"/>
        <v>.</v>
      </c>
      <c r="AQ200" s="337"/>
      <c r="AR200" s="93"/>
      <c r="AS200" s="94"/>
      <c r="AT200" s="95"/>
      <c r="AU200" s="95"/>
      <c r="AV200" s="96"/>
    </row>
    <row r="201" spans="1:48" s="17" customFormat="1" ht="54" customHeight="1" x14ac:dyDescent="0.25">
      <c r="A201" s="7" t="str">
        <f>MID(E201,FIND("(Q",E201)+1,8)</f>
        <v>Q2.3.15a</v>
      </c>
      <c r="B201" s="7" t="s">
        <v>13</v>
      </c>
      <c r="C201" s="7"/>
      <c r="D201" s="9"/>
      <c r="E201" s="448" t="s">
        <v>533</v>
      </c>
      <c r="F201" s="448"/>
      <c r="G201" s="448"/>
      <c r="H201" s="449"/>
      <c r="I201" s="409"/>
      <c r="J201" s="420"/>
      <c r="K201" s="389"/>
      <c r="L201" s="389"/>
      <c r="M201" s="390"/>
      <c r="N201" s="406" t="s">
        <v>0</v>
      </c>
      <c r="O201" s="164" t="s">
        <v>934</v>
      </c>
      <c r="P201" s="406"/>
      <c r="Q201" s="432"/>
      <c r="R201" s="164"/>
      <c r="S201" s="165"/>
      <c r="T201" s="164"/>
      <c r="U201" s="165"/>
      <c r="V201" s="194" t="str">
        <f t="shared" si="61"/>
        <v/>
      </c>
      <c r="W201" s="97"/>
      <c r="X201" s="396"/>
      <c r="Y201" s="193"/>
      <c r="Z201" s="193"/>
      <c r="AA201" s="175"/>
      <c r="AB201" s="130"/>
      <c r="AC201" s="331"/>
      <c r="AD201" s="142"/>
      <c r="AE201" s="143"/>
      <c r="AF201" s="142" t="str">
        <f t="shared" si="59"/>
        <v/>
      </c>
      <c r="AG201" s="142"/>
      <c r="AH201" s="143"/>
      <c r="AI201" s="142"/>
      <c r="AJ201" s="143"/>
      <c r="AK201" s="317" t="str">
        <f t="shared" si="58"/>
        <v/>
      </c>
      <c r="AL201" s="142"/>
      <c r="AM201" s="143"/>
      <c r="AN201" s="142"/>
      <c r="AO201" s="143"/>
      <c r="AP201" s="98" t="str">
        <f t="shared" si="49"/>
        <v>.</v>
      </c>
      <c r="AQ201" s="337"/>
      <c r="AR201" s="93"/>
      <c r="AS201" s="94"/>
      <c r="AT201" s="95"/>
      <c r="AU201" s="95"/>
      <c r="AV201" s="96"/>
    </row>
    <row r="202" spans="1:48" s="17" customFormat="1" ht="146.25" customHeight="1" x14ac:dyDescent="0.25">
      <c r="A202" s="7" t="str">
        <f>MID(E202,FIND("(Q",E202)+1,7)</f>
        <v>Q2.3.16</v>
      </c>
      <c r="B202" s="7" t="s">
        <v>14</v>
      </c>
      <c r="C202" s="7" t="s">
        <v>21</v>
      </c>
      <c r="D202" s="9"/>
      <c r="E202" s="448" t="s">
        <v>531</v>
      </c>
      <c r="F202" s="448"/>
      <c r="G202" s="448"/>
      <c r="H202" s="449"/>
      <c r="I202" s="411" t="s">
        <v>840</v>
      </c>
      <c r="J202" s="420"/>
      <c r="K202" s="389"/>
      <c r="L202" s="389"/>
      <c r="M202" s="390"/>
      <c r="N202" s="406" t="s">
        <v>210</v>
      </c>
      <c r="O202" s="164"/>
      <c r="P202" s="163"/>
      <c r="Q202" s="432"/>
      <c r="R202" s="164"/>
      <c r="S202" s="165"/>
      <c r="T202" s="163"/>
      <c r="U202" s="165"/>
      <c r="V202" s="194" t="str">
        <f t="shared" si="61"/>
        <v>yes (common practice, tough not legally required)</v>
      </c>
      <c r="W202" s="97"/>
      <c r="X202" s="396"/>
      <c r="Y202" s="193"/>
      <c r="Z202" s="193"/>
      <c r="AA202" s="175"/>
      <c r="AB202" s="130"/>
      <c r="AC202" s="325"/>
      <c r="AD202" s="85"/>
      <c r="AE202" s="143"/>
      <c r="AF202" s="142" t="str">
        <f t="shared" si="59"/>
        <v/>
      </c>
      <c r="AG202" s="85"/>
      <c r="AH202" s="143"/>
      <c r="AI202" s="85"/>
      <c r="AJ202" s="143"/>
      <c r="AK202" s="317" t="str">
        <f t="shared" si="58"/>
        <v/>
      </c>
      <c r="AL202" s="85"/>
      <c r="AM202" s="143"/>
      <c r="AN202" s="85"/>
      <c r="AO202" s="143"/>
      <c r="AP202" s="98" t="str">
        <f t="shared" si="49"/>
        <v>.</v>
      </c>
      <c r="AQ202" s="337"/>
      <c r="AR202" s="93"/>
      <c r="AS202" s="94"/>
      <c r="AT202" s="95"/>
      <c r="AU202" s="95"/>
      <c r="AV202" s="96"/>
    </row>
    <row r="203" spans="1:48" s="17" customFormat="1" ht="48" customHeight="1" x14ac:dyDescent="0.25">
      <c r="A203" s="7" t="str">
        <f>MID(E203,FIND("(Q",E203)+1,8)</f>
        <v>Q2.3.16a</v>
      </c>
      <c r="B203" s="7" t="s">
        <v>138</v>
      </c>
      <c r="C203" s="7" t="s">
        <v>340</v>
      </c>
      <c r="D203" s="9"/>
      <c r="E203" s="445" t="s">
        <v>532</v>
      </c>
      <c r="F203" s="445"/>
      <c r="G203" s="445"/>
      <c r="H203" s="446"/>
      <c r="I203" s="411"/>
      <c r="J203" s="420"/>
      <c r="K203" s="389"/>
      <c r="L203" s="389"/>
      <c r="M203" s="390"/>
      <c r="N203" s="406" t="s">
        <v>1183</v>
      </c>
      <c r="O203" s="164" t="str">
        <f t="shared" ref="O203" si="62">IF(OR(B203="NI",B203="N"),"New question introduced in 2023 - Please answer this question for the year of the previous update in Column P",IF(B203="EC","Small changes were made to the question. Take extra care when validating the response in Column N. If necessary, please change your answer in Column P",""))</f>
        <v/>
      </c>
      <c r="P203" s="163"/>
      <c r="Q203" s="432"/>
      <c r="R203" s="164"/>
      <c r="S203" s="165"/>
      <c r="T203" s="163"/>
      <c r="U203" s="165"/>
      <c r="V203" s="194" t="str">
        <f t="shared" si="61"/>
        <v>.</v>
      </c>
      <c r="W203" s="97"/>
      <c r="X203" s="396"/>
      <c r="Y203" s="193"/>
      <c r="Z203" s="193"/>
      <c r="AA203" s="175"/>
      <c r="AB203" s="130"/>
      <c r="AC203" s="325"/>
      <c r="AD203" s="85"/>
      <c r="AE203" s="143"/>
      <c r="AF203" s="142" t="str">
        <f t="shared" si="59"/>
        <v/>
      </c>
      <c r="AG203" s="85"/>
      <c r="AH203" s="143"/>
      <c r="AI203" s="85"/>
      <c r="AJ203" s="143"/>
      <c r="AK203" s="317" t="str">
        <f t="shared" si="58"/>
        <v/>
      </c>
      <c r="AL203" s="85"/>
      <c r="AM203" s="143"/>
      <c r="AN203" s="85"/>
      <c r="AO203" s="143"/>
      <c r="AP203" s="98" t="str">
        <f t="shared" si="49"/>
        <v>.</v>
      </c>
      <c r="AQ203" s="337"/>
      <c r="AR203" s="93"/>
      <c r="AS203" s="94"/>
      <c r="AT203" s="95"/>
      <c r="AU203" s="95"/>
      <c r="AV203" s="96"/>
    </row>
    <row r="204" spans="1:48" s="17" customFormat="1" ht="73" customHeight="1" x14ac:dyDescent="0.25">
      <c r="A204" s="7" t="str">
        <f>MID(E204,FIND("(Q",E204)+1,7)</f>
        <v>Q2.3.17</v>
      </c>
      <c r="B204" s="7" t="s">
        <v>14</v>
      </c>
      <c r="C204" s="7" t="s">
        <v>22</v>
      </c>
      <c r="D204" s="10"/>
      <c r="E204" s="452" t="s">
        <v>471</v>
      </c>
      <c r="F204" s="452"/>
      <c r="G204" s="452"/>
      <c r="H204" s="453"/>
      <c r="I204" s="411" t="s">
        <v>882</v>
      </c>
      <c r="J204" s="420"/>
      <c r="K204" s="389"/>
      <c r="L204" s="389"/>
      <c r="M204" s="390"/>
      <c r="N204" s="406" t="s">
        <v>2</v>
      </c>
      <c r="O204" s="164"/>
      <c r="P204" s="163"/>
      <c r="Q204" s="432"/>
      <c r="R204" s="164"/>
      <c r="S204" s="165"/>
      <c r="T204" s="163"/>
      <c r="U204" s="165"/>
      <c r="V204" s="194" t="str">
        <f t="shared" si="61"/>
        <v>yes</v>
      </c>
      <c r="W204" s="97"/>
      <c r="X204" s="396"/>
      <c r="Y204" s="193"/>
      <c r="Z204" s="193"/>
      <c r="AA204" s="175"/>
      <c r="AB204" s="130"/>
      <c r="AC204" s="325"/>
      <c r="AD204" s="85"/>
      <c r="AE204" s="143"/>
      <c r="AF204" s="142" t="str">
        <f t="shared" si="59"/>
        <v/>
      </c>
      <c r="AG204" s="85"/>
      <c r="AH204" s="143"/>
      <c r="AI204" s="85"/>
      <c r="AJ204" s="143"/>
      <c r="AK204" s="317" t="str">
        <f t="shared" si="58"/>
        <v/>
      </c>
      <c r="AL204" s="85"/>
      <c r="AM204" s="143"/>
      <c r="AN204" s="85"/>
      <c r="AO204" s="143"/>
      <c r="AP204" s="98" t="str">
        <f t="shared" si="49"/>
        <v>.</v>
      </c>
      <c r="AQ204" s="337"/>
      <c r="AR204" s="93"/>
      <c r="AS204" s="94"/>
      <c r="AT204" s="95"/>
      <c r="AU204" s="95"/>
      <c r="AV204" s="96"/>
    </row>
    <row r="205" spans="1:48" s="17" customFormat="1" ht="42.75" customHeight="1" x14ac:dyDescent="0.25">
      <c r="A205" s="7" t="str">
        <f>MID(E205,FIND("(Q",E205)+1,8)</f>
        <v>Q2.3.17a</v>
      </c>
      <c r="B205" s="7" t="s">
        <v>138</v>
      </c>
      <c r="C205" s="7" t="s">
        <v>341</v>
      </c>
      <c r="D205" s="10"/>
      <c r="E205" s="461" t="s">
        <v>472</v>
      </c>
      <c r="F205" s="461"/>
      <c r="G205" s="461"/>
      <c r="H205" s="462"/>
      <c r="I205" s="411"/>
      <c r="J205" s="420"/>
      <c r="K205" s="389"/>
      <c r="L205" s="389"/>
      <c r="M205" s="390"/>
      <c r="N205" s="406" t="s">
        <v>1183</v>
      </c>
      <c r="O205" s="164" t="str">
        <f t="shared" ref="O205:O207" si="63">IF(OR(B205="NI",B205="N"),"New question introduced in 2023 - Please answer this question for the year of the previous update in Column P",IF(B205="EC","Small changes were made to the question. Take extra care when validating the response in Column N. If necessary, please change your answer in Column P",""))</f>
        <v/>
      </c>
      <c r="P205" s="163"/>
      <c r="Q205" s="432"/>
      <c r="R205" s="164"/>
      <c r="S205" s="165"/>
      <c r="T205" s="163"/>
      <c r="U205" s="165"/>
      <c r="V205" s="194" t="str">
        <f t="shared" si="61"/>
        <v>.</v>
      </c>
      <c r="W205" s="97"/>
      <c r="X205" s="396"/>
      <c r="Y205" s="193"/>
      <c r="Z205" s="193"/>
      <c r="AA205" s="175"/>
      <c r="AB205" s="130"/>
      <c r="AC205" s="325"/>
      <c r="AD205" s="85"/>
      <c r="AE205" s="143"/>
      <c r="AF205" s="142" t="str">
        <f t="shared" si="59"/>
        <v/>
      </c>
      <c r="AG205" s="85"/>
      <c r="AH205" s="143"/>
      <c r="AI205" s="85"/>
      <c r="AJ205" s="143"/>
      <c r="AK205" s="317" t="str">
        <f t="shared" si="58"/>
        <v/>
      </c>
      <c r="AL205" s="85"/>
      <c r="AM205" s="143"/>
      <c r="AN205" s="85"/>
      <c r="AO205" s="143"/>
      <c r="AP205" s="98" t="str">
        <f t="shared" si="49"/>
        <v>.</v>
      </c>
      <c r="AQ205" s="337"/>
      <c r="AR205" s="93"/>
      <c r="AS205" s="94"/>
      <c r="AT205" s="95"/>
      <c r="AU205" s="95"/>
      <c r="AV205" s="96"/>
    </row>
    <row r="206" spans="1:48" s="17" customFormat="1" ht="99.75" customHeight="1" x14ac:dyDescent="0.25">
      <c r="A206" s="7" t="str">
        <f>MID(F206,FIND("(Q",F206)+1,8)</f>
        <v>Q2.3.17b</v>
      </c>
      <c r="B206" s="7" t="s">
        <v>12</v>
      </c>
      <c r="C206" s="7" t="s">
        <v>342</v>
      </c>
      <c r="D206" s="10"/>
      <c r="F206" s="452" t="s">
        <v>473</v>
      </c>
      <c r="G206" s="452"/>
      <c r="H206" s="453"/>
      <c r="I206" s="416" t="s">
        <v>883</v>
      </c>
      <c r="J206" s="420"/>
      <c r="K206" s="389"/>
      <c r="L206" s="389"/>
      <c r="M206" s="390"/>
      <c r="N206" s="406" t="s">
        <v>1</v>
      </c>
      <c r="O206" s="164"/>
      <c r="P206" s="163"/>
      <c r="Q206" s="432"/>
      <c r="R206" s="164"/>
      <c r="S206" s="165"/>
      <c r="T206" s="164"/>
      <c r="U206" s="165"/>
      <c r="V206" s="194" t="str">
        <f t="shared" si="61"/>
        <v>no</v>
      </c>
      <c r="W206" s="97"/>
      <c r="X206" s="396"/>
      <c r="Y206" s="193"/>
      <c r="Z206" s="193"/>
      <c r="AA206" s="175"/>
      <c r="AB206" s="130"/>
      <c r="AC206" s="331"/>
      <c r="AD206" s="142"/>
      <c r="AE206" s="143"/>
      <c r="AF206" s="142" t="str">
        <f t="shared" si="59"/>
        <v/>
      </c>
      <c r="AG206" s="142"/>
      <c r="AH206" s="143"/>
      <c r="AI206" s="142"/>
      <c r="AJ206" s="143"/>
      <c r="AK206" s="317" t="str">
        <f t="shared" si="58"/>
        <v/>
      </c>
      <c r="AL206" s="142"/>
      <c r="AM206" s="143"/>
      <c r="AN206" s="142"/>
      <c r="AO206" s="143"/>
      <c r="AP206" s="98" t="str">
        <f t="shared" si="49"/>
        <v>.</v>
      </c>
      <c r="AQ206" s="337"/>
      <c r="AR206" s="93"/>
      <c r="AS206" s="94"/>
      <c r="AT206" s="95"/>
      <c r="AU206" s="95"/>
      <c r="AV206" s="96"/>
    </row>
    <row r="207" spans="1:48" s="17" customFormat="1" ht="49.5" customHeight="1" x14ac:dyDescent="0.25">
      <c r="A207" s="7" t="str">
        <f>MID(F207,FIND("(Q",F207)+1,8)</f>
        <v>Q2.3.17c</v>
      </c>
      <c r="B207" s="7" t="s">
        <v>138</v>
      </c>
      <c r="C207" s="7" t="s">
        <v>343</v>
      </c>
      <c r="D207" s="10"/>
      <c r="F207" s="461" t="s">
        <v>474</v>
      </c>
      <c r="G207" s="461"/>
      <c r="H207" s="462"/>
      <c r="I207" s="411"/>
      <c r="J207" s="420"/>
      <c r="K207" s="389"/>
      <c r="L207" s="389"/>
      <c r="M207" s="390"/>
      <c r="N207" s="406" t="s">
        <v>1183</v>
      </c>
      <c r="O207" s="164" t="str">
        <f t="shared" si="63"/>
        <v/>
      </c>
      <c r="P207" s="163"/>
      <c r="Q207" s="432"/>
      <c r="R207" s="164"/>
      <c r="S207" s="165"/>
      <c r="T207" s="163"/>
      <c r="U207" s="165"/>
      <c r="V207" s="194" t="str">
        <f t="shared" si="61"/>
        <v>.</v>
      </c>
      <c r="W207" s="97"/>
      <c r="X207" s="396"/>
      <c r="Y207" s="193"/>
      <c r="Z207" s="193"/>
      <c r="AA207" s="175"/>
      <c r="AB207" s="130"/>
      <c r="AC207" s="325"/>
      <c r="AD207" s="85"/>
      <c r="AE207" s="143"/>
      <c r="AF207" s="142" t="str">
        <f t="shared" si="59"/>
        <v/>
      </c>
      <c r="AG207" s="85"/>
      <c r="AH207" s="143"/>
      <c r="AI207" s="85"/>
      <c r="AJ207" s="143"/>
      <c r="AK207" s="317" t="str">
        <f t="shared" si="58"/>
        <v/>
      </c>
      <c r="AL207" s="85"/>
      <c r="AM207" s="143"/>
      <c r="AN207" s="85"/>
      <c r="AO207" s="143"/>
      <c r="AP207" s="98" t="str">
        <f t="shared" si="49"/>
        <v>.</v>
      </c>
      <c r="AQ207" s="337"/>
      <c r="AR207" s="93"/>
      <c r="AS207" s="94"/>
      <c r="AT207" s="95"/>
      <c r="AU207" s="95"/>
      <c r="AV207" s="96"/>
    </row>
    <row r="208" spans="1:48" s="17" customFormat="1" ht="45.75" customHeight="1" x14ac:dyDescent="0.25">
      <c r="A208" s="7"/>
      <c r="B208" s="7"/>
      <c r="C208" s="7"/>
      <c r="D208" s="474" t="s">
        <v>1177</v>
      </c>
      <c r="E208" s="475"/>
      <c r="F208" s="475"/>
      <c r="G208" s="475"/>
      <c r="H208" s="476"/>
      <c r="I208" s="411"/>
      <c r="J208" s="420"/>
      <c r="K208" s="389"/>
      <c r="L208" s="389"/>
      <c r="M208" s="390"/>
      <c r="N208" s="407"/>
      <c r="O208" s="193"/>
      <c r="P208" s="169"/>
      <c r="Q208" s="433"/>
      <c r="R208" s="193"/>
      <c r="S208" s="173"/>
      <c r="T208" s="169"/>
      <c r="U208" s="173"/>
      <c r="V208" s="195"/>
      <c r="W208" s="175"/>
      <c r="X208" s="396"/>
      <c r="Y208" s="193"/>
      <c r="Z208" s="193"/>
      <c r="AA208" s="175"/>
      <c r="AB208" s="171"/>
      <c r="AC208" s="324"/>
      <c r="AD208" s="169"/>
      <c r="AE208" s="173"/>
      <c r="AF208" s="193" t="str">
        <f t="shared" si="59"/>
        <v/>
      </c>
      <c r="AG208" s="169"/>
      <c r="AH208" s="173"/>
      <c r="AI208" s="169"/>
      <c r="AJ208" s="173"/>
      <c r="AK208" s="318" t="str">
        <f t="shared" si="58"/>
        <v/>
      </c>
      <c r="AL208" s="169"/>
      <c r="AM208" s="173"/>
      <c r="AN208" s="169"/>
      <c r="AO208" s="173"/>
      <c r="AP208" s="172" t="str">
        <f t="shared" si="49"/>
        <v>.</v>
      </c>
      <c r="AQ208" s="174"/>
      <c r="AR208" s="93"/>
      <c r="AS208" s="94"/>
      <c r="AT208" s="95"/>
      <c r="AU208" s="95"/>
      <c r="AV208" s="96"/>
    </row>
    <row r="209" spans="1:48" s="17" customFormat="1" ht="55" customHeight="1" x14ac:dyDescent="0.25">
      <c r="A209" s="7"/>
      <c r="B209" s="7"/>
      <c r="C209" s="7"/>
      <c r="D209" s="122"/>
      <c r="E209" s="448" t="s">
        <v>475</v>
      </c>
      <c r="F209" s="448"/>
      <c r="G209" s="448"/>
      <c r="H209" s="449"/>
      <c r="I209" s="447" t="s">
        <v>575</v>
      </c>
      <c r="J209" s="420"/>
      <c r="K209" s="389"/>
      <c r="L209" s="389"/>
      <c r="M209" s="390"/>
      <c r="N209" s="407"/>
      <c r="O209" s="193"/>
      <c r="P209" s="169"/>
      <c r="Q209" s="433"/>
      <c r="R209" s="193"/>
      <c r="S209" s="173"/>
      <c r="T209" s="169"/>
      <c r="U209" s="173"/>
      <c r="V209" s="195"/>
      <c r="W209" s="175"/>
      <c r="X209" s="396"/>
      <c r="Y209" s="193"/>
      <c r="Z209" s="193"/>
      <c r="AA209" s="175"/>
      <c r="AB209" s="171"/>
      <c r="AC209" s="324"/>
      <c r="AD209" s="169"/>
      <c r="AE209" s="173"/>
      <c r="AF209" s="193" t="str">
        <f t="shared" si="59"/>
        <v/>
      </c>
      <c r="AG209" s="169"/>
      <c r="AH209" s="173"/>
      <c r="AI209" s="169"/>
      <c r="AJ209" s="173"/>
      <c r="AK209" s="318" t="str">
        <f t="shared" si="58"/>
        <v/>
      </c>
      <c r="AL209" s="169"/>
      <c r="AM209" s="173"/>
      <c r="AN209" s="169"/>
      <c r="AO209" s="173"/>
      <c r="AP209" s="172" t="str">
        <f t="shared" si="49"/>
        <v>.</v>
      </c>
      <c r="AQ209" s="174"/>
      <c r="AR209" s="93"/>
      <c r="AS209" s="94"/>
      <c r="AT209" s="95"/>
      <c r="AU209" s="95"/>
      <c r="AV209" s="96"/>
    </row>
    <row r="210" spans="1:48" s="17" customFormat="1" ht="55" customHeight="1" x14ac:dyDescent="0.25">
      <c r="A210" s="7" t="str">
        <f t="shared" ref="A210:A216" si="64">MID(F210,FIND("(Q",F210)+1,7)</f>
        <v>Q2.4.1a</v>
      </c>
      <c r="B210" s="7" t="s">
        <v>13</v>
      </c>
      <c r="C210" s="7"/>
      <c r="D210" s="9"/>
      <c r="E210" s="410"/>
      <c r="F210" s="473" t="s">
        <v>1163</v>
      </c>
      <c r="G210" s="448"/>
      <c r="H210" s="449"/>
      <c r="I210" s="447"/>
      <c r="J210" s="420"/>
      <c r="K210" s="389"/>
      <c r="L210" s="389"/>
      <c r="M210" s="390"/>
      <c r="N210" s="406" t="s">
        <v>0</v>
      </c>
      <c r="O210" s="164" t="str">
        <f t="shared" ref="O210:O221" si="65">IF(OR(B210="NI",B210="N"),"New question introduced in 2023 - Please answer this question for the year of the previous update in Column P",IF(B210="EC","Small changes were made to the question. Take extra care when validating the response in Column N. If necessary, please change your answer in Column P",""))</f>
        <v>New question introduced in 2023 - Please answer this question for the year of the previous update in Column P</v>
      </c>
      <c r="P210" s="163"/>
      <c r="Q210" s="432"/>
      <c r="R210" s="164"/>
      <c r="S210" s="165"/>
      <c r="T210" s="163"/>
      <c r="U210" s="165"/>
      <c r="V210" s="194" t="str">
        <f t="shared" si="61"/>
        <v/>
      </c>
      <c r="W210" s="97"/>
      <c r="X210" s="396"/>
      <c r="Y210" s="193"/>
      <c r="Z210" s="193"/>
      <c r="AA210" s="175"/>
      <c r="AB210" s="130"/>
      <c r="AC210" s="325"/>
      <c r="AD210" s="85"/>
      <c r="AE210" s="143"/>
      <c r="AF210" s="142" t="str">
        <f t="shared" si="59"/>
        <v/>
      </c>
      <c r="AG210" s="85"/>
      <c r="AH210" s="143"/>
      <c r="AI210" s="85"/>
      <c r="AJ210" s="143"/>
      <c r="AK210" s="317" t="str">
        <f t="shared" si="58"/>
        <v/>
      </c>
      <c r="AL210" s="85"/>
      <c r="AM210" s="143"/>
      <c r="AN210" s="85"/>
      <c r="AO210" s="143"/>
      <c r="AP210" s="98" t="str">
        <f t="shared" si="49"/>
        <v>.</v>
      </c>
      <c r="AQ210" s="337"/>
      <c r="AR210" s="93"/>
      <c r="AS210" s="94"/>
      <c r="AT210" s="95"/>
      <c r="AU210" s="95"/>
      <c r="AV210" s="96"/>
    </row>
    <row r="211" spans="1:48" s="17" customFormat="1" ht="55" customHeight="1" x14ac:dyDescent="0.25">
      <c r="A211" s="7" t="str">
        <f t="shared" si="64"/>
        <v>Q2.4.1b</v>
      </c>
      <c r="B211" s="7" t="s">
        <v>13</v>
      </c>
      <c r="C211" s="7"/>
      <c r="D211" s="9"/>
      <c r="E211" s="410"/>
      <c r="F211" s="473" t="s">
        <v>1164</v>
      </c>
      <c r="G211" s="448"/>
      <c r="H211" s="449"/>
      <c r="I211" s="447"/>
      <c r="J211" s="420"/>
      <c r="K211" s="389"/>
      <c r="L211" s="389"/>
      <c r="M211" s="390"/>
      <c r="N211" s="406" t="s">
        <v>0</v>
      </c>
      <c r="O211" s="164" t="str">
        <f t="shared" si="65"/>
        <v>New question introduced in 2023 - Please answer this question for the year of the previous update in Column P</v>
      </c>
      <c r="P211" s="163"/>
      <c r="Q211" s="432"/>
      <c r="R211" s="164"/>
      <c r="S211" s="165"/>
      <c r="T211" s="163"/>
      <c r="U211" s="165"/>
      <c r="V211" s="194" t="str">
        <f t="shared" si="61"/>
        <v/>
      </c>
      <c r="W211" s="97"/>
      <c r="X211" s="396"/>
      <c r="Y211" s="193"/>
      <c r="Z211" s="193"/>
      <c r="AA211" s="175"/>
      <c r="AB211" s="130"/>
      <c r="AC211" s="325"/>
      <c r="AD211" s="85"/>
      <c r="AE211" s="143"/>
      <c r="AF211" s="142" t="str">
        <f t="shared" si="59"/>
        <v/>
      </c>
      <c r="AG211" s="85"/>
      <c r="AH211" s="143"/>
      <c r="AI211" s="85"/>
      <c r="AJ211" s="143"/>
      <c r="AK211" s="317" t="str">
        <f t="shared" si="58"/>
        <v/>
      </c>
      <c r="AL211" s="85"/>
      <c r="AM211" s="143"/>
      <c r="AN211" s="85"/>
      <c r="AO211" s="143"/>
      <c r="AP211" s="98" t="str">
        <f t="shared" si="49"/>
        <v>.</v>
      </c>
      <c r="AQ211" s="337"/>
      <c r="AR211" s="93"/>
      <c r="AS211" s="94"/>
      <c r="AT211" s="95"/>
      <c r="AU211" s="95"/>
      <c r="AV211" s="96"/>
    </row>
    <row r="212" spans="1:48" s="17" customFormat="1" ht="55" customHeight="1" x14ac:dyDescent="0.25">
      <c r="A212" s="7" t="str">
        <f t="shared" si="64"/>
        <v>Q2.4.1c</v>
      </c>
      <c r="B212" s="7" t="s">
        <v>13</v>
      </c>
      <c r="C212" s="7"/>
      <c r="D212" s="9"/>
      <c r="E212" s="410"/>
      <c r="F212" s="473" t="s">
        <v>1165</v>
      </c>
      <c r="G212" s="448"/>
      <c r="H212" s="449"/>
      <c r="I212" s="447"/>
      <c r="J212" s="420"/>
      <c r="K212" s="389"/>
      <c r="L212" s="389"/>
      <c r="M212" s="390"/>
      <c r="N212" s="406" t="s">
        <v>0</v>
      </c>
      <c r="O212" s="164" t="str">
        <f t="shared" si="65"/>
        <v>New question introduced in 2023 - Please answer this question for the year of the previous update in Column P</v>
      </c>
      <c r="P212" s="163"/>
      <c r="Q212" s="432"/>
      <c r="R212" s="164"/>
      <c r="S212" s="165"/>
      <c r="T212" s="163"/>
      <c r="U212" s="165"/>
      <c r="V212" s="194" t="str">
        <f t="shared" si="61"/>
        <v/>
      </c>
      <c r="W212" s="97"/>
      <c r="X212" s="396"/>
      <c r="Y212" s="193"/>
      <c r="Z212" s="193"/>
      <c r="AA212" s="175"/>
      <c r="AB212" s="130"/>
      <c r="AC212" s="325"/>
      <c r="AD212" s="85"/>
      <c r="AE212" s="143"/>
      <c r="AF212" s="142" t="str">
        <f t="shared" si="59"/>
        <v/>
      </c>
      <c r="AG212" s="85"/>
      <c r="AH212" s="143"/>
      <c r="AI212" s="85"/>
      <c r="AJ212" s="143"/>
      <c r="AK212" s="317" t="str">
        <f t="shared" si="58"/>
        <v/>
      </c>
      <c r="AL212" s="85"/>
      <c r="AM212" s="143"/>
      <c r="AN212" s="85"/>
      <c r="AO212" s="143"/>
      <c r="AP212" s="98" t="str">
        <f t="shared" si="49"/>
        <v>.</v>
      </c>
      <c r="AQ212" s="337"/>
      <c r="AR212" s="93"/>
      <c r="AS212" s="94"/>
      <c r="AT212" s="95"/>
      <c r="AU212" s="95"/>
      <c r="AV212" s="96"/>
    </row>
    <row r="213" spans="1:48" s="17" customFormat="1" ht="55" customHeight="1" x14ac:dyDescent="0.25">
      <c r="A213" s="7" t="str">
        <f t="shared" si="64"/>
        <v>Q2.4.1d</v>
      </c>
      <c r="B213" s="7" t="s">
        <v>13</v>
      </c>
      <c r="C213" s="7"/>
      <c r="D213" s="9"/>
      <c r="E213" s="410"/>
      <c r="F213" s="473" t="s">
        <v>1166</v>
      </c>
      <c r="G213" s="448"/>
      <c r="H213" s="449"/>
      <c r="I213" s="447"/>
      <c r="J213" s="420"/>
      <c r="K213" s="389"/>
      <c r="L213" s="389"/>
      <c r="M213" s="390"/>
      <c r="N213" s="406" t="s">
        <v>0</v>
      </c>
      <c r="O213" s="164" t="str">
        <f t="shared" si="65"/>
        <v>New question introduced in 2023 - Please answer this question for the year of the previous update in Column P</v>
      </c>
      <c r="P213" s="163"/>
      <c r="Q213" s="432"/>
      <c r="R213" s="164"/>
      <c r="S213" s="165"/>
      <c r="T213" s="163"/>
      <c r="U213" s="165"/>
      <c r="V213" s="194" t="str">
        <f t="shared" si="61"/>
        <v/>
      </c>
      <c r="W213" s="97"/>
      <c r="X213" s="396"/>
      <c r="Y213" s="193"/>
      <c r="Z213" s="193"/>
      <c r="AA213" s="175"/>
      <c r="AB213" s="130"/>
      <c r="AC213" s="325"/>
      <c r="AD213" s="85"/>
      <c r="AE213" s="143"/>
      <c r="AF213" s="142" t="str">
        <f t="shared" si="59"/>
        <v/>
      </c>
      <c r="AG213" s="85"/>
      <c r="AH213" s="143"/>
      <c r="AI213" s="85"/>
      <c r="AJ213" s="143"/>
      <c r="AK213" s="317" t="str">
        <f t="shared" si="58"/>
        <v/>
      </c>
      <c r="AL213" s="85"/>
      <c r="AM213" s="143"/>
      <c r="AN213" s="85"/>
      <c r="AO213" s="143"/>
      <c r="AP213" s="98" t="str">
        <f t="shared" si="49"/>
        <v>.</v>
      </c>
      <c r="AQ213" s="337"/>
      <c r="AR213" s="93"/>
      <c r="AS213" s="94"/>
      <c r="AT213" s="95"/>
      <c r="AU213" s="95"/>
      <c r="AV213" s="96"/>
    </row>
    <row r="214" spans="1:48" s="17" customFormat="1" ht="55" customHeight="1" x14ac:dyDescent="0.25">
      <c r="A214" s="7" t="str">
        <f t="shared" si="64"/>
        <v>Q2.4.1e</v>
      </c>
      <c r="B214" s="7" t="s">
        <v>13</v>
      </c>
      <c r="C214" s="7"/>
      <c r="D214" s="9"/>
      <c r="E214" s="410"/>
      <c r="F214" s="473" t="s">
        <v>1167</v>
      </c>
      <c r="G214" s="448"/>
      <c r="H214" s="449"/>
      <c r="I214" s="447"/>
      <c r="J214" s="420"/>
      <c r="K214" s="389"/>
      <c r="L214" s="389"/>
      <c r="M214" s="390"/>
      <c r="N214" s="406" t="s">
        <v>0</v>
      </c>
      <c r="O214" s="164" t="str">
        <f t="shared" si="65"/>
        <v>New question introduced in 2023 - Please answer this question for the year of the previous update in Column P</v>
      </c>
      <c r="P214" s="163"/>
      <c r="Q214" s="432"/>
      <c r="R214" s="164"/>
      <c r="S214" s="165"/>
      <c r="T214" s="163"/>
      <c r="U214" s="165"/>
      <c r="V214" s="194" t="str">
        <f t="shared" si="61"/>
        <v/>
      </c>
      <c r="W214" s="97"/>
      <c r="X214" s="396"/>
      <c r="Y214" s="193"/>
      <c r="Z214" s="193"/>
      <c r="AA214" s="175"/>
      <c r="AB214" s="130"/>
      <c r="AC214" s="325"/>
      <c r="AD214" s="85"/>
      <c r="AE214" s="143"/>
      <c r="AF214" s="142" t="str">
        <f t="shared" si="59"/>
        <v/>
      </c>
      <c r="AG214" s="85"/>
      <c r="AH214" s="143"/>
      <c r="AI214" s="85"/>
      <c r="AJ214" s="143"/>
      <c r="AK214" s="317" t="str">
        <f t="shared" si="58"/>
        <v/>
      </c>
      <c r="AL214" s="85"/>
      <c r="AM214" s="143"/>
      <c r="AN214" s="85"/>
      <c r="AO214" s="143"/>
      <c r="AP214" s="98" t="str">
        <f t="shared" si="49"/>
        <v>.</v>
      </c>
      <c r="AQ214" s="337"/>
      <c r="AR214" s="93"/>
      <c r="AS214" s="94"/>
      <c r="AT214" s="95"/>
      <c r="AU214" s="95"/>
      <c r="AV214" s="96"/>
    </row>
    <row r="215" spans="1:48" s="17" customFormat="1" ht="55" customHeight="1" x14ac:dyDescent="0.25">
      <c r="A215" s="7" t="str">
        <f t="shared" si="64"/>
        <v>Q2.4.1f</v>
      </c>
      <c r="B215" s="7" t="s">
        <v>13</v>
      </c>
      <c r="C215" s="7"/>
      <c r="D215" s="9"/>
      <c r="E215" s="410"/>
      <c r="F215" s="473" t="s">
        <v>1168</v>
      </c>
      <c r="G215" s="448"/>
      <c r="H215" s="449"/>
      <c r="I215" s="447"/>
      <c r="J215" s="420"/>
      <c r="K215" s="389"/>
      <c r="L215" s="389"/>
      <c r="M215" s="390"/>
      <c r="N215" s="406" t="s">
        <v>0</v>
      </c>
      <c r="O215" s="164" t="str">
        <f t="shared" si="65"/>
        <v>New question introduced in 2023 - Please answer this question for the year of the previous update in Column P</v>
      </c>
      <c r="P215" s="163"/>
      <c r="Q215" s="432"/>
      <c r="R215" s="164"/>
      <c r="S215" s="165"/>
      <c r="T215" s="163"/>
      <c r="U215" s="165"/>
      <c r="V215" s="194" t="str">
        <f t="shared" si="61"/>
        <v/>
      </c>
      <c r="W215" s="97"/>
      <c r="X215" s="396"/>
      <c r="Y215" s="193"/>
      <c r="Z215" s="193"/>
      <c r="AA215" s="175"/>
      <c r="AB215" s="130"/>
      <c r="AC215" s="325"/>
      <c r="AD215" s="85"/>
      <c r="AE215" s="143"/>
      <c r="AF215" s="142" t="str">
        <f t="shared" si="59"/>
        <v/>
      </c>
      <c r="AG215" s="85"/>
      <c r="AH215" s="143"/>
      <c r="AI215" s="85"/>
      <c r="AJ215" s="143"/>
      <c r="AK215" s="317" t="str">
        <f t="shared" si="58"/>
        <v/>
      </c>
      <c r="AL215" s="85"/>
      <c r="AM215" s="143"/>
      <c r="AN215" s="85"/>
      <c r="AO215" s="143"/>
      <c r="AP215" s="98" t="str">
        <f t="shared" si="49"/>
        <v>.</v>
      </c>
      <c r="AQ215" s="337"/>
      <c r="AR215" s="93"/>
      <c r="AS215" s="94"/>
      <c r="AT215" s="95"/>
      <c r="AU215" s="95"/>
      <c r="AV215" s="96"/>
    </row>
    <row r="216" spans="1:48" s="17" customFormat="1" ht="55" customHeight="1" x14ac:dyDescent="0.25">
      <c r="A216" s="7" t="str">
        <f t="shared" si="64"/>
        <v>Q2.4.1g</v>
      </c>
      <c r="B216" s="7" t="s">
        <v>546</v>
      </c>
      <c r="C216" s="7"/>
      <c r="D216" s="9"/>
      <c r="E216" s="410"/>
      <c r="F216" s="445" t="s">
        <v>1169</v>
      </c>
      <c r="G216" s="445"/>
      <c r="H216" s="446"/>
      <c r="I216" s="447"/>
      <c r="J216" s="420"/>
      <c r="K216" s="389"/>
      <c r="L216" s="389"/>
      <c r="M216" s="390"/>
      <c r="N216" s="406" t="s">
        <v>0</v>
      </c>
      <c r="O216" s="164" t="str">
        <f t="shared" si="65"/>
        <v>New question introduced in 2023 - Please answer this question for the year of the previous update in Column P</v>
      </c>
      <c r="P216" s="163"/>
      <c r="Q216" s="432"/>
      <c r="R216" s="164"/>
      <c r="S216" s="165"/>
      <c r="T216" s="163"/>
      <c r="U216" s="165"/>
      <c r="V216" s="194" t="str">
        <f t="shared" si="61"/>
        <v/>
      </c>
      <c r="W216" s="97"/>
      <c r="X216" s="396"/>
      <c r="Y216" s="193"/>
      <c r="Z216" s="193"/>
      <c r="AA216" s="175"/>
      <c r="AB216" s="130"/>
      <c r="AC216" s="325"/>
      <c r="AD216" s="85"/>
      <c r="AE216" s="143"/>
      <c r="AF216" s="142" t="str">
        <f t="shared" si="59"/>
        <v/>
      </c>
      <c r="AG216" s="85"/>
      <c r="AH216" s="143"/>
      <c r="AI216" s="85"/>
      <c r="AJ216" s="143"/>
      <c r="AK216" s="317" t="str">
        <f t="shared" si="58"/>
        <v/>
      </c>
      <c r="AL216" s="85"/>
      <c r="AM216" s="143"/>
      <c r="AN216" s="85"/>
      <c r="AO216" s="143"/>
      <c r="AP216" s="98" t="str">
        <f t="shared" si="49"/>
        <v>.</v>
      </c>
      <c r="AQ216" s="337"/>
      <c r="AR216" s="93"/>
      <c r="AS216" s="94"/>
      <c r="AT216" s="95"/>
      <c r="AU216" s="95"/>
      <c r="AV216" s="96"/>
    </row>
    <row r="217" spans="1:48" s="17" customFormat="1" ht="55" customHeight="1" x14ac:dyDescent="0.25">
      <c r="A217" s="7" t="str">
        <f>MID(E217,FIND("(Q",E217)+1,6)</f>
        <v>Q2.4.2</v>
      </c>
      <c r="B217" s="7" t="s">
        <v>13</v>
      </c>
      <c r="C217" s="7"/>
      <c r="D217" s="9"/>
      <c r="E217" s="448" t="s">
        <v>1170</v>
      </c>
      <c r="F217" s="448"/>
      <c r="G217" s="448"/>
      <c r="H217" s="449"/>
      <c r="I217" s="411" t="s">
        <v>476</v>
      </c>
      <c r="J217" s="420"/>
      <c r="K217" s="389"/>
      <c r="L217" s="389"/>
      <c r="M217" s="390"/>
      <c r="N217" s="406" t="s">
        <v>0</v>
      </c>
      <c r="O217" s="164" t="str">
        <f t="shared" si="65"/>
        <v>New question introduced in 2023 - Please answer this question for the year of the previous update in Column P</v>
      </c>
      <c r="P217" s="163"/>
      <c r="Q217" s="432"/>
      <c r="R217" s="164"/>
      <c r="S217" s="165"/>
      <c r="T217" s="164"/>
      <c r="U217" s="165"/>
      <c r="V217" s="194" t="str">
        <f t="shared" si="61"/>
        <v/>
      </c>
      <c r="W217" s="97"/>
      <c r="X217" s="396"/>
      <c r="Y217" s="193"/>
      <c r="Z217" s="193"/>
      <c r="AA217" s="175"/>
      <c r="AB217" s="130"/>
      <c r="AC217" s="331"/>
      <c r="AD217" s="142"/>
      <c r="AE217" s="143"/>
      <c r="AF217" s="142" t="str">
        <f t="shared" si="59"/>
        <v/>
      </c>
      <c r="AG217" s="142"/>
      <c r="AH217" s="143"/>
      <c r="AI217" s="142"/>
      <c r="AJ217" s="143"/>
      <c r="AK217" s="317" t="str">
        <f t="shared" si="58"/>
        <v/>
      </c>
      <c r="AL217" s="142"/>
      <c r="AM217" s="143"/>
      <c r="AN217" s="142"/>
      <c r="AO217" s="143"/>
      <c r="AP217" s="98" t="str">
        <f t="shared" si="49"/>
        <v>.</v>
      </c>
      <c r="AQ217" s="337"/>
      <c r="AR217" s="93"/>
      <c r="AS217" s="94"/>
      <c r="AT217" s="95"/>
      <c r="AU217" s="95"/>
      <c r="AV217" s="96"/>
    </row>
    <row r="218" spans="1:48" s="17" customFormat="1" ht="55" customHeight="1" x14ac:dyDescent="0.25">
      <c r="A218" s="7" t="str">
        <f>MID(E218,FIND("(Q",E218)+1,6)</f>
        <v>Q2.4.3</v>
      </c>
      <c r="B218" s="7" t="s">
        <v>13</v>
      </c>
      <c r="C218" s="7"/>
      <c r="D218" s="9"/>
      <c r="E218" s="448" t="s">
        <v>1171</v>
      </c>
      <c r="F218" s="448"/>
      <c r="G218" s="448"/>
      <c r="H218" s="449"/>
      <c r="I218" s="447" t="s">
        <v>477</v>
      </c>
      <c r="J218" s="420"/>
      <c r="K218" s="389"/>
      <c r="L218" s="389"/>
      <c r="M218" s="390"/>
      <c r="N218" s="406" t="s">
        <v>0</v>
      </c>
      <c r="O218" s="164" t="str">
        <f t="shared" si="65"/>
        <v>New question introduced in 2023 - Please answer this question for the year of the previous update in Column P</v>
      </c>
      <c r="P218" s="163"/>
      <c r="Q218" s="432"/>
      <c r="R218" s="164"/>
      <c r="S218" s="165"/>
      <c r="T218" s="164"/>
      <c r="U218" s="165"/>
      <c r="V218" s="194" t="str">
        <f t="shared" si="61"/>
        <v/>
      </c>
      <c r="W218" s="97"/>
      <c r="X218" s="396"/>
      <c r="Y218" s="193"/>
      <c r="Z218" s="193"/>
      <c r="AA218" s="175"/>
      <c r="AB218" s="130"/>
      <c r="AC218" s="331"/>
      <c r="AD218" s="142"/>
      <c r="AE218" s="143"/>
      <c r="AF218" s="142" t="str">
        <f t="shared" si="59"/>
        <v/>
      </c>
      <c r="AG218" s="142"/>
      <c r="AH218" s="143"/>
      <c r="AI218" s="142"/>
      <c r="AJ218" s="143"/>
      <c r="AK218" s="317" t="str">
        <f t="shared" si="58"/>
        <v/>
      </c>
      <c r="AL218" s="142"/>
      <c r="AM218" s="143"/>
      <c r="AN218" s="142"/>
      <c r="AO218" s="143"/>
      <c r="AP218" s="98" t="str">
        <f t="shared" si="49"/>
        <v>.</v>
      </c>
      <c r="AQ218" s="337"/>
      <c r="AR218" s="93"/>
      <c r="AS218" s="94"/>
      <c r="AT218" s="95"/>
      <c r="AU218" s="95"/>
      <c r="AV218" s="96"/>
    </row>
    <row r="219" spans="1:48" s="17" customFormat="1" ht="55" customHeight="1" x14ac:dyDescent="0.25">
      <c r="A219" s="7" t="str">
        <f>MID(E219,FIND("(Q",E219)+1,7)</f>
        <v>Q2.4.3a</v>
      </c>
      <c r="B219" s="7" t="s">
        <v>546</v>
      </c>
      <c r="C219" s="7"/>
      <c r="D219" s="9"/>
      <c r="E219" s="450" t="s">
        <v>1172</v>
      </c>
      <c r="F219" s="450"/>
      <c r="G219" s="450"/>
      <c r="H219" s="451"/>
      <c r="I219" s="447"/>
      <c r="J219" s="420"/>
      <c r="K219" s="389"/>
      <c r="L219" s="389"/>
      <c r="M219" s="390"/>
      <c r="N219" s="406" t="s">
        <v>0</v>
      </c>
      <c r="O219" s="164" t="str">
        <f t="shared" si="65"/>
        <v>New question introduced in 2023 - Please answer this question for the year of the previous update in Column P</v>
      </c>
      <c r="P219" s="163"/>
      <c r="Q219" s="432"/>
      <c r="R219" s="164"/>
      <c r="S219" s="165"/>
      <c r="T219" s="163"/>
      <c r="U219" s="165"/>
      <c r="V219" s="194" t="str">
        <f t="shared" si="61"/>
        <v/>
      </c>
      <c r="W219" s="97"/>
      <c r="X219" s="396"/>
      <c r="Y219" s="193"/>
      <c r="Z219" s="193"/>
      <c r="AA219" s="175"/>
      <c r="AB219" s="130"/>
      <c r="AC219" s="325"/>
      <c r="AD219" s="85"/>
      <c r="AE219" s="143"/>
      <c r="AF219" s="142" t="str">
        <f t="shared" si="59"/>
        <v/>
      </c>
      <c r="AG219" s="85"/>
      <c r="AH219" s="143"/>
      <c r="AI219" s="85"/>
      <c r="AJ219" s="143"/>
      <c r="AK219" s="317" t="str">
        <f>IF(AND(AI219="",AG219="",AF219=""),"",IF(AND(AI219="",AG219=""),AF219,IF(AND(AI219="",AG219&lt;&gt;""),AG219,IF(AND(AI219="",AG219&lt;&gt;""),AG219,AI219))))</f>
        <v/>
      </c>
      <c r="AL219" s="85"/>
      <c r="AM219" s="143"/>
      <c r="AN219" s="85"/>
      <c r="AO219" s="143"/>
      <c r="AP219" s="98" t="str">
        <f t="shared" si="49"/>
        <v>.</v>
      </c>
      <c r="AQ219" s="337"/>
      <c r="AR219" s="93"/>
      <c r="AS219" s="94"/>
      <c r="AT219" s="95"/>
      <c r="AU219" s="95"/>
      <c r="AV219" s="96"/>
    </row>
    <row r="220" spans="1:48" s="17" customFormat="1" ht="65.150000000000006" customHeight="1" x14ac:dyDescent="0.25">
      <c r="A220" s="7" t="str">
        <f>MID(E220,FIND("(Q",E220)+1,6)</f>
        <v>Q2.4.4</v>
      </c>
      <c r="B220" s="7" t="s">
        <v>546</v>
      </c>
      <c r="C220" s="7"/>
      <c r="D220" s="9"/>
      <c r="E220" s="448" t="s">
        <v>554</v>
      </c>
      <c r="F220" s="448"/>
      <c r="G220" s="448"/>
      <c r="H220" s="449"/>
      <c r="I220" s="449" t="s">
        <v>479</v>
      </c>
      <c r="J220" s="420"/>
      <c r="K220" s="389"/>
      <c r="L220" s="389"/>
      <c r="M220" s="390"/>
      <c r="N220" s="406" t="s">
        <v>0</v>
      </c>
      <c r="O220" s="164" t="str">
        <f t="shared" si="65"/>
        <v>New question introduced in 2023 - Please answer this question for the year of the previous update in Column P</v>
      </c>
      <c r="P220" s="163"/>
      <c r="Q220" s="432"/>
      <c r="R220" s="164"/>
      <c r="S220" s="165"/>
      <c r="T220" s="163"/>
      <c r="U220" s="165"/>
      <c r="V220" s="194" t="str">
        <f t="shared" si="61"/>
        <v/>
      </c>
      <c r="W220" s="97"/>
      <c r="X220" s="396"/>
      <c r="Y220" s="193"/>
      <c r="Z220" s="193"/>
      <c r="AA220" s="175"/>
      <c r="AB220" s="130"/>
      <c r="AC220" s="325"/>
      <c r="AD220" s="85"/>
      <c r="AE220" s="143"/>
      <c r="AF220" s="142" t="str">
        <f t="shared" si="59"/>
        <v/>
      </c>
      <c r="AG220" s="85"/>
      <c r="AH220" s="143"/>
      <c r="AI220" s="85"/>
      <c r="AJ220" s="143"/>
      <c r="AK220" s="317" t="str">
        <f>IF(AND(AI220="",AG220="",AF220=""),"",IF(AND(AI220="",AG220=""),AF220,IF(AND(AI220="",AG220&lt;&gt;""),AG220,IF(AND(AI220="",AG220&lt;&gt;""),AG220,AI220))))</f>
        <v/>
      </c>
      <c r="AL220" s="85"/>
      <c r="AM220" s="143"/>
      <c r="AN220" s="85"/>
      <c r="AO220" s="143"/>
      <c r="AP220" s="98" t="str">
        <f t="shared" si="49"/>
        <v>.</v>
      </c>
      <c r="AQ220" s="337"/>
      <c r="AR220" s="93"/>
      <c r="AS220" s="94"/>
      <c r="AT220" s="95"/>
      <c r="AU220" s="95"/>
      <c r="AV220" s="96"/>
    </row>
    <row r="221" spans="1:48" s="17" customFormat="1" ht="65.150000000000006" customHeight="1" thickBot="1" x14ac:dyDescent="0.3">
      <c r="A221" s="7" t="str">
        <f t="shared" ref="A221" si="66">MID(E221,FIND("(Q",E221)+1,7)</f>
        <v>Q2.4.4b</v>
      </c>
      <c r="B221" s="7" t="s">
        <v>546</v>
      </c>
      <c r="C221" s="7"/>
      <c r="D221" s="123"/>
      <c r="E221" s="470" t="s">
        <v>478</v>
      </c>
      <c r="F221" s="470"/>
      <c r="G221" s="470"/>
      <c r="H221" s="471"/>
      <c r="I221" s="472"/>
      <c r="J221" s="391"/>
      <c r="K221" s="392"/>
      <c r="L221" s="392"/>
      <c r="M221" s="393"/>
      <c r="N221" s="408" t="s">
        <v>0</v>
      </c>
      <c r="O221" s="197" t="str">
        <f t="shared" si="65"/>
        <v>New question introduced in 2023 - Please answer this question for the year of the previous update in Column P</v>
      </c>
      <c r="P221" s="196"/>
      <c r="Q221" s="435"/>
      <c r="R221" s="197"/>
      <c r="S221" s="332"/>
      <c r="T221" s="196"/>
      <c r="U221" s="332"/>
      <c r="V221" s="198" t="str">
        <f t="shared" si="61"/>
        <v/>
      </c>
      <c r="W221" s="333"/>
      <c r="X221" s="398"/>
      <c r="Y221" s="399"/>
      <c r="Z221" s="399"/>
      <c r="AA221" s="400"/>
      <c r="AB221" s="131"/>
      <c r="AC221" s="334"/>
      <c r="AD221" s="199"/>
      <c r="AE221" s="335"/>
      <c r="AF221" s="336" t="str">
        <f t="shared" si="59"/>
        <v/>
      </c>
      <c r="AG221" s="199"/>
      <c r="AH221" s="335"/>
      <c r="AI221" s="199"/>
      <c r="AJ221" s="335"/>
      <c r="AK221" s="319" t="str">
        <f>IF(AND(AI221="",AG221="",AF221=""),"",IF(AND(AI221="",AG221=""),AF221,IF(AND(AI221="",AG221&lt;&gt;""),AG221,IF(AND(AI221="",AG221&lt;&gt;""),AG221,AI221))))</f>
        <v/>
      </c>
      <c r="AL221" s="199"/>
      <c r="AM221" s="335"/>
      <c r="AN221" s="199"/>
      <c r="AO221" s="335"/>
      <c r="AP221" s="335" t="str">
        <f t="shared" ref="AP221" si="67">IF(AND(AN221="",AL221="",AK221=""),".",IF(AND(AN221="",AL221=""),AK221,IF(AND(AN221="",AL221&lt;&gt;""),AL221,IF(AND(AN221="",AL221&lt;&gt;""),AL221,AN221))))</f>
        <v>.</v>
      </c>
      <c r="AQ221" s="338"/>
      <c r="AR221" s="93"/>
      <c r="AS221" s="101"/>
      <c r="AT221" s="102"/>
      <c r="AU221" s="102"/>
      <c r="AV221" s="103"/>
    </row>
    <row r="222" spans="1:48" x14ac:dyDescent="0.25">
      <c r="AB222" s="200"/>
      <c r="AC222" s="204"/>
      <c r="AS222" s="76"/>
      <c r="AT222" s="76"/>
      <c r="AU222" s="76"/>
      <c r="AV222" s="76"/>
    </row>
    <row r="223" spans="1:48" s="45" customFormat="1" x14ac:dyDescent="0.25">
      <c r="B223" s="45">
        <f>COUNTIF(B6:B221,"E")+ COUNTIF(B6:B221,"EC")+ COUNTIF(B6:B221,"N")+ COUNTIF(B6:B221,"ETS")</f>
        <v>113</v>
      </c>
      <c r="I223" s="30"/>
      <c r="J223" s="30"/>
      <c r="K223" s="30"/>
      <c r="L223" s="30"/>
      <c r="M223" s="30"/>
      <c r="N223" s="66"/>
      <c r="O223" s="66"/>
      <c r="P223" s="66"/>
      <c r="Q223" s="30"/>
      <c r="R223" s="30"/>
      <c r="S223" s="30"/>
      <c r="T223" s="30"/>
      <c r="U223" s="30"/>
      <c r="V223" s="66"/>
      <c r="W223" s="66"/>
      <c r="X223" s="66"/>
      <c r="Y223" s="66"/>
      <c r="Z223" s="66"/>
      <c r="AA223" s="66"/>
      <c r="AB223" s="200"/>
      <c r="AC223" s="200"/>
      <c r="AD223" s="66"/>
      <c r="AE223" s="66"/>
      <c r="AF223" s="66"/>
      <c r="AG223" s="66"/>
      <c r="AH223" s="206"/>
      <c r="AS223" s="45">
        <f>COUNTIF(AS6:AS221,"x")</f>
        <v>0</v>
      </c>
      <c r="AT223" s="45">
        <f>AS223/B223</f>
        <v>0</v>
      </c>
    </row>
    <row r="224" spans="1:48" x14ac:dyDescent="0.25">
      <c r="AB224" s="200"/>
      <c r="AC224" s="204"/>
      <c r="AS224" s="76"/>
      <c r="AT224" s="76"/>
      <c r="AU224" s="76"/>
      <c r="AV224" s="76"/>
    </row>
    <row r="225" spans="28:48" x14ac:dyDescent="0.25">
      <c r="AB225" s="200"/>
      <c r="AC225" s="204"/>
      <c r="AS225" s="76"/>
      <c r="AT225" s="76"/>
      <c r="AU225" s="76"/>
      <c r="AV225" s="76"/>
    </row>
    <row r="226" spans="28:48" x14ac:dyDescent="0.25">
      <c r="AB226" s="200"/>
      <c r="AC226" s="204"/>
      <c r="AS226" s="76"/>
      <c r="AT226" s="76"/>
      <c r="AU226" s="76"/>
      <c r="AV226" s="76"/>
    </row>
    <row r="227" spans="28:48" x14ac:dyDescent="0.25">
      <c r="AB227" s="200"/>
      <c r="AC227" s="204"/>
      <c r="AS227" s="76"/>
      <c r="AT227" s="76"/>
      <c r="AU227" s="76"/>
      <c r="AV227" s="76"/>
    </row>
    <row r="228" spans="28:48" x14ac:dyDescent="0.25">
      <c r="AB228" s="200"/>
      <c r="AC228" s="204"/>
      <c r="AS228" s="76"/>
      <c r="AT228" s="76"/>
      <c r="AU228" s="76"/>
      <c r="AV228" s="76"/>
    </row>
    <row r="229" spans="28:48" x14ac:dyDescent="0.25">
      <c r="AB229" s="200"/>
      <c r="AC229" s="204"/>
      <c r="AS229" s="76"/>
      <c r="AT229" s="76"/>
      <c r="AU229" s="76"/>
      <c r="AV229" s="76"/>
    </row>
    <row r="230" spans="28:48" x14ac:dyDescent="0.25">
      <c r="AB230" s="200"/>
      <c r="AC230" s="204"/>
      <c r="AS230" s="76"/>
      <c r="AT230" s="76"/>
      <c r="AU230" s="76"/>
      <c r="AV230" s="76"/>
    </row>
    <row r="231" spans="28:48" x14ac:dyDescent="0.25">
      <c r="AB231" s="200"/>
      <c r="AC231" s="204"/>
      <c r="AS231" s="76"/>
      <c r="AT231" s="76"/>
      <c r="AU231" s="76"/>
      <c r="AV231" s="76"/>
    </row>
    <row r="232" spans="28:48" x14ac:dyDescent="0.25">
      <c r="AB232" s="200"/>
      <c r="AC232" s="204"/>
      <c r="AS232" s="76"/>
      <c r="AT232" s="76"/>
      <c r="AU232" s="76"/>
      <c r="AV232" s="76"/>
    </row>
    <row r="233" spans="28:48" x14ac:dyDescent="0.25">
      <c r="AB233" s="200"/>
      <c r="AC233" s="204"/>
      <c r="AS233" s="76"/>
      <c r="AT233" s="76"/>
      <c r="AU233" s="76"/>
      <c r="AV233" s="76"/>
    </row>
    <row r="234" spans="28:48" x14ac:dyDescent="0.25">
      <c r="AB234" s="200"/>
      <c r="AC234" s="204"/>
      <c r="AS234" s="76"/>
      <c r="AT234" s="76"/>
      <c r="AU234" s="76"/>
      <c r="AV234" s="76"/>
    </row>
    <row r="235" spans="28:48" x14ac:dyDescent="0.25">
      <c r="AB235" s="200"/>
      <c r="AC235" s="204"/>
      <c r="AS235" s="76"/>
      <c r="AT235" s="76"/>
      <c r="AU235" s="76"/>
      <c r="AV235" s="76"/>
    </row>
    <row r="236" spans="28:48" x14ac:dyDescent="0.25">
      <c r="AB236" s="200"/>
      <c r="AC236" s="204"/>
      <c r="AS236" s="76"/>
      <c r="AT236" s="76"/>
      <c r="AU236" s="76"/>
      <c r="AV236" s="76"/>
    </row>
    <row r="237" spans="28:48" x14ac:dyDescent="0.25">
      <c r="AB237" s="200"/>
      <c r="AC237" s="204"/>
      <c r="AS237" s="76"/>
      <c r="AT237" s="76"/>
      <c r="AU237" s="76"/>
      <c r="AV237" s="76"/>
    </row>
    <row r="238" spans="28:48" x14ac:dyDescent="0.25">
      <c r="AB238" s="200"/>
      <c r="AC238" s="204"/>
      <c r="AS238" s="76"/>
      <c r="AT238" s="76"/>
      <c r="AU238" s="76"/>
      <c r="AV238" s="76"/>
    </row>
    <row r="239" spans="28:48" x14ac:dyDescent="0.25">
      <c r="AB239" s="200"/>
      <c r="AC239" s="204"/>
      <c r="AS239" s="76"/>
      <c r="AT239" s="76"/>
      <c r="AU239" s="76"/>
      <c r="AV239" s="76"/>
    </row>
    <row r="240" spans="28:48" x14ac:dyDescent="0.25">
      <c r="AB240" s="200"/>
      <c r="AC240" s="204"/>
      <c r="AS240" s="76"/>
      <c r="AT240" s="76"/>
      <c r="AU240" s="76"/>
      <c r="AV240" s="76"/>
    </row>
    <row r="241" spans="28:48" x14ac:dyDescent="0.25">
      <c r="AB241" s="200"/>
      <c r="AC241" s="204"/>
      <c r="AS241" s="76"/>
      <c r="AT241" s="76"/>
      <c r="AU241" s="76"/>
      <c r="AV241" s="76"/>
    </row>
    <row r="242" spans="28:48" x14ac:dyDescent="0.25">
      <c r="AB242" s="200"/>
      <c r="AC242" s="204"/>
      <c r="AS242" s="76"/>
      <c r="AT242" s="76"/>
      <c r="AU242" s="76"/>
      <c r="AV242" s="76"/>
    </row>
    <row r="243" spans="28:48" x14ac:dyDescent="0.25">
      <c r="AB243" s="200"/>
      <c r="AC243" s="204"/>
      <c r="AS243" s="76"/>
      <c r="AT243" s="76"/>
      <c r="AU243" s="76"/>
      <c r="AV243" s="76"/>
    </row>
    <row r="244" spans="28:48" x14ac:dyDescent="0.25">
      <c r="AB244" s="200"/>
      <c r="AC244" s="204"/>
      <c r="AS244" s="76"/>
      <c r="AT244" s="76"/>
      <c r="AU244" s="76"/>
      <c r="AV244" s="76"/>
    </row>
    <row r="245" spans="28:48" x14ac:dyDescent="0.25">
      <c r="AB245" s="200"/>
      <c r="AC245" s="204"/>
      <c r="AS245" s="76"/>
      <c r="AT245" s="76"/>
      <c r="AU245" s="76"/>
      <c r="AV245" s="76"/>
    </row>
    <row r="246" spans="28:48" x14ac:dyDescent="0.25">
      <c r="AB246" s="200"/>
      <c r="AC246" s="204"/>
      <c r="AS246" s="76"/>
      <c r="AT246" s="76"/>
      <c r="AU246" s="76"/>
      <c r="AV246" s="76"/>
    </row>
    <row r="247" spans="28:48" x14ac:dyDescent="0.25">
      <c r="AB247" s="200"/>
      <c r="AC247" s="204"/>
      <c r="AS247" s="76"/>
      <c r="AT247" s="76"/>
      <c r="AU247" s="76"/>
      <c r="AV247" s="76"/>
    </row>
    <row r="248" spans="28:48" x14ac:dyDescent="0.25">
      <c r="AB248" s="200"/>
      <c r="AC248" s="204"/>
      <c r="AS248" s="76"/>
      <c r="AT248" s="76"/>
      <c r="AU248" s="76"/>
      <c r="AV248" s="76"/>
    </row>
    <row r="249" spans="28:48" x14ac:dyDescent="0.25">
      <c r="AB249" s="200"/>
      <c r="AC249" s="204"/>
      <c r="AS249" s="76"/>
      <c r="AT249" s="76"/>
      <c r="AU249" s="76"/>
      <c r="AV249" s="76"/>
    </row>
    <row r="250" spans="28:48" x14ac:dyDescent="0.25">
      <c r="AB250" s="200"/>
      <c r="AC250" s="204"/>
      <c r="AS250" s="76"/>
      <c r="AT250" s="76"/>
      <c r="AU250" s="76"/>
      <c r="AV250" s="76"/>
    </row>
    <row r="251" spans="28:48" x14ac:dyDescent="0.25">
      <c r="AB251" s="200"/>
      <c r="AC251" s="204"/>
      <c r="AS251" s="76"/>
      <c r="AT251" s="76"/>
      <c r="AU251" s="76"/>
      <c r="AV251" s="76"/>
    </row>
    <row r="252" spans="28:48" x14ac:dyDescent="0.25">
      <c r="AB252" s="200"/>
      <c r="AC252" s="204"/>
      <c r="AS252" s="76"/>
      <c r="AT252" s="76"/>
      <c r="AU252" s="76"/>
      <c r="AV252" s="76"/>
    </row>
    <row r="253" spans="28:48" x14ac:dyDescent="0.25">
      <c r="AB253" s="200"/>
      <c r="AC253" s="204"/>
      <c r="AS253" s="76"/>
      <c r="AT253" s="76"/>
      <c r="AU253" s="76"/>
      <c r="AV253" s="76"/>
    </row>
    <row r="254" spans="28:48" x14ac:dyDescent="0.25">
      <c r="AB254" s="200"/>
      <c r="AC254" s="204"/>
      <c r="AS254" s="76"/>
      <c r="AT254" s="76"/>
      <c r="AU254" s="76"/>
      <c r="AV254" s="76"/>
    </row>
    <row r="255" spans="28:48" x14ac:dyDescent="0.25">
      <c r="AB255" s="200"/>
      <c r="AC255" s="204"/>
      <c r="AS255" s="76"/>
      <c r="AT255" s="76"/>
      <c r="AU255" s="76"/>
      <c r="AV255" s="76"/>
    </row>
    <row r="256" spans="28:48" x14ac:dyDescent="0.25">
      <c r="AB256" s="200"/>
      <c r="AC256" s="204"/>
      <c r="AS256" s="76"/>
      <c r="AT256" s="76"/>
      <c r="AU256" s="76"/>
      <c r="AV256" s="76"/>
    </row>
    <row r="257" spans="28:48" x14ac:dyDescent="0.25">
      <c r="AB257" s="200"/>
      <c r="AC257" s="204"/>
      <c r="AS257" s="76"/>
      <c r="AT257" s="76"/>
      <c r="AU257" s="76"/>
      <c r="AV257" s="76"/>
    </row>
    <row r="258" spans="28:48" x14ac:dyDescent="0.25">
      <c r="AB258" s="200"/>
      <c r="AC258" s="204"/>
      <c r="AS258" s="76"/>
      <c r="AT258" s="76"/>
      <c r="AU258" s="76"/>
      <c r="AV258" s="76"/>
    </row>
    <row r="259" spans="28:48" x14ac:dyDescent="0.25">
      <c r="AB259" s="200"/>
      <c r="AC259" s="204"/>
      <c r="AS259" s="76"/>
      <c r="AT259" s="76"/>
      <c r="AU259" s="76"/>
      <c r="AV259" s="76"/>
    </row>
    <row r="260" spans="28:48" x14ac:dyDescent="0.25">
      <c r="AB260" s="200"/>
      <c r="AC260" s="204"/>
      <c r="AS260" s="76"/>
      <c r="AT260" s="76"/>
      <c r="AU260" s="76"/>
      <c r="AV260" s="76"/>
    </row>
    <row r="261" spans="28:48" x14ac:dyDescent="0.25">
      <c r="AB261" s="200"/>
      <c r="AC261" s="204"/>
      <c r="AS261" s="76"/>
      <c r="AT261" s="76"/>
      <c r="AU261" s="76"/>
      <c r="AV261" s="76"/>
    </row>
    <row r="262" spans="28:48" x14ac:dyDescent="0.25">
      <c r="AB262" s="200"/>
      <c r="AC262" s="204"/>
      <c r="AS262" s="76"/>
      <c r="AT262" s="76"/>
      <c r="AU262" s="76"/>
      <c r="AV262" s="76"/>
    </row>
    <row r="263" spans="28:48" x14ac:dyDescent="0.25">
      <c r="AB263" s="200"/>
      <c r="AC263" s="204"/>
      <c r="AS263" s="76"/>
      <c r="AT263" s="76"/>
      <c r="AU263" s="76"/>
      <c r="AV263" s="76"/>
    </row>
    <row r="264" spans="28:48" x14ac:dyDescent="0.25">
      <c r="AB264" s="200"/>
      <c r="AC264" s="204"/>
      <c r="AS264" s="76"/>
      <c r="AT264" s="76"/>
      <c r="AU264" s="76"/>
      <c r="AV264" s="76"/>
    </row>
    <row r="265" spans="28:48" x14ac:dyDescent="0.25">
      <c r="AB265" s="200"/>
      <c r="AC265" s="204"/>
      <c r="AS265" s="76"/>
      <c r="AT265" s="76"/>
      <c r="AU265" s="76"/>
      <c r="AV265" s="76"/>
    </row>
    <row r="266" spans="28:48" x14ac:dyDescent="0.25">
      <c r="AB266" s="200"/>
      <c r="AC266" s="204"/>
      <c r="AS266" s="76"/>
      <c r="AT266" s="76"/>
      <c r="AU266" s="76"/>
      <c r="AV266" s="76"/>
    </row>
    <row r="267" spans="28:48" x14ac:dyDescent="0.25">
      <c r="AB267" s="200"/>
      <c r="AC267" s="204"/>
      <c r="AS267" s="76"/>
      <c r="AT267" s="76"/>
      <c r="AU267" s="76"/>
      <c r="AV267" s="76"/>
    </row>
    <row r="268" spans="28:48" x14ac:dyDescent="0.25">
      <c r="AB268" s="200"/>
      <c r="AC268" s="204"/>
      <c r="AS268" s="76"/>
      <c r="AT268" s="76"/>
      <c r="AU268" s="76"/>
      <c r="AV268" s="76"/>
    </row>
    <row r="269" spans="28:48" x14ac:dyDescent="0.25">
      <c r="AB269" s="200"/>
      <c r="AC269" s="204"/>
      <c r="AS269" s="76"/>
      <c r="AT269" s="76"/>
      <c r="AU269" s="76"/>
      <c r="AV269" s="76"/>
    </row>
    <row r="270" spans="28:48" x14ac:dyDescent="0.25">
      <c r="AB270" s="200"/>
      <c r="AC270" s="204"/>
      <c r="AS270" s="76"/>
      <c r="AT270" s="76"/>
      <c r="AU270" s="76"/>
      <c r="AV270" s="76"/>
    </row>
    <row r="271" spans="28:48" x14ac:dyDescent="0.25">
      <c r="AB271" s="200"/>
      <c r="AC271" s="204"/>
      <c r="AS271" s="76"/>
      <c r="AT271" s="76"/>
      <c r="AU271" s="76"/>
      <c r="AV271" s="76"/>
    </row>
    <row r="272" spans="28:48" x14ac:dyDescent="0.25">
      <c r="AB272" s="200"/>
      <c r="AC272" s="204"/>
      <c r="AS272" s="76"/>
      <c r="AT272" s="76"/>
      <c r="AU272" s="76"/>
      <c r="AV272" s="76"/>
    </row>
    <row r="273" spans="28:29" x14ac:dyDescent="0.25">
      <c r="AB273" s="200"/>
      <c r="AC273" s="204"/>
    </row>
    <row r="274" spans="28:29" x14ac:dyDescent="0.25">
      <c r="AB274" s="200"/>
      <c r="AC274" s="204"/>
    </row>
    <row r="275" spans="28:29" x14ac:dyDescent="0.25">
      <c r="AB275" s="200"/>
      <c r="AC275" s="204"/>
    </row>
    <row r="276" spans="28:29" x14ac:dyDescent="0.25">
      <c r="AB276" s="200"/>
      <c r="AC276" s="204"/>
    </row>
    <row r="277" spans="28:29" x14ac:dyDescent="0.25">
      <c r="AB277" s="200"/>
      <c r="AC277" s="204"/>
    </row>
    <row r="278" spans="28:29" x14ac:dyDescent="0.25">
      <c r="AB278" s="200"/>
      <c r="AC278" s="204"/>
    </row>
    <row r="279" spans="28:29" x14ac:dyDescent="0.25">
      <c r="AB279" s="200"/>
      <c r="AC279" s="204"/>
    </row>
    <row r="280" spans="28:29" x14ac:dyDescent="0.25">
      <c r="AB280" s="200"/>
      <c r="AC280" s="204"/>
    </row>
    <row r="281" spans="28:29" x14ac:dyDescent="0.25">
      <c r="AB281" s="200"/>
      <c r="AC281" s="204"/>
    </row>
    <row r="282" spans="28:29" x14ac:dyDescent="0.25">
      <c r="AB282" s="200"/>
      <c r="AC282" s="204"/>
    </row>
    <row r="283" spans="28:29" x14ac:dyDescent="0.25">
      <c r="AB283" s="200"/>
      <c r="AC283" s="204"/>
    </row>
    <row r="284" spans="28:29" x14ac:dyDescent="0.25">
      <c r="AB284" s="200"/>
      <c r="AC284" s="204"/>
    </row>
    <row r="285" spans="28:29" x14ac:dyDescent="0.25">
      <c r="AB285" s="200"/>
      <c r="AC285" s="204"/>
    </row>
    <row r="286" spans="28:29" x14ac:dyDescent="0.25">
      <c r="AB286" s="200"/>
      <c r="AC286" s="204"/>
    </row>
    <row r="287" spans="28:29" x14ac:dyDescent="0.25">
      <c r="AB287" s="200"/>
      <c r="AC287" s="204"/>
    </row>
    <row r="288" spans="28:29" x14ac:dyDescent="0.25">
      <c r="AB288" s="200"/>
      <c r="AC288" s="204"/>
    </row>
    <row r="289" spans="28:29" x14ac:dyDescent="0.25">
      <c r="AB289" s="200"/>
      <c r="AC289" s="204"/>
    </row>
    <row r="290" spans="28:29" x14ac:dyDescent="0.25">
      <c r="AB290" s="200"/>
      <c r="AC290" s="204"/>
    </row>
    <row r="291" spans="28:29" x14ac:dyDescent="0.25">
      <c r="AB291" s="200"/>
      <c r="AC291" s="204"/>
    </row>
    <row r="292" spans="28:29" x14ac:dyDescent="0.25">
      <c r="AB292" s="200"/>
      <c r="AC292" s="204"/>
    </row>
    <row r="293" spans="28:29" x14ac:dyDescent="0.25">
      <c r="AB293" s="200"/>
      <c r="AC293" s="204"/>
    </row>
    <row r="294" spans="28:29" x14ac:dyDescent="0.25">
      <c r="AB294" s="200"/>
      <c r="AC294" s="204"/>
    </row>
    <row r="295" spans="28:29" x14ac:dyDescent="0.25">
      <c r="AB295" s="200"/>
      <c r="AC295" s="204"/>
    </row>
    <row r="296" spans="28:29" x14ac:dyDescent="0.25">
      <c r="AB296" s="200"/>
      <c r="AC296" s="204"/>
    </row>
    <row r="297" spans="28:29" x14ac:dyDescent="0.25">
      <c r="AB297" s="200"/>
      <c r="AC297" s="204"/>
    </row>
    <row r="298" spans="28:29" x14ac:dyDescent="0.25">
      <c r="AB298" s="200"/>
      <c r="AC298" s="204"/>
    </row>
    <row r="299" spans="28:29" x14ac:dyDescent="0.25">
      <c r="AB299" s="200"/>
      <c r="AC299" s="204"/>
    </row>
    <row r="300" spans="28:29" x14ac:dyDescent="0.25">
      <c r="AB300" s="200"/>
      <c r="AC300" s="204"/>
    </row>
  </sheetData>
  <sheetProtection algorithmName="SHA-512" hashValue="kOCSbcuSmfMf24uD5ZRSyLlFeoVH07nHO1tnZ1OdMpGCgSLE43oiZO9+WHRW9Z/3UEl0rmLza1DVrctnmNHEsg==" saltValue="Qcv2QOSRbI1XarHvoeGRbA==" spinCount="100000" sheet="1" objects="1" scenarios="1"/>
  <mergeCells count="250">
    <mergeCell ref="J3:M3"/>
    <mergeCell ref="N3:W3"/>
    <mergeCell ref="X3:AA3"/>
    <mergeCell ref="AB3:AQ3"/>
    <mergeCell ref="AS3:AV3"/>
    <mergeCell ref="G163:H163"/>
    <mergeCell ref="G164:H164"/>
    <mergeCell ref="E12:H12"/>
    <mergeCell ref="E23:H23"/>
    <mergeCell ref="D4:H4"/>
    <mergeCell ref="E5:H5"/>
    <mergeCell ref="I6:I7"/>
    <mergeCell ref="E8:H8"/>
    <mergeCell ref="D10:H10"/>
    <mergeCell ref="F6:H6"/>
    <mergeCell ref="F7:H7"/>
    <mergeCell ref="E149:H149"/>
    <mergeCell ref="F30:H30"/>
    <mergeCell ref="F31:H31"/>
    <mergeCell ref="F20:H20"/>
    <mergeCell ref="F21:H21"/>
    <mergeCell ref="F22:H22"/>
    <mergeCell ref="F29:H29"/>
    <mergeCell ref="F24:H24"/>
    <mergeCell ref="F25:H25"/>
    <mergeCell ref="F26:H26"/>
    <mergeCell ref="F27:H27"/>
    <mergeCell ref="E9:H9"/>
    <mergeCell ref="E17:H17"/>
    <mergeCell ref="E18:H18"/>
    <mergeCell ref="F13:H13"/>
    <mergeCell ref="F14:H14"/>
    <mergeCell ref="F15:H15"/>
    <mergeCell ref="F16:H16"/>
    <mergeCell ref="F19:H19"/>
    <mergeCell ref="F32:H32"/>
    <mergeCell ref="E33:H33"/>
    <mergeCell ref="E34:H34"/>
    <mergeCell ref="F35:H35"/>
    <mergeCell ref="F36:H36"/>
    <mergeCell ref="F37:H37"/>
    <mergeCell ref="F38:H38"/>
    <mergeCell ref="E39:H39"/>
    <mergeCell ref="E40:H40"/>
    <mergeCell ref="F52:H52"/>
    <mergeCell ref="E53:H53"/>
    <mergeCell ref="F54:H54"/>
    <mergeCell ref="F55:H55"/>
    <mergeCell ref="F56:H56"/>
    <mergeCell ref="F57:H57"/>
    <mergeCell ref="F59:H59"/>
    <mergeCell ref="F60:H60"/>
    <mergeCell ref="F41:H41"/>
    <mergeCell ref="F42:H42"/>
    <mergeCell ref="F43:H43"/>
    <mergeCell ref="F44:H44"/>
    <mergeCell ref="E47:H47"/>
    <mergeCell ref="E48:H48"/>
    <mergeCell ref="F49:H49"/>
    <mergeCell ref="F50:H50"/>
    <mergeCell ref="F51:H51"/>
    <mergeCell ref="F73:H73"/>
    <mergeCell ref="I12:I16"/>
    <mergeCell ref="I34:I38"/>
    <mergeCell ref="I40:I44"/>
    <mergeCell ref="I64:I68"/>
    <mergeCell ref="I69:I73"/>
    <mergeCell ref="D74:H74"/>
    <mergeCell ref="E76:H76"/>
    <mergeCell ref="E77:H77"/>
    <mergeCell ref="D75:H75"/>
    <mergeCell ref="E64:H64"/>
    <mergeCell ref="F65:H65"/>
    <mergeCell ref="F66:H66"/>
    <mergeCell ref="F67:H67"/>
    <mergeCell ref="F68:H68"/>
    <mergeCell ref="E69:H69"/>
    <mergeCell ref="F70:H70"/>
    <mergeCell ref="F71:H71"/>
    <mergeCell ref="F72:H72"/>
    <mergeCell ref="F61:H61"/>
    <mergeCell ref="F62:H62"/>
    <mergeCell ref="E63:H63"/>
    <mergeCell ref="E45:H45"/>
    <mergeCell ref="E46:H46"/>
    <mergeCell ref="F83:H83"/>
    <mergeCell ref="F84:H84"/>
    <mergeCell ref="I83:I84"/>
    <mergeCell ref="D85:H85"/>
    <mergeCell ref="E86:H86"/>
    <mergeCell ref="E78:H78"/>
    <mergeCell ref="F79:H79"/>
    <mergeCell ref="F80:H80"/>
    <mergeCell ref="I78:I80"/>
    <mergeCell ref="E81:H81"/>
    <mergeCell ref="E82:H82"/>
    <mergeCell ref="I100:I101"/>
    <mergeCell ref="D102:H102"/>
    <mergeCell ref="E103:H103"/>
    <mergeCell ref="E104:H104"/>
    <mergeCell ref="E87:H87"/>
    <mergeCell ref="I88:I89"/>
    <mergeCell ref="I90:I91"/>
    <mergeCell ref="I92:I93"/>
    <mergeCell ref="I94:I95"/>
    <mergeCell ref="I96:I97"/>
    <mergeCell ref="I98:I99"/>
    <mergeCell ref="F88:H88"/>
    <mergeCell ref="F89:H89"/>
    <mergeCell ref="F90:H90"/>
    <mergeCell ref="F91:H91"/>
    <mergeCell ref="G92:H92"/>
    <mergeCell ref="G93:H93"/>
    <mergeCell ref="F96:H96"/>
    <mergeCell ref="F97:H97"/>
    <mergeCell ref="F98:H98"/>
    <mergeCell ref="F99:H99"/>
    <mergeCell ref="G100:H100"/>
    <mergeCell ref="G101:H101"/>
    <mergeCell ref="F105:H105"/>
    <mergeCell ref="F106:H106"/>
    <mergeCell ref="G107:H107"/>
    <mergeCell ref="G108:H108"/>
    <mergeCell ref="F111:H111"/>
    <mergeCell ref="F112:H112"/>
    <mergeCell ref="G113:H113"/>
    <mergeCell ref="G114:H114"/>
    <mergeCell ref="D115:H115"/>
    <mergeCell ref="I107:I108"/>
    <mergeCell ref="I113:I114"/>
    <mergeCell ref="I120:I121"/>
    <mergeCell ref="I122:I123"/>
    <mergeCell ref="I126:I127"/>
    <mergeCell ref="I109:I110"/>
    <mergeCell ref="D128:H128"/>
    <mergeCell ref="E129:H129"/>
    <mergeCell ref="F118:H118"/>
    <mergeCell ref="F119:H119"/>
    <mergeCell ref="G120:H120"/>
    <mergeCell ref="G121:H121"/>
    <mergeCell ref="F126:H126"/>
    <mergeCell ref="F127:H127"/>
    <mergeCell ref="F124:H124"/>
    <mergeCell ref="F125:H125"/>
    <mergeCell ref="E117:H117"/>
    <mergeCell ref="E116:H116"/>
    <mergeCell ref="E130:H130"/>
    <mergeCell ref="F146:H146"/>
    <mergeCell ref="D147:H147"/>
    <mergeCell ref="D148:H148"/>
    <mergeCell ref="E150:H150"/>
    <mergeCell ref="E151:H151"/>
    <mergeCell ref="F159:H159"/>
    <mergeCell ref="F160:H160"/>
    <mergeCell ref="F161:H161"/>
    <mergeCell ref="F131:H131"/>
    <mergeCell ref="F132:H132"/>
    <mergeCell ref="G133:H133"/>
    <mergeCell ref="G134:H134"/>
    <mergeCell ref="F137:H137"/>
    <mergeCell ref="F138:H138"/>
    <mergeCell ref="G139:H139"/>
    <mergeCell ref="G140:H140"/>
    <mergeCell ref="J157:J158"/>
    <mergeCell ref="F156:H156"/>
    <mergeCell ref="F157:H157"/>
    <mergeCell ref="E155:H155"/>
    <mergeCell ref="I155:I157"/>
    <mergeCell ref="E158:H158"/>
    <mergeCell ref="I131:I132"/>
    <mergeCell ref="I133:I134"/>
    <mergeCell ref="I135:I136"/>
    <mergeCell ref="I139:I140"/>
    <mergeCell ref="E141:H141"/>
    <mergeCell ref="F142:H142"/>
    <mergeCell ref="E143:H143"/>
    <mergeCell ref="E144:H144"/>
    <mergeCell ref="F145:H145"/>
    <mergeCell ref="G165:H165"/>
    <mergeCell ref="I161:I165"/>
    <mergeCell ref="E166:H166"/>
    <mergeCell ref="F167:H167"/>
    <mergeCell ref="E169:H169"/>
    <mergeCell ref="F170:H170"/>
    <mergeCell ref="F168:H168"/>
    <mergeCell ref="F171:H171"/>
    <mergeCell ref="I151:I153"/>
    <mergeCell ref="F152:H152"/>
    <mergeCell ref="F153:H153"/>
    <mergeCell ref="E154:H154"/>
    <mergeCell ref="G162:H162"/>
    <mergeCell ref="I179:I180"/>
    <mergeCell ref="I181:I182"/>
    <mergeCell ref="I185:I186"/>
    <mergeCell ref="E172:H172"/>
    <mergeCell ref="E173:H173"/>
    <mergeCell ref="I167:I168"/>
    <mergeCell ref="I170:I171"/>
    <mergeCell ref="D174:H174"/>
    <mergeCell ref="E175:H175"/>
    <mergeCell ref="E176:H176"/>
    <mergeCell ref="G193:H193"/>
    <mergeCell ref="F177:H177"/>
    <mergeCell ref="F178:H178"/>
    <mergeCell ref="G179:H179"/>
    <mergeCell ref="G180:H180"/>
    <mergeCell ref="F183:H183"/>
    <mergeCell ref="F184:H184"/>
    <mergeCell ref="G185:H185"/>
    <mergeCell ref="G186:H186"/>
    <mergeCell ref="F191:H191"/>
    <mergeCell ref="E221:H221"/>
    <mergeCell ref="I220:I221"/>
    <mergeCell ref="F210:H210"/>
    <mergeCell ref="F211:H211"/>
    <mergeCell ref="F212:H212"/>
    <mergeCell ref="F213:H213"/>
    <mergeCell ref="F214:H214"/>
    <mergeCell ref="F215:H215"/>
    <mergeCell ref="E203:H203"/>
    <mergeCell ref="E204:H204"/>
    <mergeCell ref="E205:H205"/>
    <mergeCell ref="D208:H208"/>
    <mergeCell ref="E209:H209"/>
    <mergeCell ref="F207:H207"/>
    <mergeCell ref="F206:H206"/>
    <mergeCell ref="I75:I77"/>
    <mergeCell ref="I148:I150"/>
    <mergeCell ref="F216:H216"/>
    <mergeCell ref="I209:I216"/>
    <mergeCell ref="E217:H217"/>
    <mergeCell ref="E218:H218"/>
    <mergeCell ref="E219:H219"/>
    <mergeCell ref="I218:I219"/>
    <mergeCell ref="E220:H220"/>
    <mergeCell ref="G198:H198"/>
    <mergeCell ref="G199:H199"/>
    <mergeCell ref="I192:I193"/>
    <mergeCell ref="I194:I195"/>
    <mergeCell ref="I198:I199"/>
    <mergeCell ref="E200:H200"/>
    <mergeCell ref="E201:H201"/>
    <mergeCell ref="E202:H202"/>
    <mergeCell ref="F196:H196"/>
    <mergeCell ref="F197:H197"/>
    <mergeCell ref="D187:H187"/>
    <mergeCell ref="E188:H188"/>
    <mergeCell ref="E189:H189"/>
    <mergeCell ref="F190:H190"/>
    <mergeCell ref="G192:H192"/>
  </mergeCells>
  <conditionalFormatting sqref="P35:P38">
    <cfRule type="expression" dxfId="313" priority="428">
      <formula>OR(AND(P13="Yes",LEFT(P35,14)="Not applicable"),AND(P13="No",LEFT(P35,14)&lt;&gt;"Not applicable"))</formula>
    </cfRule>
  </conditionalFormatting>
  <conditionalFormatting sqref="AN35:AN38">
    <cfRule type="expression" dxfId="312" priority="421">
      <formula>OR(AND(AN13="Yes",LEFT(AN35,14)="Not applicable"),AND(AN13="No",LEFT(AN35,14)&lt;&gt;"Not applicable"))</formula>
    </cfRule>
  </conditionalFormatting>
  <conditionalFormatting sqref="AB35:AB38">
    <cfRule type="expression" dxfId="311" priority="427">
      <formula>OR(AND(AB13="Yes",LEFT(AB35,14)="Not applicable"),AND(AB13="No",LEFT(AB35,14)&lt;&gt;"Not applicable"))</formula>
    </cfRule>
  </conditionalFormatting>
  <conditionalFormatting sqref="AD35:AD38">
    <cfRule type="expression" dxfId="310" priority="426">
      <formula>OR(AND(AD13="Yes",LEFT(AD35,14)="Not applicable"),AND(AD13="No",LEFT(AD35,14)&lt;&gt;"Not applicable"))</formula>
    </cfRule>
  </conditionalFormatting>
  <conditionalFormatting sqref="AG35:AG38">
    <cfRule type="expression" dxfId="309" priority="425">
      <formula>OR(AND(AG13="Yes",LEFT(AG35,14)="Not applicable"),AND(AG13="No",LEFT(AG35,14)&lt;&gt;"Not applicable"))</formula>
    </cfRule>
  </conditionalFormatting>
  <conditionalFormatting sqref="AI35:AI38">
    <cfRule type="expression" dxfId="308" priority="423">
      <formula>OR(AND(AI13="Yes",LEFT(AI35,14)="Not applicable"),AND(AI13="No",LEFT(AI35,14)&lt;&gt;"Not applicable"))</formula>
    </cfRule>
  </conditionalFormatting>
  <conditionalFormatting sqref="AL35:AL38">
    <cfRule type="expression" dxfId="307" priority="422">
      <formula>OR(AND(AL13="Yes",LEFT(AL35,14)="Not applicable"),AND(AL13="No",LEFT(AL35,14)&lt;&gt;"Not applicable"))</formula>
    </cfRule>
  </conditionalFormatting>
  <conditionalFormatting sqref="P70:P73">
    <cfRule type="expression" dxfId="306" priority="420">
      <formula>OR(AND(P65="Yes",LEFT(P70,14)="Not applicable"),AND(P65="No",LEFT(P70,14)&lt;&gt;"Not applicable"))</formula>
    </cfRule>
  </conditionalFormatting>
  <conditionalFormatting sqref="AB70:AB73">
    <cfRule type="expression" dxfId="305" priority="419">
      <formula>OR(AND(AB65="Yes",LEFT(AB70,14)="Not applicable"),AND(AB65="No",LEFT(AB70,14)&lt;&gt;"Not applicable"))</formula>
    </cfRule>
  </conditionalFormatting>
  <conditionalFormatting sqref="AD70:AD73">
    <cfRule type="expression" dxfId="304" priority="418">
      <formula>OR(AND(AD65="Yes",LEFT(AD70,14)="Not applicable"),AND(AD65="No",LEFT(AD70,14)&lt;&gt;"Not applicable"))</formula>
    </cfRule>
  </conditionalFormatting>
  <conditionalFormatting sqref="AN70:AN73">
    <cfRule type="expression" dxfId="303" priority="414">
      <formula>OR(AND(AN65="Yes",LEFT(AN70,14)="Not applicable"),AND(AN65="No",LEFT(AN70,14)&lt;&gt;"Not applicable"))</formula>
    </cfRule>
  </conditionalFormatting>
  <conditionalFormatting sqref="AG70:AG73">
    <cfRule type="expression" dxfId="302" priority="417">
      <formula>OR(AND(AG65="Yes",LEFT(AG70,14)="Not applicable"),AND(AG65="No",LEFT(AG70,14)&lt;&gt;"Not applicable"))</formula>
    </cfRule>
  </conditionalFormatting>
  <conditionalFormatting sqref="AI70:AI73">
    <cfRule type="expression" dxfId="301" priority="416">
      <formula>OR(AND(AI65="Yes",LEFT(AI70,14)="Not applicable"),AND(AI65="No",LEFT(AI70,14)&lt;&gt;"Not applicable"))</formula>
    </cfRule>
  </conditionalFormatting>
  <conditionalFormatting sqref="AL70:AL73">
    <cfRule type="expression" dxfId="300" priority="415">
      <formula>OR(AND(AL65="Yes",LEFT(AL70,14)="Not applicable"),AND(AL65="No",LEFT(AL70,14)&lt;&gt;"Not applicable"))</formula>
    </cfRule>
  </conditionalFormatting>
  <conditionalFormatting sqref="P88 AB88 AD88 AG88 AI88 AL88 AN88">
    <cfRule type="expression" dxfId="299" priority="413" stopIfTrue="1">
      <formula>OR(AND(P86="yes",LEFT(P88,14)="not applicable"),AND(OR(P86="degree of market power held by operators has not been assessed",P86="no"),LEFT(P88,14)&lt;&gt;"not applicable"))</formula>
    </cfRule>
  </conditionalFormatting>
  <conditionalFormatting sqref="P90 AB90 AD90 AG90 AI90 AL90 AN90">
    <cfRule type="expression" dxfId="298" priority="405">
      <formula>OR(AND(P86="yes",LEFT(P90,14)="not applicable"),AND(OR(P86="degree of market power held by operators has not been assessed",P86="no"),LEFT(P90,14)&lt;&gt;"not applicable"))</formula>
    </cfRule>
  </conditionalFormatting>
  <conditionalFormatting sqref="P92 AB92 AD92 AG92 AI92 AL92 AN92">
    <cfRule type="expression" dxfId="297" priority="404">
      <formula>OR(AND(P90="yes",LEFT(P92,14)="not applicable"),AND(OR(P86="degree of market power held by operators has not been assessed",P86="no",P90="no"),LEFT(P92,14)&lt;&gt;"not applicable"))</formula>
    </cfRule>
  </conditionalFormatting>
  <conditionalFormatting sqref="P96 AB96 AD96 AG96 AI96 AL96 AN96">
    <cfRule type="expression" dxfId="296" priority="402">
      <formula>OR(AND(P86="no",LEFT(P96,14)="not applicable"),AND(OR(P86="degree of market power held by operators has not been assessed",P86="yes"),LEFT(P96,14)&lt;&gt;"not applicable"))</formula>
    </cfRule>
  </conditionalFormatting>
  <conditionalFormatting sqref="P98 AB98 AD98 AG98 AI98 AL98 AN98">
    <cfRule type="expression" dxfId="295" priority="401">
      <formula>OR(AND(P86="no",LEFT(P98,14)="not applicable"),AND(OR(P86="degree of market power held by operators has not been assessed",P86="yes"),LEFT(P98,14)&lt;&gt;"not applicable"))</formula>
    </cfRule>
  </conditionalFormatting>
  <conditionalFormatting sqref="P100 AB100 AD100 AG100 AI100 AL100 AN100">
    <cfRule type="expression" dxfId="294" priority="400">
      <formula>OR(AND(P98="yes",LEFT(P100,14)="not applicable"),AND(OR(P86="degree of market power held by operators has not been assessed",P86="yes",P98="no"),LEFT(P100,14)&lt;&gt;"not applicable"))</formula>
    </cfRule>
  </conditionalFormatting>
  <conditionalFormatting sqref="P105">
    <cfRule type="expression" dxfId="293" priority="399">
      <formula>OR(AND(P103="yes",LEFT(P105,14)="not applicable"),AND(OR(P103="degree of market power held by operators has not been assessed",P103="no"),LEFT(P105,14)&lt;&gt;"not applicable"))</formula>
    </cfRule>
  </conditionalFormatting>
  <conditionalFormatting sqref="AB105">
    <cfRule type="expression" dxfId="292" priority="398">
      <formula>OR(AND(AB103="yes",LEFT(AB105,14)="not applicable"),AND(OR(AB103="degree of market power held by operators has not been assessed",AB103="no"),LEFT(AB105,14)&lt;&gt;"not applicable"))</formula>
    </cfRule>
  </conditionalFormatting>
  <conditionalFormatting sqref="AD105">
    <cfRule type="expression" dxfId="291" priority="397">
      <formula>OR(AND(AD103="yes",LEFT(AD105,14)="not applicable"),AND(OR(AD103="degree of market power held by operators has not been assessed",AD103="no"),LEFT(AD105,14)&lt;&gt;"not applicable"))</formula>
    </cfRule>
  </conditionalFormatting>
  <conditionalFormatting sqref="AG105">
    <cfRule type="expression" dxfId="290" priority="396">
      <formula>OR(AND(AG103="yes",LEFT(AG105,14)="not applicable"),AND(OR(AG103="degree of market power held by operators has not been assessed",AG103="no"),LEFT(AG105,14)&lt;&gt;"not applicable"))</formula>
    </cfRule>
  </conditionalFormatting>
  <conditionalFormatting sqref="AI105">
    <cfRule type="expression" dxfId="289" priority="395">
      <formula>OR(AND(AI103="yes",LEFT(AI105,14)="not applicable"),AND(OR(AI103="degree of market power held by operators has not been assessed",AI103="no"),LEFT(AI105,14)&lt;&gt;"not applicable"))</formula>
    </cfRule>
  </conditionalFormatting>
  <conditionalFormatting sqref="AL105">
    <cfRule type="expression" dxfId="288" priority="394">
      <formula>OR(AND(AL103="yes",LEFT(AL105,14)="not applicable"),AND(OR(AL103="degree of market power held by operators has not been assessed",AL103="no"),LEFT(AL105,14)&lt;&gt;"not applicable"))</formula>
    </cfRule>
  </conditionalFormatting>
  <conditionalFormatting sqref="AN105">
    <cfRule type="expression" dxfId="287" priority="393">
      <formula>OR(AND(AN103="yes",LEFT(AN105,14)="not applicable"),AND(OR(AN103="degree of market power held by operators has not been assessed",AN103="no"),LEFT(AN105,14)&lt;&gt;"not applicable"))</formula>
    </cfRule>
  </conditionalFormatting>
  <conditionalFormatting sqref="P107">
    <cfRule type="expression" dxfId="286" priority="392">
      <formula>OR(AND(P105="yes",LEFT(P107,14)="not applicable"),AND(OR(P103="degree of market power held by operators has not been assessed",P103="no",P105="no"),LEFT(P107,14)&lt;&gt;"not applicable"))</formula>
    </cfRule>
  </conditionalFormatting>
  <conditionalFormatting sqref="AB107">
    <cfRule type="expression" dxfId="285" priority="391">
      <formula>OR(AND(AB105="yes",LEFT(AB107,14)="not applicable"),AND(OR(AB103="degree of market power held by operators has not been assessed",AB103="no",AB105="no"),LEFT(AB107,14)&lt;&gt;"not applicable"))</formula>
    </cfRule>
  </conditionalFormatting>
  <conditionalFormatting sqref="AD107">
    <cfRule type="expression" dxfId="284" priority="390">
      <formula>OR(AND(AD105="yes",LEFT(AD107,14)="not applicable"),AND(OR(AD103="degree of market power held by operators has not been assessed",AD103="no",AD105="no"),LEFT(AD107,14)&lt;&gt;"not applicable"))</formula>
    </cfRule>
  </conditionalFormatting>
  <conditionalFormatting sqref="AG107">
    <cfRule type="expression" dxfId="283" priority="389">
      <formula>OR(AND(AG105="yes",LEFT(AG107,14)="not applicable"),AND(OR(AG103="degree of market power held by operators has not been assessed",AG103="no",AG105="no"),LEFT(AG107,14)&lt;&gt;"not applicable"))</formula>
    </cfRule>
  </conditionalFormatting>
  <conditionalFormatting sqref="AI107">
    <cfRule type="expression" dxfId="282" priority="388">
      <formula>OR(AND(AI105="yes",LEFT(AI107,14)="not applicable"),AND(OR(AI103="degree of market power held by operators has not been assessed",AI103="no",AI105="no"),LEFT(AI107,14)&lt;&gt;"not applicable"))</formula>
    </cfRule>
  </conditionalFormatting>
  <conditionalFormatting sqref="AL107">
    <cfRule type="expression" dxfId="281" priority="387">
      <formula>OR(AND(AL105="yes",LEFT(AL107,14)="not applicable"),AND(OR(AL103="degree of market power held by operators has not been assessed",AL103="no",AL105="no"),LEFT(AL107,14)&lt;&gt;"not applicable"))</formula>
    </cfRule>
  </conditionalFormatting>
  <conditionalFormatting sqref="AN107">
    <cfRule type="expression" dxfId="280" priority="386">
      <formula>OR(AND(AN105="yes",LEFT(AN107,14)="not applicable"),AND(OR(AN103="degree of market power held by operators has not been assessed",AN103="no",AN105="no"),LEFT(AN107,14)&lt;&gt;"not applicable"))</formula>
    </cfRule>
  </conditionalFormatting>
  <conditionalFormatting sqref="P109">
    <cfRule type="expression" dxfId="279" priority="385">
      <formula>OR(AND(P107="yes",LEFT(P109,14)="not applicable"),AND(OR(P103="degree of market power held by operators has not been assessed",P103="no",P105="no",P107="no",P107="not applicable"),LEFT(P109,14)&lt;&gt;"not applicable"))</formula>
    </cfRule>
  </conditionalFormatting>
  <conditionalFormatting sqref="AB109">
    <cfRule type="expression" dxfId="278" priority="384">
      <formula>OR(AND(AB107="yes",LEFT(AB109,14)="not applicable"),AND(OR(AB103="degree of market power held by operators has not been assessed",AB103="no",AB105="no",AB107="no",AB107="not applicable"),LEFT(AB109,14)&lt;&gt;"not applicable"))</formula>
    </cfRule>
  </conditionalFormatting>
  <conditionalFormatting sqref="AD109">
    <cfRule type="expression" dxfId="277" priority="383">
      <formula>OR(AND(AD107="yes",LEFT(AD109,14)="not applicable"),AND(OR(AD103="degree of market power held by operators has not been assessed",AD103="no",AD105="no",AD107="no",AD107="not applicable"),LEFT(AD109,14)&lt;&gt;"not applicable"))</formula>
    </cfRule>
  </conditionalFormatting>
  <conditionalFormatting sqref="AG109">
    <cfRule type="expression" dxfId="276" priority="382">
      <formula>OR(AND(AG107="yes",LEFT(AG109,14)="not applicable"),AND(OR(AG103="degree of market power held by operators has not been assessed",AG103="no",AG105="no",AG107="no",AG107="not applicable"),LEFT(AG109,14)&lt;&gt;"not applicable"))</formula>
    </cfRule>
  </conditionalFormatting>
  <conditionalFormatting sqref="AI109">
    <cfRule type="expression" dxfId="275" priority="381">
      <formula>OR(AND(AI107="yes",LEFT(AI109,14)="not applicable"),AND(OR(AI103="degree of market power held by operators has not been assessed",AI103="no",AI105="no",AI107="no",AI107="not applicable"),LEFT(AI109,14)&lt;&gt;"not applicable"))</formula>
    </cfRule>
  </conditionalFormatting>
  <conditionalFormatting sqref="AL109">
    <cfRule type="expression" dxfId="274" priority="380">
      <formula>OR(AND(AL107="yes",LEFT(AL109,14)="not applicable"),AND(OR(AL103="degree of market power held by operators has not been assessed",AL103="no",AL105="no",AL107="no",AL107="not applicable"),LEFT(AL109,14)&lt;&gt;"not applicable"))</formula>
    </cfRule>
  </conditionalFormatting>
  <conditionalFormatting sqref="AN109">
    <cfRule type="expression" dxfId="273" priority="379">
      <formula>OR(AND(AN107="yes",LEFT(AN109,14)="not applicable"),AND(OR(AN103="degree of market power held by operators has not been assessed",AN103="no",AN105="no",AN107="no",AN107="not applicable"),LEFT(AN109,14)&lt;&gt;"not applicable"))</formula>
    </cfRule>
  </conditionalFormatting>
  <conditionalFormatting sqref="P111">
    <cfRule type="expression" dxfId="272" priority="378">
      <formula>OR(AND(P103="no",LEFT(P111,14)="not applicable"),AND(OR(P103="degree of market power held by operators has not been assessed",P103="yes"),LEFT(P111,14)&lt;&gt;"not applicable"))</formula>
    </cfRule>
  </conditionalFormatting>
  <conditionalFormatting sqref="AB111">
    <cfRule type="expression" dxfId="271" priority="377">
      <formula>OR(AND(AB103="no",LEFT(AB111,14)="not applicable"),AND(OR(AB103="degree of market power held by operators has not been assessed",AB103="yes"),LEFT(AB111,14)&lt;&gt;"not applicable"))</formula>
    </cfRule>
  </conditionalFormatting>
  <conditionalFormatting sqref="AD111">
    <cfRule type="expression" dxfId="270" priority="376">
      <formula>OR(AND(AD103="no",LEFT(AD111,14)="not applicable"),AND(OR(AD103="degree of market power held by operators has not been assessed",AD103="yes"),LEFT(AD111,14)&lt;&gt;"not applicable"))</formula>
    </cfRule>
  </conditionalFormatting>
  <conditionalFormatting sqref="AG111">
    <cfRule type="expression" dxfId="269" priority="375">
      <formula>OR(AND(AG103="no",LEFT(AG111,14)="not applicable"),AND(OR(AG103="degree of market power held by operators has not been assessed",AG103="yes"),LEFT(AG111,14)&lt;&gt;"not applicable"))</formula>
    </cfRule>
  </conditionalFormatting>
  <conditionalFormatting sqref="AI111">
    <cfRule type="expression" dxfId="268" priority="374">
      <formula>OR(AND(AI103="no",LEFT(AI111,14)="not applicable"),AND(OR(AI103="degree of market power held by operators has not been assessed",AI103="yes"),LEFT(AI111,14)&lt;&gt;"not applicable"))</formula>
    </cfRule>
  </conditionalFormatting>
  <conditionalFormatting sqref="AL111">
    <cfRule type="expression" dxfId="267" priority="373">
      <formula>OR(AND(AL103="no",LEFT(AL111,14)="not applicable"),AND(OR(AL103="degree of market power held by operators has not been assessed",AL103="yes"),LEFT(AL111,14)&lt;&gt;"not applicable"))</formula>
    </cfRule>
  </conditionalFormatting>
  <conditionalFormatting sqref="AN111">
    <cfRule type="expression" dxfId="266" priority="372">
      <formula>OR(AND(AN103="no",LEFT(AN111,14)="not applicable"),AND(OR(AN103="degree of market power held by operators has not been assessed",AN103="yes"),LEFT(AN111,14)&lt;&gt;"not applicable"))</formula>
    </cfRule>
  </conditionalFormatting>
  <conditionalFormatting sqref="P113">
    <cfRule type="expression" dxfId="265" priority="370">
      <formula>OR(AND(P111="yes",LEFT(P113,14)="not applicable"),AND(OR(P103="degree of market power held by operators has not been assessed",P103="yes",P111="no"),LEFT(P113,14)&lt;&gt;"not applicable"))</formula>
    </cfRule>
  </conditionalFormatting>
  <conditionalFormatting sqref="P118">
    <cfRule type="expression" dxfId="264" priority="363">
      <formula>OR(AND(P116="yes",LEFT(P118,14)="not applicable"),AND(OR(P116="degree of market power held by operators has not been assessed",P116="no"),LEFT(P118,14)&lt;&gt;"not applicable"))</formula>
    </cfRule>
  </conditionalFormatting>
  <conditionalFormatting sqref="P120">
    <cfRule type="expression" dxfId="263" priority="362">
      <formula>OR(AND(P118="yes",LEFT(P120,14)="not applicable"),AND(OR(P116="degree of market power held by operators has not been assessed",P116="no",P118="no"),LEFT(P120,14)&lt;&gt;"not applicable"))</formula>
    </cfRule>
  </conditionalFormatting>
  <conditionalFormatting sqref="P122">
    <cfRule type="expression" dxfId="262" priority="361">
      <formula>OR(AND(P120="yes",LEFT(P122,14)="not applicable"),AND(OR(P116="degree of market power held by operators has not been assessed",P116="no",P118="no",P120="no",P120="not applicable"),LEFT(P122,14)&lt;&gt;"not applicable"))</formula>
    </cfRule>
  </conditionalFormatting>
  <conditionalFormatting sqref="P124">
    <cfRule type="expression" dxfId="261" priority="360">
      <formula>OR(AND(P116="no",LEFT(P124,14)="not applicable"),AND(OR(P116="degree of market power held by operators has not been assessed",P116="yes"),LEFT(P124,14)&lt;&gt;"not applicable"))</formula>
    </cfRule>
  </conditionalFormatting>
  <conditionalFormatting sqref="AB113">
    <cfRule type="expression" dxfId="260" priority="358">
      <formula>OR(AND(AB111="yes",LEFT(AB113,14)="not applicable"),AND(OR(AB103="degree of market power held by operators has not been assessed",AB103="yes",AB111="no"),LEFT(AB113,14)&lt;&gt;"not applicable"))</formula>
    </cfRule>
  </conditionalFormatting>
  <conditionalFormatting sqref="AG126">
    <cfRule type="expression" dxfId="259" priority="282">
      <formula>OR(AND(AG124="yes",LEFT(AG126,14)="not applicable"),AND(OR(AG116="degree of market power held by operators has not been assessed",AG116="yes",AG124="no"),LEFT(AG126,14)&lt;&gt;"not applicable"))</formula>
    </cfRule>
  </conditionalFormatting>
  <conditionalFormatting sqref="AD113">
    <cfRule type="expression" dxfId="258" priority="357">
      <formula>OR(AND(AD111="yes",LEFT(AD113,14)="not applicable"),AND(OR(AD103="degree of market power held by operators has not been assessed",AD103="yes",AD111="no"),LEFT(AD113,14)&lt;&gt;"not applicable"))</formula>
    </cfRule>
  </conditionalFormatting>
  <conditionalFormatting sqref="AG113">
    <cfRule type="expression" dxfId="257" priority="356">
      <formula>OR(AND(AG111="yes",LEFT(AG113,14)="not applicable"),AND(OR(AG103="degree of market power held by operators has not been assessed",AG103="yes",AG111="no"),LEFT(AG113,14)&lt;&gt;"not applicable"))</formula>
    </cfRule>
  </conditionalFormatting>
  <conditionalFormatting sqref="AI113">
    <cfRule type="expression" dxfId="256" priority="355">
      <formula>OR(AND(AI111="yes",LEFT(AI113,14)="not applicable"),AND(OR(AI103="degree of market power held by operators has not been assessed",AI103="yes",AI111="no"),LEFT(AI113,14)&lt;&gt;"not applicable"))</formula>
    </cfRule>
  </conditionalFormatting>
  <conditionalFormatting sqref="AL113">
    <cfRule type="expression" dxfId="255" priority="354">
      <formula>OR(AND(AL111="yes",LEFT(AL113,14)="not applicable"),AND(OR(AL103="degree of market power held by operators has not been assessed",AL103="yes",AL111="no"),LEFT(AL113,14)&lt;&gt;"not applicable"))</formula>
    </cfRule>
  </conditionalFormatting>
  <conditionalFormatting sqref="AN113">
    <cfRule type="expression" dxfId="254" priority="353">
      <formula>OR(AND(AN111="yes",LEFT(AN113,14)="not applicable"),AND(OR(AN103="degree of market power held by operators has not been assessed",AN103="yes",AN111="no"),LEFT(AN113,14)&lt;&gt;"not applicable"))</formula>
    </cfRule>
  </conditionalFormatting>
  <conditionalFormatting sqref="P126">
    <cfRule type="expression" dxfId="253" priority="352">
      <formula>OR(AND(P124="yes",LEFT(P126,14)="not applicable"),AND(OR(P116="degree of market power held by operators has not been assessed",P116="yes",P124="no"),LEFT(P126,14)&lt;&gt;"not applicable"))</formula>
    </cfRule>
  </conditionalFormatting>
  <conditionalFormatting sqref="AB118">
    <cfRule type="expression" dxfId="252" priority="321">
      <formula>OR(AND(AB116="yes",LEFT(AB118,14)="not applicable"),AND(OR(AB116="degree of market power held by operators has not been assessed",AB116="no"),LEFT(AB118,14)&lt;&gt;"not applicable"))</formula>
    </cfRule>
  </conditionalFormatting>
  <conditionalFormatting sqref="AB120">
    <cfRule type="expression" dxfId="251" priority="320">
      <formula>OR(AND(AB118="yes",LEFT(AB120,14)="not applicable"),AND(OR(AB116="degree of market power held by operators has not been assessed",AB116="no",AB118="no"),LEFT(AB120,14)&lt;&gt;"not applicable"))</formula>
    </cfRule>
  </conditionalFormatting>
  <conditionalFormatting sqref="AB122">
    <cfRule type="expression" dxfId="250" priority="319">
      <formula>OR(AND(AB120="yes",LEFT(AB122,14)="not applicable"),AND(OR(AB116="degree of market power held by operators has not been assessed",AB116="no",AB118="no",AB120="no",AB120="not applicable"),LEFT(AB122,14)&lt;&gt;"not applicable"))</formula>
    </cfRule>
  </conditionalFormatting>
  <conditionalFormatting sqref="AB124">
    <cfRule type="expression" dxfId="249" priority="318">
      <formula>OR(AND(AB116="no",LEFT(AB124,14)="not applicable"),AND(OR(AB116="degree of market power held by operators has not been assessed",AB116="yes"),LEFT(AB124,14)&lt;&gt;"not applicable"))</formula>
    </cfRule>
  </conditionalFormatting>
  <conditionalFormatting sqref="AB126">
    <cfRule type="expression" dxfId="248" priority="317">
      <formula>OR(AND(AB124="yes",LEFT(AB126,14)="not applicable"),AND(OR(AB116="degree of market power held by operators has not been assessed",AB116="yes",AB124="no"),LEFT(AB126,14)&lt;&gt;"not applicable"))</formula>
    </cfRule>
  </conditionalFormatting>
  <conditionalFormatting sqref="AD118">
    <cfRule type="expression" dxfId="247" priority="316">
      <formula>OR(AND(AD116="yes",LEFT(AD118,14)="not applicable"),AND(OR(AD116="degree of market power held by operators has not been assessed",AD116="no"),LEFT(AD118,14)&lt;&gt;"not applicable"))</formula>
    </cfRule>
  </conditionalFormatting>
  <conditionalFormatting sqref="AD120">
    <cfRule type="expression" dxfId="246" priority="315">
      <formula>OR(AND(AD118="yes",LEFT(AD120,14)="not applicable"),AND(OR(AD116="degree of market power held by operators has not been assessed",AD116="no",AD118="no"),LEFT(AD120,14)&lt;&gt;"not applicable"))</formula>
    </cfRule>
  </conditionalFormatting>
  <conditionalFormatting sqref="AD122">
    <cfRule type="expression" dxfId="245" priority="314">
      <formula>OR(AND(AD120="yes",LEFT(AD122,14)="not applicable"),AND(OR(AD116="degree of market power held by operators has not been assessed",AD116="no",AD118="no",AD120="no",AD120="not applicable"),LEFT(AD122,14)&lt;&gt;"not applicable"))</formula>
    </cfRule>
  </conditionalFormatting>
  <conditionalFormatting sqref="AD124">
    <cfRule type="expression" dxfId="244" priority="313">
      <formula>OR(AND(AD116="no",LEFT(AD124,14)="not applicable"),AND(OR(AD116="degree of market power held by operators has not been assessed",AD116="yes"),LEFT(AD124,14)&lt;&gt;"not applicable"))</formula>
    </cfRule>
  </conditionalFormatting>
  <conditionalFormatting sqref="AD126">
    <cfRule type="expression" dxfId="243" priority="312">
      <formula>OR(AND(AD124="yes",LEFT(AD126,14)="not applicable"),AND(OR(AD116="degree of market power held by operators has not been assessed",AD116="yes",AD124="no"),LEFT(AD126,14)&lt;&gt;"not applicable"))</formula>
    </cfRule>
  </conditionalFormatting>
  <conditionalFormatting sqref="AI118">
    <cfRule type="expression" dxfId="242" priority="306">
      <formula>OR(AND(AI116="yes",LEFT(AI118,14)="not applicable"),AND(OR(AI116="degree of market power held by operators has not been assessed",AI116="no"),LEFT(AI118,14)&lt;&gt;"not applicable"))</formula>
    </cfRule>
  </conditionalFormatting>
  <conditionalFormatting sqref="AI120">
    <cfRule type="expression" dxfId="241" priority="305">
      <formula>OR(AND(AI118="yes",LEFT(AI120,14)="not applicable"),AND(OR(AI116="degree of market power held by operators has not been assessed",AI116="no",AI118="no"),LEFT(AI120,14)&lt;&gt;"not applicable"))</formula>
    </cfRule>
  </conditionalFormatting>
  <conditionalFormatting sqref="AI122">
    <cfRule type="expression" dxfId="240" priority="304">
      <formula>OR(AND(AI120="yes",LEFT(AI122,14)="not applicable"),AND(OR(AI116="degree of market power held by operators has not been assessed",AI116="no",AI118="no",AI120="no",AI120="not applicable"),LEFT(AI122,14)&lt;&gt;"not applicable"))</formula>
    </cfRule>
  </conditionalFormatting>
  <conditionalFormatting sqref="AI124">
    <cfRule type="expression" dxfId="239" priority="303">
      <formula>OR(AND(AI116="no",LEFT(AI124,14)="not applicable"),AND(OR(AI116="degree of market power held by operators has not been assessed",AI116="yes"),LEFT(AI124,14)&lt;&gt;"not applicable"))</formula>
    </cfRule>
  </conditionalFormatting>
  <conditionalFormatting sqref="AI126">
    <cfRule type="expression" dxfId="238" priority="302">
      <formula>OR(AND(AI124="yes",LEFT(AI126,14)="not applicable"),AND(OR(AI116="degree of market power held by operators has not been assessed",AI116="yes",AI124="no"),LEFT(AI126,14)&lt;&gt;"not applicable"))</formula>
    </cfRule>
  </conditionalFormatting>
  <conditionalFormatting sqref="AL118">
    <cfRule type="expression" dxfId="237" priority="301">
      <formula>OR(AND(AL116="yes",LEFT(AL118,14)="not applicable"),AND(OR(AL116="degree of market power held by operators has not been assessed",AL116="no"),LEFT(AL118,14)&lt;&gt;"not applicable"))</formula>
    </cfRule>
  </conditionalFormatting>
  <conditionalFormatting sqref="AL120">
    <cfRule type="expression" dxfId="236" priority="300">
      <formula>OR(AND(AL118="yes",LEFT(AL120,14)="not applicable"),AND(OR(AL116="degree of market power held by operators has not been assessed",AL116="no",AL118="no"),LEFT(AL120,14)&lt;&gt;"not applicable"))</formula>
    </cfRule>
  </conditionalFormatting>
  <conditionalFormatting sqref="AL122">
    <cfRule type="expression" dxfId="235" priority="299">
      <formula>OR(AND(AL120="yes",LEFT(AL122,14)="not applicable"),AND(OR(AL116="degree of market power held by operators has not been assessed",AL116="no",AL118="no",AL120="no",AL120="not applicable"),LEFT(AL122,14)&lt;&gt;"not applicable"))</formula>
    </cfRule>
  </conditionalFormatting>
  <conditionalFormatting sqref="AL124">
    <cfRule type="expression" dxfId="234" priority="298">
      <formula>OR(AND(AL116="no",LEFT(AL124,14)="not applicable"),AND(OR(AL116="degree of market power held by operators has not been assessed",AL116="yes"),LEFT(AL124,14)&lt;&gt;"not applicable"))</formula>
    </cfRule>
  </conditionalFormatting>
  <conditionalFormatting sqref="AL126">
    <cfRule type="expression" dxfId="233" priority="297">
      <formula>OR(AND(AL124="yes",LEFT(AL126,14)="not applicable"),AND(OR(AL116="degree of market power held by operators has not been assessed",AL116="yes",AL124="no"),LEFT(AL126,14)&lt;&gt;"not applicable"))</formula>
    </cfRule>
  </conditionalFormatting>
  <conditionalFormatting sqref="AG118">
    <cfRule type="expression" dxfId="232" priority="286">
      <formula>OR(AND(AG116="yes",LEFT(AG118,14)="not applicable"),AND(OR(AG116="degree of market power held by operators has not been assessed",AG116="no"),LEFT(AG118,14)&lt;&gt;"not applicable"))</formula>
    </cfRule>
  </conditionalFormatting>
  <conditionalFormatting sqref="AG120">
    <cfRule type="expression" dxfId="231" priority="285">
      <formula>OR(AND(AG118="yes",LEFT(AG120,14)="not applicable"),AND(OR(AG116="degree of market power held by operators has not been assessed",AG116="no",AG118="no"),LEFT(AG120,14)&lt;&gt;"not applicable"))</formula>
    </cfRule>
  </conditionalFormatting>
  <conditionalFormatting sqref="AG122">
    <cfRule type="expression" dxfId="230" priority="284">
      <formula>OR(AND(AG120="yes",LEFT(AG122,14)="not applicable"),AND(OR(AG116="degree of market power held by operators has not been assessed",AG116="no",AG118="no",AG120="no",AG120="not applicable"),LEFT(AG122,14)&lt;&gt;"not applicable"))</formula>
    </cfRule>
  </conditionalFormatting>
  <conditionalFormatting sqref="AG124">
    <cfRule type="expression" dxfId="229" priority="283">
      <formula>OR(AND(AG116="no",LEFT(AG124,14)="not applicable"),AND(OR(AG116="degree of market power held by operators has not been assessed",AG116="yes"),LEFT(AG124,14)&lt;&gt;"not applicable"))</formula>
    </cfRule>
  </conditionalFormatting>
  <conditionalFormatting sqref="AN118">
    <cfRule type="expression" dxfId="228" priority="291">
      <formula>OR(AND(AN116="yes",LEFT(AN118,14)="not applicable"),AND(OR(AN116="degree of market power held by operators has not been assessed",AN116="no"),LEFT(AN118,14)&lt;&gt;"not applicable"))</formula>
    </cfRule>
  </conditionalFormatting>
  <conditionalFormatting sqref="AN120">
    <cfRule type="expression" dxfId="227" priority="290">
      <formula>OR(AND(AN118="yes",LEFT(AN120,14)="not applicable"),AND(OR(AN116="degree of market power held by operators has not been assessed",AN116="no",AN118="no"),LEFT(AN120,14)&lt;&gt;"not applicable"))</formula>
    </cfRule>
  </conditionalFormatting>
  <conditionalFormatting sqref="AN122">
    <cfRule type="expression" dxfId="226" priority="289">
      <formula>OR(AND(AN120="yes",LEFT(AN122,14)="not applicable"),AND(OR(AN116="degree of market power held by operators has not been assessed",AN116="no",AN118="no",AN120="no",AN120="not applicable"),LEFT(AN122,14)&lt;&gt;"not applicable"))</formula>
    </cfRule>
  </conditionalFormatting>
  <conditionalFormatting sqref="AN124">
    <cfRule type="expression" dxfId="225" priority="288">
      <formula>OR(AND(AN116="no",LEFT(AN124,14)="not applicable"),AND(OR(AN116="degree of market power held by operators has not been assessed",AN116="yes"),LEFT(AN124,14)&lt;&gt;"not applicable"))</formula>
    </cfRule>
  </conditionalFormatting>
  <conditionalFormatting sqref="AN126">
    <cfRule type="expression" dxfId="224" priority="287">
      <formula>OR(AND(AN124="yes",LEFT(AN126,14)="not applicable"),AND(OR(AN116="degree of market power held by operators has not been assessed",AN116="yes",AN124="no"),LEFT(AN126,14)&lt;&gt;"not applicable"))</formula>
    </cfRule>
  </conditionalFormatting>
  <conditionalFormatting sqref="P131">
    <cfRule type="expression" dxfId="223" priority="281">
      <formula>OR(AND(P129="yes",LEFT(P131,14)="not applicable"),AND(OR(P129="degree of market power held by operators has not been assessed",P129="no"),LEFT(P131,14)&lt;&gt;"not applicable"))</formula>
    </cfRule>
  </conditionalFormatting>
  <conditionalFormatting sqref="P133">
    <cfRule type="expression" dxfId="222" priority="280">
      <formula>OR(AND(P131="yes",LEFT(P133,14)="not applicable"),AND(OR(P129="degree of market power held by operators has not been assessed",P129="no",P131="no"),LEFT(P133,14)&lt;&gt;"not applicable"))</formula>
    </cfRule>
  </conditionalFormatting>
  <conditionalFormatting sqref="P135">
    <cfRule type="expression" dxfId="221" priority="279">
      <formula>OR(AND(P133="yes",LEFT(P135,14)="not applicable"),AND(OR(P129="degree of market power held by operators has not been assessed",P129="no",P131="no",P133="no",P133="not applicable"),LEFT(P135,14)&lt;&gt;"not applicable"))</formula>
    </cfRule>
  </conditionalFormatting>
  <conditionalFormatting sqref="P137">
    <cfRule type="expression" dxfId="220" priority="278">
      <formula>OR(AND(P129="no",LEFT(P137,14)="not applicable"),AND(OR(P129="degree of market power held by operators has not been assessed",P129="yes"),LEFT(P137,14)&lt;&gt;"not applicable"))</formula>
    </cfRule>
  </conditionalFormatting>
  <conditionalFormatting sqref="P139">
    <cfRule type="expression" dxfId="219" priority="277">
      <formula>OR(AND(P137="yes",LEFT(P139,14)="not applicable"),AND(OR(P129="degree of market power held by operators has not been assessed",P129="yes",P137="no"),LEFT(P139,14)&lt;&gt;"not applicable"))</formula>
    </cfRule>
  </conditionalFormatting>
  <conditionalFormatting sqref="AD131">
    <cfRule type="expression" dxfId="218" priority="246">
      <formula>OR(AND(AD129="yes",LEFT(AD131,14)="not applicable"),AND(OR(AD129="degree of market power held by operators has not been assessed",AD129="no"),LEFT(AD131,14)&lt;&gt;"not applicable"))</formula>
    </cfRule>
  </conditionalFormatting>
  <conditionalFormatting sqref="AD133">
    <cfRule type="expression" dxfId="217" priority="245">
      <formula>OR(AND(AD131="yes",LEFT(AD133,14)="not applicable"),AND(OR(AD129="degree of market power held by operators has not been assessed",AD129="no",AD131="no"),LEFT(AD133,14)&lt;&gt;"not applicable"))</formula>
    </cfRule>
  </conditionalFormatting>
  <conditionalFormatting sqref="AD135">
    <cfRule type="expression" dxfId="216" priority="244">
      <formula>OR(AND(AD133="yes",LEFT(AD135,14)="not applicable"),AND(OR(AD129="degree of market power held by operators has not been assessed",AD129="no",AD131="no",AD133="no",AD133="not applicable"),LEFT(AD135,14)&lt;&gt;"not applicable"))</formula>
    </cfRule>
  </conditionalFormatting>
  <conditionalFormatting sqref="AD137">
    <cfRule type="expression" dxfId="215" priority="243">
      <formula>OR(AND(AD129="no",LEFT(AD137,14)="not applicable"),AND(OR(AD129="degree of market power held by operators has not been assessed",AD129="yes"),LEFT(AD137,14)&lt;&gt;"not applicable"))</formula>
    </cfRule>
  </conditionalFormatting>
  <conditionalFormatting sqref="AD139">
    <cfRule type="expression" dxfId="214" priority="242">
      <formula>OR(AND(AD137="yes",LEFT(AD139,14)="not applicable"),AND(OR(AD129="degree of market power held by operators has not been assessed",AD129="yes",AD137="no"),LEFT(AD139,14)&lt;&gt;"not applicable"))</formula>
    </cfRule>
  </conditionalFormatting>
  <conditionalFormatting sqref="AB131">
    <cfRule type="expression" dxfId="213" priority="241">
      <formula>OR(AND(AB129="yes",LEFT(AB131,14)="not applicable"),AND(OR(AB129="degree of market power held by operators has not been assessed",AB129="no"),LEFT(AB131,14)&lt;&gt;"not applicable"))</formula>
    </cfRule>
  </conditionalFormatting>
  <conditionalFormatting sqref="AB133">
    <cfRule type="expression" dxfId="212" priority="240">
      <formula>OR(AND(AB131="yes",LEFT(AB133,14)="not applicable"),AND(OR(AB129="degree of market power held by operators has not been assessed",AB129="no",AB131="no"),LEFT(AB133,14)&lt;&gt;"not applicable"))</formula>
    </cfRule>
  </conditionalFormatting>
  <conditionalFormatting sqref="AB135">
    <cfRule type="expression" dxfId="211" priority="239">
      <formula>OR(AND(AB133="yes",LEFT(AB135,14)="not applicable"),AND(OR(AB129="degree of market power held by operators has not been assessed",AB129="no",AB131="no",AB133="no",AB133="not applicable"),LEFT(AB135,14)&lt;&gt;"not applicable"))</formula>
    </cfRule>
  </conditionalFormatting>
  <conditionalFormatting sqref="AB137">
    <cfRule type="expression" dxfId="210" priority="238">
      <formula>OR(AND(AB129="no",LEFT(AB137,14)="not applicable"),AND(OR(AB129="degree of market power held by operators has not been assessed",AB129="yes"),LEFT(AB137,14)&lt;&gt;"not applicable"))</formula>
    </cfRule>
  </conditionalFormatting>
  <conditionalFormatting sqref="AB139">
    <cfRule type="expression" dxfId="209" priority="237">
      <formula>OR(AND(AB137="yes",LEFT(AB139,14)="not applicable"),AND(OR(AB129="degree of market power held by operators has not been assessed",AB129="yes",AB137="no"),LEFT(AB139,14)&lt;&gt;"not applicable"))</formula>
    </cfRule>
  </conditionalFormatting>
  <conditionalFormatting sqref="AG131">
    <cfRule type="expression" dxfId="208" priority="236">
      <formula>OR(AND(AG129="yes",LEFT(AG131,14)="not applicable"),AND(OR(AG129="degree of market power held by operators has not been assessed",AG129="no"),LEFT(AG131,14)&lt;&gt;"not applicable"))</formula>
    </cfRule>
  </conditionalFormatting>
  <conditionalFormatting sqref="AG133">
    <cfRule type="expression" dxfId="207" priority="235">
      <formula>OR(AND(AG131="yes",LEFT(AG133,14)="not applicable"),AND(OR(AG129="degree of market power held by operators has not been assessed",AG129="no",AG131="no"),LEFT(AG133,14)&lt;&gt;"not applicable"))</formula>
    </cfRule>
  </conditionalFormatting>
  <conditionalFormatting sqref="AG135">
    <cfRule type="expression" dxfId="206" priority="234">
      <formula>OR(AND(AG133="yes",LEFT(AG135,14)="not applicable"),AND(OR(AG129="degree of market power held by operators has not been assessed",AG129="no",AG131="no",AG133="no",AG133="not applicable"),LEFT(AG135,14)&lt;&gt;"not applicable"))</formula>
    </cfRule>
  </conditionalFormatting>
  <conditionalFormatting sqref="AG137">
    <cfRule type="expression" dxfId="205" priority="233">
      <formula>OR(AND(AG129="no",LEFT(AG137,14)="not applicable"),AND(OR(AG129="degree of market power held by operators has not been assessed",AG129="yes"),LEFT(AG137,14)&lt;&gt;"not applicable"))</formula>
    </cfRule>
  </conditionalFormatting>
  <conditionalFormatting sqref="AG139">
    <cfRule type="expression" dxfId="204" priority="232">
      <formula>OR(AND(AG137="yes",LEFT(AG139,14)="not applicable"),AND(OR(AG129="degree of market power held by operators has not been assessed",AG129="yes",AG137="no"),LEFT(AG139,14)&lt;&gt;"not applicable"))</formula>
    </cfRule>
  </conditionalFormatting>
  <conditionalFormatting sqref="AI131">
    <cfRule type="expression" dxfId="203" priority="231">
      <formula>OR(AND(AI129="yes",LEFT(AI131,14)="not applicable"),AND(OR(AI129="degree of market power held by operators has not been assessed",AI129="no"),LEFT(AI131,14)&lt;&gt;"not applicable"))</formula>
    </cfRule>
  </conditionalFormatting>
  <conditionalFormatting sqref="AI133">
    <cfRule type="expression" dxfId="202" priority="230">
      <formula>OR(AND(AI131="yes",LEFT(AI133,14)="not applicable"),AND(OR(AI129="degree of market power held by operators has not been assessed",AI129="no",AI131="no"),LEFT(AI133,14)&lt;&gt;"not applicable"))</formula>
    </cfRule>
  </conditionalFormatting>
  <conditionalFormatting sqref="AI135">
    <cfRule type="expression" dxfId="201" priority="229">
      <formula>OR(AND(AI133="yes",LEFT(AI135,14)="not applicable"),AND(OR(AI129="degree of market power held by operators has not been assessed",AI129="no",AI131="no",AI133="no",AI133="not applicable"),LEFT(AI135,14)&lt;&gt;"not applicable"))</formula>
    </cfRule>
  </conditionalFormatting>
  <conditionalFormatting sqref="AI137">
    <cfRule type="expression" dxfId="200" priority="228">
      <formula>OR(AND(AI129="no",LEFT(AI137,14)="not applicable"),AND(OR(AI129="degree of market power held by operators has not been assessed",AI129="yes"),LEFT(AI137,14)&lt;&gt;"not applicable"))</formula>
    </cfRule>
  </conditionalFormatting>
  <conditionalFormatting sqref="AI139">
    <cfRule type="expression" dxfId="199" priority="227">
      <formula>OR(AND(AI137="yes",LEFT(AI139,14)="not applicable"),AND(OR(AI129="degree of market power held by operators has not been assessed",AI129="yes",AI137="no"),LEFT(AI139,14)&lt;&gt;"not applicable"))</formula>
    </cfRule>
  </conditionalFormatting>
  <conditionalFormatting sqref="AL131">
    <cfRule type="expression" dxfId="198" priority="226">
      <formula>OR(AND(AL129="yes",LEFT(AL131,14)="not applicable"),AND(OR(AL129="degree of market power held by operators has not been assessed",AL129="no"),LEFT(AL131,14)&lt;&gt;"not applicable"))</formula>
    </cfRule>
  </conditionalFormatting>
  <conditionalFormatting sqref="AL133">
    <cfRule type="expression" dxfId="197" priority="225">
      <formula>OR(AND(AL131="yes",LEFT(AL133,14)="not applicable"),AND(OR(AL129="degree of market power held by operators has not been assessed",AL129="no",AL131="no"),LEFT(AL133,14)&lt;&gt;"not applicable"))</formula>
    </cfRule>
  </conditionalFormatting>
  <conditionalFormatting sqref="AL135">
    <cfRule type="expression" dxfId="196" priority="224">
      <formula>OR(AND(AL133="yes",LEFT(AL135,14)="not applicable"),AND(OR(AL129="degree of market power held by operators has not been assessed",AL129="no",AL131="no",AL133="no",AL133="not applicable"),LEFT(AL135,14)&lt;&gt;"not applicable"))</formula>
    </cfRule>
  </conditionalFormatting>
  <conditionalFormatting sqref="AL137">
    <cfRule type="expression" dxfId="195" priority="223">
      <formula>OR(AND(AL129="no",LEFT(AL137,14)="not applicable"),AND(OR(AL129="degree of market power held by operators has not been assessed",AL129="yes"),LEFT(AL137,14)&lt;&gt;"not applicable"))</formula>
    </cfRule>
  </conditionalFormatting>
  <conditionalFormatting sqref="AL139">
    <cfRule type="expression" dxfId="194" priority="222">
      <formula>OR(AND(AL137="yes",LEFT(AL139,14)="not applicable"),AND(OR(AL129="degree of market power held by operators has not been assessed",AL129="yes",AL137="no"),LEFT(AL139,14)&lt;&gt;"not applicable"))</formula>
    </cfRule>
  </conditionalFormatting>
  <conditionalFormatting sqref="AN131">
    <cfRule type="expression" dxfId="193" priority="221">
      <formula>OR(AND(AN129="yes",LEFT(AN131,14)="not applicable"),AND(OR(AN129="degree of market power held by operators has not been assessed",AN129="no"),LEFT(AN131,14)&lt;&gt;"not applicable"))</formula>
    </cfRule>
  </conditionalFormatting>
  <conditionalFormatting sqref="AN133">
    <cfRule type="expression" dxfId="192" priority="220">
      <formula>OR(AND(AN131="yes",LEFT(AN133,14)="not applicable"),AND(OR(AN129="degree of market power held by operators has not been assessed",AN129="no",AN131="no"),LEFT(AN133,14)&lt;&gt;"not applicable"))</formula>
    </cfRule>
  </conditionalFormatting>
  <conditionalFormatting sqref="AN135">
    <cfRule type="expression" dxfId="191" priority="219">
      <formula>OR(AND(AN133="yes",LEFT(AN135,14)="not applicable"),AND(OR(AN129="degree of market power held by operators has not been assessed",AN129="no",AN131="no",AN133="no",AN133="not applicable"),LEFT(AN135,14)&lt;&gt;"not applicable"))</formula>
    </cfRule>
  </conditionalFormatting>
  <conditionalFormatting sqref="AN137">
    <cfRule type="expression" dxfId="190" priority="218">
      <formula>OR(AND(AN129="no",LEFT(AN137,14)="not applicable"),AND(OR(AN129="degree of market power held by operators has not been assessed",AN129="yes"),LEFT(AN137,14)&lt;&gt;"not applicable"))</formula>
    </cfRule>
  </conditionalFormatting>
  <conditionalFormatting sqref="AN139">
    <cfRule type="expression" dxfId="189" priority="217">
      <formula>OR(AND(AN137="yes",LEFT(AN139,14)="not applicable"),AND(OR(AN129="degree of market power held by operators has not been assessed",AN129="yes",AN137="no"),LEFT(AN139,14)&lt;&gt;"not applicable"))</formula>
    </cfRule>
  </conditionalFormatting>
  <conditionalFormatting sqref="P142 AB142 AD142 AG142 AI142 AL142 AN142">
    <cfRule type="expression" dxfId="188" priority="216">
      <formula>OR(AND(LEFT(P141,3)="yes",LEFT(P142,14)="not applicable"),AND(P141="no",LEFT(P142,14)&lt;&gt;"not applicable"))</formula>
    </cfRule>
  </conditionalFormatting>
  <conditionalFormatting sqref="P145 AB145 AD145 AG145 AI145 AL145 AN145">
    <cfRule type="expression" dxfId="187" priority="215">
      <formula>OR(AND(P143="yes",LEFT(P145,14)="not applicable"),AND(LEFT(P143,2) ="no",LEFT(P145,14)&lt;&gt;"not applicable"))</formula>
    </cfRule>
  </conditionalFormatting>
  <conditionalFormatting sqref="P159 R159 T159 AB159 AD159 AG159 AI159 AL159 AN159">
    <cfRule type="expression" dxfId="186" priority="207">
      <formula>OR(AND(P158="yes",LEFT(P159,14)="not applicable"),AND(LEFT(P158,2) ="no",LEFT(P159,14)&lt;&gt;"not applicable"))</formula>
    </cfRule>
  </conditionalFormatting>
  <conditionalFormatting sqref="P162 R162 T162 AB162 AD162 AG162 AI162 AL162 AN162">
    <cfRule type="expression" dxfId="185" priority="199">
      <formula>OR(AND(P158="yes",LEFT(P162,14)="not applicable"),AND(LEFT(P158,2) ="no",LEFT(P162,14)&lt;&gt;"not applicable"))</formula>
    </cfRule>
  </conditionalFormatting>
  <conditionalFormatting sqref="P163 R163 T163 AB163 AD163 AG163 AI163 AL163 AN163">
    <cfRule type="expression" dxfId="184" priority="198">
      <formula>OR(AND(P158="yes",LEFT(P163,14)="not applicable"),AND(LEFT(P158,2) ="no",LEFT(P163,14)&lt;&gt;"not applicable"))</formula>
    </cfRule>
  </conditionalFormatting>
  <conditionalFormatting sqref="P164 R164 T164 AB164 AD164 AG164 AI164 AL164 AN164">
    <cfRule type="expression" dxfId="183" priority="197">
      <formula>OR(AND(P158="yes",LEFT(P164,14)="not applicable"),AND(LEFT(P158,2) ="no",LEFT(P164,14)&lt;&gt;"not applicable"))</formula>
    </cfRule>
  </conditionalFormatting>
  <conditionalFormatting sqref="P167">
    <cfRule type="expression" dxfId="182" priority="196">
      <formula>OR(AND(P166="yes",LEFT(P167,14)="not applicable"),AND(LEFT(P166,2) ="no",LEFT(P167,14)&lt;&gt;"not applicable"))</formula>
    </cfRule>
  </conditionalFormatting>
  <conditionalFormatting sqref="AB167">
    <cfRule type="expression" dxfId="181" priority="195">
      <formula>OR(AND(AB166="yes",LEFT(AB167,14)="not applicable"),AND(LEFT(AB166,2) ="no",LEFT(AB167,14)&lt;&gt;"not applicable"))</formula>
    </cfRule>
  </conditionalFormatting>
  <conditionalFormatting sqref="AD167">
    <cfRule type="expression" dxfId="180" priority="194">
      <formula>OR(AND(AD166="yes",LEFT(AD167,14)="not applicable"),AND(LEFT(AD166,2) ="no",LEFT(AD167,14)&lt;&gt;"not applicable"))</formula>
    </cfRule>
  </conditionalFormatting>
  <conditionalFormatting sqref="AG167">
    <cfRule type="expression" dxfId="179" priority="193">
      <formula>OR(AND(AG166="yes",LEFT(AG167,14)="not applicable"),AND(LEFT(AG166,2) ="no",LEFT(AG167,14)&lt;&gt;"not applicable"))</formula>
    </cfRule>
  </conditionalFormatting>
  <conditionalFormatting sqref="AI167">
    <cfRule type="expression" dxfId="178" priority="192">
      <formula>OR(AND(AI166="yes",LEFT(AI167,14)="not applicable"),AND(LEFT(AI166,2) ="no",LEFT(AI167,14)&lt;&gt;"not applicable"))</formula>
    </cfRule>
  </conditionalFormatting>
  <conditionalFormatting sqref="AL167">
    <cfRule type="expression" dxfId="177" priority="191">
      <formula>OR(AND(AL166="yes",LEFT(AL167,14)="not applicable"),AND(LEFT(AL166,2) ="no",LEFT(AL167,14)&lt;&gt;"not applicable"))</formula>
    </cfRule>
  </conditionalFormatting>
  <conditionalFormatting sqref="AN167">
    <cfRule type="expression" dxfId="176" priority="190">
      <formula>OR(AND(AN166="yes",LEFT(AN167,14)="not applicable"),AND(LEFT(AN166,2) ="no",LEFT(AN167,14)&lt;&gt;"not applicable"))</formula>
    </cfRule>
  </conditionalFormatting>
  <conditionalFormatting sqref="AB170">
    <cfRule type="expression" dxfId="175" priority="189">
      <formula>OR(AND(AB169="yes",LEFT(AB170,14)="not applicable"),AND(LEFT(AB169,2) ="no",LEFT(AB170,14)&lt;&gt;"not applicable"))</formula>
    </cfRule>
  </conditionalFormatting>
  <conditionalFormatting sqref="AD170">
    <cfRule type="expression" dxfId="174" priority="188">
      <formula>OR(AND(AD169="yes",LEFT(AD170,14)="not applicable"),AND(LEFT(AD169,2) ="no",LEFT(AD170,14)&lt;&gt;"not applicable"))</formula>
    </cfRule>
  </conditionalFormatting>
  <conditionalFormatting sqref="AG170">
    <cfRule type="expression" dxfId="173" priority="187">
      <formula>OR(AND(AG169="yes",LEFT(AG170,14)="not applicable"),AND(LEFT(AG169,2) ="no",LEFT(AG170,14)&lt;&gt;"not applicable"))</formula>
    </cfRule>
  </conditionalFormatting>
  <conditionalFormatting sqref="AI170">
    <cfRule type="expression" dxfId="172" priority="186">
      <formula>OR(AND(AI169="yes",LEFT(AI170,14)="not applicable"),AND(LEFT(AI169,2) ="no",LEFT(AI170,14)&lt;&gt;"not applicable"))</formula>
    </cfRule>
  </conditionalFormatting>
  <conditionalFormatting sqref="AL170">
    <cfRule type="expression" dxfId="171" priority="185">
      <formula>OR(AND(AL169="yes",LEFT(AL170,14)="not applicable"),AND(LEFT(AL169,2) ="no",LEFT(AL170,14)&lt;&gt;"not applicable"))</formula>
    </cfRule>
  </conditionalFormatting>
  <conditionalFormatting sqref="AN170">
    <cfRule type="expression" dxfId="170" priority="184">
      <formula>OR(AND(AN169="yes",LEFT(AN170,14)="not applicable"),AND(LEFT(AN169,2) ="no",LEFT(AN170,14)&lt;&gt;"not applicable"))</formula>
    </cfRule>
  </conditionalFormatting>
  <conditionalFormatting sqref="P170">
    <cfRule type="expression" dxfId="169" priority="183">
      <formula>OR(AND(P169="yes",LEFT(P170,14)="not applicable"),AND(LEFT(P169,2) ="no",LEFT(P170,14)&lt;&gt;"not applicable"))</formula>
    </cfRule>
  </conditionalFormatting>
  <conditionalFormatting sqref="P201">
    <cfRule type="expression" dxfId="168" priority="175">
      <formula>OR(AND(P200="yes",LEFT(P201,14)="not applicable"),AND(P200="no",LEFT(P201,14)&lt;&gt;"not applicable"))</formula>
    </cfRule>
  </conditionalFormatting>
  <conditionalFormatting sqref="AB201 AD201 AG201 AI201 AL201 AN201">
    <cfRule type="expression" dxfId="167" priority="174">
      <formula>OR(AND(AB200="yes",LEFT(AB201,14)="not applicable"),AND(AB200="no",LEFT(AB201,14)&lt;&gt;"not applicable"))</formula>
    </cfRule>
  </conditionalFormatting>
  <conditionalFormatting sqref="P206">
    <cfRule type="expression" dxfId="166" priority="173">
      <formula>OR(AND(P204="yes",LEFT(P206,14)="not applicable"),AND(LEFT(P204,2) ="no",LEFT(P206,14)&lt;&gt;"not applicable"))</formula>
    </cfRule>
  </conditionalFormatting>
  <conditionalFormatting sqref="AB206 AD206 AG206 AI206 AL206 AN206">
    <cfRule type="expression" dxfId="165" priority="172">
      <formula>OR(AND(AB204="yes",LEFT(AB206,14)="not applicable"),AND(LEFT(AB204,2) ="no",LEFT(AB206,14)&lt;&gt;"not applicable"))</formula>
    </cfRule>
  </conditionalFormatting>
  <conditionalFormatting sqref="P218">
    <cfRule type="expression" dxfId="164" priority="171">
      <formula>OR(AND(P217="yes",LEFT(P218,14)="not applicable"),AND(LEFT(P217,2) ="no",LEFT(P218,14)&lt;&gt;"not applicable"))</formula>
    </cfRule>
  </conditionalFormatting>
  <conditionalFormatting sqref="AB218">
    <cfRule type="expression" dxfId="163" priority="170">
      <formula>OR(AND(AB217="yes",LEFT(AB218,14)="not applicable"),AND(LEFT(AB217,2) ="no",LEFT(AB218,14)&lt;&gt;"not applicable"))</formula>
    </cfRule>
  </conditionalFormatting>
  <conditionalFormatting sqref="AD218">
    <cfRule type="expression" dxfId="162" priority="169">
      <formula>OR(AND(AD217="yes",LEFT(AD218,14)="not applicable"),AND(LEFT(AD217,2) ="no",LEFT(AD218,14)&lt;&gt;"not applicable"))</formula>
    </cfRule>
  </conditionalFormatting>
  <conditionalFormatting sqref="AG218">
    <cfRule type="expression" dxfId="161" priority="168">
      <formula>OR(AND(AG217="yes",LEFT(AG218,14)="not applicable"),AND(LEFT(AG217,2) ="no",LEFT(AG218,14)&lt;&gt;"not applicable"))</formula>
    </cfRule>
  </conditionalFormatting>
  <conditionalFormatting sqref="AI218">
    <cfRule type="expression" dxfId="160" priority="167">
      <formula>OR(AND(AI217="yes",LEFT(AI218,14)="not applicable"),AND(LEFT(AI217,2) ="no",LEFT(AI218,14)&lt;&gt;"not applicable"))</formula>
    </cfRule>
  </conditionalFormatting>
  <conditionalFormatting sqref="AL218">
    <cfRule type="expression" dxfId="159" priority="166">
      <formula>OR(AND(AL217="yes",LEFT(AL218,14)="not applicable"),AND(LEFT(AL217,2) ="no",LEFT(AL218,14)&lt;&gt;"not applicable"))</formula>
    </cfRule>
  </conditionalFormatting>
  <conditionalFormatting sqref="AN218">
    <cfRule type="expression" dxfId="158" priority="165">
      <formula>OR(AND(AN217="yes",LEFT(AN218,14)="not applicable"),AND(LEFT(AN217,2) ="no",LEFT(AN218,14)&lt;&gt;"not applicable"))</formula>
    </cfRule>
  </conditionalFormatting>
  <conditionalFormatting sqref="P177">
    <cfRule type="expression" dxfId="157" priority="164">
      <formula>OR(AND(P175="yes",LEFT(P177,14)="not applicable"),AND(OR(P175="degree of market power held by operators has not been assessed",P175="no"),LEFT(P177,14)&lt;&gt;"not applicable"))</formula>
    </cfRule>
  </conditionalFormatting>
  <conditionalFormatting sqref="P179">
    <cfRule type="expression" dxfId="156" priority="163">
      <formula>OR(AND(P177="yes",LEFT(P179,14)="not applicable"),AND(OR(P175="degree of market power held by operators has not been assessed",P175="no",P177="no"),LEFT(P179,14)&lt;&gt;"not applicable"))</formula>
    </cfRule>
  </conditionalFormatting>
  <conditionalFormatting sqref="P181">
    <cfRule type="expression" dxfId="155" priority="162">
      <formula>OR(AND(P179="yes",LEFT(P181,14)="not applicable"),AND(OR(P175="degree of market power held by operators has not been assessed",P175="no",P177="no",P179="no",P179="not applicable"),LEFT(P181,14)&lt;&gt;"not applicable"))</formula>
    </cfRule>
  </conditionalFormatting>
  <conditionalFormatting sqref="P183">
    <cfRule type="expression" dxfId="154" priority="161">
      <formula>OR(AND(P175="no",LEFT(P183,14)="not applicable"),AND(OR(P175="degree of market power held by operators has not been assessed",P175="yes"),LEFT(P183,14)&lt;&gt;"not applicable"))</formula>
    </cfRule>
  </conditionalFormatting>
  <conditionalFormatting sqref="P185">
    <cfRule type="expression" dxfId="153" priority="160">
      <formula>OR(AND(P183="yes",LEFT(P185,14)="not applicable"),AND(OR(P175="degree of market power held by operators has not been assessed",P175="yes",P183="no"),LEFT(P185,14)&lt;&gt;"not applicable"))</formula>
    </cfRule>
  </conditionalFormatting>
  <conditionalFormatting sqref="AG185">
    <cfRule type="expression" dxfId="152" priority="130">
      <formula>OR(AND(AG183="yes",LEFT(AG185,14)="not applicable"),AND(OR(AG175="degree of market power held by operators has not been assessed",AG175="yes",AG183="no"),LEFT(AG185,14)&lt;&gt;"not applicable"))</formula>
    </cfRule>
  </conditionalFormatting>
  <conditionalFormatting sqref="AB177">
    <cfRule type="expression" dxfId="151" priority="159">
      <formula>OR(AND(AB175="yes",LEFT(AB177,14)="not applicable"),AND(OR(AB175="degree of market power held by operators has not been assessed",AB175="no"),LEFT(AB177,14)&lt;&gt;"not applicable"))</formula>
    </cfRule>
  </conditionalFormatting>
  <conditionalFormatting sqref="AB179">
    <cfRule type="expression" dxfId="150" priority="158">
      <formula>OR(AND(AB177="yes",LEFT(AB179,14)="not applicable"),AND(OR(AB175="degree of market power held by operators has not been assessed",AB175="no",AB177="no"),LEFT(AB179,14)&lt;&gt;"not applicable"))</formula>
    </cfRule>
  </conditionalFormatting>
  <conditionalFormatting sqref="AB181">
    <cfRule type="expression" dxfId="149" priority="157">
      <formula>OR(AND(AB179="yes",LEFT(AB181,14)="not applicable"),AND(OR(AB175="degree of market power held by operators has not been assessed",AB175="no",AB177="no",AB179="no",AB179="not applicable"),LEFT(AB181,14)&lt;&gt;"not applicable"))</formula>
    </cfRule>
  </conditionalFormatting>
  <conditionalFormatting sqref="AB183">
    <cfRule type="expression" dxfId="148" priority="156">
      <formula>OR(AND(AB175="no",LEFT(AB183,14)="not applicable"),AND(OR(AB175="degree of market power held by operators has not been assessed",AB175="yes"),LEFT(AB183,14)&lt;&gt;"not applicable"))</formula>
    </cfRule>
  </conditionalFormatting>
  <conditionalFormatting sqref="AB185">
    <cfRule type="expression" dxfId="147" priority="155">
      <formula>OR(AND(AB183="yes",LEFT(AB185,14)="not applicable"),AND(OR(AB175="degree of market power held by operators has not been assessed",AB175="yes",AB183="no"),LEFT(AB185,14)&lt;&gt;"not applicable"))</formula>
    </cfRule>
  </conditionalFormatting>
  <conditionalFormatting sqref="AD177">
    <cfRule type="expression" dxfId="146" priority="154">
      <formula>OR(AND(AD175="yes",LEFT(AD177,14)="not applicable"),AND(OR(AD175="degree of market power held by operators has not been assessed",AD175="no"),LEFT(AD177,14)&lt;&gt;"not applicable"))</formula>
    </cfRule>
  </conditionalFormatting>
  <conditionalFormatting sqref="AD179">
    <cfRule type="expression" dxfId="145" priority="153">
      <formula>OR(AND(AD177="yes",LEFT(AD179,14)="not applicable"),AND(OR(AD175="degree of market power held by operators has not been assessed",AD175="no",AD177="no"),LEFT(AD179,14)&lt;&gt;"not applicable"))</formula>
    </cfRule>
  </conditionalFormatting>
  <conditionalFormatting sqref="AD181">
    <cfRule type="expression" dxfId="144" priority="152">
      <formula>OR(AND(AD179="yes",LEFT(AD181,14)="not applicable"),AND(OR(AD175="degree of market power held by operators has not been assessed",AD175="no",AD177="no",AD179="no",AD179="not applicable"),LEFT(AD181,14)&lt;&gt;"not applicable"))</formula>
    </cfRule>
  </conditionalFormatting>
  <conditionalFormatting sqref="AD183">
    <cfRule type="expression" dxfId="143" priority="151">
      <formula>OR(AND(AD175="no",LEFT(AD183,14)="not applicable"),AND(OR(AD175="degree of market power held by operators has not been assessed",AD175="yes"),LEFT(AD183,14)&lt;&gt;"not applicable"))</formula>
    </cfRule>
  </conditionalFormatting>
  <conditionalFormatting sqref="AD185">
    <cfRule type="expression" dxfId="142" priority="150">
      <formula>OR(AND(AD183="yes",LEFT(AD185,14)="not applicable"),AND(OR(AD175="degree of market power held by operators has not been assessed",AD175="yes",AD183="no"),LEFT(AD185,14)&lt;&gt;"not applicable"))</formula>
    </cfRule>
  </conditionalFormatting>
  <conditionalFormatting sqref="AI177">
    <cfRule type="expression" dxfId="141" priority="149">
      <formula>OR(AND(AI175="yes",LEFT(AI177,14)="not applicable"),AND(OR(AI175="degree of market power held by operators has not been assessed",AI175="no"),LEFT(AI177,14)&lt;&gt;"not applicable"))</formula>
    </cfRule>
  </conditionalFormatting>
  <conditionalFormatting sqref="AI179">
    <cfRule type="expression" dxfId="140" priority="148">
      <formula>OR(AND(AI177="yes",LEFT(AI179,14)="not applicable"),AND(OR(AI175="degree of market power held by operators has not been assessed",AI175="no",AI177="no"),LEFT(AI179,14)&lt;&gt;"not applicable"))</formula>
    </cfRule>
  </conditionalFormatting>
  <conditionalFormatting sqref="AI181">
    <cfRule type="expression" dxfId="139" priority="147">
      <formula>OR(AND(AI179="yes",LEFT(AI181,14)="not applicable"),AND(OR(AI175="degree of market power held by operators has not been assessed",AI175="no",AI177="no",AI179="no",AI179="not applicable"),LEFT(AI181,14)&lt;&gt;"not applicable"))</formula>
    </cfRule>
  </conditionalFormatting>
  <conditionalFormatting sqref="AI183">
    <cfRule type="expression" dxfId="138" priority="146">
      <formula>OR(AND(AI175="no",LEFT(AI183,14)="not applicable"),AND(OR(AI175="degree of market power held by operators has not been assessed",AI175="yes"),LEFT(AI183,14)&lt;&gt;"not applicable"))</formula>
    </cfRule>
  </conditionalFormatting>
  <conditionalFormatting sqref="AI185">
    <cfRule type="expression" dxfId="137" priority="145">
      <formula>OR(AND(AI183="yes",LEFT(AI185,14)="not applicable"),AND(OR(AI175="degree of market power held by operators has not been assessed",AI175="yes",AI183="no"),LEFT(AI185,14)&lt;&gt;"not applicable"))</formula>
    </cfRule>
  </conditionalFormatting>
  <conditionalFormatting sqref="AL177">
    <cfRule type="expression" dxfId="136" priority="144">
      <formula>OR(AND(AL175="yes",LEFT(AL177,14)="not applicable"),AND(OR(AL175="degree of market power held by operators has not been assessed",AL175="no"),LEFT(AL177,14)&lt;&gt;"not applicable"))</formula>
    </cfRule>
  </conditionalFormatting>
  <conditionalFormatting sqref="AL179">
    <cfRule type="expression" dxfId="135" priority="143">
      <formula>OR(AND(AL177="yes",LEFT(AL179,14)="not applicable"),AND(OR(AL175="degree of market power held by operators has not been assessed",AL175="no",AL177="no"),LEFT(AL179,14)&lt;&gt;"not applicable"))</formula>
    </cfRule>
  </conditionalFormatting>
  <conditionalFormatting sqref="AL181">
    <cfRule type="expression" dxfId="134" priority="142">
      <formula>OR(AND(AL179="yes",LEFT(AL181,14)="not applicable"),AND(OR(AL175="degree of market power held by operators has not been assessed",AL175="no",AL177="no",AL179="no",AL179="not applicable"),LEFT(AL181,14)&lt;&gt;"not applicable"))</formula>
    </cfRule>
  </conditionalFormatting>
  <conditionalFormatting sqref="AL183">
    <cfRule type="expression" dxfId="133" priority="141">
      <formula>OR(AND(AL175="no",LEFT(AL183,14)="not applicable"),AND(OR(AL175="degree of market power held by operators has not been assessed",AL175="yes"),LEFT(AL183,14)&lt;&gt;"not applicable"))</formula>
    </cfRule>
  </conditionalFormatting>
  <conditionalFormatting sqref="AL185">
    <cfRule type="expression" dxfId="132" priority="140">
      <formula>OR(AND(AL183="yes",LEFT(AL185,14)="not applicable"),AND(OR(AL175="degree of market power held by operators has not been assessed",AL175="yes",AL183="no"),LEFT(AL185,14)&lt;&gt;"not applicable"))</formula>
    </cfRule>
  </conditionalFormatting>
  <conditionalFormatting sqref="AG177">
    <cfRule type="expression" dxfId="131" priority="134">
      <formula>OR(AND(AG175="yes",LEFT(AG177,14)="not applicable"),AND(OR(AG175="degree of market power held by operators has not been assessed",AG175="no"),LEFT(AG177,14)&lt;&gt;"not applicable"))</formula>
    </cfRule>
  </conditionalFormatting>
  <conditionalFormatting sqref="AG179">
    <cfRule type="expression" dxfId="130" priority="133">
      <formula>OR(AND(AG177="yes",LEFT(AG179,14)="not applicable"),AND(OR(AG175="degree of market power held by operators has not been assessed",AG175="no",AG177="no"),LEFT(AG179,14)&lt;&gt;"not applicable"))</formula>
    </cfRule>
  </conditionalFormatting>
  <conditionalFormatting sqref="AG181">
    <cfRule type="expression" dxfId="129" priority="132">
      <formula>OR(AND(AG179="yes",LEFT(AG181,14)="not applicable"),AND(OR(AG175="degree of market power held by operators has not been assessed",AG175="no",AG177="no",AG179="no",AG179="not applicable"),LEFT(AG181,14)&lt;&gt;"not applicable"))</formula>
    </cfRule>
  </conditionalFormatting>
  <conditionalFormatting sqref="AG183">
    <cfRule type="expression" dxfId="128" priority="131">
      <formula>OR(AND(AG175="no",LEFT(AG183,14)="not applicable"),AND(OR(AG175="degree of market power held by operators has not been assessed",AG175="yes"),LEFT(AG183,14)&lt;&gt;"not applicable"))</formula>
    </cfRule>
  </conditionalFormatting>
  <conditionalFormatting sqref="AN177">
    <cfRule type="expression" dxfId="127" priority="139">
      <formula>OR(AND(AN175="yes",LEFT(AN177,14)="not applicable"),AND(OR(AN175="degree of market power held by operators has not been assessed",AN175="no"),LEFT(AN177,14)&lt;&gt;"not applicable"))</formula>
    </cfRule>
  </conditionalFormatting>
  <conditionalFormatting sqref="AN179">
    <cfRule type="expression" dxfId="126" priority="138">
      <formula>OR(AND(AN177="yes",LEFT(AN179,14)="not applicable"),AND(OR(AN175="degree of market power held by operators has not been assessed",AN175="no",AN177="no"),LEFT(AN179,14)&lt;&gt;"not applicable"))</formula>
    </cfRule>
  </conditionalFormatting>
  <conditionalFormatting sqref="AN181">
    <cfRule type="expression" dxfId="125" priority="137">
      <formula>OR(AND(AN179="yes",LEFT(AN181,14)="not applicable"),AND(OR(AN175="degree of market power held by operators has not been assessed",AN175="no",AN177="no",AN179="no",AN179="not applicable"),LEFT(AN181,14)&lt;&gt;"not applicable"))</formula>
    </cfRule>
  </conditionalFormatting>
  <conditionalFormatting sqref="AN183">
    <cfRule type="expression" dxfId="124" priority="136">
      <formula>OR(AND(AN175="no",LEFT(AN183,14)="not applicable"),AND(OR(AN175="degree of market power held by operators has not been assessed",AN175="yes"),LEFT(AN183,14)&lt;&gt;"not applicable"))</formula>
    </cfRule>
  </conditionalFormatting>
  <conditionalFormatting sqref="AN185">
    <cfRule type="expression" dxfId="123" priority="135">
      <formula>OR(AND(AN183="yes",LEFT(AN185,14)="not applicable"),AND(OR(AN175="degree of market power held by operators has not been assessed",AN175="yes",AN183="no"),LEFT(AN185,14)&lt;&gt;"not applicable"))</formula>
    </cfRule>
  </conditionalFormatting>
  <conditionalFormatting sqref="P190">
    <cfRule type="expression" dxfId="122" priority="129">
      <formula>OR(AND(P188="yes",LEFT(P190,14)="not applicable"),AND(OR(P188="degree of market power held by operators has not been assessed",P188="no"),LEFT(P190,14)&lt;&gt;"not applicable"))</formula>
    </cfRule>
  </conditionalFormatting>
  <conditionalFormatting sqref="P192">
    <cfRule type="expression" dxfId="121" priority="128">
      <formula>OR(AND(P190="yes",LEFT(P192,14)="not applicable"),AND(OR(P188="degree of market power held by operators has not been assessed",P188="no",P190="no"),LEFT(P192,14)&lt;&gt;"not applicable"))</formula>
    </cfRule>
  </conditionalFormatting>
  <conditionalFormatting sqref="P194">
    <cfRule type="expression" dxfId="120" priority="127">
      <formula>OR(AND(P192="yes",LEFT(P194,14)="not applicable"),AND(OR(P188="degree of market power held by operators has not been assessed",P188="no",P190="no",P192="no",P192="not applicable"),LEFT(P194,14)&lt;&gt;"not applicable"))</formula>
    </cfRule>
  </conditionalFormatting>
  <conditionalFormatting sqref="P196">
    <cfRule type="expression" dxfId="119" priority="126">
      <formula>OR(AND(P188="no",LEFT(P196,14)="not applicable"),AND(OR(P188="degree of market power held by operators has not been assessed",P188="yes"),LEFT(P196,14)&lt;&gt;"not applicable"))</formula>
    </cfRule>
  </conditionalFormatting>
  <conditionalFormatting sqref="P198">
    <cfRule type="expression" dxfId="118" priority="125">
      <formula>OR(AND(P196="yes",LEFT(P198,14)="not applicable"),AND(OR(P188="degree of market power held by operators has not been assessed",P188="yes",P196="no"),LEFT(P198,14)&lt;&gt;"not applicable"))</formula>
    </cfRule>
  </conditionalFormatting>
  <conditionalFormatting sqref="AG198">
    <cfRule type="expression" dxfId="117" priority="95">
      <formula>OR(AND(AG196="yes",LEFT(AG198,14)="not applicable"),AND(OR(AG188="degree of market power held by operators has not been assessed",AG188="yes",AG196="no"),LEFT(AG198,14)&lt;&gt;"not applicable"))</formula>
    </cfRule>
  </conditionalFormatting>
  <conditionalFormatting sqref="AB190">
    <cfRule type="expression" dxfId="116" priority="124">
      <formula>OR(AND(AB188="yes",LEFT(AB190,14)="not applicable"),AND(OR(AB188="degree of market power held by operators has not been assessed",AB188="no"),LEFT(AB190,14)&lt;&gt;"not applicable"))</formula>
    </cfRule>
  </conditionalFormatting>
  <conditionalFormatting sqref="AB192">
    <cfRule type="expression" dxfId="115" priority="123">
      <formula>OR(AND(AB190="yes",LEFT(AB192,14)="not applicable"),AND(OR(AB188="degree of market power held by operators has not been assessed",AB188="no",AB190="no"),LEFT(AB192,14)&lt;&gt;"not applicable"))</formula>
    </cfRule>
  </conditionalFormatting>
  <conditionalFormatting sqref="AB194">
    <cfRule type="expression" dxfId="114" priority="122">
      <formula>OR(AND(AB192="yes",LEFT(AB194,14)="not applicable"),AND(OR(AB188="degree of market power held by operators has not been assessed",AB188="no",AB190="no",AB192="no",AB192="not applicable"),LEFT(AB194,14)&lt;&gt;"not applicable"))</formula>
    </cfRule>
  </conditionalFormatting>
  <conditionalFormatting sqref="AB196">
    <cfRule type="expression" dxfId="113" priority="121">
      <formula>OR(AND(AB188="no",LEFT(AB196,14)="not applicable"),AND(OR(AB188="degree of market power held by operators has not been assessed",AB188="yes"),LEFT(AB196,14)&lt;&gt;"not applicable"))</formula>
    </cfRule>
  </conditionalFormatting>
  <conditionalFormatting sqref="AB198">
    <cfRule type="expression" dxfId="112" priority="120">
      <formula>OR(AND(AB196="yes",LEFT(AB198,14)="not applicable"),AND(OR(AB188="degree of market power held by operators has not been assessed",AB188="yes",AB196="no"),LEFT(AB198,14)&lt;&gt;"not applicable"))</formula>
    </cfRule>
  </conditionalFormatting>
  <conditionalFormatting sqref="AD190">
    <cfRule type="expression" dxfId="111" priority="119">
      <formula>OR(AND(AD188="yes",LEFT(AD190,14)="not applicable"),AND(OR(AD188="degree of market power held by operators has not been assessed",AD188="no"),LEFT(AD190,14)&lt;&gt;"not applicable"))</formula>
    </cfRule>
  </conditionalFormatting>
  <conditionalFormatting sqref="AD192">
    <cfRule type="expression" dxfId="110" priority="118">
      <formula>OR(AND(AD190="yes",LEFT(AD192,14)="not applicable"),AND(OR(AD188="degree of market power held by operators has not been assessed",AD188="no",AD190="no"),LEFT(AD192,14)&lt;&gt;"not applicable"))</formula>
    </cfRule>
  </conditionalFormatting>
  <conditionalFormatting sqref="AD194">
    <cfRule type="expression" dxfId="109" priority="117">
      <formula>OR(AND(AD192="yes",LEFT(AD194,14)="not applicable"),AND(OR(AD188="degree of market power held by operators has not been assessed",AD188="no",AD190="no",AD192="no",AD192="not applicable"),LEFT(AD194,14)&lt;&gt;"not applicable"))</formula>
    </cfRule>
  </conditionalFormatting>
  <conditionalFormatting sqref="AD196">
    <cfRule type="expression" dxfId="108" priority="116">
      <formula>OR(AND(AD188="no",LEFT(AD196,14)="not applicable"),AND(OR(AD188="degree of market power held by operators has not been assessed",AD188="yes"),LEFT(AD196,14)&lt;&gt;"not applicable"))</formula>
    </cfRule>
  </conditionalFormatting>
  <conditionalFormatting sqref="AD198">
    <cfRule type="expression" dxfId="107" priority="115">
      <formula>OR(AND(AD196="yes",LEFT(AD198,14)="not applicable"),AND(OR(AD188="degree of market power held by operators has not been assessed",AD188="yes",AD196="no"),LEFT(AD198,14)&lt;&gt;"not applicable"))</formula>
    </cfRule>
  </conditionalFormatting>
  <conditionalFormatting sqref="AI190">
    <cfRule type="expression" dxfId="106" priority="114">
      <formula>OR(AND(AI188="yes",LEFT(AI190,14)="not applicable"),AND(OR(AI188="degree of market power held by operators has not been assessed",AI188="no"),LEFT(AI190,14)&lt;&gt;"not applicable"))</formula>
    </cfRule>
  </conditionalFormatting>
  <conditionalFormatting sqref="AI192">
    <cfRule type="expression" dxfId="105" priority="113">
      <formula>OR(AND(AI190="yes",LEFT(AI192,14)="not applicable"),AND(OR(AI188="degree of market power held by operators has not been assessed",AI188="no",AI190="no"),LEFT(AI192,14)&lt;&gt;"not applicable"))</formula>
    </cfRule>
  </conditionalFormatting>
  <conditionalFormatting sqref="AI194">
    <cfRule type="expression" dxfId="104" priority="112">
      <formula>OR(AND(AI192="yes",LEFT(AI194,14)="not applicable"),AND(OR(AI188="degree of market power held by operators has not been assessed",AI188="no",AI190="no",AI192="no",AI192="not applicable"),LEFT(AI194,14)&lt;&gt;"not applicable"))</formula>
    </cfRule>
  </conditionalFormatting>
  <conditionalFormatting sqref="AI196">
    <cfRule type="expression" dxfId="103" priority="111">
      <formula>OR(AND(AI188="no",LEFT(AI196,14)="not applicable"),AND(OR(AI188="degree of market power held by operators has not been assessed",AI188="yes"),LEFT(AI196,14)&lt;&gt;"not applicable"))</formula>
    </cfRule>
  </conditionalFormatting>
  <conditionalFormatting sqref="AI198">
    <cfRule type="expression" dxfId="102" priority="110">
      <formula>OR(AND(AI196="yes",LEFT(AI198,14)="not applicable"),AND(OR(AI188="degree of market power held by operators has not been assessed",AI188="yes",AI196="no"),LEFT(AI198,14)&lt;&gt;"not applicable"))</formula>
    </cfRule>
  </conditionalFormatting>
  <conditionalFormatting sqref="AL190">
    <cfRule type="expression" dxfId="101" priority="109">
      <formula>OR(AND(AL188="yes",LEFT(AL190,14)="not applicable"),AND(OR(AL188="degree of market power held by operators has not been assessed",AL188="no"),LEFT(AL190,14)&lt;&gt;"not applicable"))</formula>
    </cfRule>
  </conditionalFormatting>
  <conditionalFormatting sqref="AL192">
    <cfRule type="expression" dxfId="100" priority="108">
      <formula>OR(AND(AL190="yes",LEFT(AL192,14)="not applicable"),AND(OR(AL188="degree of market power held by operators has not been assessed",AL188="no",AL190="no"),LEFT(AL192,14)&lt;&gt;"not applicable"))</formula>
    </cfRule>
  </conditionalFormatting>
  <conditionalFormatting sqref="AL194">
    <cfRule type="expression" dxfId="99" priority="107">
      <formula>OR(AND(AL192="yes",LEFT(AL194,14)="not applicable"),AND(OR(AL188="degree of market power held by operators has not been assessed",AL188="no",AL190="no",AL192="no",AL192="not applicable"),LEFT(AL194,14)&lt;&gt;"not applicable"))</formula>
    </cfRule>
  </conditionalFormatting>
  <conditionalFormatting sqref="AL196">
    <cfRule type="expression" dxfId="98" priority="106">
      <formula>OR(AND(AL188="no",LEFT(AL196,14)="not applicable"),AND(OR(AL188="degree of market power held by operators has not been assessed",AL188="yes"),LEFT(AL196,14)&lt;&gt;"not applicable"))</formula>
    </cfRule>
  </conditionalFormatting>
  <conditionalFormatting sqref="AL198">
    <cfRule type="expression" dxfId="97" priority="105">
      <formula>OR(AND(AL196="yes",LEFT(AL198,14)="not applicable"),AND(OR(AL188="degree of market power held by operators has not been assessed",AL188="yes",AL196="no"),LEFT(AL198,14)&lt;&gt;"not applicable"))</formula>
    </cfRule>
  </conditionalFormatting>
  <conditionalFormatting sqref="AG190">
    <cfRule type="expression" dxfId="96" priority="99">
      <formula>OR(AND(AG188="yes",LEFT(AG190,14)="not applicable"),AND(OR(AG188="degree of market power held by operators has not been assessed",AG188="no"),LEFT(AG190,14)&lt;&gt;"not applicable"))</formula>
    </cfRule>
  </conditionalFormatting>
  <conditionalFormatting sqref="AG192">
    <cfRule type="expression" dxfId="95" priority="98">
      <formula>OR(AND(AG190="yes",LEFT(AG192,14)="not applicable"),AND(OR(AG188="degree of market power held by operators has not been assessed",AG188="no",AG190="no"),LEFT(AG192,14)&lt;&gt;"not applicable"))</formula>
    </cfRule>
  </conditionalFormatting>
  <conditionalFormatting sqref="AG194">
    <cfRule type="expression" dxfId="94" priority="97">
      <formula>OR(AND(AG192="yes",LEFT(AG194,14)="not applicable"),AND(OR(AG188="degree of market power held by operators has not been assessed",AG188="no",AG190="no",AG192="no",AG192="not applicable"),LEFT(AG194,14)&lt;&gt;"not applicable"))</formula>
    </cfRule>
  </conditionalFormatting>
  <conditionalFormatting sqref="AG196">
    <cfRule type="expression" dxfId="93" priority="96">
      <formula>OR(AND(AG188="no",LEFT(AG196,14)="not applicable"),AND(OR(AG188="degree of market power held by operators has not been assessed",AG188="yes"),LEFT(AG196,14)&lt;&gt;"not applicable"))</formula>
    </cfRule>
  </conditionalFormatting>
  <conditionalFormatting sqref="AN190">
    <cfRule type="expression" dxfId="92" priority="104">
      <formula>OR(AND(AN188="yes",LEFT(AN190,14)="not applicable"),AND(OR(AN188="degree of market power held by operators has not been assessed",AN188="no"),LEFT(AN190,14)&lt;&gt;"not applicable"))</formula>
    </cfRule>
  </conditionalFormatting>
  <conditionalFormatting sqref="AN192">
    <cfRule type="expression" dxfId="91" priority="103">
      <formula>OR(AND(AN190="yes",LEFT(AN192,14)="not applicable"),AND(OR(AN188="degree of market power held by operators has not been assessed",AN188="no",AN190="no"),LEFT(AN192,14)&lt;&gt;"not applicable"))</formula>
    </cfRule>
  </conditionalFormatting>
  <conditionalFormatting sqref="AN194">
    <cfRule type="expression" dxfId="90" priority="102">
      <formula>OR(AND(AN192="yes",LEFT(AN194,14)="not applicable"),AND(OR(AN188="degree of market power held by operators has not been assessed",AN188="no",AN190="no",AN192="no",AN192="not applicable"),LEFT(AN194,14)&lt;&gt;"not applicable"))</formula>
    </cfRule>
  </conditionalFormatting>
  <conditionalFormatting sqref="AN196">
    <cfRule type="expression" dxfId="89" priority="101">
      <formula>OR(AND(AN188="no",LEFT(AN196,14)="not applicable"),AND(OR(AN188="degree of market power held by operators has not been assessed",AN188="yes"),LEFT(AN196,14)&lt;&gt;"not applicable"))</formula>
    </cfRule>
  </conditionalFormatting>
  <conditionalFormatting sqref="AN198">
    <cfRule type="expression" dxfId="88" priority="100">
      <formula>OR(AND(AN196="yes",LEFT(AN198,14)="not applicable"),AND(OR(AN188="degree of market power held by operators has not been assessed",AN188="yes",AN196="no"),LEFT(AN198,14)&lt;&gt;"not applicable"))</formula>
    </cfRule>
  </conditionalFormatting>
  <conditionalFormatting sqref="R35:R38">
    <cfRule type="expression" dxfId="87" priority="94">
      <formula>OR(AND(R13="Yes",LEFT(R35,14)="Not applicable"),AND(R13="No",LEFT(R35,14)&lt;&gt;"Not applicable"))</formula>
    </cfRule>
  </conditionalFormatting>
  <conditionalFormatting sqref="R70:R73">
    <cfRule type="expression" dxfId="86" priority="93">
      <formula>OR(AND(R65="Yes",LEFT(R70,14)="Not applicable"),AND(R65="No",LEFT(R70,14)&lt;&gt;"Not applicable"))</formula>
    </cfRule>
  </conditionalFormatting>
  <conditionalFormatting sqref="R88">
    <cfRule type="expression" dxfId="85" priority="92" stopIfTrue="1">
      <formula>OR(AND(R86="yes",LEFT(R88,14)="not applicable"),AND(OR(R86="degree of market power held by operators has not been assessed",R86="no"),LEFT(R88,14)&lt;&gt;"not applicable"))</formula>
    </cfRule>
  </conditionalFormatting>
  <conditionalFormatting sqref="R90">
    <cfRule type="expression" dxfId="84" priority="91">
      <formula>OR(AND(R86="yes",LEFT(R90,14)="not applicable"),AND(OR(R86="degree of market power held by operators has not been assessed",R86="no"),LEFT(R90,14)&lt;&gt;"not applicable"))</formula>
    </cfRule>
  </conditionalFormatting>
  <conditionalFormatting sqref="R92">
    <cfRule type="expression" dxfId="83" priority="90">
      <formula>OR(AND(R90="yes",LEFT(R92,14)="not applicable"),AND(OR(R86="degree of market power held by operators has not been assessed",R86="no",R90="no"),LEFT(R92,14)&lt;&gt;"not applicable"))</formula>
    </cfRule>
  </conditionalFormatting>
  <conditionalFormatting sqref="P94 R94 T94 AB94 AD94 AG94 AI94 AL94 AN94">
    <cfRule type="expression" dxfId="82" priority="89">
      <formula>OR(AND(P92="yes",LEFT(P94,14)="not applicable"),AND(OR(P86="degree of market power held by operators has not been assessed",P86="no",P88="no",P90="no",P92="no",P92="no",P92="not applicable"),LEFT(P94,14)&lt;&gt;"not applicable"))</formula>
    </cfRule>
  </conditionalFormatting>
  <conditionalFormatting sqref="R96">
    <cfRule type="expression" dxfId="81" priority="88">
      <formula>OR(AND(R86="no",LEFT(R96,14)="not applicable"),AND(OR(R86="degree of market power held by operators has not been assessed",R86="yes"),LEFT(R96,14)&lt;&gt;"not applicable"))</formula>
    </cfRule>
  </conditionalFormatting>
  <conditionalFormatting sqref="R98">
    <cfRule type="expression" dxfId="80" priority="87">
      <formula>OR(AND(R86="no",LEFT(R98,14)="not applicable"),AND(OR(R86="degree of market power held by operators has not been assessed",R86="yes"),LEFT(R98,14)&lt;&gt;"not applicable"))</formula>
    </cfRule>
  </conditionalFormatting>
  <conditionalFormatting sqref="R100">
    <cfRule type="expression" dxfId="79" priority="86">
      <formula>OR(AND(R98="yes",LEFT(R100,14)="not applicable"),AND(OR(R86="degree of market power held by operators has not been assessed",R86="yes",R98="no"),LEFT(R100,14)&lt;&gt;"not applicable"))</formula>
    </cfRule>
  </conditionalFormatting>
  <conditionalFormatting sqref="R105">
    <cfRule type="expression" dxfId="78" priority="85">
      <formula>OR(AND(R103="yes",LEFT(R105,14)="not applicable"),AND(OR(R103="degree of market power held by operators has not been assessed",R103="no"),LEFT(R105,14)&lt;&gt;"not applicable"))</formula>
    </cfRule>
  </conditionalFormatting>
  <conditionalFormatting sqref="R107">
    <cfRule type="expression" dxfId="77" priority="84">
      <formula>OR(AND(R105="yes",LEFT(R107,14)="not applicable"),AND(OR(R103="degree of market power held by operators has not been assessed",R103="no",R105="no"),LEFT(R107,14)&lt;&gt;"not applicable"))</formula>
    </cfRule>
  </conditionalFormatting>
  <conditionalFormatting sqref="R109">
    <cfRule type="expression" dxfId="76" priority="83">
      <formula>OR(AND(R107="yes",LEFT(R109,14)="not applicable"),AND(OR(R103="degree of market power held by operators has not been assessed",R103="no",R105="no",R107="no",R107="not applicable"),LEFT(R109,14)&lt;&gt;"not applicable"))</formula>
    </cfRule>
  </conditionalFormatting>
  <conditionalFormatting sqref="R111">
    <cfRule type="expression" dxfId="75" priority="82">
      <formula>OR(AND(R103="no",LEFT(R111,14)="not applicable"),AND(OR(R103="degree of market power held by operators has not been assessed",R103="yes"),LEFT(R111,14)&lt;&gt;"not applicable"))</formula>
    </cfRule>
  </conditionalFormatting>
  <conditionalFormatting sqref="R113">
    <cfRule type="expression" dxfId="74" priority="81">
      <formula>OR(AND(R111="yes",LEFT(R113,14)="not applicable"),AND(OR(R103="degree of market power held by operators has not been assessed",R103="yes",R111="no"),LEFT(R113,14)&lt;&gt;"not applicable"))</formula>
    </cfRule>
  </conditionalFormatting>
  <conditionalFormatting sqref="R118">
    <cfRule type="expression" dxfId="73" priority="80">
      <formula>OR(AND(R116="yes",LEFT(R118,14)="not applicable"),AND(OR(R116="degree of market power held by operators has not been assessed",R116="no"),LEFT(R118,14)&lt;&gt;"not applicable"))</formula>
    </cfRule>
  </conditionalFormatting>
  <conditionalFormatting sqref="R120">
    <cfRule type="expression" dxfId="72" priority="79">
      <formula>OR(AND(R118="yes",LEFT(R120,14)="not applicable"),AND(OR(R116="degree of market power held by operators has not been assessed",R116="no",R118="no"),LEFT(R120,14)&lt;&gt;"not applicable"))</formula>
    </cfRule>
  </conditionalFormatting>
  <conditionalFormatting sqref="R122">
    <cfRule type="expression" dxfId="71" priority="78">
      <formula>OR(AND(R120="yes",LEFT(R122,14)="not applicable"),AND(OR(R116="degree of market power held by operators has not been assessed",R116="no",R118="no",R120="no",R120="not applicable"),LEFT(R122,14)&lt;&gt;"not applicable"))</formula>
    </cfRule>
  </conditionalFormatting>
  <conditionalFormatting sqref="R124">
    <cfRule type="expression" dxfId="70" priority="77">
      <formula>OR(AND(R116="no",LEFT(R124,14)="not applicable"),AND(OR(R116="degree of market power held by operators has not been assessed",R116="yes"),LEFT(R124,14)&lt;&gt;"not applicable"))</formula>
    </cfRule>
  </conditionalFormatting>
  <conditionalFormatting sqref="R126">
    <cfRule type="expression" dxfId="69" priority="76">
      <formula>OR(AND(R124="yes",LEFT(R126,14)="not applicable"),AND(OR(R116="degree of market power held by operators has not been assessed",R116="yes",R124="no"),LEFT(R126,14)&lt;&gt;"not applicable"))</formula>
    </cfRule>
  </conditionalFormatting>
  <conditionalFormatting sqref="R131">
    <cfRule type="expression" dxfId="68" priority="75">
      <formula>OR(AND(R129="yes",LEFT(R131,14)="not applicable"),AND(OR(R129="degree of market power held by operators has not been assessed",R129="no"),LEFT(R131,14)&lt;&gt;"not applicable"))</formula>
    </cfRule>
  </conditionalFormatting>
  <conditionalFormatting sqref="R133">
    <cfRule type="expression" dxfId="67" priority="74">
      <formula>OR(AND(R131="yes",LEFT(R133,14)="not applicable"),AND(OR(R129="degree of market power held by operators has not been assessed",R129="no",R131="no"),LEFT(R133,14)&lt;&gt;"not applicable"))</formula>
    </cfRule>
  </conditionalFormatting>
  <conditionalFormatting sqref="R135">
    <cfRule type="expression" dxfId="66" priority="73">
      <formula>OR(AND(R133="yes",LEFT(R135,14)="not applicable"),AND(OR(R129="degree of market power held by operators has not been assessed",R129="no",R131="no",R133="no",R133="not applicable"),LEFT(R135,14)&lt;&gt;"not applicable"))</formula>
    </cfRule>
  </conditionalFormatting>
  <conditionalFormatting sqref="R137">
    <cfRule type="expression" dxfId="65" priority="72">
      <formula>OR(AND(R129="no",LEFT(R137,14)="not applicable"),AND(OR(R129="degree of market power held by operators has not been assessed",R129="yes"),LEFT(R137,14)&lt;&gt;"not applicable"))</formula>
    </cfRule>
  </conditionalFormatting>
  <conditionalFormatting sqref="R139">
    <cfRule type="expression" dxfId="64" priority="71">
      <formula>OR(AND(R137="yes",LEFT(R139,14)="not applicable"),AND(OR(R129="degree of market power held by operators has not been assessed",R129="yes",R137="no"),LEFT(R139,14)&lt;&gt;"not applicable"))</formula>
    </cfRule>
  </conditionalFormatting>
  <conditionalFormatting sqref="R142">
    <cfRule type="expression" dxfId="63" priority="70">
      <formula>OR(AND(LEFT(R141,3)="yes",LEFT(R142,14)="not applicable"),AND(R141="no",LEFT(R142,14)&lt;&gt;"not applicable"))</formula>
    </cfRule>
  </conditionalFormatting>
  <conditionalFormatting sqref="R145">
    <cfRule type="expression" dxfId="62" priority="69">
      <formula>OR(AND(R143="yes",LEFT(R145,14)="not applicable"),AND(LEFT(R143,2) ="no",LEFT(R145,14)&lt;&gt;"not applicable"))</formula>
    </cfRule>
  </conditionalFormatting>
  <conditionalFormatting sqref="R167">
    <cfRule type="expression" dxfId="61" priority="62">
      <formula>OR(AND(R166="yes",LEFT(R167,14)="not applicable"),AND(LEFT(R166,2) ="no",LEFT(R167,14)&lt;&gt;"not applicable"))</formula>
    </cfRule>
  </conditionalFormatting>
  <conditionalFormatting sqref="R170">
    <cfRule type="expression" dxfId="60" priority="61">
      <formula>OR(AND(R169="yes",LEFT(R170,14)="not applicable"),AND(LEFT(R169,2) ="no",LEFT(R170,14)&lt;&gt;"not applicable"))</formula>
    </cfRule>
  </conditionalFormatting>
  <conditionalFormatting sqref="R201">
    <cfRule type="expression" dxfId="59" priority="60">
      <formula>OR(AND(R200="yes",LEFT(R201,14)="not applicable"),AND(R200="no",LEFT(R201,14)&lt;&gt;"not applicable"))</formula>
    </cfRule>
  </conditionalFormatting>
  <conditionalFormatting sqref="R206">
    <cfRule type="expression" dxfId="58" priority="59">
      <formula>OR(AND(R204="yes",LEFT(R206,14)="not applicable"),AND(LEFT(R204,2) ="no",LEFT(R206,14)&lt;&gt;"not applicable"))</formula>
    </cfRule>
  </conditionalFormatting>
  <conditionalFormatting sqref="R218">
    <cfRule type="expression" dxfId="57" priority="58">
      <formula>OR(AND(R217="yes",LEFT(R218,14)="not applicable"),AND(LEFT(R217,2) ="no",LEFT(R218,14)&lt;&gt;"not applicable"))</formula>
    </cfRule>
  </conditionalFormatting>
  <conditionalFormatting sqref="R177">
    <cfRule type="expression" dxfId="56" priority="57">
      <formula>OR(AND(R175="yes",LEFT(R177,14)="not applicable"),AND(OR(R175="degree of market power held by operators has not been assessed",R175="no"),LEFT(R177,14)&lt;&gt;"not applicable"))</formula>
    </cfRule>
  </conditionalFormatting>
  <conditionalFormatting sqref="R179">
    <cfRule type="expression" dxfId="55" priority="56">
      <formula>OR(AND(R177="yes",LEFT(R179,14)="not applicable"),AND(OR(R175="degree of market power held by operators has not been assessed",R175="no",R177="no"),LEFT(R179,14)&lt;&gt;"not applicable"))</formula>
    </cfRule>
  </conditionalFormatting>
  <conditionalFormatting sqref="R181">
    <cfRule type="expression" dxfId="54" priority="55">
      <formula>OR(AND(R179="yes",LEFT(R181,14)="not applicable"),AND(OR(R175="degree of market power held by operators has not been assessed",R175="no",R177="no",R179="no",R179="not applicable"),LEFT(R181,14)&lt;&gt;"not applicable"))</formula>
    </cfRule>
  </conditionalFormatting>
  <conditionalFormatting sqref="R183">
    <cfRule type="expression" dxfId="53" priority="54">
      <formula>OR(AND(R175="no",LEFT(R183,14)="not applicable"),AND(OR(R175="degree of market power held by operators has not been assessed",R175="yes"),LEFT(R183,14)&lt;&gt;"not applicable"))</formula>
    </cfRule>
  </conditionalFormatting>
  <conditionalFormatting sqref="R185">
    <cfRule type="expression" dxfId="52" priority="53">
      <formula>OR(AND(R183="yes",LEFT(R185,14)="not applicable"),AND(OR(R175="degree of market power held by operators has not been assessed",R175="yes",R183="no"),LEFT(R185,14)&lt;&gt;"not applicable"))</formula>
    </cfRule>
  </conditionalFormatting>
  <conditionalFormatting sqref="R190">
    <cfRule type="expression" dxfId="51" priority="52">
      <formula>OR(AND(R188="yes",LEFT(R190,14)="not applicable"),AND(OR(R188="degree of market power held by operators has not been assessed",R188="no"),LEFT(R190,14)&lt;&gt;"not applicable"))</formula>
    </cfRule>
  </conditionalFormatting>
  <conditionalFormatting sqref="R192">
    <cfRule type="expression" dxfId="50" priority="51">
      <formula>OR(AND(R190="yes",LEFT(R192,14)="not applicable"),AND(OR(R188="degree of market power held by operators has not been assessed",R188="no",R190="no"),LEFT(R192,14)&lt;&gt;"not applicable"))</formula>
    </cfRule>
  </conditionalFormatting>
  <conditionalFormatting sqref="R194">
    <cfRule type="expression" dxfId="49" priority="50">
      <formula>OR(AND(R192="yes",LEFT(R194,14)="not applicable"),AND(OR(R188="degree of market power held by operators has not been assessed",R188="no",R190="no",R192="no",R192="not applicable"),LEFT(R194,14)&lt;&gt;"not applicable"))</formula>
    </cfRule>
  </conditionalFormatting>
  <conditionalFormatting sqref="R196">
    <cfRule type="expression" dxfId="48" priority="49">
      <formula>OR(AND(R188="no",LEFT(R196,14)="not applicable"),AND(OR(R188="degree of market power held by operators has not been assessed",R188="yes"),LEFT(R196,14)&lt;&gt;"not applicable"))</formula>
    </cfRule>
  </conditionalFormatting>
  <conditionalFormatting sqref="R198">
    <cfRule type="expression" dxfId="47" priority="48">
      <formula>OR(AND(R196="yes",LEFT(R198,14)="not applicable"),AND(OR(R188="degree of market power held by operators has not been assessed",R188="yes",R196="no"),LEFT(R198,14)&lt;&gt;"not applicable"))</formula>
    </cfRule>
  </conditionalFormatting>
  <conditionalFormatting sqref="T35:T38">
    <cfRule type="expression" dxfId="46" priority="47">
      <formula>OR(AND(T13="Yes",LEFT(T35,14)="Not applicable"),AND(T13="No",LEFT(T35,14)&lt;&gt;"Not applicable"))</formula>
    </cfRule>
  </conditionalFormatting>
  <conditionalFormatting sqref="T70:T73">
    <cfRule type="expression" dxfId="45" priority="46">
      <formula>OR(AND(T65="Yes",LEFT(T70,14)="Not applicable"),AND(T65="No",LEFT(T70,14)&lt;&gt;"Not applicable"))</formula>
    </cfRule>
  </conditionalFormatting>
  <conditionalFormatting sqref="T88">
    <cfRule type="expression" dxfId="44" priority="45" stopIfTrue="1">
      <formula>OR(AND(T86="yes",LEFT(T88,14)="not applicable"),AND(OR(T86="degree of market power held by operators has not been assessed",T86="no"),LEFT(T88,14)&lt;&gt;"not applicable"))</formula>
    </cfRule>
  </conditionalFormatting>
  <conditionalFormatting sqref="T90">
    <cfRule type="expression" dxfId="43" priority="44">
      <formula>OR(AND(T86="yes",LEFT(T90,14)="not applicable"),AND(OR(T86="degree of market power held by operators has not been assessed",T86="no"),LEFT(T90,14)&lt;&gt;"not applicable"))</formula>
    </cfRule>
  </conditionalFormatting>
  <conditionalFormatting sqref="T92">
    <cfRule type="expression" dxfId="42" priority="43">
      <formula>OR(AND(T90="yes",LEFT(T92,14)="not applicable"),AND(OR(T86="degree of market power held by operators has not been assessed",T86="no",T90="no"),LEFT(T92,14)&lt;&gt;"not applicable"))</formula>
    </cfRule>
  </conditionalFormatting>
  <conditionalFormatting sqref="T94">
    <cfRule type="expression" dxfId="41" priority="42">
      <formula>OR(AND(T92="yes",LEFT(T94,14)="not applicable"),AND(OR(T86="degree of market power held by operators has not been assessed",T87="no",T90="no",T92="no",T92="not applicable"),LEFT(T94,14)&lt;&gt;"not applicable"))</formula>
    </cfRule>
  </conditionalFormatting>
  <conditionalFormatting sqref="T96">
    <cfRule type="expression" dxfId="40" priority="41">
      <formula>OR(AND(T86="no",LEFT(T96,14)="not applicable"),AND(OR(T86="degree of market power held by operators has not been assessed",T86="yes"),LEFT(T96,14)&lt;&gt;"not applicable"))</formula>
    </cfRule>
  </conditionalFormatting>
  <conditionalFormatting sqref="T98">
    <cfRule type="expression" dxfId="39" priority="40">
      <formula>OR(AND(T86="no",LEFT(T98,14)="not applicable"),AND(OR(T86="degree of market power held by operators has not been assessed",T86="yes"),LEFT(T98,14)&lt;&gt;"not applicable"))</formula>
    </cfRule>
  </conditionalFormatting>
  <conditionalFormatting sqref="T100">
    <cfRule type="expression" dxfId="38" priority="39">
      <formula>OR(AND(T98="yes",LEFT(T100,14)="not applicable"),AND(OR(T86="degree of market power held by operators has not been assessed",T86="yes",T98="no"),LEFT(T100,14)&lt;&gt;"not applicable"))</formula>
    </cfRule>
  </conditionalFormatting>
  <conditionalFormatting sqref="T105">
    <cfRule type="expression" dxfId="37" priority="38">
      <formula>OR(AND(T103="yes",LEFT(T105,14)="not applicable"),AND(OR(T103="degree of market power held by operators has not been assessed",T103="no"),LEFT(T105,14)&lt;&gt;"not applicable"))</formula>
    </cfRule>
  </conditionalFormatting>
  <conditionalFormatting sqref="T107">
    <cfRule type="expression" dxfId="36" priority="37">
      <formula>OR(AND(T105="yes",LEFT(T107,14)="not applicable"),AND(OR(T103="degree of market power held by operators has not been assessed",T103="no",T105="no"),LEFT(T107,14)&lt;&gt;"not applicable"))</formula>
    </cfRule>
  </conditionalFormatting>
  <conditionalFormatting sqref="T109">
    <cfRule type="expression" dxfId="35" priority="36">
      <formula>OR(AND(T107="yes",LEFT(T109,14)="not applicable"),AND(OR(T103="degree of market power held by operators has not been assessed",T103="no",T105="no",T107="no",T107="not applicable"),LEFT(T109,14)&lt;&gt;"not applicable"))</formula>
    </cfRule>
  </conditionalFormatting>
  <conditionalFormatting sqref="T111">
    <cfRule type="expression" dxfId="34" priority="35">
      <formula>OR(AND(T103="no",LEFT(T111,14)="not applicable"),AND(OR(T103="degree of market power held by operators has not been assessed",T103="yes"),LEFT(T111,14)&lt;&gt;"not applicable"))</formula>
    </cfRule>
  </conditionalFormatting>
  <conditionalFormatting sqref="T126">
    <cfRule type="expression" dxfId="33" priority="29">
      <formula>OR(AND(T124="yes",LEFT(T126,14)="not applicable"),AND(OR(T116="degree of market power held by operators has not been assessed",T116="yes",T124="no"),LEFT(T126,14)&lt;&gt;"not applicable"))</formula>
    </cfRule>
  </conditionalFormatting>
  <conditionalFormatting sqref="T113">
    <cfRule type="expression" dxfId="32" priority="34">
      <formula>OR(AND(T111="yes",LEFT(T113,14)="not applicable"),AND(OR(T103="degree of market power held by operators has not been assessed",T103="yes",T111="no"),LEFT(T113,14)&lt;&gt;"not applicable"))</formula>
    </cfRule>
  </conditionalFormatting>
  <conditionalFormatting sqref="T118">
    <cfRule type="expression" dxfId="31" priority="33">
      <formula>OR(AND(T116="yes",LEFT(T118,14)="not applicable"),AND(OR(T116="degree of market power held by operators has not been assessed",T116="no"),LEFT(T118,14)&lt;&gt;"not applicable"))</formula>
    </cfRule>
  </conditionalFormatting>
  <conditionalFormatting sqref="T120">
    <cfRule type="expression" dxfId="30" priority="32">
      <formula>OR(AND(T118="yes",LEFT(T120,14)="not applicable"),AND(OR(T116="degree of market power held by operators has not been assessed",T116="no",T118="no"),LEFT(T120,14)&lt;&gt;"not applicable"))</formula>
    </cfRule>
  </conditionalFormatting>
  <conditionalFormatting sqref="T122">
    <cfRule type="expression" dxfId="29" priority="31">
      <formula>OR(AND(T120="yes",LEFT(T122,14)="not applicable"),AND(OR(T116="degree of market power held by operators has not been assessed",T116="no",T118="no",T120="no",T120="not applicable"),LEFT(T122,14)&lt;&gt;"not applicable"))</formula>
    </cfRule>
  </conditionalFormatting>
  <conditionalFormatting sqref="T124">
    <cfRule type="expression" dxfId="28" priority="30">
      <formula>OR(AND(T116="no",LEFT(T124,14)="not applicable"),AND(OR(T116="degree of market power held by operators has not been assessed",T116="yes"),LEFT(T124,14)&lt;&gt;"not applicable"))</formula>
    </cfRule>
  </conditionalFormatting>
  <conditionalFormatting sqref="T131">
    <cfRule type="expression" dxfId="27" priority="28">
      <formula>OR(AND(T129="yes",LEFT(T131,14)="not applicable"),AND(OR(T129="degree of market power held by operators has not been assessed",T129="no"),LEFT(T131,14)&lt;&gt;"not applicable"))</formula>
    </cfRule>
  </conditionalFormatting>
  <conditionalFormatting sqref="T133">
    <cfRule type="expression" dxfId="26" priority="27">
      <formula>OR(AND(T131="yes",LEFT(T133,14)="not applicable"),AND(OR(T129="degree of market power held by operators has not been assessed",T129="no",T131="no"),LEFT(T133,14)&lt;&gt;"not applicable"))</formula>
    </cfRule>
  </conditionalFormatting>
  <conditionalFormatting sqref="T135">
    <cfRule type="expression" dxfId="25" priority="26">
      <formula>OR(AND(T133="yes",LEFT(T135,14)="not applicable"),AND(OR(T129="degree of market power held by operators has not been assessed",T129="no",T131="no",T133="no",T133="not applicable"),LEFT(T135,14)&lt;&gt;"not applicable"))</formula>
    </cfRule>
  </conditionalFormatting>
  <conditionalFormatting sqref="T137">
    <cfRule type="expression" dxfId="24" priority="25">
      <formula>OR(AND(T129="no",LEFT(T137,14)="not applicable"),AND(OR(T129="degree of market power held by operators has not been assessed",T129="yes"),LEFT(T137,14)&lt;&gt;"not applicable"))</formula>
    </cfRule>
  </conditionalFormatting>
  <conditionalFormatting sqref="T139">
    <cfRule type="expression" dxfId="23" priority="24">
      <formula>OR(AND(T137="yes",LEFT(T139,14)="not applicable"),AND(OR(T129="degree of market power held by operators has not been assessed",T129="yes",T137="no"),LEFT(T139,14)&lt;&gt;"not applicable"))</formula>
    </cfRule>
  </conditionalFormatting>
  <conditionalFormatting sqref="T142">
    <cfRule type="expression" dxfId="22" priority="23">
      <formula>OR(AND(LEFT(T141,3)="yes",LEFT(T142,14)="not applicable"),AND(T141="no",LEFT(T142,14)&lt;&gt;"not applicable"))</formula>
    </cfRule>
  </conditionalFormatting>
  <conditionalFormatting sqref="T145">
    <cfRule type="expression" dxfId="21" priority="22">
      <formula>OR(AND(T143="yes",LEFT(T145,14)="not applicable"),AND(LEFT(T143,2) ="no",LEFT(T145,14)&lt;&gt;"not applicable"))</formula>
    </cfRule>
  </conditionalFormatting>
  <conditionalFormatting sqref="T167">
    <cfRule type="expression" dxfId="20" priority="15">
      <formula>OR(AND(T166="yes",LEFT(T167,14)="not applicable"),AND(LEFT(T166,2) ="no",LEFT(T167,14)&lt;&gt;"not applicable"))</formula>
    </cfRule>
  </conditionalFormatting>
  <conditionalFormatting sqref="T170">
    <cfRule type="expression" dxfId="19" priority="14">
      <formula>OR(AND(T169="yes",LEFT(T170,14)="not applicable"),AND(LEFT(T169,2) ="no",LEFT(T170,14)&lt;&gt;"not applicable"))</formula>
    </cfRule>
  </conditionalFormatting>
  <conditionalFormatting sqref="T201">
    <cfRule type="expression" dxfId="18" priority="13">
      <formula>OR(AND(T200="yes",LEFT(T201,14)="not applicable"),AND(T200="no",LEFT(T201,14)&lt;&gt;"not applicable"))</formula>
    </cfRule>
  </conditionalFormatting>
  <conditionalFormatting sqref="T206">
    <cfRule type="expression" dxfId="17" priority="12">
      <formula>OR(AND(T204="yes",LEFT(T206,14)="not applicable"),AND(LEFT(T204,2) ="no",LEFT(T206,14)&lt;&gt;"not applicable"))</formula>
    </cfRule>
  </conditionalFormatting>
  <conditionalFormatting sqref="T218">
    <cfRule type="expression" dxfId="16" priority="11">
      <formula>OR(AND(T217="yes",LEFT(T218,14)="not applicable"),AND(LEFT(T217,2) ="no",LEFT(T218,14)&lt;&gt;"not applicable"))</formula>
    </cfRule>
  </conditionalFormatting>
  <conditionalFormatting sqref="T185">
    <cfRule type="expression" dxfId="15" priority="6">
      <formula>OR(AND(T183="yes",LEFT(T185,14)="not applicable"),AND(OR(T175="degree of market power held by operators has not been assessed",T175="yes",T183="no"),LEFT(T185,14)&lt;&gt;"not applicable"))</formula>
    </cfRule>
  </conditionalFormatting>
  <conditionalFormatting sqref="T177">
    <cfRule type="expression" dxfId="14" priority="10">
      <formula>OR(AND(T175="yes",LEFT(T177,14)="not applicable"),AND(OR(T175="degree of market power held by operators has not been assessed",T175="no"),LEFT(T177,14)&lt;&gt;"not applicable"))</formula>
    </cfRule>
  </conditionalFormatting>
  <conditionalFormatting sqref="T179">
    <cfRule type="expression" dxfId="13" priority="9">
      <formula>OR(AND(T177="yes",LEFT(T179,14)="not applicable"),AND(OR(T175="degree of market power held by operators has not been assessed",T175="no",T177="no"),LEFT(T179,14)&lt;&gt;"not applicable"))</formula>
    </cfRule>
  </conditionalFormatting>
  <conditionalFormatting sqref="T181">
    <cfRule type="expression" dxfId="12" priority="8">
      <formula>OR(AND(T179="yes",LEFT(T181,14)="not applicable"),AND(OR(T175="degree of market power held by operators has not been assessed",T175="no",T177="no",T179="no",T179="not applicable"),LEFT(T181,14)&lt;&gt;"not applicable"))</formula>
    </cfRule>
  </conditionalFormatting>
  <conditionalFormatting sqref="T183">
    <cfRule type="expression" dxfId="11" priority="7">
      <formula>OR(AND(T175="no",LEFT(T183,14)="not applicable"),AND(OR(T175="degree of market power held by operators has not been assessed",T175="yes"),LEFT(T183,14)&lt;&gt;"not applicable"))</formula>
    </cfRule>
  </conditionalFormatting>
  <conditionalFormatting sqref="T198">
    <cfRule type="expression" dxfId="10" priority="1">
      <formula>OR(AND(T196="yes",LEFT(T198,14)="not applicable"),AND(OR(T188="degree of market power held by operators has not been assessed",T188="yes",T196="no"),LEFT(T198,14)&lt;&gt;"not applicable"))</formula>
    </cfRule>
  </conditionalFormatting>
  <conditionalFormatting sqref="T190">
    <cfRule type="expression" dxfId="9" priority="5">
      <formula>OR(AND(T188="yes",LEFT(T190,14)="not applicable"),AND(OR(T188="degree of market power held by operators has not been assessed",T188="no"),LEFT(T190,14)&lt;&gt;"not applicable"))</formula>
    </cfRule>
  </conditionalFormatting>
  <conditionalFormatting sqref="T192">
    <cfRule type="expression" dxfId="8" priority="4">
      <formula>OR(AND(T190="yes",LEFT(T192,14)="not applicable"),AND(OR(T188="degree of market power held by operators has not been assessed",T188="no",T190="no"),LEFT(T192,14)&lt;&gt;"not applicable"))</formula>
    </cfRule>
  </conditionalFormatting>
  <conditionalFormatting sqref="T194">
    <cfRule type="expression" dxfId="7" priority="3">
      <formula>OR(AND(T192="yes",LEFT(T194,14)="not applicable"),AND(OR(T188="degree of market power held by operators has not been assessed",T188="no",T190="no",T192="no",T192="not applicable"),LEFT(T194,14)&lt;&gt;"not applicable"))</formula>
    </cfRule>
  </conditionalFormatting>
  <conditionalFormatting sqref="T196">
    <cfRule type="expression" dxfId="6" priority="2">
      <formula>OR(AND(T188="no",LEFT(T196,14)="not applicable"),AND(OR(T188="degree of market power held by operators has not been assessed",T188="yes"),LEFT(T196,14)&lt;&gt;"not applicable"))</formula>
    </cfRule>
  </conditionalFormatting>
  <dataValidations count="11">
    <dataValidation allowBlank="1" showInputMessage="1" showErrorMessage="1" sqref="J16:M16 J29:M32 J44:J46 J59:J62 J125 K61:M125 Q6:Q221 V6:AA221" xr:uid="{00000000-0002-0000-0200-000000000000}"/>
    <dataValidation type="list" allowBlank="1" showInputMessage="1" showErrorMessage="1" sqref="AN217 AN169 AB172 AI169 AN166 AI166 AG217 AG169 AI41:AI44 AG41:AG44 AD41:AD44 AB41:AB44 P41:P44 P169 P214 AN220 AL169 AG166 AL41:AL44 AG6:AG7 AB29:AB32 AN214 AI13:AI16 AL13:AL16 AB158 AL158 AI220 AL65:AL68 AI65:AI68 AG65:AG68 AD65:AD68 P166 P220 P6:P7 AI217 AL217 AN65:AN68 AI158 AL6:AL7 P65:P68 P172 AN41:AN44 AN6:AN7 P158 AI29:AI32 AL29:AL32 AB13:AB16 AN172 AB214 AL214 AL172 AB220 AB6:AB7 P13:P16 AD217 AN59:AN62 AD29:AD32 AI6:AI7 AB65:AB68 AD172 AL220 AN13:AN16 AD158 AB166 AD13:AD16 AN158 AB217 AB169 AD214 P217 AI214 AD220 AD6:AD7 AG172 AG220 AI172 AG158 AD166 AG13:AG16 AL166 AG29:AG32 AD169 AG214 P19:P22 P24:P27 AN54:AN57 P49:P52 P54:P57 P59:P62 AB19:AB22 AB24:AB27 P29:P32 AB49:AB52 AB54:AB57 AB59:AB62 AD19:AD22 AD24:AD27 AG19:AG22 AG24:AG27 AI19:AI22 AI24:AI27 AL19:AL22 AL24:AL27 AN19:AN22 AN24:AN27 AD49:AD52 AD54:AD57 AD59:AD62 AG49:AG52 AG54:AG57 AG59:AG62 AI49:AI52 AI54:AI57 AI59:AI62 AL49:AL52 AL54:AL57 AL59:AL62 AN49:AN52 AN29:AN32 P204 AB204 AD204 AG204 AI204 AL204 AN204 R41:R44 R65:R68 R217 R29:R32 R172 R158 R13:R16 R214 R220 R6:R7 R166 R169 R19:R22 R24:R27 R49:R52 R54:R57 R59:R62 R204 T217 T169 T41:T44 T166 T6:T7 T65:T68 T172 T220 T158 T13:T16 T29:T32 T214 T19:T22 T24:T27 T49:T52 T54:T57 T59:T62 T204" xr:uid="{00000000-0002-0000-0200-000001000000}">
      <formula1>ECO_A</formula1>
    </dataValidation>
    <dataValidation type="list" allowBlank="1" showInputMessage="1" showErrorMessage="1" sqref="P86 P129 AB129 AN129 AG129 AL129 AD129 AI129 AB86 AD86 AG86 AI86 AL86 AN86 P103 AB103 AD103 AG103 AI103 AL103 AN103 P116 AB116 AD116 AG116 AI116 AL116 AN116 P175 P188 AB175 AD175 AG175 AI175 AL175 AN175 AB188 AD188 AG188 AI188 AL188 AN188 R129 R86 R103 R116 R175 R188 T129 T86 T103 T116 T175 T188" xr:uid="{00000000-0002-0000-0200-000002000000}">
      <formula1>ECO_D</formula1>
    </dataValidation>
    <dataValidation type="list" allowBlank="1" showInputMessage="1" showErrorMessage="1" sqref="P79:P80 AB79:AB80 AD79:AD80 AG79:AG80 AI79:AI80 AL79:AL80 AN79:AN80 AN152:AN153 AB152:AB153 AD152:AD153 AG152:AG153 AI152:AI153 AL152:AL153 R79:R80 R152:R153 T79:T80 T152:T153 P152:P153" xr:uid="{00000000-0002-0000-0200-000003000000}">
      <formula1>ECO_B</formula1>
    </dataValidation>
    <dataValidation type="list" allowBlank="1" showInputMessage="1" showErrorMessage="1" sqref="AG210 AN212 P210 P212 AG212 AN210 AB210 AB212 AI212 AL210 AD210 AD212 AL212 AI210 R210 R212 T210 T212" xr:uid="{00000000-0002-0000-0200-000004000000}">
      <formula1>ECO_G</formula1>
    </dataValidation>
    <dataValidation type="list" allowBlank="1" showInputMessage="1" showErrorMessage="1" sqref="P211 AB211 AD211 AG211 AI211 AL211 AN211 R211 T211" xr:uid="{00000000-0002-0000-0200-000005000000}">
      <formula1>ECO_H</formula1>
    </dataValidation>
    <dataValidation type="list" allowBlank="1" showInputMessage="1" showErrorMessage="1" sqref="P213 P215 AB213 AB215 AD213 AD215 AG213 AG215 AI213 AI215 AL213 AL215 AN213 AN215 R213 R215 T213 T215" xr:uid="{00000000-0002-0000-0200-000006000000}">
      <formula1>ECO_I</formula1>
    </dataValidation>
    <dataValidation type="list" allowBlank="1" showInputMessage="1" showErrorMessage="1" sqref="P76 AB76 AD76 AG76 AI76 AL76 AN76 P149 AB149 AD149 AG149 AI149 AL149 AN149 R76 R149 T76 T149" xr:uid="{00000000-0002-0000-0200-000007000000}">
      <formula1>ECO_C</formula1>
    </dataValidation>
    <dataValidation type="list" allowBlank="1" showInputMessage="1" showErrorMessage="1" sqref="P141 AL141 AB141 AD141 AG141 AI141 AN141 P200 AL200 AB200 AD200 AG200 AI200 AN200 R141 R200 T141 T200" xr:uid="{00000000-0002-0000-0200-000008000000}">
      <formula1>ECO_E</formula1>
    </dataValidation>
    <dataValidation type="list" allowBlank="1" showInputMessage="1" showErrorMessage="1" sqref="P143 AB143 AD143 AG143 AI143 AL143 AN143 R143 T143" xr:uid="{00000000-0002-0000-0200-000009000000}">
      <formula1>ECO_J</formula1>
    </dataValidation>
    <dataValidation type="decimal" operator="greaterThanOrEqual" allowBlank="1" showInputMessage="1" showErrorMessage="1" sqref="P83:P84 R83:R84 T83:T84 AB83:AB84 AD83:AD84 AG83:AG84 AI83:AI84 AL83:AL84 AN83:AN84 P156:P157 R156:R157 T156:T157 AB156:AB157 AD156:AD157 AG156:AG157 AI156:AI157 AL156:AL157 AN156:AN157" xr:uid="{14E9708E-CD8A-43A6-99E9-2AA7C6C6EA28}">
      <formula1>0</formula1>
    </dataValidation>
  </dataValidations>
  <pageMargins left="0.7" right="0.7" top="0.75" bottom="0.75" header="0.3" footer="0.3"/>
  <pageSetup paperSize="9" orientation="portrait" r:id="rId1"/>
  <headerFooter>
    <oddFooter>&amp;C_x000D_&amp;1#&amp;"Calibri"&amp;10&amp;K0000FF Restricted Use - À usage restreint</oddFooter>
  </headerFooter>
  <ignoredErrors>
    <ignoredError sqref="N10:N12 N17:N18 N23 N28 N34 N40 N47:N48 N53 N58 N64 N69 N74:N75 N78 N82 N85 N87 N102 N104 N115 N117 N128 N130 N147:N148 N161 N174 N176 N187 N189 N208:N209" unlockedFormula="1"/>
    <ignoredError sqref="A219" formula="1"/>
  </ignoredErrors>
  <drawing r:id="rId2"/>
  <legacyDrawing r:id="rId3"/>
  <oleObjects>
    <mc:AlternateContent xmlns:mc="http://schemas.openxmlformats.org/markup-compatibility/2006">
      <mc:Choice Requires="x14">
        <oleObject progId="Document" dvAspect="DVASPECT_ICON" shapeId="1032" r:id="rId4">
          <objectPr locked="0" defaultSize="0" autoPict="0" r:id="rId5">
            <anchor moveWithCells="1">
              <from>
                <xdr:col>8</xdr:col>
                <xdr:colOff>1308100</xdr:colOff>
                <xdr:row>3</xdr:row>
                <xdr:rowOff>1117600</xdr:rowOff>
              </from>
              <to>
                <xdr:col>8</xdr:col>
                <xdr:colOff>2381250</xdr:colOff>
                <xdr:row>3</xdr:row>
                <xdr:rowOff>1924050</xdr:rowOff>
              </to>
            </anchor>
          </objectPr>
        </oleObject>
      </mc:Choice>
      <mc:Fallback>
        <oleObject progId="Document" dvAspect="DVASPECT_ICON" shapeId="1032" r:id="rId4"/>
      </mc:Fallback>
    </mc:AlternateContent>
  </oleObjects>
  <extLst>
    <ext xmlns:x14="http://schemas.microsoft.com/office/spreadsheetml/2009/9/main" uri="{CCE6A557-97BC-4b89-ADB6-D9C93CAAB3DF}">
      <x14:dataValidations xmlns:xm="http://schemas.microsoft.com/office/excel/2006/main" count="457">
        <x14:dataValidation type="list" allowBlank="1" showInputMessage="1" showErrorMessage="1" xr:uid="{00000000-0002-0000-0200-00000C000000}">
          <x14:formula1>
            <xm:f>Lists!$F$2:$F$4</xm:f>
          </x14:formula1>
          <xm:sqref>P202 AB202 AD202 AG202 AI202 AL202 AN202 R202 T202</xm:sqref>
        </x14:dataValidation>
        <x14:dataValidation type="list" allowBlank="1" showInputMessage="1" showErrorMessage="1" xr:uid="{00000000-0002-0000-0200-00000D000000}">
          <x14:formula1>
            <xm:f>OFFSET(Conditions!$C$4,0,0,Conditions!$C$2,1)</xm:f>
          </x14:formula1>
          <xm:sqref>P35:P38</xm:sqref>
        </x14:dataValidation>
        <x14:dataValidation type="list" allowBlank="1" showInputMessage="1" showErrorMessage="1" xr:uid="{00000000-0002-0000-0200-00000E000000}">
          <x14:formula1>
            <xm:f>OFFSET(Conditions!$F$13,0,0,Conditions!$F$11,1)</xm:f>
          </x14:formula1>
          <xm:sqref>AB38</xm:sqref>
        </x14:dataValidation>
        <x14:dataValidation type="list" allowBlank="1" showInputMessage="1" showErrorMessage="1" xr:uid="{00000000-0002-0000-0200-00000F000000}">
          <x14:formula1>
            <xm:f>OFFSET(Conditions!$C$13,0,0,Conditions!$C$11,1)</xm:f>
          </x14:formula1>
          <xm:sqref>AB35</xm:sqref>
        </x14:dataValidation>
        <x14:dataValidation type="list" allowBlank="1" showInputMessage="1" showErrorMessage="1" xr:uid="{00000000-0002-0000-0200-000010000000}">
          <x14:formula1>
            <xm:f>OFFSET(Conditions!$D$13,0,0,Conditions!$D$11,1)</xm:f>
          </x14:formula1>
          <xm:sqref>AB36</xm:sqref>
        </x14:dataValidation>
        <x14:dataValidation type="list" allowBlank="1" showInputMessage="1" showErrorMessage="1" xr:uid="{00000000-0002-0000-0200-000011000000}">
          <x14:formula1>
            <xm:f>OFFSET(Conditions!$E$13,0,0,Conditions!$E$11,1)</xm:f>
          </x14:formula1>
          <xm:sqref>AB37</xm:sqref>
        </x14:dataValidation>
        <x14:dataValidation type="list" allowBlank="1" showInputMessage="1" showErrorMessage="1" xr:uid="{00000000-0002-0000-0200-000012000000}">
          <x14:formula1>
            <xm:f>OFFSET(Conditions!$C$25,0,0,Conditions!$C$23,1)</xm:f>
          </x14:formula1>
          <xm:sqref>AD35</xm:sqref>
        </x14:dataValidation>
        <x14:dataValidation type="list" allowBlank="1" showInputMessage="1" showErrorMessage="1" xr:uid="{00000000-0002-0000-0200-000013000000}">
          <x14:formula1>
            <xm:f>OFFSET(Conditions!$D$25,0,0,Conditions!$D$23,1)</xm:f>
          </x14:formula1>
          <xm:sqref>AD36</xm:sqref>
        </x14:dataValidation>
        <x14:dataValidation type="list" allowBlank="1" showInputMessage="1" showErrorMessage="1" xr:uid="{00000000-0002-0000-0200-000014000000}">
          <x14:formula1>
            <xm:f>OFFSET(Conditions!$E$25,0,0,Conditions!$E$23,1)</xm:f>
          </x14:formula1>
          <xm:sqref>AD37</xm:sqref>
        </x14:dataValidation>
        <x14:dataValidation type="list" allowBlank="1" showInputMessage="1" showErrorMessage="1" xr:uid="{00000000-0002-0000-0200-000015000000}">
          <x14:formula1>
            <xm:f>OFFSET(Conditions!$F$25,0,0,Conditions!$F$23,1)</xm:f>
          </x14:formula1>
          <xm:sqref>AD38</xm:sqref>
        </x14:dataValidation>
        <x14:dataValidation type="list" allowBlank="1" showInputMessage="1" showErrorMessage="1" xr:uid="{00000000-0002-0000-0200-000016000000}">
          <x14:formula1>
            <xm:f>OFFSET(Conditions!$C$37,0,0,Conditions!$C$35,1)</xm:f>
          </x14:formula1>
          <xm:sqref>AG35</xm:sqref>
        </x14:dataValidation>
        <x14:dataValidation type="list" allowBlank="1" showInputMessage="1" showErrorMessage="1" xr:uid="{00000000-0002-0000-0200-000017000000}">
          <x14:formula1>
            <xm:f>OFFSET(Conditions!$D$37,0,0,Conditions!$D$35,1)</xm:f>
          </x14:formula1>
          <xm:sqref>AG36</xm:sqref>
        </x14:dataValidation>
        <x14:dataValidation type="list" allowBlank="1" showInputMessage="1" showErrorMessage="1" xr:uid="{00000000-0002-0000-0200-000018000000}">
          <x14:formula1>
            <xm:f>OFFSET(Conditions!$E$37,0,0,Conditions!$E$35,1)</xm:f>
          </x14:formula1>
          <xm:sqref>AG37</xm:sqref>
        </x14:dataValidation>
        <x14:dataValidation type="list" allowBlank="1" showInputMessage="1" showErrorMessage="1" xr:uid="{00000000-0002-0000-0200-000019000000}">
          <x14:formula1>
            <xm:f>OFFSET(Conditions!$F$37,0,0,Conditions!$F$35,1)</xm:f>
          </x14:formula1>
          <xm:sqref>AG38</xm:sqref>
        </x14:dataValidation>
        <x14:dataValidation type="list" allowBlank="1" showInputMessage="1" showErrorMessage="1" xr:uid="{00000000-0002-0000-0200-00001A000000}">
          <x14:formula1>
            <xm:f>OFFSET(Conditions!$C$49,0,0,Conditions!$C$47,1)</xm:f>
          </x14:formula1>
          <xm:sqref>AI35</xm:sqref>
        </x14:dataValidation>
        <x14:dataValidation type="list" allowBlank="1" showInputMessage="1" showErrorMessage="1" xr:uid="{00000000-0002-0000-0200-00001B000000}">
          <x14:formula1>
            <xm:f>OFFSET(Conditions!$D$49,0,0,Conditions!$D$47,1)</xm:f>
          </x14:formula1>
          <xm:sqref>AI36</xm:sqref>
        </x14:dataValidation>
        <x14:dataValidation type="list" allowBlank="1" showInputMessage="1" showErrorMessage="1" xr:uid="{00000000-0002-0000-0200-00001C000000}">
          <x14:formula1>
            <xm:f>OFFSET(Conditions!$E$49,0,0,Conditions!$E$47,1)</xm:f>
          </x14:formula1>
          <xm:sqref>AI37</xm:sqref>
        </x14:dataValidation>
        <x14:dataValidation type="list" allowBlank="1" showInputMessage="1" showErrorMessage="1" xr:uid="{00000000-0002-0000-0200-00001D000000}">
          <x14:formula1>
            <xm:f>OFFSET(Conditions!$F$49,0,0,Conditions!$F$47,1)</xm:f>
          </x14:formula1>
          <xm:sqref>AI38</xm:sqref>
        </x14:dataValidation>
        <x14:dataValidation type="list" allowBlank="1" showInputMessage="1" showErrorMessage="1" xr:uid="{00000000-0002-0000-0200-00001E000000}">
          <x14:formula1>
            <xm:f>OFFSET(Conditions!$C$61,0,0,Conditions!$C$59,1)</xm:f>
          </x14:formula1>
          <xm:sqref>AL35</xm:sqref>
        </x14:dataValidation>
        <x14:dataValidation type="list" allowBlank="1" showInputMessage="1" showErrorMessage="1" xr:uid="{00000000-0002-0000-0200-00001F000000}">
          <x14:formula1>
            <xm:f>OFFSET(Conditions!$D$61,0,0,Conditions!$D$59,1)</xm:f>
          </x14:formula1>
          <xm:sqref>AL36</xm:sqref>
        </x14:dataValidation>
        <x14:dataValidation type="list" allowBlank="1" showInputMessage="1" showErrorMessage="1" xr:uid="{00000000-0002-0000-0200-000020000000}">
          <x14:formula1>
            <xm:f>OFFSET(Conditions!$E$61,0,0,Conditions!$E$59,1)</xm:f>
          </x14:formula1>
          <xm:sqref>AL37</xm:sqref>
        </x14:dataValidation>
        <x14:dataValidation type="list" allowBlank="1" showInputMessage="1" showErrorMessage="1" xr:uid="{00000000-0002-0000-0200-000021000000}">
          <x14:formula1>
            <xm:f>OFFSET(Conditions!$F$61,0,0,Conditions!$F$59,1)</xm:f>
          </x14:formula1>
          <xm:sqref>AL38</xm:sqref>
        </x14:dataValidation>
        <x14:dataValidation type="list" allowBlank="1" showInputMessage="1" showErrorMessage="1" xr:uid="{00000000-0002-0000-0200-000022000000}">
          <x14:formula1>
            <xm:f>OFFSET(Conditions!$C$73,0,0,Conditions!$C$71,1)</xm:f>
          </x14:formula1>
          <xm:sqref>AN35</xm:sqref>
        </x14:dataValidation>
        <x14:dataValidation type="list" allowBlank="1" showInputMessage="1" showErrorMessage="1" xr:uid="{00000000-0002-0000-0200-000023000000}">
          <x14:formula1>
            <xm:f>OFFSET(Conditions!$D$73,0,0,Conditions!$D$71,1)</xm:f>
          </x14:formula1>
          <xm:sqref>AN36</xm:sqref>
        </x14:dataValidation>
        <x14:dataValidation type="list" allowBlank="1" showInputMessage="1" showErrorMessage="1" xr:uid="{00000000-0002-0000-0200-000024000000}">
          <x14:formula1>
            <xm:f>OFFSET(Conditions!$E$73,0,0,Conditions!$E$71,1)</xm:f>
          </x14:formula1>
          <xm:sqref>AN37</xm:sqref>
        </x14:dataValidation>
        <x14:dataValidation type="list" allowBlank="1" showInputMessage="1" showErrorMessage="1" xr:uid="{00000000-0002-0000-0200-000025000000}">
          <x14:formula1>
            <xm:f>OFFSET(Conditions!$F$73,0,0,Conditions!$F$71,1)</xm:f>
          </x14:formula1>
          <xm:sqref>AN38</xm:sqref>
        </x14:dataValidation>
        <x14:dataValidation type="list" allowBlank="1" showInputMessage="1" showErrorMessage="1" xr:uid="{00000000-0002-0000-0200-000026000000}">
          <x14:formula1>
            <xm:f>OFFSET(Conditions!$J$4,0,0,Conditions!$J$2,1)</xm:f>
          </x14:formula1>
          <xm:sqref>P70</xm:sqref>
        </x14:dataValidation>
        <x14:dataValidation type="list" allowBlank="1" showInputMessage="1" showErrorMessage="1" xr:uid="{00000000-0002-0000-0200-000027000000}">
          <x14:formula1>
            <xm:f>OFFSET(Conditions!$K$4,0,0,Conditions!$K$2,1)</xm:f>
          </x14:formula1>
          <xm:sqref>P71</xm:sqref>
        </x14:dataValidation>
        <x14:dataValidation type="list" allowBlank="1" showInputMessage="1" showErrorMessage="1" xr:uid="{00000000-0002-0000-0200-000028000000}">
          <x14:formula1>
            <xm:f>OFFSET(Conditions!$L$4,0,0,Conditions!$L$2,1)</xm:f>
          </x14:formula1>
          <xm:sqref>P72</xm:sqref>
        </x14:dataValidation>
        <x14:dataValidation type="list" allowBlank="1" showInputMessage="1" showErrorMessage="1" xr:uid="{00000000-0002-0000-0200-000029000000}">
          <x14:formula1>
            <xm:f>OFFSET(Conditions!$M$4,0,0,Conditions!$M$2,1)</xm:f>
          </x14:formula1>
          <xm:sqref>P73</xm:sqref>
        </x14:dataValidation>
        <x14:dataValidation type="list" allowBlank="1" showInputMessage="1" showErrorMessage="1" xr:uid="{00000000-0002-0000-0200-00002A000000}">
          <x14:formula1>
            <xm:f>OFFSET(Conditions!$J$1010,0,0,Conditions!$J$1008,1)</xm:f>
          </x14:formula1>
          <xm:sqref>AB70</xm:sqref>
        </x14:dataValidation>
        <x14:dataValidation type="list" allowBlank="1" showInputMessage="1" showErrorMessage="1" xr:uid="{00000000-0002-0000-0200-00002B000000}">
          <x14:formula1>
            <xm:f>OFFSET(Conditions!$K$1010,0,0,Conditions!$K$1008,1)</xm:f>
          </x14:formula1>
          <xm:sqref>AB71</xm:sqref>
        </x14:dataValidation>
        <x14:dataValidation type="list" allowBlank="1" showInputMessage="1" showErrorMessage="1" xr:uid="{00000000-0002-0000-0200-00002C000000}">
          <x14:formula1>
            <xm:f>OFFSET(Conditions!$L$1010,0,0,Conditions!$L$1008,1)</xm:f>
          </x14:formula1>
          <xm:sqref>AB72</xm:sqref>
        </x14:dataValidation>
        <x14:dataValidation type="list" allowBlank="1" showInputMessage="1" showErrorMessage="1" xr:uid="{00000000-0002-0000-0200-00002D000000}">
          <x14:formula1>
            <xm:f>OFFSET(Conditions!$M$1010,0,0,Conditions!$M$1008,1)</xm:f>
          </x14:formula1>
          <xm:sqref>AB73</xm:sqref>
        </x14:dataValidation>
        <x14:dataValidation type="list" allowBlank="1" showInputMessage="1" showErrorMessage="1" xr:uid="{00000000-0002-0000-0200-00002E000000}">
          <x14:formula1>
            <xm:f>OFFSET(Conditions!$J$2015,0,0,Conditions!$J$2013,1)</xm:f>
          </x14:formula1>
          <xm:sqref>AD70</xm:sqref>
        </x14:dataValidation>
        <x14:dataValidation type="list" allowBlank="1" showInputMessage="1" showErrorMessage="1" xr:uid="{00000000-0002-0000-0200-00002F000000}">
          <x14:formula1>
            <xm:f>OFFSET(Conditions!$K$2015,0,0,Conditions!$K$2013,1)</xm:f>
          </x14:formula1>
          <xm:sqref>AD71</xm:sqref>
        </x14:dataValidation>
        <x14:dataValidation type="list" allowBlank="1" showInputMessage="1" showErrorMessage="1" xr:uid="{00000000-0002-0000-0200-000030000000}">
          <x14:formula1>
            <xm:f>OFFSET(Conditions!$L$2015,0,0,Conditions!$L$2013,1)</xm:f>
          </x14:formula1>
          <xm:sqref>AD72</xm:sqref>
        </x14:dataValidation>
        <x14:dataValidation type="list" allowBlank="1" showInputMessage="1" showErrorMessage="1" xr:uid="{00000000-0002-0000-0200-000031000000}">
          <x14:formula1>
            <xm:f>OFFSET(Conditions!$M$2015,0,0,Conditions!$M$2013,1)</xm:f>
          </x14:formula1>
          <xm:sqref>AD73</xm:sqref>
        </x14:dataValidation>
        <x14:dataValidation type="list" allowBlank="1" showInputMessage="1" showErrorMessage="1" xr:uid="{00000000-0002-0000-0200-000032000000}">
          <x14:formula1>
            <xm:f>OFFSET(Conditions!$J$3021,0,0,Conditions!$J$3019,1)</xm:f>
          </x14:formula1>
          <xm:sqref>AG70</xm:sqref>
        </x14:dataValidation>
        <x14:dataValidation type="list" allowBlank="1" showInputMessage="1" showErrorMessage="1" xr:uid="{00000000-0002-0000-0200-000033000000}">
          <x14:formula1>
            <xm:f>OFFSET(Conditions!$K$3021,0,0,Conditions!$K$3019,1)</xm:f>
          </x14:formula1>
          <xm:sqref>AG71</xm:sqref>
        </x14:dataValidation>
        <x14:dataValidation type="list" allowBlank="1" showInputMessage="1" showErrorMessage="1" xr:uid="{00000000-0002-0000-0200-000034000000}">
          <x14:formula1>
            <xm:f>OFFSET(Conditions!$L$3021,0,0,Conditions!$L$3019,1)</xm:f>
          </x14:formula1>
          <xm:sqref>AG72</xm:sqref>
        </x14:dataValidation>
        <x14:dataValidation type="list" allowBlank="1" showInputMessage="1" showErrorMessage="1" xr:uid="{00000000-0002-0000-0200-000035000000}">
          <x14:formula1>
            <xm:f>OFFSET(Conditions!$M$3021,0,0,Conditions!$M$3019,1)</xm:f>
          </x14:formula1>
          <xm:sqref>AG73</xm:sqref>
        </x14:dataValidation>
        <x14:dataValidation type="list" allowBlank="1" showInputMessage="1" showErrorMessage="1" xr:uid="{00000000-0002-0000-0200-000036000000}">
          <x14:formula1>
            <xm:f>OFFSET(Conditions!$J$4027,0,0,Conditions!$J$4025,1)</xm:f>
          </x14:formula1>
          <xm:sqref>AI70</xm:sqref>
        </x14:dataValidation>
        <x14:dataValidation type="list" allowBlank="1" showInputMessage="1" showErrorMessage="1" xr:uid="{00000000-0002-0000-0200-000037000000}">
          <x14:formula1>
            <xm:f>OFFSET(Conditions!$K$4027,0,0,Conditions!$K$4025,1)</xm:f>
          </x14:formula1>
          <xm:sqref>AI71</xm:sqref>
        </x14:dataValidation>
        <x14:dataValidation type="list" allowBlank="1" showInputMessage="1" showErrorMessage="1" xr:uid="{00000000-0002-0000-0200-000038000000}">
          <x14:formula1>
            <xm:f>OFFSET(Conditions!$L$4027,0,0,Conditions!$L$4025,1)</xm:f>
          </x14:formula1>
          <xm:sqref>AI72</xm:sqref>
        </x14:dataValidation>
        <x14:dataValidation type="list" allowBlank="1" showInputMessage="1" showErrorMessage="1" xr:uid="{00000000-0002-0000-0200-000039000000}">
          <x14:formula1>
            <xm:f>OFFSET(Conditions!$M$4027,0,0,Conditions!$M$4025,1)</xm:f>
          </x14:formula1>
          <xm:sqref>AI73</xm:sqref>
        </x14:dataValidation>
        <x14:dataValidation type="list" allowBlank="1" showInputMessage="1" showErrorMessage="1" xr:uid="{00000000-0002-0000-0200-00003A000000}">
          <x14:formula1>
            <xm:f>OFFSET(Conditions!$J$5033,0,0,Conditions!$J$5031,1)</xm:f>
          </x14:formula1>
          <xm:sqref>AL70</xm:sqref>
        </x14:dataValidation>
        <x14:dataValidation type="list" allowBlank="1" showInputMessage="1" showErrorMessage="1" xr:uid="{00000000-0002-0000-0200-00003B000000}">
          <x14:formula1>
            <xm:f>OFFSET(Conditions!$K$5033,0,0,Conditions!$K$5031,1)</xm:f>
          </x14:formula1>
          <xm:sqref>AL71</xm:sqref>
        </x14:dataValidation>
        <x14:dataValidation type="list" allowBlank="1" showInputMessage="1" showErrorMessage="1" xr:uid="{00000000-0002-0000-0200-00003C000000}">
          <x14:formula1>
            <xm:f>OFFSET(Conditions!$L$5033,0,0,Conditions!$L$5031,1)</xm:f>
          </x14:formula1>
          <xm:sqref>AL72</xm:sqref>
        </x14:dataValidation>
        <x14:dataValidation type="list" allowBlank="1" showInputMessage="1" showErrorMessage="1" xr:uid="{00000000-0002-0000-0200-00003D000000}">
          <x14:formula1>
            <xm:f>OFFSET(Conditions!$M$5033,0,0,Conditions!$M$5031,1)</xm:f>
          </x14:formula1>
          <xm:sqref>AL73</xm:sqref>
        </x14:dataValidation>
        <x14:dataValidation type="list" allowBlank="1" showInputMessage="1" showErrorMessage="1" xr:uid="{00000000-0002-0000-0200-00003E000000}">
          <x14:formula1>
            <xm:f>OFFSET(Conditions!$J$6039,0,0,Conditions!$J$6037,1)</xm:f>
          </x14:formula1>
          <xm:sqref>AN70</xm:sqref>
        </x14:dataValidation>
        <x14:dataValidation type="list" allowBlank="1" showInputMessage="1" showErrorMessage="1" xr:uid="{00000000-0002-0000-0200-00003F000000}">
          <x14:formula1>
            <xm:f>OFFSET(Conditions!$K$6039,0,0,Conditions!$K$6037,1)</xm:f>
          </x14:formula1>
          <xm:sqref>AN71</xm:sqref>
        </x14:dataValidation>
        <x14:dataValidation type="list" allowBlank="1" showInputMessage="1" showErrorMessage="1" xr:uid="{00000000-0002-0000-0200-000040000000}">
          <x14:formula1>
            <xm:f>OFFSET(Conditions!$L$6039,0,0,Conditions!$L$6037,1)</xm:f>
          </x14:formula1>
          <xm:sqref>AN72</xm:sqref>
        </x14:dataValidation>
        <x14:dataValidation type="list" allowBlank="1" showInputMessage="1" showErrorMessage="1" xr:uid="{00000000-0002-0000-0200-000041000000}">
          <x14:formula1>
            <xm:f>OFFSET(Conditions!$M$6039,0,0,Conditions!$M$6037,1)</xm:f>
          </x14:formula1>
          <xm:sqref>AN73</xm:sqref>
        </x14:dataValidation>
        <x14:dataValidation type="list" allowBlank="1" showInputMessage="1" showErrorMessage="1" xr:uid="{00000000-0002-0000-0200-000042000000}">
          <x14:formula1>
            <xm:f>OFFSET(Conditions!$P$4,0,0,Conditions!$P$2,1)</xm:f>
          </x14:formula1>
          <xm:sqref>P88</xm:sqref>
        </x14:dataValidation>
        <x14:dataValidation type="list" allowBlank="1" showInputMessage="1" showErrorMessage="1" xr:uid="{00000000-0002-0000-0200-000043000000}">
          <x14:formula1>
            <xm:f>OFFSET(Conditions!$Q$4,0,0,Conditions!$Q$2,1)</xm:f>
          </x14:formula1>
          <xm:sqref>P90</xm:sqref>
        </x14:dataValidation>
        <x14:dataValidation type="list" allowBlank="1" showInputMessage="1" showErrorMessage="1" xr:uid="{00000000-0002-0000-0200-000044000000}">
          <x14:formula1>
            <xm:f>OFFSET(Conditions!$R$4,0,0,Conditions!$R$2,1)</xm:f>
          </x14:formula1>
          <xm:sqref>P92</xm:sqref>
        </x14:dataValidation>
        <x14:dataValidation type="list" allowBlank="1" showInputMessage="1" showErrorMessage="1" xr:uid="{00000000-0002-0000-0200-000045000000}">
          <x14:formula1>
            <xm:f>OFFSET(Conditions!$S$4,0,0,Conditions!$S$2,1)</xm:f>
          </x14:formula1>
          <xm:sqref>P94</xm:sqref>
        </x14:dataValidation>
        <x14:dataValidation type="list" allowBlank="1" showInputMessage="1" showErrorMessage="1" xr:uid="{00000000-0002-0000-0200-000046000000}">
          <x14:formula1>
            <xm:f>OFFSET(Conditions!$T$4,0,0,Conditions!$T$2,1)</xm:f>
          </x14:formula1>
          <xm:sqref>P96</xm:sqref>
        </x14:dataValidation>
        <x14:dataValidation type="list" allowBlank="1" showInputMessage="1" showErrorMessage="1" xr:uid="{00000000-0002-0000-0200-000047000000}">
          <x14:formula1>
            <xm:f>OFFSET(Conditions!$U$4,0,0,Conditions!$U$2,1)</xm:f>
          </x14:formula1>
          <xm:sqref>P98</xm:sqref>
        </x14:dataValidation>
        <x14:dataValidation type="list" allowBlank="1" showInputMessage="1" showErrorMessage="1" xr:uid="{00000000-0002-0000-0200-000048000000}">
          <x14:formula1>
            <xm:f>OFFSET(Conditions!$V$4,0,0,Conditions!$V$2,1)</xm:f>
          </x14:formula1>
          <xm:sqref>P100</xm:sqref>
        </x14:dataValidation>
        <x14:dataValidation type="list" allowBlank="1" showInputMessage="1" showErrorMessage="1" xr:uid="{00000000-0002-0000-0200-000049000000}">
          <x14:formula1>
            <xm:f>OFFSET(Conditions!$P$13,0,0,Conditions!$P$11,1)</xm:f>
          </x14:formula1>
          <xm:sqref>AB88</xm:sqref>
        </x14:dataValidation>
        <x14:dataValidation type="list" allowBlank="1" showInputMessage="1" showErrorMessage="1" xr:uid="{00000000-0002-0000-0200-00004A000000}">
          <x14:formula1>
            <xm:f>OFFSET(Conditions!$Q$13,0,0,Conditions!$Q$11,1)</xm:f>
          </x14:formula1>
          <xm:sqref>AB90</xm:sqref>
        </x14:dataValidation>
        <x14:dataValidation type="list" allowBlank="1" showInputMessage="1" showErrorMessage="1" xr:uid="{00000000-0002-0000-0200-00004B000000}">
          <x14:formula1>
            <xm:f>OFFSET(Conditions!$R$13,0,0,Conditions!$R$11,1)</xm:f>
          </x14:formula1>
          <xm:sqref>AB92</xm:sqref>
        </x14:dataValidation>
        <x14:dataValidation type="list" allowBlank="1" showInputMessage="1" showErrorMessage="1" xr:uid="{00000000-0002-0000-0200-00004C000000}">
          <x14:formula1>
            <xm:f>OFFSET(Conditions!$S$13,0,0,Conditions!$S$11,1)</xm:f>
          </x14:formula1>
          <xm:sqref>AB94</xm:sqref>
        </x14:dataValidation>
        <x14:dataValidation type="list" allowBlank="1" showInputMessage="1" showErrorMessage="1" xr:uid="{00000000-0002-0000-0200-00004D000000}">
          <x14:formula1>
            <xm:f>OFFSET(Conditions!$T$13,0,0,Conditions!$T$11,1)</xm:f>
          </x14:formula1>
          <xm:sqref>AB96</xm:sqref>
        </x14:dataValidation>
        <x14:dataValidation type="list" allowBlank="1" showInputMessage="1" showErrorMessage="1" xr:uid="{00000000-0002-0000-0200-00004E000000}">
          <x14:formula1>
            <xm:f>OFFSET(Conditions!$U$13,0,0,Conditions!$U$11,1)</xm:f>
          </x14:formula1>
          <xm:sqref>AB98</xm:sqref>
        </x14:dataValidation>
        <x14:dataValidation type="list" allowBlank="1" showInputMessage="1" showErrorMessage="1" xr:uid="{00000000-0002-0000-0200-00004F000000}">
          <x14:formula1>
            <xm:f>OFFSET(Conditions!$V$13,0,0,Conditions!$V$11,1)</xm:f>
          </x14:formula1>
          <xm:sqref>AB100</xm:sqref>
        </x14:dataValidation>
        <x14:dataValidation type="list" allowBlank="1" showInputMessage="1" showErrorMessage="1" xr:uid="{00000000-0002-0000-0200-000050000000}">
          <x14:formula1>
            <xm:f>OFFSET(Conditions!$P$25,0,0,Conditions!$P$23,1)</xm:f>
          </x14:formula1>
          <xm:sqref>AD88</xm:sqref>
        </x14:dataValidation>
        <x14:dataValidation type="list" allowBlank="1" showInputMessage="1" showErrorMessage="1" xr:uid="{00000000-0002-0000-0200-000051000000}">
          <x14:formula1>
            <xm:f>OFFSET(Conditions!$Q$25,0,0,Conditions!$Q$23,1)</xm:f>
          </x14:formula1>
          <xm:sqref>AD90</xm:sqref>
        </x14:dataValidation>
        <x14:dataValidation type="list" allowBlank="1" showInputMessage="1" showErrorMessage="1" xr:uid="{00000000-0002-0000-0200-000052000000}">
          <x14:formula1>
            <xm:f>OFFSET(Conditions!$R$25,0,0,Conditions!$R$23,1)</xm:f>
          </x14:formula1>
          <xm:sqref>AD92</xm:sqref>
        </x14:dataValidation>
        <x14:dataValidation type="list" allowBlank="1" showInputMessage="1" showErrorMessage="1" xr:uid="{00000000-0002-0000-0200-000053000000}">
          <x14:formula1>
            <xm:f>OFFSET(Conditions!$S$25,0,0,Conditions!$S$23,1)</xm:f>
          </x14:formula1>
          <xm:sqref>AD94</xm:sqref>
        </x14:dataValidation>
        <x14:dataValidation type="list" allowBlank="1" showInputMessage="1" showErrorMessage="1" xr:uid="{00000000-0002-0000-0200-000054000000}">
          <x14:formula1>
            <xm:f>OFFSET(Conditions!$T$25,0,0,Conditions!$T$23,1)</xm:f>
          </x14:formula1>
          <xm:sqref>AD96</xm:sqref>
        </x14:dataValidation>
        <x14:dataValidation type="list" allowBlank="1" showInputMessage="1" showErrorMessage="1" xr:uid="{00000000-0002-0000-0200-000055000000}">
          <x14:formula1>
            <xm:f>OFFSET(Conditions!$U$25,0,0,Conditions!$U$23,1)</xm:f>
          </x14:formula1>
          <xm:sqref>AD98</xm:sqref>
        </x14:dataValidation>
        <x14:dataValidation type="list" allowBlank="1" showInputMessage="1" showErrorMessage="1" xr:uid="{00000000-0002-0000-0200-000056000000}">
          <x14:formula1>
            <xm:f>OFFSET(Conditions!$V$25,0,0,Conditions!$V$23,1)</xm:f>
          </x14:formula1>
          <xm:sqref>AD100</xm:sqref>
        </x14:dataValidation>
        <x14:dataValidation type="list" allowBlank="1" showInputMessage="1" showErrorMessage="1" xr:uid="{00000000-0002-0000-0200-000057000000}">
          <x14:formula1>
            <xm:f>OFFSET(Conditions!$P$37,0,0,Conditions!$P$35,1)</xm:f>
          </x14:formula1>
          <xm:sqref>AG88</xm:sqref>
        </x14:dataValidation>
        <x14:dataValidation type="list" allowBlank="1" showInputMessage="1" showErrorMessage="1" xr:uid="{00000000-0002-0000-0200-000058000000}">
          <x14:formula1>
            <xm:f>OFFSET(Conditions!$Q$37,0,0,Conditions!$Q$35,1)</xm:f>
          </x14:formula1>
          <xm:sqref>AG90</xm:sqref>
        </x14:dataValidation>
        <x14:dataValidation type="list" allowBlank="1" showInputMessage="1" showErrorMessage="1" xr:uid="{00000000-0002-0000-0200-000059000000}">
          <x14:formula1>
            <xm:f>OFFSET(Conditions!$R$37,0,0,Conditions!$R$35,1)</xm:f>
          </x14:formula1>
          <xm:sqref>AG92</xm:sqref>
        </x14:dataValidation>
        <x14:dataValidation type="list" allowBlank="1" showInputMessage="1" showErrorMessage="1" xr:uid="{00000000-0002-0000-0200-00005A000000}">
          <x14:formula1>
            <xm:f>OFFSET(Conditions!$S$37,0,0,Conditions!$S$35,1)</xm:f>
          </x14:formula1>
          <xm:sqref>AG94</xm:sqref>
        </x14:dataValidation>
        <x14:dataValidation type="list" allowBlank="1" showInputMessage="1" showErrorMessage="1" xr:uid="{00000000-0002-0000-0200-00005B000000}">
          <x14:formula1>
            <xm:f>OFFSET(Conditions!$T$37,0,0,Conditions!$T$35,1)</xm:f>
          </x14:formula1>
          <xm:sqref>AG96</xm:sqref>
        </x14:dataValidation>
        <x14:dataValidation type="list" allowBlank="1" showInputMessage="1" showErrorMessage="1" xr:uid="{00000000-0002-0000-0200-00005C000000}">
          <x14:formula1>
            <xm:f>OFFSET(Conditions!$U$37,0,0,Conditions!$U$35,1)</xm:f>
          </x14:formula1>
          <xm:sqref>AG98</xm:sqref>
        </x14:dataValidation>
        <x14:dataValidation type="list" allowBlank="1" showInputMessage="1" showErrorMessage="1" xr:uid="{00000000-0002-0000-0200-00005D000000}">
          <x14:formula1>
            <xm:f>OFFSET(Conditions!$V$37,0,0,Conditions!$V$35,1)</xm:f>
          </x14:formula1>
          <xm:sqref>AG100</xm:sqref>
        </x14:dataValidation>
        <x14:dataValidation type="list" allowBlank="1" showInputMessage="1" showErrorMessage="1" xr:uid="{00000000-0002-0000-0200-00005E000000}">
          <x14:formula1>
            <xm:f>OFFSET(Conditions!$P$49,0,0,Conditions!$P$47,1)</xm:f>
          </x14:formula1>
          <xm:sqref>AI88</xm:sqref>
        </x14:dataValidation>
        <x14:dataValidation type="list" allowBlank="1" showInputMessage="1" showErrorMessage="1" xr:uid="{00000000-0002-0000-0200-00005F000000}">
          <x14:formula1>
            <xm:f>OFFSET(Conditions!$Q$49,0,0,Conditions!$Q$47,1)</xm:f>
          </x14:formula1>
          <xm:sqref>AI90</xm:sqref>
        </x14:dataValidation>
        <x14:dataValidation type="list" allowBlank="1" showInputMessage="1" showErrorMessage="1" xr:uid="{00000000-0002-0000-0200-000060000000}">
          <x14:formula1>
            <xm:f>OFFSET(Conditions!$R$49,0,0,Conditions!$R$47,1)</xm:f>
          </x14:formula1>
          <xm:sqref>AI92</xm:sqref>
        </x14:dataValidation>
        <x14:dataValidation type="list" allowBlank="1" showInputMessage="1" showErrorMessage="1" xr:uid="{00000000-0002-0000-0200-000061000000}">
          <x14:formula1>
            <xm:f>OFFSET(Conditions!$S$49,0,0,Conditions!$S$47,1)</xm:f>
          </x14:formula1>
          <xm:sqref>AI94</xm:sqref>
        </x14:dataValidation>
        <x14:dataValidation type="list" allowBlank="1" showInputMessage="1" showErrorMessage="1" xr:uid="{00000000-0002-0000-0200-000062000000}">
          <x14:formula1>
            <xm:f>OFFSET(Conditions!$T$49,0,0,Conditions!$T$47,1)</xm:f>
          </x14:formula1>
          <xm:sqref>AI96</xm:sqref>
        </x14:dataValidation>
        <x14:dataValidation type="list" allowBlank="1" showInputMessage="1" showErrorMessage="1" xr:uid="{00000000-0002-0000-0200-000063000000}">
          <x14:formula1>
            <xm:f>OFFSET(Conditions!$U$49,0,0,Conditions!$U$47,1)</xm:f>
          </x14:formula1>
          <xm:sqref>AI98</xm:sqref>
        </x14:dataValidation>
        <x14:dataValidation type="list" allowBlank="1" showInputMessage="1" showErrorMessage="1" xr:uid="{00000000-0002-0000-0200-000064000000}">
          <x14:formula1>
            <xm:f>OFFSET(Conditions!$V$49,0,0,Conditions!$V$47,1)</xm:f>
          </x14:formula1>
          <xm:sqref>AI100</xm:sqref>
        </x14:dataValidation>
        <x14:dataValidation type="list" allowBlank="1" showInputMessage="1" showErrorMessage="1" xr:uid="{00000000-0002-0000-0200-000065000000}">
          <x14:formula1>
            <xm:f>OFFSET(Conditions!$P$61,0,0,Conditions!$P$59,1)</xm:f>
          </x14:formula1>
          <xm:sqref>AL88</xm:sqref>
        </x14:dataValidation>
        <x14:dataValidation type="list" allowBlank="1" showInputMessage="1" showErrorMessage="1" xr:uid="{00000000-0002-0000-0200-000066000000}">
          <x14:formula1>
            <xm:f>OFFSET(Conditions!$Q$61,0,0,Conditions!$Q$59,1)</xm:f>
          </x14:formula1>
          <xm:sqref>AL90</xm:sqref>
        </x14:dataValidation>
        <x14:dataValidation type="list" allowBlank="1" showInputMessage="1" showErrorMessage="1" xr:uid="{00000000-0002-0000-0200-000067000000}">
          <x14:formula1>
            <xm:f>OFFSET(Conditions!$R$61,0,0,Conditions!$R$59,1)</xm:f>
          </x14:formula1>
          <xm:sqref>AL92</xm:sqref>
        </x14:dataValidation>
        <x14:dataValidation type="list" allowBlank="1" showInputMessage="1" showErrorMessage="1" xr:uid="{00000000-0002-0000-0200-000068000000}">
          <x14:formula1>
            <xm:f>OFFSET(Conditions!$S$61,0,0,Conditions!$S$59,1)</xm:f>
          </x14:formula1>
          <xm:sqref>AL94</xm:sqref>
        </x14:dataValidation>
        <x14:dataValidation type="list" allowBlank="1" showInputMessage="1" showErrorMessage="1" xr:uid="{00000000-0002-0000-0200-000069000000}">
          <x14:formula1>
            <xm:f>OFFSET(Conditions!$T$61,0,0,Conditions!$T$59,1)</xm:f>
          </x14:formula1>
          <xm:sqref>AL96</xm:sqref>
        </x14:dataValidation>
        <x14:dataValidation type="list" allowBlank="1" showInputMessage="1" showErrorMessage="1" xr:uid="{00000000-0002-0000-0200-00006A000000}">
          <x14:formula1>
            <xm:f>OFFSET(Conditions!$U$61,0,0,Conditions!$U$59,1)</xm:f>
          </x14:formula1>
          <xm:sqref>AL98</xm:sqref>
        </x14:dataValidation>
        <x14:dataValidation type="list" allowBlank="1" showInputMessage="1" showErrorMessage="1" xr:uid="{00000000-0002-0000-0200-00006B000000}">
          <x14:formula1>
            <xm:f>OFFSET(Conditions!$V$61,0,0,Conditions!$V$59,1)</xm:f>
          </x14:formula1>
          <xm:sqref>AL100</xm:sqref>
        </x14:dataValidation>
        <x14:dataValidation type="list" allowBlank="1" showInputMessage="1" showErrorMessage="1" xr:uid="{00000000-0002-0000-0200-00006C000000}">
          <x14:formula1>
            <xm:f>OFFSET(Conditions!$P$73,0,0,Conditions!$P$71,1)</xm:f>
          </x14:formula1>
          <xm:sqref>AN88</xm:sqref>
        </x14:dataValidation>
        <x14:dataValidation type="list" allowBlank="1" showInputMessage="1" showErrorMessage="1" xr:uid="{00000000-0002-0000-0200-00006D000000}">
          <x14:formula1>
            <xm:f>OFFSET(Conditions!$Q$73,0,0,Conditions!$Q$71,1)</xm:f>
          </x14:formula1>
          <xm:sqref>AN90</xm:sqref>
        </x14:dataValidation>
        <x14:dataValidation type="list" allowBlank="1" showInputMessage="1" showErrorMessage="1" xr:uid="{00000000-0002-0000-0200-00006E000000}">
          <x14:formula1>
            <xm:f>OFFSET(Conditions!$R$73,0,0,Conditions!$R$71,1)</xm:f>
          </x14:formula1>
          <xm:sqref>AN92</xm:sqref>
        </x14:dataValidation>
        <x14:dataValidation type="list" allowBlank="1" showInputMessage="1" showErrorMessage="1" xr:uid="{00000000-0002-0000-0200-00006F000000}">
          <x14:formula1>
            <xm:f>OFFSET(Conditions!$S$73,0,0,Conditions!$S$71,1)</xm:f>
          </x14:formula1>
          <xm:sqref>AN94</xm:sqref>
        </x14:dataValidation>
        <x14:dataValidation type="list" allowBlank="1" showInputMessage="1" showErrorMessage="1" xr:uid="{00000000-0002-0000-0200-000070000000}">
          <x14:formula1>
            <xm:f>OFFSET(Conditions!$T$73,0,0,Conditions!$T$71,1)</xm:f>
          </x14:formula1>
          <xm:sqref>AN96</xm:sqref>
        </x14:dataValidation>
        <x14:dataValidation type="list" allowBlank="1" showInputMessage="1" showErrorMessage="1" xr:uid="{00000000-0002-0000-0200-000071000000}">
          <x14:formula1>
            <xm:f>OFFSET(Conditions!$U$73,0,0,Conditions!$U$71,1)</xm:f>
          </x14:formula1>
          <xm:sqref>AN98</xm:sqref>
        </x14:dataValidation>
        <x14:dataValidation type="list" allowBlank="1" showInputMessage="1" showErrorMessage="1" xr:uid="{00000000-0002-0000-0200-000072000000}">
          <x14:formula1>
            <xm:f>OFFSET(Conditions!$V$73,0,0,Conditions!$V$71,1)</xm:f>
          </x14:formula1>
          <xm:sqref>AN100</xm:sqref>
        </x14:dataValidation>
        <x14:dataValidation type="list" allowBlank="1" showInputMessage="1" showErrorMessage="1" xr:uid="{00000000-0002-0000-0200-000073000000}">
          <x14:formula1>
            <xm:f>OFFSET(Conditions!$Y$4,0,0,Conditions!$Y$2,1)</xm:f>
          </x14:formula1>
          <xm:sqref>P105</xm:sqref>
        </x14:dataValidation>
        <x14:dataValidation type="list" allowBlank="1" showInputMessage="1" showErrorMessage="1" xr:uid="{00000000-0002-0000-0200-000074000000}">
          <x14:formula1>
            <xm:f>OFFSET(Conditions!$Z$4,0,0,Conditions!$Z$2,1)</xm:f>
          </x14:formula1>
          <xm:sqref>P107</xm:sqref>
        </x14:dataValidation>
        <x14:dataValidation type="list" allowBlank="1" showInputMessage="1" showErrorMessage="1" xr:uid="{00000000-0002-0000-0200-000075000000}">
          <x14:formula1>
            <xm:f>OFFSET(Conditions!$AA$4,0,0,Conditions!$AA$2,1)</xm:f>
          </x14:formula1>
          <xm:sqref>P109</xm:sqref>
        </x14:dataValidation>
        <x14:dataValidation type="list" allowBlank="1" showInputMessage="1" showErrorMessage="1" xr:uid="{00000000-0002-0000-0200-000076000000}">
          <x14:formula1>
            <xm:f>OFFSET(Conditions!$AC$4,0,0,Conditions!$AC$2,1)</xm:f>
          </x14:formula1>
          <xm:sqref>P111</xm:sqref>
        </x14:dataValidation>
        <x14:dataValidation type="list" allowBlank="1" showInputMessage="1" showErrorMessage="1" xr:uid="{00000000-0002-0000-0200-000077000000}">
          <x14:formula1>
            <xm:f>OFFSET(Conditions!$AD$4,0,0,Conditions!$AD$2,1)</xm:f>
          </x14:formula1>
          <xm:sqref>P113</xm:sqref>
        </x14:dataValidation>
        <x14:dataValidation type="list" allowBlank="1" showInputMessage="1" showErrorMessage="1" xr:uid="{00000000-0002-0000-0200-000078000000}">
          <x14:formula1>
            <xm:f>OFFSET(Conditions!$Y$13,0,0,Conditions!$Y$11,1)</xm:f>
          </x14:formula1>
          <xm:sqref>AB105</xm:sqref>
        </x14:dataValidation>
        <x14:dataValidation type="list" allowBlank="1" showInputMessage="1" showErrorMessage="1" xr:uid="{00000000-0002-0000-0200-000079000000}">
          <x14:formula1>
            <xm:f>OFFSET(Conditions!$Z$13,0,0,Conditions!$Z$11,1)</xm:f>
          </x14:formula1>
          <xm:sqref>AB107</xm:sqref>
        </x14:dataValidation>
        <x14:dataValidation type="list" allowBlank="1" showInputMessage="1" showErrorMessage="1" xr:uid="{00000000-0002-0000-0200-00007A000000}">
          <x14:formula1>
            <xm:f>OFFSET(Conditions!$AA$13,0,0,Conditions!$AA$11,1)</xm:f>
          </x14:formula1>
          <xm:sqref>AB109</xm:sqref>
        </x14:dataValidation>
        <x14:dataValidation type="list" allowBlank="1" showInputMessage="1" showErrorMessage="1" xr:uid="{00000000-0002-0000-0200-00007B000000}">
          <x14:formula1>
            <xm:f>OFFSET(Conditions!$AC$13,0,0,Conditions!$AC$11,1)</xm:f>
          </x14:formula1>
          <xm:sqref>AB111</xm:sqref>
        </x14:dataValidation>
        <x14:dataValidation type="list" allowBlank="1" showInputMessage="1" showErrorMessage="1" xr:uid="{00000000-0002-0000-0200-00007C000000}">
          <x14:formula1>
            <xm:f>OFFSET(Conditions!$AD$13,0,0,Conditions!$AD$11,1)</xm:f>
          </x14:formula1>
          <xm:sqref>AB113</xm:sqref>
        </x14:dataValidation>
        <x14:dataValidation type="list" allowBlank="1" showInputMessage="1" showErrorMessage="1" xr:uid="{00000000-0002-0000-0200-00007D000000}">
          <x14:formula1>
            <xm:f>OFFSET(Conditions!$Y$25,0,0,Conditions!$Y$23,1)</xm:f>
          </x14:formula1>
          <xm:sqref>AD105</xm:sqref>
        </x14:dataValidation>
        <x14:dataValidation type="list" allowBlank="1" showInputMessage="1" showErrorMessage="1" xr:uid="{00000000-0002-0000-0200-00007E000000}">
          <x14:formula1>
            <xm:f>OFFSET(Conditions!$Z$25,0,0,Conditions!$Z$23,1)</xm:f>
          </x14:formula1>
          <xm:sqref>AD107</xm:sqref>
        </x14:dataValidation>
        <x14:dataValidation type="list" allowBlank="1" showInputMessage="1" showErrorMessage="1" xr:uid="{00000000-0002-0000-0200-00007F000000}">
          <x14:formula1>
            <xm:f>OFFSET(Conditions!$AA$25,0,0,Conditions!$AA$23,1)</xm:f>
          </x14:formula1>
          <xm:sqref>AD109</xm:sqref>
        </x14:dataValidation>
        <x14:dataValidation type="list" allowBlank="1" showInputMessage="1" showErrorMessage="1" xr:uid="{00000000-0002-0000-0200-000080000000}">
          <x14:formula1>
            <xm:f>OFFSET(Conditions!$AC$25,0,0,Conditions!$AC$23,1)</xm:f>
          </x14:formula1>
          <xm:sqref>AD111</xm:sqref>
        </x14:dataValidation>
        <x14:dataValidation type="list" allowBlank="1" showInputMessage="1" showErrorMessage="1" xr:uid="{00000000-0002-0000-0200-000081000000}">
          <x14:formula1>
            <xm:f>OFFSET(Conditions!$AD$25,0,0,Conditions!$AD$23,1)</xm:f>
          </x14:formula1>
          <xm:sqref>AD113</xm:sqref>
        </x14:dataValidation>
        <x14:dataValidation type="list" allowBlank="1" showInputMessage="1" showErrorMessage="1" xr:uid="{00000000-0002-0000-0200-000082000000}">
          <x14:formula1>
            <xm:f>OFFSET(Conditions!$Y$37,0,0,Conditions!$Y$35,1)</xm:f>
          </x14:formula1>
          <xm:sqref>AG105</xm:sqref>
        </x14:dataValidation>
        <x14:dataValidation type="list" allowBlank="1" showInputMessage="1" showErrorMessage="1" xr:uid="{00000000-0002-0000-0200-000083000000}">
          <x14:formula1>
            <xm:f>OFFSET(Conditions!$Z$37,0,0,Conditions!$Z$35,1)</xm:f>
          </x14:formula1>
          <xm:sqref>AG107</xm:sqref>
        </x14:dataValidation>
        <x14:dataValidation type="list" allowBlank="1" showInputMessage="1" showErrorMessage="1" xr:uid="{00000000-0002-0000-0200-000084000000}">
          <x14:formula1>
            <xm:f>OFFSET(Conditions!$AA$37,0,0,Conditions!$AA$35,1)</xm:f>
          </x14:formula1>
          <xm:sqref>AG109</xm:sqref>
        </x14:dataValidation>
        <x14:dataValidation type="list" allowBlank="1" showInputMessage="1" showErrorMessage="1" xr:uid="{00000000-0002-0000-0200-000085000000}">
          <x14:formula1>
            <xm:f>OFFSET(Conditions!$AC$37,0,0,Conditions!$AC$35,1)</xm:f>
          </x14:formula1>
          <xm:sqref>AG111</xm:sqref>
        </x14:dataValidation>
        <x14:dataValidation type="list" allowBlank="1" showInputMessage="1" showErrorMessage="1" xr:uid="{00000000-0002-0000-0200-000086000000}">
          <x14:formula1>
            <xm:f>OFFSET(Conditions!$AD$37,0,0,Conditions!$AD$35,1)</xm:f>
          </x14:formula1>
          <xm:sqref>AG113</xm:sqref>
        </x14:dataValidation>
        <x14:dataValidation type="list" allowBlank="1" showInputMessage="1" showErrorMessage="1" xr:uid="{00000000-0002-0000-0200-000087000000}">
          <x14:formula1>
            <xm:f>OFFSET(Conditions!$Y$49,0,0,Conditions!$Y$47,1)</xm:f>
          </x14:formula1>
          <xm:sqref>AI105</xm:sqref>
        </x14:dataValidation>
        <x14:dataValidation type="list" allowBlank="1" showInputMessage="1" showErrorMessage="1" xr:uid="{00000000-0002-0000-0200-000088000000}">
          <x14:formula1>
            <xm:f>OFFSET(Conditions!$Z$49,0,0,Conditions!$Z$47,1)</xm:f>
          </x14:formula1>
          <xm:sqref>AI107</xm:sqref>
        </x14:dataValidation>
        <x14:dataValidation type="list" allowBlank="1" showInputMessage="1" showErrorMessage="1" xr:uid="{00000000-0002-0000-0200-000089000000}">
          <x14:formula1>
            <xm:f>OFFSET(Conditions!$AA$49,0,0,Conditions!$AA$47,1)</xm:f>
          </x14:formula1>
          <xm:sqref>AI109</xm:sqref>
        </x14:dataValidation>
        <x14:dataValidation type="list" allowBlank="1" showInputMessage="1" showErrorMessage="1" xr:uid="{00000000-0002-0000-0200-00008A000000}">
          <x14:formula1>
            <xm:f>OFFSET(Conditions!$AC$49,0,0,Conditions!$AC$47,1)</xm:f>
          </x14:formula1>
          <xm:sqref>AI111</xm:sqref>
        </x14:dataValidation>
        <x14:dataValidation type="list" allowBlank="1" showInputMessage="1" showErrorMessage="1" xr:uid="{00000000-0002-0000-0200-00008B000000}">
          <x14:formula1>
            <xm:f>OFFSET(Conditions!$AD$49,0,0,Conditions!$AD$47,1)</xm:f>
          </x14:formula1>
          <xm:sqref>AI113</xm:sqref>
        </x14:dataValidation>
        <x14:dataValidation type="list" allowBlank="1" showInputMessage="1" showErrorMessage="1" xr:uid="{00000000-0002-0000-0200-00008C000000}">
          <x14:formula1>
            <xm:f>OFFSET(Conditions!$Y$61,0,0,Conditions!$Y$59,1)</xm:f>
          </x14:formula1>
          <xm:sqref>AL105</xm:sqref>
        </x14:dataValidation>
        <x14:dataValidation type="list" allowBlank="1" showInputMessage="1" showErrorMessage="1" xr:uid="{00000000-0002-0000-0200-00008D000000}">
          <x14:formula1>
            <xm:f>OFFSET(Conditions!$Z$61,0,0,Conditions!$Z$59,1)</xm:f>
          </x14:formula1>
          <xm:sqref>AL107</xm:sqref>
        </x14:dataValidation>
        <x14:dataValidation type="list" allowBlank="1" showInputMessage="1" showErrorMessage="1" xr:uid="{00000000-0002-0000-0200-00008E000000}">
          <x14:formula1>
            <xm:f>OFFSET(Conditions!$AA$61,0,0,Conditions!$AA$59,1)</xm:f>
          </x14:formula1>
          <xm:sqref>AL109</xm:sqref>
        </x14:dataValidation>
        <x14:dataValidation type="list" allowBlank="1" showInputMessage="1" showErrorMessage="1" xr:uid="{00000000-0002-0000-0200-00008F000000}">
          <x14:formula1>
            <xm:f>OFFSET(Conditions!$AC$61,0,0,Conditions!$AC$59,1)</xm:f>
          </x14:formula1>
          <xm:sqref>AL111</xm:sqref>
        </x14:dataValidation>
        <x14:dataValidation type="list" allowBlank="1" showInputMessage="1" showErrorMessage="1" xr:uid="{00000000-0002-0000-0200-000090000000}">
          <x14:formula1>
            <xm:f>OFFSET(Conditions!$AD$61,0,0,Conditions!$AD$59,1)</xm:f>
          </x14:formula1>
          <xm:sqref>AL113</xm:sqref>
        </x14:dataValidation>
        <x14:dataValidation type="list" allowBlank="1" showInputMessage="1" showErrorMessage="1" xr:uid="{00000000-0002-0000-0200-000091000000}">
          <x14:formula1>
            <xm:f>OFFSET(Conditions!$Y$73,0,0,Conditions!$Y$71,1)</xm:f>
          </x14:formula1>
          <xm:sqref>AN105</xm:sqref>
        </x14:dataValidation>
        <x14:dataValidation type="list" allowBlank="1" showInputMessage="1" showErrorMessage="1" xr:uid="{00000000-0002-0000-0200-000092000000}">
          <x14:formula1>
            <xm:f>OFFSET(Conditions!$Z$73,0,0,Conditions!$Z$71,1)</xm:f>
          </x14:formula1>
          <xm:sqref>AN107</xm:sqref>
        </x14:dataValidation>
        <x14:dataValidation type="list" allowBlank="1" showInputMessage="1" showErrorMessage="1" xr:uid="{00000000-0002-0000-0200-000093000000}">
          <x14:formula1>
            <xm:f>OFFSET(Conditions!$AA$73,0,0,Conditions!$AA$71,1)</xm:f>
          </x14:formula1>
          <xm:sqref>AN109</xm:sqref>
        </x14:dataValidation>
        <x14:dataValidation type="list" allowBlank="1" showInputMessage="1" showErrorMessage="1" xr:uid="{00000000-0002-0000-0200-000094000000}">
          <x14:formula1>
            <xm:f>OFFSET(Conditions!$AC$73,0,0,Conditions!$AC$71,1)</xm:f>
          </x14:formula1>
          <xm:sqref>AN111</xm:sqref>
        </x14:dataValidation>
        <x14:dataValidation type="list" allowBlank="1" showInputMessage="1" showErrorMessage="1" xr:uid="{00000000-0002-0000-0200-000095000000}">
          <x14:formula1>
            <xm:f>OFFSET(Conditions!$AD$73,0,0,Conditions!$AD$71,1)</xm:f>
          </x14:formula1>
          <xm:sqref>AN113</xm:sqref>
        </x14:dataValidation>
        <x14:dataValidation type="list" allowBlank="1" showInputMessage="1" showErrorMessage="1" xr:uid="{00000000-0002-0000-0200-000096000000}">
          <x14:formula1>
            <xm:f>OFFSET(Conditions!$AG$4,0,0,Conditions!$AG$2,1)</xm:f>
          </x14:formula1>
          <xm:sqref>P118</xm:sqref>
        </x14:dataValidation>
        <x14:dataValidation type="list" allowBlank="1" showInputMessage="1" showErrorMessage="1" xr:uid="{00000000-0002-0000-0200-000097000000}">
          <x14:formula1>
            <xm:f>OFFSET(Conditions!$AH$4,0,0,Conditions!$AH$2,1)</xm:f>
          </x14:formula1>
          <xm:sqref>P120</xm:sqref>
        </x14:dataValidation>
        <x14:dataValidation type="list" allowBlank="1" showInputMessage="1" showErrorMessage="1" xr:uid="{00000000-0002-0000-0200-000098000000}">
          <x14:formula1>
            <xm:f>OFFSET(Conditions!$AI$4,0,0,Conditions!$AI$2,1)</xm:f>
          </x14:formula1>
          <xm:sqref>P122</xm:sqref>
        </x14:dataValidation>
        <x14:dataValidation type="list" allowBlank="1" showInputMessage="1" showErrorMessage="1" xr:uid="{00000000-0002-0000-0200-000099000000}">
          <x14:formula1>
            <xm:f>OFFSET(Conditions!$AK$4,0,0,Conditions!$AK$2,1)</xm:f>
          </x14:formula1>
          <xm:sqref>P124</xm:sqref>
        </x14:dataValidation>
        <x14:dataValidation type="list" allowBlank="1" showInputMessage="1" showErrorMessage="1" xr:uid="{00000000-0002-0000-0200-00009A000000}">
          <x14:formula1>
            <xm:f>OFFSET(Conditions!$AG$13,0,0,Conditions!$AG$11,1)</xm:f>
          </x14:formula1>
          <xm:sqref>AB118</xm:sqref>
        </x14:dataValidation>
        <x14:dataValidation type="list" allowBlank="1" showInputMessage="1" showErrorMessage="1" xr:uid="{00000000-0002-0000-0200-00009B000000}">
          <x14:formula1>
            <xm:f>OFFSET(Conditions!$AH$13,0,0,Conditions!$AH$11,1)</xm:f>
          </x14:formula1>
          <xm:sqref>AB120</xm:sqref>
        </x14:dataValidation>
        <x14:dataValidation type="list" allowBlank="1" showInputMessage="1" showErrorMessage="1" xr:uid="{00000000-0002-0000-0200-00009C000000}">
          <x14:formula1>
            <xm:f>OFFSET(Conditions!$AI$13,0,0,Conditions!$AI$11,1)</xm:f>
          </x14:formula1>
          <xm:sqref>AB122</xm:sqref>
        </x14:dataValidation>
        <x14:dataValidation type="list" allowBlank="1" showInputMessage="1" showErrorMessage="1" xr:uid="{00000000-0002-0000-0200-00009D000000}">
          <x14:formula1>
            <xm:f>OFFSET(Conditions!$AK$13,0,0,Conditions!$AK$11,1)</xm:f>
          </x14:formula1>
          <xm:sqref>AB124</xm:sqref>
        </x14:dataValidation>
        <x14:dataValidation type="list" allowBlank="1" showInputMessage="1" showErrorMessage="1" xr:uid="{00000000-0002-0000-0200-00009E000000}">
          <x14:formula1>
            <xm:f>OFFSET(Conditions!$AG$25,0,0,Conditions!$AG$23,1)</xm:f>
          </x14:formula1>
          <xm:sqref>AD118</xm:sqref>
        </x14:dataValidation>
        <x14:dataValidation type="list" allowBlank="1" showInputMessage="1" showErrorMessage="1" xr:uid="{00000000-0002-0000-0200-00009F000000}">
          <x14:formula1>
            <xm:f>OFFSET(Conditions!$AH$25,0,0,Conditions!$AH$23,1)</xm:f>
          </x14:formula1>
          <xm:sqref>AD120</xm:sqref>
        </x14:dataValidation>
        <x14:dataValidation type="list" allowBlank="1" showInputMessage="1" showErrorMessage="1" xr:uid="{00000000-0002-0000-0200-0000A0000000}">
          <x14:formula1>
            <xm:f>OFFSET(Conditions!$AI$25,0,0,Conditions!$AI$23,1)</xm:f>
          </x14:formula1>
          <xm:sqref>AD122</xm:sqref>
        </x14:dataValidation>
        <x14:dataValidation type="list" allowBlank="1" showInputMessage="1" showErrorMessage="1" xr:uid="{00000000-0002-0000-0200-0000A1000000}">
          <x14:formula1>
            <xm:f>OFFSET(Conditions!$AK$25,0,0,Conditions!$AK$23,1)</xm:f>
          </x14:formula1>
          <xm:sqref>AD124</xm:sqref>
        </x14:dataValidation>
        <x14:dataValidation type="list" allowBlank="1" showInputMessage="1" showErrorMessage="1" xr:uid="{00000000-0002-0000-0200-0000A2000000}">
          <x14:formula1>
            <xm:f>OFFSET(Conditions!$AG$37,0,0,Conditions!$AG$35,1)</xm:f>
          </x14:formula1>
          <xm:sqref>AG118</xm:sqref>
        </x14:dataValidation>
        <x14:dataValidation type="list" allowBlank="1" showInputMessage="1" showErrorMessage="1" xr:uid="{00000000-0002-0000-0200-0000A3000000}">
          <x14:formula1>
            <xm:f>OFFSET(Conditions!$AH$37,0,0,Conditions!$AH$35,1)</xm:f>
          </x14:formula1>
          <xm:sqref>AG120</xm:sqref>
        </x14:dataValidation>
        <x14:dataValidation type="list" allowBlank="1" showInputMessage="1" showErrorMessage="1" xr:uid="{00000000-0002-0000-0200-0000A4000000}">
          <x14:formula1>
            <xm:f>OFFSET(Conditions!$AI$37,0,0,Conditions!$AI$35,1)</xm:f>
          </x14:formula1>
          <xm:sqref>AG122</xm:sqref>
        </x14:dataValidation>
        <x14:dataValidation type="list" allowBlank="1" showInputMessage="1" showErrorMessage="1" xr:uid="{00000000-0002-0000-0200-0000A5000000}">
          <x14:formula1>
            <xm:f>OFFSET(Conditions!$AK$37,0,0,Conditions!$AK$35,1)</xm:f>
          </x14:formula1>
          <xm:sqref>AG124</xm:sqref>
        </x14:dataValidation>
        <x14:dataValidation type="list" allowBlank="1" showInputMessage="1" showErrorMessage="1" xr:uid="{00000000-0002-0000-0200-0000A6000000}">
          <x14:formula1>
            <xm:f>OFFSET(Conditions!$AL$4,0,0,Conditions!$AL$2,1)</xm:f>
          </x14:formula1>
          <xm:sqref>P126</xm:sqref>
        </x14:dataValidation>
        <x14:dataValidation type="list" allowBlank="1" showInputMessage="1" showErrorMessage="1" xr:uid="{00000000-0002-0000-0200-0000A7000000}">
          <x14:formula1>
            <xm:f>OFFSET(Conditions!$AL$13,0,0,Conditions!$AL$11,1)</xm:f>
          </x14:formula1>
          <xm:sqref>AB126</xm:sqref>
        </x14:dataValidation>
        <x14:dataValidation type="list" allowBlank="1" showInputMessage="1" showErrorMessage="1" xr:uid="{00000000-0002-0000-0200-0000A8000000}">
          <x14:formula1>
            <xm:f>OFFSET(Conditions!$AL$25,0,0,Conditions!$AL$23,1)</xm:f>
          </x14:formula1>
          <xm:sqref>AD126</xm:sqref>
        </x14:dataValidation>
        <x14:dataValidation type="list" allowBlank="1" showInputMessage="1" showErrorMessage="1" xr:uid="{00000000-0002-0000-0200-0000A9000000}">
          <x14:formula1>
            <xm:f>OFFSET(Conditions!$AL$37,0,0,Conditions!$AL$35,1)</xm:f>
          </x14:formula1>
          <xm:sqref>AG126</xm:sqref>
        </x14:dataValidation>
        <x14:dataValidation type="list" allowBlank="1" showInputMessage="1" showErrorMessage="1" xr:uid="{00000000-0002-0000-0200-0000AA000000}">
          <x14:formula1>
            <xm:f>OFFSET(Conditions!$AG$49,0,0,Conditions!$AG$47,1)</xm:f>
          </x14:formula1>
          <xm:sqref>AI118</xm:sqref>
        </x14:dataValidation>
        <x14:dataValidation type="list" allowBlank="1" showInputMessage="1" showErrorMessage="1" xr:uid="{00000000-0002-0000-0200-0000AB000000}">
          <x14:formula1>
            <xm:f>OFFSET(Conditions!$AH$49,0,0,Conditions!$AH$47,1)</xm:f>
          </x14:formula1>
          <xm:sqref>AI120</xm:sqref>
        </x14:dataValidation>
        <x14:dataValidation type="list" allowBlank="1" showInputMessage="1" showErrorMessage="1" xr:uid="{00000000-0002-0000-0200-0000AC000000}">
          <x14:formula1>
            <xm:f>OFFSET(Conditions!$AI$49,0,0,Conditions!$AI$47,1)</xm:f>
          </x14:formula1>
          <xm:sqref>AI122</xm:sqref>
        </x14:dataValidation>
        <x14:dataValidation type="list" allowBlank="1" showInputMessage="1" showErrorMessage="1" xr:uid="{00000000-0002-0000-0200-0000AD000000}">
          <x14:formula1>
            <xm:f>OFFSET(Conditions!$AK$49,0,0,Conditions!$AK$47,1)</xm:f>
          </x14:formula1>
          <xm:sqref>AI124</xm:sqref>
        </x14:dataValidation>
        <x14:dataValidation type="list" allowBlank="1" showInputMessage="1" showErrorMessage="1" xr:uid="{00000000-0002-0000-0200-0000AE000000}">
          <x14:formula1>
            <xm:f>OFFSET(Conditions!$AL$49,0,0,Conditions!$AL$47,1)</xm:f>
          </x14:formula1>
          <xm:sqref>AI126</xm:sqref>
        </x14:dataValidation>
        <x14:dataValidation type="list" allowBlank="1" showInputMessage="1" showErrorMessage="1" xr:uid="{00000000-0002-0000-0200-0000AF000000}">
          <x14:formula1>
            <xm:f>OFFSET(Conditions!$AG$61,0,0,Conditions!$AG$59,1)</xm:f>
          </x14:formula1>
          <xm:sqref>AL118</xm:sqref>
        </x14:dataValidation>
        <x14:dataValidation type="list" allowBlank="1" showInputMessage="1" showErrorMessage="1" xr:uid="{00000000-0002-0000-0200-0000B0000000}">
          <x14:formula1>
            <xm:f>OFFSET(Conditions!$AH$61,0,0,Conditions!$AH$59,1)</xm:f>
          </x14:formula1>
          <xm:sqref>AL120</xm:sqref>
        </x14:dataValidation>
        <x14:dataValidation type="list" allowBlank="1" showInputMessage="1" showErrorMessage="1" xr:uid="{00000000-0002-0000-0200-0000B1000000}">
          <x14:formula1>
            <xm:f>OFFSET(Conditions!$AI$61,0,0,Conditions!$AI$59,1)</xm:f>
          </x14:formula1>
          <xm:sqref>AL122</xm:sqref>
        </x14:dataValidation>
        <x14:dataValidation type="list" allowBlank="1" showInputMessage="1" showErrorMessage="1" xr:uid="{00000000-0002-0000-0200-0000B2000000}">
          <x14:formula1>
            <xm:f>OFFSET(Conditions!$AK$61,0,0,Conditions!$AK$59,1)</xm:f>
          </x14:formula1>
          <xm:sqref>AL124</xm:sqref>
        </x14:dataValidation>
        <x14:dataValidation type="list" allowBlank="1" showInputMessage="1" showErrorMessage="1" xr:uid="{00000000-0002-0000-0200-0000B3000000}">
          <x14:formula1>
            <xm:f>OFFSET(Conditions!$AL$61,0,0,Conditions!$AL$59,1)</xm:f>
          </x14:formula1>
          <xm:sqref>AL126</xm:sqref>
        </x14:dataValidation>
        <x14:dataValidation type="list" allowBlank="1" showInputMessage="1" showErrorMessage="1" xr:uid="{00000000-0002-0000-0200-0000B4000000}">
          <x14:formula1>
            <xm:f>OFFSET(Conditions!$AG$73,0,0,Conditions!$AG$71,1)</xm:f>
          </x14:formula1>
          <xm:sqref>AN118</xm:sqref>
        </x14:dataValidation>
        <x14:dataValidation type="list" allowBlank="1" showInputMessage="1" showErrorMessage="1" xr:uid="{00000000-0002-0000-0200-0000B5000000}">
          <x14:formula1>
            <xm:f>OFFSET(Conditions!$AH$73,0,0,Conditions!$AH$71,1)</xm:f>
          </x14:formula1>
          <xm:sqref>AN120</xm:sqref>
        </x14:dataValidation>
        <x14:dataValidation type="list" allowBlank="1" showInputMessage="1" showErrorMessage="1" xr:uid="{00000000-0002-0000-0200-0000B6000000}">
          <x14:formula1>
            <xm:f>OFFSET(Conditions!$AI$73,0,0,Conditions!$AI$71,1)</xm:f>
          </x14:formula1>
          <xm:sqref>AN122</xm:sqref>
        </x14:dataValidation>
        <x14:dataValidation type="list" allowBlank="1" showInputMessage="1" showErrorMessage="1" xr:uid="{00000000-0002-0000-0200-0000B7000000}">
          <x14:formula1>
            <xm:f>OFFSET(Conditions!$AK$73,0,0,Conditions!$AK$71,1)</xm:f>
          </x14:formula1>
          <xm:sqref>AN124</xm:sqref>
        </x14:dataValidation>
        <x14:dataValidation type="list" allowBlank="1" showInputMessage="1" showErrorMessage="1" xr:uid="{00000000-0002-0000-0200-0000B8000000}">
          <x14:formula1>
            <xm:f>OFFSET(Conditions!$AL$73,0,0,Conditions!$AL$71,1)</xm:f>
          </x14:formula1>
          <xm:sqref>AN126</xm:sqref>
        </x14:dataValidation>
        <x14:dataValidation type="list" allowBlank="1" showInputMessage="1" showErrorMessage="1" xr:uid="{00000000-0002-0000-0200-0000B9000000}">
          <x14:formula1>
            <xm:f>OFFSET(Conditions!$AN$4,0,0,Conditions!$AN$2,1)</xm:f>
          </x14:formula1>
          <xm:sqref>P131</xm:sqref>
        </x14:dataValidation>
        <x14:dataValidation type="list" allowBlank="1" showInputMessage="1" showErrorMessage="1" xr:uid="{00000000-0002-0000-0200-0000BA000000}">
          <x14:formula1>
            <xm:f>OFFSET(Conditions!$AO$4,0,0,Conditions!$AO$2,1)</xm:f>
          </x14:formula1>
          <xm:sqref>P133</xm:sqref>
        </x14:dataValidation>
        <x14:dataValidation type="list" allowBlank="1" showInputMessage="1" showErrorMessage="1" xr:uid="{00000000-0002-0000-0200-0000BB000000}">
          <x14:formula1>
            <xm:f>OFFSET(Conditions!$AP$4,0,0,Conditions!$AP$2,1)</xm:f>
          </x14:formula1>
          <xm:sqref>P135</xm:sqref>
        </x14:dataValidation>
        <x14:dataValidation type="list" allowBlank="1" showInputMessage="1" showErrorMessage="1" xr:uid="{00000000-0002-0000-0200-0000BC000000}">
          <x14:formula1>
            <xm:f>OFFSET(Conditions!$AR$4,0,0,Conditions!$AR$2,1)</xm:f>
          </x14:formula1>
          <xm:sqref>P137</xm:sqref>
        </x14:dataValidation>
        <x14:dataValidation type="list" allowBlank="1" showInputMessage="1" showErrorMessage="1" xr:uid="{00000000-0002-0000-0200-0000BD000000}">
          <x14:formula1>
            <xm:f>OFFSET(Conditions!$AS$4,0,0,Conditions!$AS$2,1)</xm:f>
          </x14:formula1>
          <xm:sqref>P139</xm:sqref>
        </x14:dataValidation>
        <x14:dataValidation type="list" allowBlank="1" showInputMessage="1" showErrorMessage="1" xr:uid="{00000000-0002-0000-0200-0000BE000000}">
          <x14:formula1>
            <xm:f>OFFSET(Conditions!$AN$13,0,0,Conditions!$AN$11,1)</xm:f>
          </x14:formula1>
          <xm:sqref>AB131</xm:sqref>
        </x14:dataValidation>
        <x14:dataValidation type="list" allowBlank="1" showInputMessage="1" showErrorMessage="1" xr:uid="{00000000-0002-0000-0200-0000BF000000}">
          <x14:formula1>
            <xm:f>OFFSET(Conditions!$AO$13,0,0,Conditions!$AO$11,1)</xm:f>
          </x14:formula1>
          <xm:sqref>AB133</xm:sqref>
        </x14:dataValidation>
        <x14:dataValidation type="list" allowBlank="1" showInputMessage="1" showErrorMessage="1" xr:uid="{00000000-0002-0000-0200-0000C0000000}">
          <x14:formula1>
            <xm:f>OFFSET(Conditions!$AP$13,0,0,Conditions!$AP$11,1)</xm:f>
          </x14:formula1>
          <xm:sqref>AB135</xm:sqref>
        </x14:dataValidation>
        <x14:dataValidation type="list" allowBlank="1" showInputMessage="1" showErrorMessage="1" xr:uid="{00000000-0002-0000-0200-0000C1000000}">
          <x14:formula1>
            <xm:f>OFFSET(Conditions!$AR$13,0,0,Conditions!$AR$11,1)</xm:f>
          </x14:formula1>
          <xm:sqref>AB137</xm:sqref>
        </x14:dataValidation>
        <x14:dataValidation type="list" allowBlank="1" showInputMessage="1" showErrorMessage="1" xr:uid="{00000000-0002-0000-0200-0000C2000000}">
          <x14:formula1>
            <xm:f>OFFSET(Conditions!$AS$13,0,0,Conditions!$AS$11,1)</xm:f>
          </x14:formula1>
          <xm:sqref>AB139</xm:sqref>
        </x14:dataValidation>
        <x14:dataValidation type="list" allowBlank="1" showInputMessage="1" showErrorMessage="1" xr:uid="{00000000-0002-0000-0200-0000C3000000}">
          <x14:formula1>
            <xm:f>OFFSET(Conditions!$AN$25,0,0,Conditions!$AN$23,1)</xm:f>
          </x14:formula1>
          <xm:sqref>AD131</xm:sqref>
        </x14:dataValidation>
        <x14:dataValidation type="list" allowBlank="1" showInputMessage="1" showErrorMessage="1" xr:uid="{00000000-0002-0000-0200-0000C4000000}">
          <x14:formula1>
            <xm:f>OFFSET(Conditions!$AO$25,0,0,Conditions!$AO$23,1)</xm:f>
          </x14:formula1>
          <xm:sqref>AD133</xm:sqref>
        </x14:dataValidation>
        <x14:dataValidation type="list" allowBlank="1" showInputMessage="1" showErrorMessage="1" xr:uid="{00000000-0002-0000-0200-0000C5000000}">
          <x14:formula1>
            <xm:f>OFFSET(Conditions!$AP$25,0,0,Conditions!$AP$23,1)</xm:f>
          </x14:formula1>
          <xm:sqref>AD135</xm:sqref>
        </x14:dataValidation>
        <x14:dataValidation type="list" allowBlank="1" showInputMessage="1" showErrorMessage="1" xr:uid="{00000000-0002-0000-0200-0000C6000000}">
          <x14:formula1>
            <xm:f>OFFSET(Conditions!$AR$25,0,0,Conditions!$AR$23,1)</xm:f>
          </x14:formula1>
          <xm:sqref>AD137</xm:sqref>
        </x14:dataValidation>
        <x14:dataValidation type="list" allowBlank="1" showInputMessage="1" showErrorMessage="1" xr:uid="{00000000-0002-0000-0200-0000C7000000}">
          <x14:formula1>
            <xm:f>OFFSET(Conditions!$AS$25,0,0,Conditions!$AS$23,1)</xm:f>
          </x14:formula1>
          <xm:sqref>AD139</xm:sqref>
        </x14:dataValidation>
        <x14:dataValidation type="list" allowBlank="1" showInputMessage="1" showErrorMessage="1" xr:uid="{00000000-0002-0000-0200-0000C8000000}">
          <x14:formula1>
            <xm:f>OFFSET(Conditions!$AN$37,0,0,Conditions!$AN$35,1)</xm:f>
          </x14:formula1>
          <xm:sqref>AG131</xm:sqref>
        </x14:dataValidation>
        <x14:dataValidation type="list" allowBlank="1" showInputMessage="1" showErrorMessage="1" xr:uid="{00000000-0002-0000-0200-0000C9000000}">
          <x14:formula1>
            <xm:f>OFFSET(Conditions!$AO$37,0,0,Conditions!$AO$35,1)</xm:f>
          </x14:formula1>
          <xm:sqref>AG133</xm:sqref>
        </x14:dataValidation>
        <x14:dataValidation type="list" allowBlank="1" showInputMessage="1" showErrorMessage="1" xr:uid="{00000000-0002-0000-0200-0000CA000000}">
          <x14:formula1>
            <xm:f>OFFSET(Conditions!$AP$37,0,0,Conditions!$AP$35,1)</xm:f>
          </x14:formula1>
          <xm:sqref>AG135</xm:sqref>
        </x14:dataValidation>
        <x14:dataValidation type="list" allowBlank="1" showInputMessage="1" showErrorMessage="1" xr:uid="{00000000-0002-0000-0200-0000CB000000}">
          <x14:formula1>
            <xm:f>OFFSET(Conditions!$AR$37,0,0,Conditions!$AR$35,1)</xm:f>
          </x14:formula1>
          <xm:sqref>AG137</xm:sqref>
        </x14:dataValidation>
        <x14:dataValidation type="list" allowBlank="1" showInputMessage="1" showErrorMessage="1" xr:uid="{00000000-0002-0000-0200-0000CC000000}">
          <x14:formula1>
            <xm:f>OFFSET(Conditions!$AS$37,0,0,Conditions!$AS$35,1)</xm:f>
          </x14:formula1>
          <xm:sqref>AG139</xm:sqref>
        </x14:dataValidation>
        <x14:dataValidation type="list" allowBlank="1" showInputMessage="1" showErrorMessage="1" xr:uid="{00000000-0002-0000-0200-0000CD000000}">
          <x14:formula1>
            <xm:f>OFFSET(Conditions!$AN$49,0,0,Conditions!$AN$47,1)</xm:f>
          </x14:formula1>
          <xm:sqref>AI131</xm:sqref>
        </x14:dataValidation>
        <x14:dataValidation type="list" allowBlank="1" showInputMessage="1" showErrorMessage="1" xr:uid="{00000000-0002-0000-0200-0000CE000000}">
          <x14:formula1>
            <xm:f>OFFSET(Conditions!$AO$49,0,0,Conditions!$AO$47,1)</xm:f>
          </x14:formula1>
          <xm:sqref>AI133</xm:sqref>
        </x14:dataValidation>
        <x14:dataValidation type="list" allowBlank="1" showInputMessage="1" showErrorMessage="1" xr:uid="{00000000-0002-0000-0200-0000CF000000}">
          <x14:formula1>
            <xm:f>OFFSET(Conditions!$AP$49,0,0,Conditions!$AP$47,1)</xm:f>
          </x14:formula1>
          <xm:sqref>AI135</xm:sqref>
        </x14:dataValidation>
        <x14:dataValidation type="list" allowBlank="1" showInputMessage="1" showErrorMessage="1" xr:uid="{00000000-0002-0000-0200-0000D0000000}">
          <x14:formula1>
            <xm:f>OFFSET(Conditions!$AR$49,0,0,Conditions!$AR$47,1)</xm:f>
          </x14:formula1>
          <xm:sqref>AI137</xm:sqref>
        </x14:dataValidation>
        <x14:dataValidation type="list" allowBlank="1" showInputMessage="1" showErrorMessage="1" xr:uid="{00000000-0002-0000-0200-0000D1000000}">
          <x14:formula1>
            <xm:f>OFFSET(Conditions!$AS$49,0,0,Conditions!$AS$47,1)</xm:f>
          </x14:formula1>
          <xm:sqref>AI139</xm:sqref>
        </x14:dataValidation>
        <x14:dataValidation type="list" allowBlank="1" showInputMessage="1" showErrorMessage="1" xr:uid="{00000000-0002-0000-0200-0000D2000000}">
          <x14:formula1>
            <xm:f>OFFSET(Conditions!$AN$61,0,0,Conditions!$AN$59,1)</xm:f>
          </x14:formula1>
          <xm:sqref>AL131</xm:sqref>
        </x14:dataValidation>
        <x14:dataValidation type="list" allowBlank="1" showInputMessage="1" showErrorMessage="1" xr:uid="{00000000-0002-0000-0200-0000D3000000}">
          <x14:formula1>
            <xm:f>OFFSET(Conditions!$AO$61,0,0,Conditions!$AO$59,1)</xm:f>
          </x14:formula1>
          <xm:sqref>AL133</xm:sqref>
        </x14:dataValidation>
        <x14:dataValidation type="list" allowBlank="1" showInputMessage="1" showErrorMessage="1" xr:uid="{00000000-0002-0000-0200-0000D4000000}">
          <x14:formula1>
            <xm:f>OFFSET(Conditions!$AP$61,0,0,Conditions!$AP$59,1)</xm:f>
          </x14:formula1>
          <xm:sqref>AL135</xm:sqref>
        </x14:dataValidation>
        <x14:dataValidation type="list" allowBlank="1" showInputMessage="1" showErrorMessage="1" xr:uid="{00000000-0002-0000-0200-0000D5000000}">
          <x14:formula1>
            <xm:f>OFFSET(Conditions!$AR$61,0,0,Conditions!$AR$59,1)</xm:f>
          </x14:formula1>
          <xm:sqref>AL137</xm:sqref>
        </x14:dataValidation>
        <x14:dataValidation type="list" allowBlank="1" showInputMessage="1" showErrorMessage="1" xr:uid="{00000000-0002-0000-0200-0000D6000000}">
          <x14:formula1>
            <xm:f>OFFSET(Conditions!$AS$61,0,0,Conditions!$AS$59,1)</xm:f>
          </x14:formula1>
          <xm:sqref>AL139</xm:sqref>
        </x14:dataValidation>
        <x14:dataValidation type="list" allowBlank="1" showInputMessage="1" showErrorMessage="1" xr:uid="{00000000-0002-0000-0200-0000D7000000}">
          <x14:formula1>
            <xm:f>OFFSET(Conditions!$AN$73,0,0,Conditions!$AN$71,1)</xm:f>
          </x14:formula1>
          <xm:sqref>AN131</xm:sqref>
        </x14:dataValidation>
        <x14:dataValidation type="list" allowBlank="1" showInputMessage="1" showErrorMessage="1" xr:uid="{00000000-0002-0000-0200-0000D8000000}">
          <x14:formula1>
            <xm:f>OFFSET(Conditions!$AO$73,0,0,Conditions!$AO$71,1)</xm:f>
          </x14:formula1>
          <xm:sqref>AN133</xm:sqref>
        </x14:dataValidation>
        <x14:dataValidation type="list" allowBlank="1" showInputMessage="1" showErrorMessage="1" xr:uid="{00000000-0002-0000-0200-0000D9000000}">
          <x14:formula1>
            <xm:f>OFFSET(Conditions!$AP$73,0,0,Conditions!$AP$71,1)</xm:f>
          </x14:formula1>
          <xm:sqref>AN135</xm:sqref>
        </x14:dataValidation>
        <x14:dataValidation type="list" allowBlank="1" showInputMessage="1" showErrorMessage="1" xr:uid="{00000000-0002-0000-0200-0000DA000000}">
          <x14:formula1>
            <xm:f>OFFSET(Conditions!$AR$73,0,0,Conditions!$AR$71,1)</xm:f>
          </x14:formula1>
          <xm:sqref>AN137</xm:sqref>
        </x14:dataValidation>
        <x14:dataValidation type="list" allowBlank="1" showInputMessage="1" showErrorMessage="1" xr:uid="{00000000-0002-0000-0200-0000DB000000}">
          <x14:formula1>
            <xm:f>OFFSET(Conditions!$AS$73,0,0,Conditions!$AS$71,1)</xm:f>
          </x14:formula1>
          <xm:sqref>AN139</xm:sqref>
        </x14:dataValidation>
        <x14:dataValidation type="list" allowBlank="1" showInputMessage="1" showErrorMessage="1" xr:uid="{00000000-0002-0000-0200-0000DC000000}">
          <x14:formula1>
            <xm:f>OFFSET(Conditions!$AV$4,0,0,Conditions!$AV$2,1)</xm:f>
          </x14:formula1>
          <xm:sqref>P142</xm:sqref>
        </x14:dataValidation>
        <x14:dataValidation type="list" allowBlank="1" showInputMessage="1" showErrorMessage="1" xr:uid="{00000000-0002-0000-0200-0000DD000000}">
          <x14:formula1>
            <xm:f>OFFSET(Conditions!$AV$13,0,0,Conditions!$AV$11,1)</xm:f>
          </x14:formula1>
          <xm:sqref>AB142</xm:sqref>
        </x14:dataValidation>
        <x14:dataValidation type="list" allowBlank="1" showInputMessage="1" showErrorMessage="1" xr:uid="{00000000-0002-0000-0200-0000DE000000}">
          <x14:formula1>
            <xm:f>OFFSET(Conditions!$AV$25,0,0,Conditions!$AV$23,1)</xm:f>
          </x14:formula1>
          <xm:sqref>AD142</xm:sqref>
        </x14:dataValidation>
        <x14:dataValidation type="list" allowBlank="1" showInputMessage="1" showErrorMessage="1" xr:uid="{00000000-0002-0000-0200-0000DF000000}">
          <x14:formula1>
            <xm:f>OFFSET(Conditions!$AV$37,0,0,Conditions!$AV$35,1)</xm:f>
          </x14:formula1>
          <xm:sqref>AG142</xm:sqref>
        </x14:dataValidation>
        <x14:dataValidation type="list" allowBlank="1" showInputMessage="1" showErrorMessage="1" xr:uid="{00000000-0002-0000-0200-0000E0000000}">
          <x14:formula1>
            <xm:f>OFFSET(Conditions!$AV$49,0,0,Conditions!$AV$47,1)</xm:f>
          </x14:formula1>
          <xm:sqref>AI142</xm:sqref>
        </x14:dataValidation>
        <x14:dataValidation type="list" allowBlank="1" showInputMessage="1" showErrorMessage="1" xr:uid="{00000000-0002-0000-0200-0000E1000000}">
          <x14:formula1>
            <xm:f>OFFSET(Conditions!$AV$61,0,0,Conditions!$AV$59,1)</xm:f>
          </x14:formula1>
          <xm:sqref>AL142</xm:sqref>
        </x14:dataValidation>
        <x14:dataValidation type="list" allowBlank="1" showInputMessage="1" showErrorMessage="1" xr:uid="{00000000-0002-0000-0200-0000E2000000}">
          <x14:formula1>
            <xm:f>OFFSET(Conditions!$AV$73,0,0,Conditions!$AV$71,1)</xm:f>
          </x14:formula1>
          <xm:sqref>AN142</xm:sqref>
        </x14:dataValidation>
        <x14:dataValidation type="list" allowBlank="1" showInputMessage="1" showErrorMessage="1" xr:uid="{00000000-0002-0000-0200-0000E3000000}">
          <x14:formula1>
            <xm:f>OFFSET(Conditions!$AY$4,0,0,Conditions!$AY$2,1)</xm:f>
          </x14:formula1>
          <xm:sqref>P145</xm:sqref>
        </x14:dataValidation>
        <x14:dataValidation type="list" allowBlank="1" showInputMessage="1" showErrorMessage="1" xr:uid="{00000000-0002-0000-0200-0000E4000000}">
          <x14:formula1>
            <xm:f>OFFSET(Conditions!$AY$13,0,0,Conditions!$AY$11,1)</xm:f>
          </x14:formula1>
          <xm:sqref>AB145</xm:sqref>
        </x14:dataValidation>
        <x14:dataValidation type="list" allowBlank="1" showInputMessage="1" showErrorMessage="1" xr:uid="{00000000-0002-0000-0200-0000E5000000}">
          <x14:formula1>
            <xm:f>OFFSET(Conditions!$AY$25,0,0,Conditions!$AY$23,1)</xm:f>
          </x14:formula1>
          <xm:sqref>AD145</xm:sqref>
        </x14:dataValidation>
        <x14:dataValidation type="list" allowBlank="1" showInputMessage="1" showErrorMessage="1" xr:uid="{00000000-0002-0000-0200-0000E6000000}">
          <x14:formula1>
            <xm:f>OFFSET(Conditions!$AY$37,0,0,Conditions!$AY$35,1)</xm:f>
          </x14:formula1>
          <xm:sqref>AG145</xm:sqref>
        </x14:dataValidation>
        <x14:dataValidation type="list" allowBlank="1" showInputMessage="1" showErrorMessage="1" xr:uid="{00000000-0002-0000-0200-0000E7000000}">
          <x14:formula1>
            <xm:f>OFFSET(Conditions!$AY$49,0,0,Conditions!$AY$47,1)</xm:f>
          </x14:formula1>
          <xm:sqref>AI145</xm:sqref>
        </x14:dataValidation>
        <x14:dataValidation type="list" allowBlank="1" showInputMessage="1" showErrorMessage="1" xr:uid="{00000000-0002-0000-0200-0000E8000000}">
          <x14:formula1>
            <xm:f>OFFSET(Conditions!$AY$61,0,0,Conditions!$AY$59,1)</xm:f>
          </x14:formula1>
          <xm:sqref>AL145</xm:sqref>
        </x14:dataValidation>
        <x14:dataValidation type="list" allowBlank="1" showInputMessage="1" showErrorMessage="1" xr:uid="{00000000-0002-0000-0200-0000E9000000}">
          <x14:formula1>
            <xm:f>OFFSET(Conditions!$AY$73,0,0,Conditions!$AY$71,1)</xm:f>
          </x14:formula1>
          <xm:sqref>AN145</xm:sqref>
        </x14:dataValidation>
        <x14:dataValidation type="list" allowBlank="1" showInputMessage="1" showErrorMessage="1" xr:uid="{00000000-0002-0000-0200-0000EA000000}">
          <x14:formula1>
            <xm:f>OFFSET(Conditions!$BB$4,0,0,Conditions!$BB$2,1)</xm:f>
          </x14:formula1>
          <xm:sqref>P159</xm:sqref>
        </x14:dataValidation>
        <x14:dataValidation type="list" allowBlank="1" showInputMessage="1" showErrorMessage="1" xr:uid="{00000000-0002-0000-0200-0000EB000000}">
          <x14:formula1>
            <xm:f>OFFSET(Conditions!$BE$4,0,0,Conditions!$BE$2,1)</xm:f>
          </x14:formula1>
          <xm:sqref>P162</xm:sqref>
        </x14:dataValidation>
        <x14:dataValidation type="list" allowBlank="1" showInputMessage="1" showErrorMessage="1" xr:uid="{00000000-0002-0000-0200-0000EC000000}">
          <x14:formula1>
            <xm:f>OFFSET(Conditions!$BF$4,0,0,Conditions!$BF$2,1)</xm:f>
          </x14:formula1>
          <xm:sqref>P163</xm:sqref>
        </x14:dataValidation>
        <x14:dataValidation type="list" allowBlank="1" showInputMessage="1" showErrorMessage="1" xr:uid="{00000000-0002-0000-0200-0000ED000000}">
          <x14:formula1>
            <xm:f>OFFSET(Conditions!$BG$4,0,0,Conditions!$BG$2,1)</xm:f>
          </x14:formula1>
          <xm:sqref>P164</xm:sqref>
        </x14:dataValidation>
        <x14:dataValidation type="list" allowBlank="1" showInputMessage="1" showErrorMessage="1" xr:uid="{00000000-0002-0000-0200-0000EE000000}">
          <x14:formula1>
            <xm:f>OFFSET(Conditions!$BE$13,0,0,Conditions!$BE$11,1)</xm:f>
          </x14:formula1>
          <xm:sqref>AB162</xm:sqref>
        </x14:dataValidation>
        <x14:dataValidation type="list" allowBlank="1" showInputMessage="1" showErrorMessage="1" xr:uid="{00000000-0002-0000-0200-0000EF000000}">
          <x14:formula1>
            <xm:f>OFFSET(Conditions!$BF$13,0,0,Conditions!$BF$11,1)</xm:f>
          </x14:formula1>
          <xm:sqref>AB163</xm:sqref>
        </x14:dataValidation>
        <x14:dataValidation type="list" allowBlank="1" showInputMessage="1" showErrorMessage="1" xr:uid="{00000000-0002-0000-0200-0000F0000000}">
          <x14:formula1>
            <xm:f>OFFSET(Conditions!$BG$13,0,0,Conditions!$BG$11,1)</xm:f>
          </x14:formula1>
          <xm:sqref>AB164</xm:sqref>
        </x14:dataValidation>
        <x14:dataValidation type="list" allowBlank="1" showInputMessage="1" showErrorMessage="1" xr:uid="{00000000-0002-0000-0200-0000F1000000}">
          <x14:formula1>
            <xm:f>OFFSET(Conditions!$BE$25,0,0,Conditions!$BE$23,1)</xm:f>
          </x14:formula1>
          <xm:sqref>AD162</xm:sqref>
        </x14:dataValidation>
        <x14:dataValidation type="list" allowBlank="1" showInputMessage="1" showErrorMessage="1" xr:uid="{00000000-0002-0000-0200-0000F2000000}">
          <x14:formula1>
            <xm:f>OFFSET(Conditions!$BF$25,0,0,Conditions!$BF$23,1)</xm:f>
          </x14:formula1>
          <xm:sqref>AD163</xm:sqref>
        </x14:dataValidation>
        <x14:dataValidation type="list" allowBlank="1" showInputMessage="1" showErrorMessage="1" xr:uid="{00000000-0002-0000-0200-0000F3000000}">
          <x14:formula1>
            <xm:f>OFFSET(Conditions!$BG$25,0,0,Conditions!$BG$23,1)</xm:f>
          </x14:formula1>
          <xm:sqref>AD164</xm:sqref>
        </x14:dataValidation>
        <x14:dataValidation type="list" allowBlank="1" showInputMessage="1" showErrorMessage="1" xr:uid="{00000000-0002-0000-0200-0000F4000000}">
          <x14:formula1>
            <xm:f>OFFSET(Conditions!$BE$37,0,0,Conditions!$BE$35,1)</xm:f>
          </x14:formula1>
          <xm:sqref>AG162</xm:sqref>
        </x14:dataValidation>
        <x14:dataValidation type="list" allowBlank="1" showInputMessage="1" showErrorMessage="1" xr:uid="{00000000-0002-0000-0200-0000F5000000}">
          <x14:formula1>
            <xm:f>OFFSET(Conditions!$BF$37,0,0,Conditions!$BF$35,1)</xm:f>
          </x14:formula1>
          <xm:sqref>AG163</xm:sqref>
        </x14:dataValidation>
        <x14:dataValidation type="list" allowBlank="1" showInputMessage="1" showErrorMessage="1" xr:uid="{00000000-0002-0000-0200-0000F6000000}">
          <x14:formula1>
            <xm:f>OFFSET(Conditions!$BG$37,0,0,Conditions!$BG$35,1)</xm:f>
          </x14:formula1>
          <xm:sqref>AG164</xm:sqref>
        </x14:dataValidation>
        <x14:dataValidation type="list" allowBlank="1" showInputMessage="1" showErrorMessage="1" xr:uid="{00000000-0002-0000-0200-0000F7000000}">
          <x14:formula1>
            <xm:f>OFFSET(Conditions!$BE$49,0,0,Conditions!$BE$47,1)</xm:f>
          </x14:formula1>
          <xm:sqref>AI162</xm:sqref>
        </x14:dataValidation>
        <x14:dataValidation type="list" allowBlank="1" showInputMessage="1" showErrorMessage="1" xr:uid="{00000000-0002-0000-0200-0000F8000000}">
          <x14:formula1>
            <xm:f>OFFSET(Conditions!$BF$49,0,0,Conditions!$BF$47,1)</xm:f>
          </x14:formula1>
          <xm:sqref>AI163</xm:sqref>
        </x14:dataValidation>
        <x14:dataValidation type="list" allowBlank="1" showInputMessage="1" showErrorMessage="1" xr:uid="{00000000-0002-0000-0200-0000F9000000}">
          <x14:formula1>
            <xm:f>OFFSET(Conditions!$BG$49,0,0,Conditions!$BG$47,1)</xm:f>
          </x14:formula1>
          <xm:sqref>AI164</xm:sqref>
        </x14:dataValidation>
        <x14:dataValidation type="list" allowBlank="1" showInputMessage="1" showErrorMessage="1" xr:uid="{00000000-0002-0000-0200-0000FA000000}">
          <x14:formula1>
            <xm:f>OFFSET(Conditions!$BE$61,0,0,Conditions!$BE$59,1)</xm:f>
          </x14:formula1>
          <xm:sqref>AL162</xm:sqref>
        </x14:dataValidation>
        <x14:dataValidation type="list" allowBlank="1" showInputMessage="1" showErrorMessage="1" xr:uid="{00000000-0002-0000-0200-0000FB000000}">
          <x14:formula1>
            <xm:f>OFFSET(Conditions!$BF$61,0,0,Conditions!$BF$59,1)</xm:f>
          </x14:formula1>
          <xm:sqref>AL163</xm:sqref>
        </x14:dataValidation>
        <x14:dataValidation type="list" allowBlank="1" showInputMessage="1" showErrorMessage="1" xr:uid="{00000000-0002-0000-0200-0000FC000000}">
          <x14:formula1>
            <xm:f>OFFSET(Conditions!$BG$61,0,0,Conditions!$BG$59,1)</xm:f>
          </x14:formula1>
          <xm:sqref>AL164</xm:sqref>
        </x14:dataValidation>
        <x14:dataValidation type="list" allowBlank="1" showInputMessage="1" showErrorMessage="1" xr:uid="{00000000-0002-0000-0200-0000FD000000}">
          <x14:formula1>
            <xm:f>OFFSET(Conditions!$BE$73,0,0,Conditions!$BE$71,1)</xm:f>
          </x14:formula1>
          <xm:sqref>AN162</xm:sqref>
        </x14:dataValidation>
        <x14:dataValidation type="list" allowBlank="1" showInputMessage="1" showErrorMessage="1" xr:uid="{00000000-0002-0000-0200-0000FE000000}">
          <x14:formula1>
            <xm:f>OFFSET(Conditions!$BF$73,0,0,Conditions!$BF$71,1)</xm:f>
          </x14:formula1>
          <xm:sqref>AN163</xm:sqref>
        </x14:dataValidation>
        <x14:dataValidation type="list" allowBlank="1" showInputMessage="1" showErrorMessage="1" xr:uid="{00000000-0002-0000-0200-0000FF000000}">
          <x14:formula1>
            <xm:f>OFFSET(Conditions!$BG$73,0,0,Conditions!$BG$71,1)</xm:f>
          </x14:formula1>
          <xm:sqref>AN164</xm:sqref>
        </x14:dataValidation>
        <x14:dataValidation type="list" allowBlank="1" showInputMessage="1" showErrorMessage="1" xr:uid="{00000000-0002-0000-0200-000000010000}">
          <x14:formula1>
            <xm:f>OFFSET(Conditions!$BM$4,0,0,Conditions!$BM$2,1)</xm:f>
          </x14:formula1>
          <xm:sqref>P170</xm:sqref>
        </x14:dataValidation>
        <x14:dataValidation type="list" allowBlank="1" showInputMessage="1" showErrorMessage="1" xr:uid="{00000000-0002-0000-0200-000001010000}">
          <x14:formula1>
            <xm:f>OFFSET(Conditions!$BM$13,0,0,Conditions!$BM$11,1)</xm:f>
          </x14:formula1>
          <xm:sqref>AB170</xm:sqref>
        </x14:dataValidation>
        <x14:dataValidation type="list" allowBlank="1" showInputMessage="1" showErrorMessage="1" xr:uid="{00000000-0002-0000-0200-000002010000}">
          <x14:formula1>
            <xm:f>OFFSET(Conditions!$BM$25,0,0,Conditions!$BM$23,1)</xm:f>
          </x14:formula1>
          <xm:sqref>AD170</xm:sqref>
        </x14:dataValidation>
        <x14:dataValidation type="list" allowBlank="1" showInputMessage="1" showErrorMessage="1" xr:uid="{00000000-0002-0000-0200-000003010000}">
          <x14:formula1>
            <xm:f>OFFSET(Conditions!$BM$37,0,0,Conditions!$BM$35,1)</xm:f>
          </x14:formula1>
          <xm:sqref>AG170</xm:sqref>
        </x14:dataValidation>
        <x14:dataValidation type="list" allowBlank="1" showInputMessage="1" showErrorMessage="1" xr:uid="{00000000-0002-0000-0200-000004010000}">
          <x14:formula1>
            <xm:f>OFFSET(Conditions!$BM$49,0,0,Conditions!$BM$47,1)</xm:f>
          </x14:formula1>
          <xm:sqref>AI170</xm:sqref>
        </x14:dataValidation>
        <x14:dataValidation type="list" allowBlank="1" showInputMessage="1" showErrorMessage="1" xr:uid="{00000000-0002-0000-0200-000005010000}">
          <x14:formula1>
            <xm:f>OFFSET(Conditions!$BM$61,0,0,Conditions!$BM$59,1)</xm:f>
          </x14:formula1>
          <xm:sqref>AL170</xm:sqref>
        </x14:dataValidation>
        <x14:dataValidation type="list" allowBlank="1" showInputMessage="1" showErrorMessage="1" xr:uid="{00000000-0002-0000-0200-000006010000}">
          <x14:formula1>
            <xm:f>OFFSET(Conditions!$BM$73,0,0,Conditions!$BM$71,1)</xm:f>
          </x14:formula1>
          <xm:sqref>AN170</xm:sqref>
        </x14:dataValidation>
        <x14:dataValidation type="list" allowBlank="1" showInputMessage="1" showErrorMessage="1" xr:uid="{00000000-0002-0000-0200-000007010000}">
          <x14:formula1>
            <xm:f>OFFSET(Conditions!$BJ$13,0,0,Conditions!$BJ$11,1)</xm:f>
          </x14:formula1>
          <xm:sqref>AB167</xm:sqref>
        </x14:dataValidation>
        <x14:dataValidation type="list" allowBlank="1" showInputMessage="1" showErrorMessage="1" xr:uid="{00000000-0002-0000-0200-000008010000}">
          <x14:formula1>
            <xm:f>OFFSET(Conditions!$BJ$25,0,0,Conditions!$BJ$23,1)</xm:f>
          </x14:formula1>
          <xm:sqref>AD167</xm:sqref>
        </x14:dataValidation>
        <x14:dataValidation type="list" allowBlank="1" showInputMessage="1" showErrorMessage="1" xr:uid="{00000000-0002-0000-0200-000009010000}">
          <x14:formula1>
            <xm:f>OFFSET(Conditions!$BJ$37,0,0,Conditions!$BJ$35,1)</xm:f>
          </x14:formula1>
          <xm:sqref>AG167</xm:sqref>
        </x14:dataValidation>
        <x14:dataValidation type="list" allowBlank="1" showInputMessage="1" showErrorMessage="1" xr:uid="{00000000-0002-0000-0200-00000A010000}">
          <x14:formula1>
            <xm:f>OFFSET(Conditions!$BJ$4,0,0,Conditions!$BJ$2,1)</xm:f>
          </x14:formula1>
          <xm:sqref>P167</xm:sqref>
        </x14:dataValidation>
        <x14:dataValidation type="list" allowBlank="1" showInputMessage="1" showErrorMessage="1" xr:uid="{00000000-0002-0000-0200-00000B010000}">
          <x14:formula1>
            <xm:f>OFFSET(Conditions!$BJ$49,0,0,Conditions!$BJ$47,1)</xm:f>
          </x14:formula1>
          <xm:sqref>AI167</xm:sqref>
        </x14:dataValidation>
        <x14:dataValidation type="list" allowBlank="1" showInputMessage="1" showErrorMessage="1" xr:uid="{00000000-0002-0000-0200-00000C010000}">
          <x14:formula1>
            <xm:f>OFFSET(Conditions!$BJ$61,0,0,Conditions!$BJ$59,1)</xm:f>
          </x14:formula1>
          <xm:sqref>AL167</xm:sqref>
        </x14:dataValidation>
        <x14:dataValidation type="list" allowBlank="1" showInputMessage="1" showErrorMessage="1" xr:uid="{00000000-0002-0000-0200-00000D010000}">
          <x14:formula1>
            <xm:f>OFFSET(Conditions!$BJ$73,0,0,Conditions!$BJ$71,1)</xm:f>
          </x14:formula1>
          <xm:sqref>AN167</xm:sqref>
        </x14:dataValidation>
        <x14:dataValidation type="list" allowBlank="1" showInputMessage="1" showErrorMessage="1" xr:uid="{00000000-0002-0000-0200-00000E010000}">
          <x14:formula1>
            <xm:f>OFFSET(Conditions!$CF$4,0,0,Conditions!$CF$2,1)</xm:f>
          </x14:formula1>
          <xm:sqref>P201</xm:sqref>
        </x14:dataValidation>
        <x14:dataValidation type="list" allowBlank="1" showInputMessage="1" showErrorMessage="1" xr:uid="{00000000-0002-0000-0200-00000F010000}">
          <x14:formula1>
            <xm:f>OFFSET(Conditions!$CF$13,0,0,Conditions!$CF$11,1)</xm:f>
          </x14:formula1>
          <xm:sqref>AB201</xm:sqref>
        </x14:dataValidation>
        <x14:dataValidation type="list" allowBlank="1" showInputMessage="1" showErrorMessage="1" xr:uid="{00000000-0002-0000-0200-000010010000}">
          <x14:formula1>
            <xm:f>OFFSET(Conditions!$CF$25,0,0,Conditions!$CF$23,1)</xm:f>
          </x14:formula1>
          <xm:sqref>AD201</xm:sqref>
        </x14:dataValidation>
        <x14:dataValidation type="list" allowBlank="1" showInputMessage="1" showErrorMessage="1" xr:uid="{00000000-0002-0000-0200-000011010000}">
          <x14:formula1>
            <xm:f>OFFSET(Conditions!$CF$37,0,0,Conditions!$CF$35,1)</xm:f>
          </x14:formula1>
          <xm:sqref>AG201</xm:sqref>
        </x14:dataValidation>
        <x14:dataValidation type="list" allowBlank="1" showInputMessage="1" showErrorMessage="1" xr:uid="{00000000-0002-0000-0200-000012010000}">
          <x14:formula1>
            <xm:f>OFFSET(Conditions!$CF$49,0,0,Conditions!$CF$47,1)</xm:f>
          </x14:formula1>
          <xm:sqref>AI201</xm:sqref>
        </x14:dataValidation>
        <x14:dataValidation type="list" allowBlank="1" showInputMessage="1" showErrorMessage="1" xr:uid="{00000000-0002-0000-0200-000013010000}">
          <x14:formula1>
            <xm:f>OFFSET(Conditions!$CF$61,0,0,Conditions!$CF$59,1)</xm:f>
          </x14:formula1>
          <xm:sqref>AL201</xm:sqref>
        </x14:dataValidation>
        <x14:dataValidation type="list" allowBlank="1" showInputMessage="1" showErrorMessage="1" xr:uid="{00000000-0002-0000-0200-000014010000}">
          <x14:formula1>
            <xm:f>OFFSET(Conditions!$CF$73,0,0,Conditions!$CF$71,1)</xm:f>
          </x14:formula1>
          <xm:sqref>AN201</xm:sqref>
        </x14:dataValidation>
        <x14:dataValidation type="list" allowBlank="1" showInputMessage="1" showErrorMessage="1" xr:uid="{00000000-0002-0000-0200-000015010000}">
          <x14:formula1>
            <xm:f>OFFSET(Conditions!$CI$4,0,0,Conditions!$CI$2,1)</xm:f>
          </x14:formula1>
          <xm:sqref>P206</xm:sqref>
        </x14:dataValidation>
        <x14:dataValidation type="list" allowBlank="1" showInputMessage="1" showErrorMessage="1" xr:uid="{00000000-0002-0000-0200-000016010000}">
          <x14:formula1>
            <xm:f>OFFSET(Conditions!$CI$13,0,0,Conditions!$CI$11,1)</xm:f>
          </x14:formula1>
          <xm:sqref>AB206</xm:sqref>
        </x14:dataValidation>
        <x14:dataValidation type="list" allowBlank="1" showInputMessage="1" showErrorMessage="1" xr:uid="{00000000-0002-0000-0200-000017010000}">
          <x14:formula1>
            <xm:f>OFFSET(Conditions!$CI$25,0,0,Conditions!$CI$23,1)</xm:f>
          </x14:formula1>
          <xm:sqref>AD206</xm:sqref>
        </x14:dataValidation>
        <x14:dataValidation type="list" allowBlank="1" showInputMessage="1" showErrorMessage="1" xr:uid="{00000000-0002-0000-0200-000018010000}">
          <x14:formula1>
            <xm:f>OFFSET(Conditions!$CI$37,0,0,Conditions!$CI$35,1)</xm:f>
          </x14:formula1>
          <xm:sqref>AG206</xm:sqref>
        </x14:dataValidation>
        <x14:dataValidation type="list" allowBlank="1" showInputMessage="1" showErrorMessage="1" xr:uid="{00000000-0002-0000-0200-000019010000}">
          <x14:formula1>
            <xm:f>OFFSET(Conditions!$CI$49,0,0,Conditions!$CI$47,1)</xm:f>
          </x14:formula1>
          <xm:sqref>AI206</xm:sqref>
        </x14:dataValidation>
        <x14:dataValidation type="list" allowBlank="1" showInputMessage="1" showErrorMessage="1" xr:uid="{00000000-0002-0000-0200-00001A010000}">
          <x14:formula1>
            <xm:f>OFFSET(Conditions!$CI$61,0,0,Conditions!$CI$59,1)</xm:f>
          </x14:formula1>
          <xm:sqref>AL206</xm:sqref>
        </x14:dataValidation>
        <x14:dataValidation type="list" allowBlank="1" showInputMessage="1" showErrorMessage="1" xr:uid="{00000000-0002-0000-0200-00001B010000}">
          <x14:formula1>
            <xm:f>OFFSET(Conditions!$CI$73,0,0,Conditions!$CI$71,1)</xm:f>
          </x14:formula1>
          <xm:sqref>AN206</xm:sqref>
        </x14:dataValidation>
        <x14:dataValidation type="list" allowBlank="1" showInputMessage="1" showErrorMessage="1" xr:uid="{00000000-0002-0000-0200-00001C010000}">
          <x14:formula1>
            <xm:f>OFFSET(Conditions!$CL$4,0,0,Conditions!$CL$2,1)</xm:f>
          </x14:formula1>
          <xm:sqref>P218</xm:sqref>
        </x14:dataValidation>
        <x14:dataValidation type="list" allowBlank="1" showInputMessage="1" showErrorMessage="1" xr:uid="{00000000-0002-0000-0200-00001D010000}">
          <x14:formula1>
            <xm:f>OFFSET(Conditions!$CL$13,0,0,Conditions!$CL$11,1)</xm:f>
          </x14:formula1>
          <xm:sqref>AB218</xm:sqref>
        </x14:dataValidation>
        <x14:dataValidation type="list" allowBlank="1" showInputMessage="1" showErrorMessage="1" xr:uid="{00000000-0002-0000-0200-00001E010000}">
          <x14:formula1>
            <xm:f>OFFSET(Conditions!$CL$25,0,0,Conditions!$CL$23,1)</xm:f>
          </x14:formula1>
          <xm:sqref>AD218</xm:sqref>
        </x14:dataValidation>
        <x14:dataValidation type="list" allowBlank="1" showInputMessage="1" showErrorMessage="1" xr:uid="{00000000-0002-0000-0200-00001F010000}">
          <x14:formula1>
            <xm:f>OFFSET(Conditions!$CL$37,0,0,Conditions!$CL$35,1)</xm:f>
          </x14:formula1>
          <xm:sqref>AG218</xm:sqref>
        </x14:dataValidation>
        <x14:dataValidation type="list" allowBlank="1" showInputMessage="1" showErrorMessage="1" xr:uid="{00000000-0002-0000-0200-000020010000}">
          <x14:formula1>
            <xm:f>OFFSET(Conditions!$CL$49,0,0,Conditions!$CL$47,1)</xm:f>
          </x14:formula1>
          <xm:sqref>AI218</xm:sqref>
        </x14:dataValidation>
        <x14:dataValidation type="list" allowBlank="1" showInputMessage="1" showErrorMessage="1" xr:uid="{00000000-0002-0000-0200-000021010000}">
          <x14:formula1>
            <xm:f>OFFSET(Conditions!$CL$61,0,0,Conditions!$CL$59,1)</xm:f>
          </x14:formula1>
          <xm:sqref>AL218</xm:sqref>
        </x14:dataValidation>
        <x14:dataValidation type="list" allowBlank="1" showInputMessage="1" showErrorMessage="1" xr:uid="{00000000-0002-0000-0200-000022010000}">
          <x14:formula1>
            <xm:f>OFFSET(Conditions!$CL$73,0,0,Conditions!$CL$71,1)</xm:f>
          </x14:formula1>
          <xm:sqref>AN218</xm:sqref>
        </x14:dataValidation>
        <x14:dataValidation type="list" allowBlank="1" showInputMessage="1" showErrorMessage="1" xr:uid="{00000000-0002-0000-0200-000023010000}">
          <x14:formula1>
            <xm:f>OFFSET(Conditions!$BP$4,0,0,Conditions!$BP$2,1)</xm:f>
          </x14:formula1>
          <xm:sqref>P177</xm:sqref>
        </x14:dataValidation>
        <x14:dataValidation type="list" allowBlank="1" showInputMessage="1" showErrorMessage="1" xr:uid="{00000000-0002-0000-0200-000024010000}">
          <x14:formula1>
            <xm:f>OFFSET(Conditions!$BQ$4,0,0,Conditions!$BQ$2,1)</xm:f>
          </x14:formula1>
          <xm:sqref>P179</xm:sqref>
        </x14:dataValidation>
        <x14:dataValidation type="list" allowBlank="1" showInputMessage="1" showErrorMessage="1" xr:uid="{00000000-0002-0000-0200-000025010000}">
          <x14:formula1>
            <xm:f>OFFSET(Conditions!$BR$4,0,0,Conditions!$BR$2,1)</xm:f>
          </x14:formula1>
          <xm:sqref>P181</xm:sqref>
        </x14:dataValidation>
        <x14:dataValidation type="list" allowBlank="1" showInputMessage="1" showErrorMessage="1" xr:uid="{00000000-0002-0000-0200-000026010000}">
          <x14:formula1>
            <xm:f>OFFSET(Conditions!$BT$4,0,0,Conditions!$BT$2,1)</xm:f>
          </x14:formula1>
          <xm:sqref>P183</xm:sqref>
        </x14:dataValidation>
        <x14:dataValidation type="list" allowBlank="1" showInputMessage="1" showErrorMessage="1" xr:uid="{00000000-0002-0000-0200-000027010000}">
          <x14:formula1>
            <xm:f>OFFSET(Conditions!$BU$4,0,0,Conditions!$BU$2,1)</xm:f>
          </x14:formula1>
          <xm:sqref>P185</xm:sqref>
        </x14:dataValidation>
        <x14:dataValidation type="list" allowBlank="1" showInputMessage="1" showErrorMessage="1" xr:uid="{00000000-0002-0000-0200-000028010000}">
          <x14:formula1>
            <xm:f>OFFSET(Conditions!$BP$13,0,0,Conditions!$BP$11,1)</xm:f>
          </x14:formula1>
          <xm:sqref>AB177</xm:sqref>
        </x14:dataValidation>
        <x14:dataValidation type="list" allowBlank="1" showInputMessage="1" showErrorMessage="1" xr:uid="{00000000-0002-0000-0200-000029010000}">
          <x14:formula1>
            <xm:f>OFFSET(Conditions!$BQ$13,0,0,Conditions!$BQ$11,1)</xm:f>
          </x14:formula1>
          <xm:sqref>AB179</xm:sqref>
        </x14:dataValidation>
        <x14:dataValidation type="list" allowBlank="1" showInputMessage="1" showErrorMessage="1" xr:uid="{00000000-0002-0000-0200-00002A010000}">
          <x14:formula1>
            <xm:f>OFFSET(Conditions!$BR$13,0,0,Conditions!$BR$11,1)</xm:f>
          </x14:formula1>
          <xm:sqref>AB181</xm:sqref>
        </x14:dataValidation>
        <x14:dataValidation type="list" allowBlank="1" showInputMessage="1" showErrorMessage="1" xr:uid="{00000000-0002-0000-0200-00002B010000}">
          <x14:formula1>
            <xm:f>OFFSET(Conditions!$BT$13,0,0,Conditions!$BT$11,1)</xm:f>
          </x14:formula1>
          <xm:sqref>AB183</xm:sqref>
        </x14:dataValidation>
        <x14:dataValidation type="list" allowBlank="1" showInputMessage="1" showErrorMessage="1" xr:uid="{00000000-0002-0000-0200-00002C010000}">
          <x14:formula1>
            <xm:f>OFFSET(Conditions!$BU$13,0,0,Conditions!$BU$11,1)</xm:f>
          </x14:formula1>
          <xm:sqref>AB185</xm:sqref>
        </x14:dataValidation>
        <x14:dataValidation type="list" allowBlank="1" showInputMessage="1" showErrorMessage="1" xr:uid="{00000000-0002-0000-0200-00002D010000}">
          <x14:formula1>
            <xm:f>OFFSET(Conditions!$BP$25,0,0,Conditions!$BP$23,1)</xm:f>
          </x14:formula1>
          <xm:sqref>AD177</xm:sqref>
        </x14:dataValidation>
        <x14:dataValidation type="list" allowBlank="1" showInputMessage="1" showErrorMessage="1" xr:uid="{00000000-0002-0000-0200-00002E010000}">
          <x14:formula1>
            <xm:f>OFFSET(Conditions!$BQ$25,0,0,Conditions!$BQ$23,1)</xm:f>
          </x14:formula1>
          <xm:sqref>AD179</xm:sqref>
        </x14:dataValidation>
        <x14:dataValidation type="list" allowBlank="1" showInputMessage="1" showErrorMessage="1" xr:uid="{00000000-0002-0000-0200-00002F010000}">
          <x14:formula1>
            <xm:f>OFFSET(Conditions!$BR$25,0,0,Conditions!$BR$23,1)</xm:f>
          </x14:formula1>
          <xm:sqref>AD181</xm:sqref>
        </x14:dataValidation>
        <x14:dataValidation type="list" allowBlank="1" showInputMessage="1" showErrorMessage="1" xr:uid="{00000000-0002-0000-0200-000030010000}">
          <x14:formula1>
            <xm:f>OFFSET(Conditions!$BT$25,0,0,Conditions!$BT$23,1)</xm:f>
          </x14:formula1>
          <xm:sqref>AD183</xm:sqref>
        </x14:dataValidation>
        <x14:dataValidation type="list" allowBlank="1" showInputMessage="1" showErrorMessage="1" xr:uid="{00000000-0002-0000-0200-000031010000}">
          <x14:formula1>
            <xm:f>OFFSET(Conditions!$BU$25,0,0,Conditions!$BU$23,1)</xm:f>
          </x14:formula1>
          <xm:sqref>AD185</xm:sqref>
        </x14:dataValidation>
        <x14:dataValidation type="list" allowBlank="1" showInputMessage="1" showErrorMessage="1" xr:uid="{00000000-0002-0000-0200-000032010000}">
          <x14:formula1>
            <xm:f>OFFSET(Conditions!$BP$37,0,0,Conditions!$BP$35,1)</xm:f>
          </x14:formula1>
          <xm:sqref>AG177</xm:sqref>
        </x14:dataValidation>
        <x14:dataValidation type="list" allowBlank="1" showInputMessage="1" showErrorMessage="1" xr:uid="{00000000-0002-0000-0200-000033010000}">
          <x14:formula1>
            <xm:f>OFFSET(Conditions!$BQ$37,0,0,Conditions!$BQ$35,1)</xm:f>
          </x14:formula1>
          <xm:sqref>AG179</xm:sqref>
        </x14:dataValidation>
        <x14:dataValidation type="list" allowBlank="1" showInputMessage="1" showErrorMessage="1" xr:uid="{00000000-0002-0000-0200-000034010000}">
          <x14:formula1>
            <xm:f>OFFSET(Conditions!$BR$37,0,0,Conditions!$BR$35,1)</xm:f>
          </x14:formula1>
          <xm:sqref>AG181</xm:sqref>
        </x14:dataValidation>
        <x14:dataValidation type="list" allowBlank="1" showInputMessage="1" showErrorMessage="1" xr:uid="{00000000-0002-0000-0200-000035010000}">
          <x14:formula1>
            <xm:f>OFFSET(Conditions!$BT$37,0,0,Conditions!$BT$35,1)</xm:f>
          </x14:formula1>
          <xm:sqref>AG183</xm:sqref>
        </x14:dataValidation>
        <x14:dataValidation type="list" allowBlank="1" showInputMessage="1" showErrorMessage="1" xr:uid="{00000000-0002-0000-0200-000036010000}">
          <x14:formula1>
            <xm:f>OFFSET(Conditions!$BU$37,0,0,Conditions!$BU$35,1)</xm:f>
          </x14:formula1>
          <xm:sqref>AG185</xm:sqref>
        </x14:dataValidation>
        <x14:dataValidation type="list" allowBlank="1" showInputMessage="1" showErrorMessage="1" xr:uid="{00000000-0002-0000-0200-000037010000}">
          <x14:formula1>
            <xm:f>OFFSET(Conditions!$BP$49,0,0,Conditions!$BP$47,1)</xm:f>
          </x14:formula1>
          <xm:sqref>AI177</xm:sqref>
        </x14:dataValidation>
        <x14:dataValidation type="list" allowBlank="1" showInputMessage="1" showErrorMessage="1" xr:uid="{00000000-0002-0000-0200-000038010000}">
          <x14:formula1>
            <xm:f>OFFSET(Conditions!$BQ$49,0,0,Conditions!$BQ$47,1)</xm:f>
          </x14:formula1>
          <xm:sqref>AI179</xm:sqref>
        </x14:dataValidation>
        <x14:dataValidation type="list" allowBlank="1" showInputMessage="1" showErrorMessage="1" xr:uid="{00000000-0002-0000-0200-000039010000}">
          <x14:formula1>
            <xm:f>OFFSET(Conditions!$BR$49,0,0,Conditions!$BR$47,1)</xm:f>
          </x14:formula1>
          <xm:sqref>AI181</xm:sqref>
        </x14:dataValidation>
        <x14:dataValidation type="list" allowBlank="1" showInputMessage="1" showErrorMessage="1" xr:uid="{00000000-0002-0000-0200-00003A010000}">
          <x14:formula1>
            <xm:f>OFFSET(Conditions!$BT$49,0,0,Conditions!$BT$47,1)</xm:f>
          </x14:formula1>
          <xm:sqref>AI183</xm:sqref>
        </x14:dataValidation>
        <x14:dataValidation type="list" allowBlank="1" showInputMessage="1" showErrorMessage="1" xr:uid="{00000000-0002-0000-0200-00003B010000}">
          <x14:formula1>
            <xm:f>OFFSET(Conditions!$BU$49,0,0,Conditions!$BU$47,1)</xm:f>
          </x14:formula1>
          <xm:sqref>AI185</xm:sqref>
        </x14:dataValidation>
        <x14:dataValidation type="list" allowBlank="1" showInputMessage="1" showErrorMessage="1" xr:uid="{00000000-0002-0000-0200-00003C010000}">
          <x14:formula1>
            <xm:f>OFFSET(Conditions!$BP$61,0,0,Conditions!$BP$59,1)</xm:f>
          </x14:formula1>
          <xm:sqref>AL177</xm:sqref>
        </x14:dataValidation>
        <x14:dataValidation type="list" allowBlank="1" showInputMessage="1" showErrorMessage="1" xr:uid="{00000000-0002-0000-0200-00003D010000}">
          <x14:formula1>
            <xm:f>OFFSET(Conditions!$BQ$61,0,0,Conditions!$BQ$59,1)</xm:f>
          </x14:formula1>
          <xm:sqref>AL179</xm:sqref>
        </x14:dataValidation>
        <x14:dataValidation type="list" allowBlank="1" showInputMessage="1" showErrorMessage="1" xr:uid="{00000000-0002-0000-0200-00003E010000}">
          <x14:formula1>
            <xm:f>OFFSET(Conditions!$BR$61,0,0,Conditions!$BR$59,1)</xm:f>
          </x14:formula1>
          <xm:sqref>AL181</xm:sqref>
        </x14:dataValidation>
        <x14:dataValidation type="list" allowBlank="1" showInputMessage="1" showErrorMessage="1" xr:uid="{00000000-0002-0000-0200-00003F010000}">
          <x14:formula1>
            <xm:f>OFFSET(Conditions!$BT$61,0,0,Conditions!$BT$59,1)</xm:f>
          </x14:formula1>
          <xm:sqref>AL183</xm:sqref>
        </x14:dataValidation>
        <x14:dataValidation type="list" allowBlank="1" showInputMessage="1" showErrorMessage="1" xr:uid="{00000000-0002-0000-0200-000040010000}">
          <x14:formula1>
            <xm:f>OFFSET(Conditions!$BU$61,0,0,Conditions!$BU$59,1)</xm:f>
          </x14:formula1>
          <xm:sqref>AL185</xm:sqref>
        </x14:dataValidation>
        <x14:dataValidation type="list" allowBlank="1" showInputMessage="1" showErrorMessage="1" xr:uid="{00000000-0002-0000-0200-000041010000}">
          <x14:formula1>
            <xm:f>OFFSET(Conditions!$BP$73,0,0,Conditions!$BP$71,1)</xm:f>
          </x14:formula1>
          <xm:sqref>AN177</xm:sqref>
        </x14:dataValidation>
        <x14:dataValidation type="list" allowBlank="1" showInputMessage="1" showErrorMessage="1" xr:uid="{00000000-0002-0000-0200-000042010000}">
          <x14:formula1>
            <xm:f>OFFSET(Conditions!$BQ$73,0,0,Conditions!$BQ$71,1)</xm:f>
          </x14:formula1>
          <xm:sqref>AN179</xm:sqref>
        </x14:dataValidation>
        <x14:dataValidation type="list" allowBlank="1" showInputMessage="1" showErrorMessage="1" xr:uid="{00000000-0002-0000-0200-000043010000}">
          <x14:formula1>
            <xm:f>OFFSET(Conditions!$BR$73,0,0,Conditions!$BR$71,1)</xm:f>
          </x14:formula1>
          <xm:sqref>AN181</xm:sqref>
        </x14:dataValidation>
        <x14:dataValidation type="list" allowBlank="1" showInputMessage="1" showErrorMessage="1" xr:uid="{00000000-0002-0000-0200-000044010000}">
          <x14:formula1>
            <xm:f>OFFSET(Conditions!$BT$73,0,0,Conditions!$BT$71,1)</xm:f>
          </x14:formula1>
          <xm:sqref>AN183</xm:sqref>
        </x14:dataValidation>
        <x14:dataValidation type="list" allowBlank="1" showInputMessage="1" showErrorMessage="1" xr:uid="{00000000-0002-0000-0200-000045010000}">
          <x14:formula1>
            <xm:f>OFFSET(Conditions!$BU$73,0,0,Conditions!$BU$71,1)</xm:f>
          </x14:formula1>
          <xm:sqref>AN185</xm:sqref>
        </x14:dataValidation>
        <x14:dataValidation type="list" allowBlank="1" showInputMessage="1" showErrorMessage="1" xr:uid="{00000000-0002-0000-0200-000046010000}">
          <x14:formula1>
            <xm:f>OFFSET(Conditions!$BX$4,0,0,Conditions!$BX$2,1)</xm:f>
          </x14:formula1>
          <xm:sqref>P190</xm:sqref>
        </x14:dataValidation>
        <x14:dataValidation type="list" allowBlank="1" showInputMessage="1" showErrorMessage="1" xr:uid="{00000000-0002-0000-0200-000047010000}">
          <x14:formula1>
            <xm:f>OFFSET(Conditions!$BY$4,0,0,Conditions!$BY$2,1)</xm:f>
          </x14:formula1>
          <xm:sqref>P192</xm:sqref>
        </x14:dataValidation>
        <x14:dataValidation type="list" allowBlank="1" showInputMessage="1" showErrorMessage="1" xr:uid="{00000000-0002-0000-0200-000048010000}">
          <x14:formula1>
            <xm:f>OFFSET(Conditions!$BZ$4,0,0,Conditions!$BZ$2,1)</xm:f>
          </x14:formula1>
          <xm:sqref>P194</xm:sqref>
        </x14:dataValidation>
        <x14:dataValidation type="list" allowBlank="1" showInputMessage="1" showErrorMessage="1" xr:uid="{00000000-0002-0000-0200-000049010000}">
          <x14:formula1>
            <xm:f>OFFSET(Conditions!$CB$4,0,0,Conditions!$CB$2,1)</xm:f>
          </x14:formula1>
          <xm:sqref>P196</xm:sqref>
        </x14:dataValidation>
        <x14:dataValidation type="list" allowBlank="1" showInputMessage="1" showErrorMessage="1" xr:uid="{00000000-0002-0000-0200-00004A010000}">
          <x14:formula1>
            <xm:f>OFFSET(Conditions!$CC$4,0,0,Conditions!$CC$2,1)</xm:f>
          </x14:formula1>
          <xm:sqref>P198</xm:sqref>
        </x14:dataValidation>
        <x14:dataValidation type="list" allowBlank="1" showInputMessage="1" showErrorMessage="1" xr:uid="{00000000-0002-0000-0200-00004B010000}">
          <x14:formula1>
            <xm:f>OFFSET(Conditions!$BX$13,0,0,Conditions!$BX$11,1)</xm:f>
          </x14:formula1>
          <xm:sqref>AB190</xm:sqref>
        </x14:dataValidation>
        <x14:dataValidation type="list" allowBlank="1" showInputMessage="1" showErrorMessage="1" xr:uid="{00000000-0002-0000-0200-00004C010000}">
          <x14:formula1>
            <xm:f>OFFSET(Conditions!$BY$13,0,0,Conditions!$BY$11,1)</xm:f>
          </x14:formula1>
          <xm:sqref>AB192</xm:sqref>
        </x14:dataValidation>
        <x14:dataValidation type="list" allowBlank="1" showInputMessage="1" showErrorMessage="1" xr:uid="{00000000-0002-0000-0200-00004D010000}">
          <x14:formula1>
            <xm:f>OFFSET(Conditions!$BZ$13,0,0,Conditions!$BZ$11,1)</xm:f>
          </x14:formula1>
          <xm:sqref>AB194</xm:sqref>
        </x14:dataValidation>
        <x14:dataValidation type="list" allowBlank="1" showInputMessage="1" showErrorMessage="1" xr:uid="{00000000-0002-0000-0200-00004E010000}">
          <x14:formula1>
            <xm:f>OFFSET(Conditions!$CB$13,0,0,Conditions!$CB$11,1)</xm:f>
          </x14:formula1>
          <xm:sqref>AB196</xm:sqref>
        </x14:dataValidation>
        <x14:dataValidation type="list" allowBlank="1" showInputMessage="1" showErrorMessage="1" xr:uid="{00000000-0002-0000-0200-00004F010000}">
          <x14:formula1>
            <xm:f>OFFSET(Conditions!$CC$13,0,0,Conditions!$CC$11,1)</xm:f>
          </x14:formula1>
          <xm:sqref>AB198</xm:sqref>
        </x14:dataValidation>
        <x14:dataValidation type="list" allowBlank="1" showInputMessage="1" showErrorMessage="1" xr:uid="{00000000-0002-0000-0200-000050010000}">
          <x14:formula1>
            <xm:f>OFFSET(Conditions!$BX$25,0,0,Conditions!$BX$23,1)</xm:f>
          </x14:formula1>
          <xm:sqref>AD190</xm:sqref>
        </x14:dataValidation>
        <x14:dataValidation type="list" allowBlank="1" showInputMessage="1" showErrorMessage="1" xr:uid="{00000000-0002-0000-0200-000051010000}">
          <x14:formula1>
            <xm:f>OFFSET(Conditions!$BY$25,0,0,Conditions!$BY$23,1)</xm:f>
          </x14:formula1>
          <xm:sqref>AD192</xm:sqref>
        </x14:dataValidation>
        <x14:dataValidation type="list" allowBlank="1" showInputMessage="1" showErrorMessage="1" xr:uid="{00000000-0002-0000-0200-000052010000}">
          <x14:formula1>
            <xm:f>OFFSET(Conditions!$BZ$25,0,0,Conditions!$BZ$23,1)</xm:f>
          </x14:formula1>
          <xm:sqref>AD194</xm:sqref>
        </x14:dataValidation>
        <x14:dataValidation type="list" allowBlank="1" showInputMessage="1" showErrorMessage="1" xr:uid="{00000000-0002-0000-0200-000053010000}">
          <x14:formula1>
            <xm:f>OFFSET(Conditions!$CB$25,0,0,Conditions!$CB$23,1)</xm:f>
          </x14:formula1>
          <xm:sqref>AD196</xm:sqref>
        </x14:dataValidation>
        <x14:dataValidation type="list" allowBlank="1" showInputMessage="1" showErrorMessage="1" xr:uid="{00000000-0002-0000-0200-000054010000}">
          <x14:formula1>
            <xm:f>OFFSET(Conditions!$CC$25,0,0,Conditions!$CC$23,1)</xm:f>
          </x14:formula1>
          <xm:sqref>AD198</xm:sqref>
        </x14:dataValidation>
        <x14:dataValidation type="list" allowBlank="1" showInputMessage="1" showErrorMessage="1" xr:uid="{00000000-0002-0000-0200-000055010000}">
          <x14:formula1>
            <xm:f>OFFSET(Conditions!$BX$37,0,0,Conditions!$BX$35,1)</xm:f>
          </x14:formula1>
          <xm:sqref>AG190</xm:sqref>
        </x14:dataValidation>
        <x14:dataValidation type="list" allowBlank="1" showInputMessage="1" showErrorMessage="1" xr:uid="{00000000-0002-0000-0200-000056010000}">
          <x14:formula1>
            <xm:f>OFFSET(Conditions!$BY$37,0,0,Conditions!$BY$35,1)</xm:f>
          </x14:formula1>
          <xm:sqref>AG192</xm:sqref>
        </x14:dataValidation>
        <x14:dataValidation type="list" allowBlank="1" showInputMessage="1" showErrorMessage="1" xr:uid="{00000000-0002-0000-0200-000057010000}">
          <x14:formula1>
            <xm:f>OFFSET(Conditions!$BZ$37,0,0,Conditions!$BZ$35,1)</xm:f>
          </x14:formula1>
          <xm:sqref>AG194</xm:sqref>
        </x14:dataValidation>
        <x14:dataValidation type="list" allowBlank="1" showInputMessage="1" showErrorMessage="1" xr:uid="{00000000-0002-0000-0200-000058010000}">
          <x14:formula1>
            <xm:f>OFFSET(Conditions!$CB$37,0,0,Conditions!$CB$35,1)</xm:f>
          </x14:formula1>
          <xm:sqref>AG196</xm:sqref>
        </x14:dataValidation>
        <x14:dataValidation type="list" allowBlank="1" showInputMessage="1" showErrorMessage="1" xr:uid="{00000000-0002-0000-0200-000059010000}">
          <x14:formula1>
            <xm:f>OFFSET(Conditions!$CC$37,0,0,Conditions!$CC$35,1)</xm:f>
          </x14:formula1>
          <xm:sqref>AG198</xm:sqref>
        </x14:dataValidation>
        <x14:dataValidation type="list" allowBlank="1" showInputMessage="1" showErrorMessage="1" xr:uid="{00000000-0002-0000-0200-00005A010000}">
          <x14:formula1>
            <xm:f>OFFSET(Conditions!$BX$49,0,0,Conditions!$BX$47,1)</xm:f>
          </x14:formula1>
          <xm:sqref>AI190</xm:sqref>
        </x14:dataValidation>
        <x14:dataValidation type="list" allowBlank="1" showInputMessage="1" showErrorMessage="1" xr:uid="{00000000-0002-0000-0200-00005B010000}">
          <x14:formula1>
            <xm:f>OFFSET(Conditions!$BY$49,0,0,Conditions!$BY$47,1)</xm:f>
          </x14:formula1>
          <xm:sqref>AI192</xm:sqref>
        </x14:dataValidation>
        <x14:dataValidation type="list" allowBlank="1" showInputMessage="1" showErrorMessage="1" xr:uid="{00000000-0002-0000-0200-00005C010000}">
          <x14:formula1>
            <xm:f>OFFSET(Conditions!$BZ$49,0,0,Conditions!$BZ$47,1)</xm:f>
          </x14:formula1>
          <xm:sqref>AI194</xm:sqref>
        </x14:dataValidation>
        <x14:dataValidation type="list" allowBlank="1" showInputMessage="1" showErrorMessage="1" xr:uid="{00000000-0002-0000-0200-00005D010000}">
          <x14:formula1>
            <xm:f>OFFSET(Conditions!$CB$49,0,0,Conditions!$CB$47,1)</xm:f>
          </x14:formula1>
          <xm:sqref>AI196</xm:sqref>
        </x14:dataValidation>
        <x14:dataValidation type="list" allowBlank="1" showInputMessage="1" showErrorMessage="1" xr:uid="{00000000-0002-0000-0200-00005E010000}">
          <x14:formula1>
            <xm:f>OFFSET(Conditions!$CC$49,0,0,Conditions!$CC$47,1)</xm:f>
          </x14:formula1>
          <xm:sqref>AI198</xm:sqref>
        </x14:dataValidation>
        <x14:dataValidation type="list" allowBlank="1" showInputMessage="1" showErrorMessage="1" xr:uid="{00000000-0002-0000-0200-00005F010000}">
          <x14:formula1>
            <xm:f>OFFSET(Conditions!$BX$61,0,0,Conditions!$BX$59,1)</xm:f>
          </x14:formula1>
          <xm:sqref>AL190</xm:sqref>
        </x14:dataValidation>
        <x14:dataValidation type="list" allowBlank="1" showInputMessage="1" showErrorMessage="1" xr:uid="{00000000-0002-0000-0200-000060010000}">
          <x14:formula1>
            <xm:f>OFFSET(Conditions!$BY$61,0,0,Conditions!$BY$59,1)</xm:f>
          </x14:formula1>
          <xm:sqref>AL192</xm:sqref>
        </x14:dataValidation>
        <x14:dataValidation type="list" allowBlank="1" showInputMessage="1" showErrorMessage="1" xr:uid="{00000000-0002-0000-0200-000061010000}">
          <x14:formula1>
            <xm:f>OFFSET(Conditions!$BZ$61,0,0,Conditions!$BZ$59,1)</xm:f>
          </x14:formula1>
          <xm:sqref>AL194</xm:sqref>
        </x14:dataValidation>
        <x14:dataValidation type="list" allowBlank="1" showInputMessage="1" showErrorMessage="1" xr:uid="{00000000-0002-0000-0200-000062010000}">
          <x14:formula1>
            <xm:f>OFFSET(Conditions!$CB$61,0,0,Conditions!$CB$59,1)</xm:f>
          </x14:formula1>
          <xm:sqref>AL196</xm:sqref>
        </x14:dataValidation>
        <x14:dataValidation type="list" allowBlank="1" showInputMessage="1" showErrorMessage="1" xr:uid="{00000000-0002-0000-0200-000063010000}">
          <x14:formula1>
            <xm:f>OFFSET(Conditions!$CC$61,0,0,Conditions!$CC$59,1)</xm:f>
          </x14:formula1>
          <xm:sqref>AL198</xm:sqref>
        </x14:dataValidation>
        <x14:dataValidation type="list" allowBlank="1" showInputMessage="1" showErrorMessage="1" xr:uid="{00000000-0002-0000-0200-000064010000}">
          <x14:formula1>
            <xm:f>OFFSET(Conditions!$BX$73,0,0,Conditions!$BX$71,1)</xm:f>
          </x14:formula1>
          <xm:sqref>AN190</xm:sqref>
        </x14:dataValidation>
        <x14:dataValidation type="list" allowBlank="1" showInputMessage="1" showErrorMessage="1" xr:uid="{00000000-0002-0000-0200-000065010000}">
          <x14:formula1>
            <xm:f>OFFSET(Conditions!$BY$73,0,0,Conditions!$BY$71,1)</xm:f>
          </x14:formula1>
          <xm:sqref>AN192</xm:sqref>
        </x14:dataValidation>
        <x14:dataValidation type="list" allowBlank="1" showInputMessage="1" showErrorMessage="1" xr:uid="{00000000-0002-0000-0200-000066010000}">
          <x14:formula1>
            <xm:f>OFFSET(Conditions!$BZ$73,0,0,Conditions!$BZ$71,1)</xm:f>
          </x14:formula1>
          <xm:sqref>AN194</xm:sqref>
        </x14:dataValidation>
        <x14:dataValidation type="list" allowBlank="1" showInputMessage="1" showErrorMessage="1" xr:uid="{00000000-0002-0000-0200-000067010000}">
          <x14:formula1>
            <xm:f>OFFSET(Conditions!$CB$73,0,0,Conditions!$CB$71,1)</xm:f>
          </x14:formula1>
          <xm:sqref>AN196</xm:sqref>
        </x14:dataValidation>
        <x14:dataValidation type="list" allowBlank="1" showInputMessage="1" showErrorMessage="1" xr:uid="{00000000-0002-0000-0200-000068010000}">
          <x14:formula1>
            <xm:f>OFFSET(Conditions!$CC$73,0,0,Conditions!$CC$71,1)</xm:f>
          </x14:formula1>
          <xm:sqref>AN198</xm:sqref>
        </x14:dataValidation>
        <x14:dataValidation type="list" allowBlank="1" showInputMessage="1" showErrorMessage="1" xr:uid="{00000000-0002-0000-0200-000069010000}">
          <x14:formula1>
            <xm:f>OFFSET(Conditions!$BB$13,0,0,Conditions!$BB$11,1)</xm:f>
          </x14:formula1>
          <xm:sqref>AB159</xm:sqref>
        </x14:dataValidation>
        <x14:dataValidation type="list" allowBlank="1" showInputMessage="1" showErrorMessage="1" xr:uid="{00000000-0002-0000-0200-00006A010000}">
          <x14:formula1>
            <xm:f>OFFSET(Conditions!$BB$25,0,0,Conditions!$BB$23,1)</xm:f>
          </x14:formula1>
          <xm:sqref>AD159</xm:sqref>
        </x14:dataValidation>
        <x14:dataValidation type="list" allowBlank="1" showInputMessage="1" showErrorMessage="1" xr:uid="{00000000-0002-0000-0200-00006B010000}">
          <x14:formula1>
            <xm:f>OFFSET(Conditions!$BB$37,0,0,Conditions!$BB$35,1)</xm:f>
          </x14:formula1>
          <xm:sqref>AG159</xm:sqref>
        </x14:dataValidation>
        <x14:dataValidation type="list" allowBlank="1" showInputMessage="1" showErrorMessage="1" xr:uid="{00000000-0002-0000-0200-00006C010000}">
          <x14:formula1>
            <xm:f>OFFSET(Conditions!$BB$49,0,0,Conditions!$BB$47,1)</xm:f>
          </x14:formula1>
          <xm:sqref>AI159</xm:sqref>
        </x14:dataValidation>
        <x14:dataValidation type="list" allowBlank="1" showInputMessage="1" showErrorMessage="1" xr:uid="{00000000-0002-0000-0200-00006D010000}">
          <x14:formula1>
            <xm:f>OFFSET(Conditions!$BB$61,0,0,Conditions!$BB$59,1)</xm:f>
          </x14:formula1>
          <xm:sqref>AL159</xm:sqref>
        </x14:dataValidation>
        <x14:dataValidation type="list" allowBlank="1" showInputMessage="1" showErrorMessage="1" xr:uid="{00000000-0002-0000-0200-00006E010000}">
          <x14:formula1>
            <xm:f>OFFSET(Conditions!$BB$73,0,0,Conditions!$BB$71,1)</xm:f>
          </x14:formula1>
          <xm:sqref>AN159</xm:sqref>
        </x14:dataValidation>
        <x14:dataValidation type="list" allowBlank="1" showInputMessage="1" showErrorMessage="1" xr:uid="{62CE5DBF-07EE-471D-9413-1F1244392F43}">
          <x14:formula1>
            <xm:f>OFFSET(Conditions!$C$85,0,0,Conditions!$C$83,1)</xm:f>
          </x14:formula1>
          <xm:sqref>R35</xm:sqref>
        </x14:dataValidation>
        <x14:dataValidation type="list" allowBlank="1" showInputMessage="1" showErrorMessage="1" xr:uid="{57B2486E-1AE4-46B8-A3F3-880871F17126}">
          <x14:formula1>
            <xm:f>OFFSET(Conditions!$D$85,0,0,Conditions!$D$83,1)</xm:f>
          </x14:formula1>
          <xm:sqref>R36</xm:sqref>
        </x14:dataValidation>
        <x14:dataValidation type="list" allowBlank="1" showInputMessage="1" showErrorMessage="1" xr:uid="{14B1B655-D665-4874-8EBC-56C5A943D395}">
          <x14:formula1>
            <xm:f>OFFSET(Conditions!$E$85,0,0,Conditions!$E$83,1)</xm:f>
          </x14:formula1>
          <xm:sqref>R37</xm:sqref>
        </x14:dataValidation>
        <x14:dataValidation type="list" allowBlank="1" showInputMessage="1" showErrorMessage="1" xr:uid="{17F9A2DC-E672-4EC6-910F-C562D0FCD604}">
          <x14:formula1>
            <xm:f>OFFSET(Conditions!$F$85,0,0,Conditions!$F$83,1)</xm:f>
          </x14:formula1>
          <xm:sqref>R38</xm:sqref>
        </x14:dataValidation>
        <x14:dataValidation type="list" allowBlank="1" showInputMessage="1" showErrorMessage="1" xr:uid="{24A8F2A1-FA32-4A24-8551-9E69EC8A18B5}">
          <x14:formula1>
            <xm:f>OFFSET(Conditions!$C$97,0,0,Conditions!$C$95,1)</xm:f>
          </x14:formula1>
          <xm:sqref>T35</xm:sqref>
        </x14:dataValidation>
        <x14:dataValidation type="list" allowBlank="1" showInputMessage="1" showErrorMessage="1" xr:uid="{AB0FCFC4-524F-4609-8BC8-0555391119C3}">
          <x14:formula1>
            <xm:f>OFFSET(Conditions!$D$97,0,0,Conditions!$D$95,1)</xm:f>
          </x14:formula1>
          <xm:sqref>T36</xm:sqref>
        </x14:dataValidation>
        <x14:dataValidation type="list" allowBlank="1" showInputMessage="1" showErrorMessage="1" xr:uid="{611999DC-4887-4A8E-9D65-B4C6C54DA58F}">
          <x14:formula1>
            <xm:f>OFFSET(Conditions!$E$97,0,0,Conditions!$E$95,1)</xm:f>
          </x14:formula1>
          <xm:sqref>T37</xm:sqref>
        </x14:dataValidation>
        <x14:dataValidation type="list" allowBlank="1" showInputMessage="1" showErrorMessage="1" xr:uid="{B939D478-F675-43F4-A723-7B7BB5E5764B}">
          <x14:formula1>
            <xm:f>OFFSET(Conditions!$F$97,0,0,Conditions!$F$95,1)</xm:f>
          </x14:formula1>
          <xm:sqref>T38</xm:sqref>
        </x14:dataValidation>
        <x14:dataValidation type="list" allowBlank="1" showInputMessage="1" showErrorMessage="1" xr:uid="{C9B80F5D-A21A-4F73-B946-E10A5B86A22F}">
          <x14:formula1>
            <xm:f>OFFSET(Conditions!$J$7045,0,0,Conditions!$J$7043,1)</xm:f>
          </x14:formula1>
          <xm:sqref>R70</xm:sqref>
        </x14:dataValidation>
        <x14:dataValidation type="list" allowBlank="1" showInputMessage="1" showErrorMessage="1" xr:uid="{42392C6E-E2B7-4ABE-9552-6F25A90AFAB0}">
          <x14:formula1>
            <xm:f>OFFSET(Conditions!$K$7045,0,0,Conditions!$K$7043,1)</xm:f>
          </x14:formula1>
          <xm:sqref>R71</xm:sqref>
        </x14:dataValidation>
        <x14:dataValidation type="list" allowBlank="1" showInputMessage="1" showErrorMessage="1" xr:uid="{E6792F05-67A0-4D71-AF8C-180E830B874A}">
          <x14:formula1>
            <xm:f>OFFSET(Conditions!$L$7045,0,0,Conditions!$L$7043,1)</xm:f>
          </x14:formula1>
          <xm:sqref>R72</xm:sqref>
        </x14:dataValidation>
        <x14:dataValidation type="list" allowBlank="1" showInputMessage="1" showErrorMessage="1" xr:uid="{8F15B2A9-6FAC-4170-854A-1DC22CE0D594}">
          <x14:formula1>
            <xm:f>OFFSET(Conditions!$M$7045,0,0,Conditions!$M$7043,1)</xm:f>
          </x14:formula1>
          <xm:sqref>R73</xm:sqref>
        </x14:dataValidation>
        <x14:dataValidation type="list" allowBlank="1" showInputMessage="1" showErrorMessage="1" xr:uid="{7709E0AF-5697-4010-8914-C6983A4B5B73}">
          <x14:formula1>
            <xm:f>OFFSET(Conditions!$J$8051,0,0,Conditions!$J$8049,1)</xm:f>
          </x14:formula1>
          <xm:sqref>T70</xm:sqref>
        </x14:dataValidation>
        <x14:dataValidation type="list" allowBlank="1" showInputMessage="1" showErrorMessage="1" xr:uid="{8B8F17ED-D832-4BBF-9981-C01A74FD6F20}">
          <x14:formula1>
            <xm:f>OFFSET(Conditions!$K$8051,0,0,Conditions!$K$8049,1)</xm:f>
          </x14:formula1>
          <xm:sqref>T71</xm:sqref>
        </x14:dataValidation>
        <x14:dataValidation type="list" allowBlank="1" showInputMessage="1" showErrorMessage="1" xr:uid="{2FF6ACC7-6B59-4CA3-9A80-9BBFAF864DAA}">
          <x14:formula1>
            <xm:f>OFFSET(Conditions!$L$8051,0,0,Conditions!$L$8049,1)</xm:f>
          </x14:formula1>
          <xm:sqref>T72</xm:sqref>
        </x14:dataValidation>
        <x14:dataValidation type="list" allowBlank="1" showInputMessage="1" showErrorMessage="1" xr:uid="{8F10BCFD-C451-418D-89BC-A452FB2F0D60}">
          <x14:formula1>
            <xm:f>OFFSET(Conditions!$M$8051,0,0,Conditions!$M$8049,1)</xm:f>
          </x14:formula1>
          <xm:sqref>T73</xm:sqref>
        </x14:dataValidation>
        <x14:dataValidation type="list" allowBlank="1" showInputMessage="1" showErrorMessage="1" xr:uid="{28C950ED-1533-45E0-BDE4-F844B8569C7D}">
          <x14:formula1>
            <xm:f>OFFSET(Conditions!$P$85,0,0,Conditions!$P$83,1)</xm:f>
          </x14:formula1>
          <xm:sqref>R88</xm:sqref>
        </x14:dataValidation>
        <x14:dataValidation type="list" allowBlank="1" showInputMessage="1" showErrorMessage="1" xr:uid="{9386CC4A-A853-4019-AC71-AF2BD8D387B4}">
          <x14:formula1>
            <xm:f>OFFSET(Conditions!$Q$85,0,0,Conditions!$Q$83,1)</xm:f>
          </x14:formula1>
          <xm:sqref>R90</xm:sqref>
        </x14:dataValidation>
        <x14:dataValidation type="list" allowBlank="1" showInputMessage="1" showErrorMessage="1" xr:uid="{3D9AF9E1-429F-4DA3-B991-6F42E26D3440}">
          <x14:formula1>
            <xm:f>OFFSET(Conditions!$R$85,0,0,Conditions!$R$83,1)</xm:f>
          </x14:formula1>
          <xm:sqref>R92</xm:sqref>
        </x14:dataValidation>
        <x14:dataValidation type="list" allowBlank="1" showInputMessage="1" showErrorMessage="1" xr:uid="{26E32537-1CEC-4F97-9137-2540212AC7B8}">
          <x14:formula1>
            <xm:f>OFFSET(Conditions!$S$85,0,0,Conditions!$S$83,1)</xm:f>
          </x14:formula1>
          <xm:sqref>R94</xm:sqref>
        </x14:dataValidation>
        <x14:dataValidation type="list" allowBlank="1" showInputMessage="1" showErrorMessage="1" xr:uid="{DFF18D0F-4D4B-4734-80BC-7BAB758A48AC}">
          <x14:formula1>
            <xm:f>OFFSET(Conditions!$T$85,0,0,Conditions!$T$83,1)</xm:f>
          </x14:formula1>
          <xm:sqref>R96</xm:sqref>
        </x14:dataValidation>
        <x14:dataValidation type="list" allowBlank="1" showInputMessage="1" showErrorMessage="1" xr:uid="{3F291D7B-5EB1-4221-B86A-4DE4F0899146}">
          <x14:formula1>
            <xm:f>OFFSET(Conditions!$U$85,0,0,Conditions!$U$83,1)</xm:f>
          </x14:formula1>
          <xm:sqref>R98</xm:sqref>
        </x14:dataValidation>
        <x14:dataValidation type="list" allowBlank="1" showInputMessage="1" showErrorMessage="1" xr:uid="{541555E2-B837-491A-9CBA-E0C1DB89C0D7}">
          <x14:formula1>
            <xm:f>OFFSET(Conditions!$V$85,0,0,Conditions!$V$83,1)</xm:f>
          </x14:formula1>
          <xm:sqref>R100</xm:sqref>
        </x14:dataValidation>
        <x14:dataValidation type="list" allowBlank="1" showInputMessage="1" showErrorMessage="1" xr:uid="{5CB5FB5B-16E6-4BD4-98EE-5A92D4F17DA1}">
          <x14:formula1>
            <xm:f>OFFSET(Conditions!$P$97,0,0,Conditions!$P$95,1)</xm:f>
          </x14:formula1>
          <xm:sqref>T88</xm:sqref>
        </x14:dataValidation>
        <x14:dataValidation type="list" allowBlank="1" showInputMessage="1" showErrorMessage="1" xr:uid="{3D191703-0BCA-40D0-8CED-3FCEA1A443CC}">
          <x14:formula1>
            <xm:f>OFFSET(Conditions!$Q$97,0,0,Conditions!$Q$95,1)</xm:f>
          </x14:formula1>
          <xm:sqref>T90</xm:sqref>
        </x14:dataValidation>
        <x14:dataValidation type="list" allowBlank="1" showInputMessage="1" showErrorMessage="1" xr:uid="{ED884DB6-CE1F-4468-A3C1-D483C20419A3}">
          <x14:formula1>
            <xm:f>OFFSET(Conditions!$R$97,0,0,Conditions!$R$95,1)</xm:f>
          </x14:formula1>
          <xm:sqref>T92</xm:sqref>
        </x14:dataValidation>
        <x14:dataValidation type="list" allowBlank="1" showInputMessage="1" showErrorMessage="1" xr:uid="{25497281-2C13-43EA-80C1-AB641C001F05}">
          <x14:formula1>
            <xm:f>OFFSET(Conditions!$S$97,0,0,Conditions!$S$95,1)</xm:f>
          </x14:formula1>
          <xm:sqref>T94</xm:sqref>
        </x14:dataValidation>
        <x14:dataValidation type="list" allowBlank="1" showInputMessage="1" showErrorMessage="1" xr:uid="{E769149C-99B1-4D7E-B549-C35F62DE4502}">
          <x14:formula1>
            <xm:f>OFFSET(Conditions!$T$97,0,0,Conditions!$T$95,1)</xm:f>
          </x14:formula1>
          <xm:sqref>T96</xm:sqref>
        </x14:dataValidation>
        <x14:dataValidation type="list" allowBlank="1" showInputMessage="1" showErrorMessage="1" xr:uid="{8A95C59B-0E2F-4F7E-BC21-D194336C7DC6}">
          <x14:formula1>
            <xm:f>OFFSET(Conditions!$U$97,0,0,Conditions!$U$95,1)</xm:f>
          </x14:formula1>
          <xm:sqref>T98</xm:sqref>
        </x14:dataValidation>
        <x14:dataValidation type="list" allowBlank="1" showInputMessage="1" showErrorMessage="1" xr:uid="{6037EFC5-30C2-4A20-B018-B7A2C99C7F92}">
          <x14:formula1>
            <xm:f>OFFSET(Conditions!$V$97,0,0,Conditions!$V$95,1)</xm:f>
          </x14:formula1>
          <xm:sqref>T100</xm:sqref>
        </x14:dataValidation>
        <x14:dataValidation type="list" allowBlank="1" showInputMessage="1" showErrorMessage="1" xr:uid="{FD96D182-9F8E-47AF-8DD7-4B2285339FB8}">
          <x14:formula1>
            <xm:f>OFFSET(Conditions!$Y$85,0,0,Conditions!$Y$83,1)</xm:f>
          </x14:formula1>
          <xm:sqref>R105</xm:sqref>
        </x14:dataValidation>
        <x14:dataValidation type="list" allowBlank="1" showInputMessage="1" showErrorMessage="1" xr:uid="{1D9096F0-FE2C-4350-8E52-22A7013353D6}">
          <x14:formula1>
            <xm:f>OFFSET(Conditions!$Z$85,0,0,Conditions!$Z$83,1)</xm:f>
          </x14:formula1>
          <xm:sqref>R107</xm:sqref>
        </x14:dataValidation>
        <x14:dataValidation type="list" allowBlank="1" showInputMessage="1" showErrorMessage="1" xr:uid="{AFCAC9C4-EED5-48BB-A063-EFE1503AA19B}">
          <x14:formula1>
            <xm:f>OFFSET(Conditions!$AA$85,0,0,Conditions!$AA$83,1)</xm:f>
          </x14:formula1>
          <xm:sqref>R109</xm:sqref>
        </x14:dataValidation>
        <x14:dataValidation type="list" allowBlank="1" showInputMessage="1" showErrorMessage="1" xr:uid="{C6EDAC1E-0292-4DC9-83D9-A8C651CAEEC5}">
          <x14:formula1>
            <xm:f>OFFSET(Conditions!$AC$85,0,0,Conditions!$AC$83,1)</xm:f>
          </x14:formula1>
          <xm:sqref>R111</xm:sqref>
        </x14:dataValidation>
        <x14:dataValidation type="list" allowBlank="1" showInputMessage="1" showErrorMessage="1" xr:uid="{615EE1DC-CD0D-4BC5-9B0C-A73CA1E380BC}">
          <x14:formula1>
            <xm:f>OFFSET(Conditions!$AD$85,0,0,Conditions!$AD$83,1)</xm:f>
          </x14:formula1>
          <xm:sqref>R113</xm:sqref>
        </x14:dataValidation>
        <x14:dataValidation type="list" allowBlank="1" showInputMessage="1" showErrorMessage="1" xr:uid="{AA3D5449-0F88-4D72-8B54-9F8BE12279A2}">
          <x14:formula1>
            <xm:f>OFFSET(Conditions!$Y$97,0,0,Conditions!$Y$95,1)</xm:f>
          </x14:formula1>
          <xm:sqref>T105</xm:sqref>
        </x14:dataValidation>
        <x14:dataValidation type="list" allowBlank="1" showInputMessage="1" showErrorMessage="1" xr:uid="{D86AF2AD-438F-4391-B183-2D45586CA41D}">
          <x14:formula1>
            <xm:f>OFFSET(Conditions!$Z$97,0,0,Conditions!$Z$95,1)</xm:f>
          </x14:formula1>
          <xm:sqref>T107</xm:sqref>
        </x14:dataValidation>
        <x14:dataValidation type="list" allowBlank="1" showInputMessage="1" showErrorMessage="1" xr:uid="{85A6D64C-9441-4346-8820-236027F0072E}">
          <x14:formula1>
            <xm:f>OFFSET(Conditions!$AA$97,0,0,Conditions!$AA$95,1)</xm:f>
          </x14:formula1>
          <xm:sqref>T109</xm:sqref>
        </x14:dataValidation>
        <x14:dataValidation type="list" allowBlank="1" showInputMessage="1" showErrorMessage="1" xr:uid="{1BA7D2A5-DBEA-4321-A263-F8DEC2A95A11}">
          <x14:formula1>
            <xm:f>OFFSET(Conditions!$AC$97,0,0,Conditions!$AC$95,1)</xm:f>
          </x14:formula1>
          <xm:sqref>T111</xm:sqref>
        </x14:dataValidation>
        <x14:dataValidation type="list" allowBlank="1" showInputMessage="1" showErrorMessage="1" xr:uid="{7BE7CCE3-BCE2-4ED6-9197-D8FB154CC48A}">
          <x14:formula1>
            <xm:f>OFFSET(Conditions!$AD$97,0,0,Conditions!$AD$95,1)</xm:f>
          </x14:formula1>
          <xm:sqref>T113</xm:sqref>
        </x14:dataValidation>
        <x14:dataValidation type="list" allowBlank="1" showInputMessage="1" showErrorMessage="1" xr:uid="{F1DBEBA0-65E5-48A8-9D6D-7C29E497A4D1}">
          <x14:formula1>
            <xm:f>OFFSET(Conditions!$AG$85,0,0,Conditions!$AG$83,1)</xm:f>
          </x14:formula1>
          <xm:sqref>R118</xm:sqref>
        </x14:dataValidation>
        <x14:dataValidation type="list" allowBlank="1" showInputMessage="1" showErrorMessage="1" xr:uid="{3C1565B0-55AC-4925-AFEE-56FD28FEE3BF}">
          <x14:formula1>
            <xm:f>OFFSET(Conditions!$AH$85,0,0,Conditions!$AH$83,1)</xm:f>
          </x14:formula1>
          <xm:sqref>R120</xm:sqref>
        </x14:dataValidation>
        <x14:dataValidation type="list" allowBlank="1" showInputMessage="1" showErrorMessage="1" xr:uid="{474D3D34-E6C9-4C5C-8D16-934F3716C22D}">
          <x14:formula1>
            <xm:f>OFFSET(Conditions!$AI$85,0,0,Conditions!$AI$83,1)</xm:f>
          </x14:formula1>
          <xm:sqref>R122</xm:sqref>
        </x14:dataValidation>
        <x14:dataValidation type="list" allowBlank="1" showInputMessage="1" showErrorMessage="1" xr:uid="{D4B56089-9CB9-47C5-8A66-BB1DD46B6BEA}">
          <x14:formula1>
            <xm:f>OFFSET(Conditions!$AK$85,0,0,Conditions!$AK$83,1)</xm:f>
          </x14:formula1>
          <xm:sqref>R124</xm:sqref>
        </x14:dataValidation>
        <x14:dataValidation type="list" allowBlank="1" showInputMessage="1" showErrorMessage="1" xr:uid="{A4103897-47C3-4CC6-8413-FFEC9FB25D52}">
          <x14:formula1>
            <xm:f>OFFSET(Conditions!$AL$85,0,0,Conditions!$AL$83,1)</xm:f>
          </x14:formula1>
          <xm:sqref>R126</xm:sqref>
        </x14:dataValidation>
        <x14:dataValidation type="list" allowBlank="1" showInputMessage="1" showErrorMessage="1" xr:uid="{9ECE32CA-0FE1-4C51-908E-E5E289B7E1C0}">
          <x14:formula1>
            <xm:f>OFFSET(Conditions!$AG$97,0,0,Conditions!$AG$95,1)</xm:f>
          </x14:formula1>
          <xm:sqref>T118</xm:sqref>
        </x14:dataValidation>
        <x14:dataValidation type="list" allowBlank="1" showInputMessage="1" showErrorMessage="1" xr:uid="{CC7D968C-E9F0-484B-A0A7-F8E16943523F}">
          <x14:formula1>
            <xm:f>OFFSET(Conditions!$AH$97,0,0,Conditions!$AH$95,1)</xm:f>
          </x14:formula1>
          <xm:sqref>T120</xm:sqref>
        </x14:dataValidation>
        <x14:dataValidation type="list" allowBlank="1" showInputMessage="1" showErrorMessage="1" xr:uid="{1E854749-E270-4272-B0F5-B7176C0E7C65}">
          <x14:formula1>
            <xm:f>OFFSET(Conditions!$AI$97,0,0,Conditions!$AI$95,1)</xm:f>
          </x14:formula1>
          <xm:sqref>T122</xm:sqref>
        </x14:dataValidation>
        <x14:dataValidation type="list" allowBlank="1" showInputMessage="1" showErrorMessage="1" xr:uid="{ECA247B4-EA3A-487D-A28D-5B5F578C0A7C}">
          <x14:formula1>
            <xm:f>OFFSET(Conditions!$AK$97,0,0,Conditions!$AK$95,1)</xm:f>
          </x14:formula1>
          <xm:sqref>T124</xm:sqref>
        </x14:dataValidation>
        <x14:dataValidation type="list" allowBlank="1" showInputMessage="1" showErrorMessage="1" xr:uid="{629A5085-CC69-41D5-A149-58098132DCFE}">
          <x14:formula1>
            <xm:f>OFFSET(Conditions!$AL$97,0,0,Conditions!$AL$95,1)</xm:f>
          </x14:formula1>
          <xm:sqref>T126</xm:sqref>
        </x14:dataValidation>
        <x14:dataValidation type="list" allowBlank="1" showInputMessage="1" showErrorMessage="1" xr:uid="{F5F45DEE-9680-4554-BAFD-4F4654186383}">
          <x14:formula1>
            <xm:f>OFFSET(Conditions!$AN$85,0,0,Conditions!$AN$83,1)</xm:f>
          </x14:formula1>
          <xm:sqref>R131</xm:sqref>
        </x14:dataValidation>
        <x14:dataValidation type="list" allowBlank="1" showInputMessage="1" showErrorMessage="1" xr:uid="{BB275805-D114-40D9-975C-BEB61CC9FA2D}">
          <x14:formula1>
            <xm:f>OFFSET(Conditions!$AO$85,0,0,Conditions!$AO$83,1)</xm:f>
          </x14:formula1>
          <xm:sqref>R133</xm:sqref>
        </x14:dataValidation>
        <x14:dataValidation type="list" allowBlank="1" showInputMessage="1" showErrorMessage="1" xr:uid="{3097E56A-9922-4868-9C6E-1F16FDD649F2}">
          <x14:formula1>
            <xm:f>OFFSET(Conditions!$AP$85,0,0,Conditions!$AP$83,1)</xm:f>
          </x14:formula1>
          <xm:sqref>R135</xm:sqref>
        </x14:dataValidation>
        <x14:dataValidation type="list" allowBlank="1" showInputMessage="1" showErrorMessage="1" xr:uid="{0A1AAE4C-945E-4C2D-B0AB-40E1A6763EBB}">
          <x14:formula1>
            <xm:f>OFFSET(Conditions!$AR$85,0,0,Conditions!$AR$83,1)</xm:f>
          </x14:formula1>
          <xm:sqref>R137</xm:sqref>
        </x14:dataValidation>
        <x14:dataValidation type="list" allowBlank="1" showInputMessage="1" showErrorMessage="1" xr:uid="{E083E6EB-AD60-41F3-A204-847CF4681465}">
          <x14:formula1>
            <xm:f>OFFSET(Conditions!$AS$85,0,0,Conditions!$AS$83,1)</xm:f>
          </x14:formula1>
          <xm:sqref>R139</xm:sqref>
        </x14:dataValidation>
        <x14:dataValidation type="list" allowBlank="1" showInputMessage="1" showErrorMessage="1" xr:uid="{12D63A84-D1B9-442C-9C41-CA0A880F1264}">
          <x14:formula1>
            <xm:f>OFFSET(Conditions!$AN$97,0,0,Conditions!$AN$95,1)</xm:f>
          </x14:formula1>
          <xm:sqref>T131</xm:sqref>
        </x14:dataValidation>
        <x14:dataValidation type="list" allowBlank="1" showInputMessage="1" showErrorMessage="1" xr:uid="{EE6BEEB9-0D2C-4C49-81B3-4E56F28C2806}">
          <x14:formula1>
            <xm:f>OFFSET(Conditions!$AO$97,0,0,Conditions!$AO$95,1)</xm:f>
          </x14:formula1>
          <xm:sqref>T133</xm:sqref>
        </x14:dataValidation>
        <x14:dataValidation type="list" allowBlank="1" showInputMessage="1" showErrorMessage="1" xr:uid="{0FF7BEDA-57FE-46F6-B754-321567C53418}">
          <x14:formula1>
            <xm:f>OFFSET(Conditions!$AP$97,0,0,Conditions!$AP$95,1)</xm:f>
          </x14:formula1>
          <xm:sqref>T135</xm:sqref>
        </x14:dataValidation>
        <x14:dataValidation type="list" allowBlank="1" showInputMessage="1" showErrorMessage="1" xr:uid="{8627CF2B-ADE6-458D-8D3B-AD6F122C6C29}">
          <x14:formula1>
            <xm:f>OFFSET(Conditions!$AR$97,0,0,Conditions!$AR$95,1)</xm:f>
          </x14:formula1>
          <xm:sqref>T137</xm:sqref>
        </x14:dataValidation>
        <x14:dataValidation type="list" allowBlank="1" showInputMessage="1" showErrorMessage="1" xr:uid="{632F8D65-C191-4219-8331-D05C44BC5225}">
          <x14:formula1>
            <xm:f>OFFSET(Conditions!$AS$97,0,0,Conditions!$AS$95,1)</xm:f>
          </x14:formula1>
          <xm:sqref>T139</xm:sqref>
        </x14:dataValidation>
        <x14:dataValidation type="list" allowBlank="1" showInputMessage="1" showErrorMessage="1" xr:uid="{99755C54-70E4-4A7D-89EE-E4505AEE5A8D}">
          <x14:formula1>
            <xm:f>OFFSET(Conditions!$AV$85,0,0,Conditions!$AV$83,1)</xm:f>
          </x14:formula1>
          <xm:sqref>R142</xm:sqref>
        </x14:dataValidation>
        <x14:dataValidation type="list" allowBlank="1" showInputMessage="1" showErrorMessage="1" xr:uid="{DDE3B216-10E9-4001-82C4-EC04E83E366C}">
          <x14:formula1>
            <xm:f>OFFSET(Conditions!$AV$97,0,0,Conditions!$AV$95,1)</xm:f>
          </x14:formula1>
          <xm:sqref>T142</xm:sqref>
        </x14:dataValidation>
        <x14:dataValidation type="list" allowBlank="1" showInputMessage="1" showErrorMessage="1" xr:uid="{81EDA0D1-D1D3-4DE3-AD0C-C8F1A76FF4A9}">
          <x14:formula1>
            <xm:f>OFFSET(Conditions!$AY$85,0,0,Conditions!$AY$83,1)</xm:f>
          </x14:formula1>
          <xm:sqref>R145</xm:sqref>
        </x14:dataValidation>
        <x14:dataValidation type="list" allowBlank="1" showInputMessage="1" showErrorMessage="1" xr:uid="{5BB9BCE0-CC40-4864-ABBE-8CD351079F28}">
          <x14:formula1>
            <xm:f>OFFSET(Conditions!$AY$97,0,0,Conditions!$AY$95,1)</xm:f>
          </x14:formula1>
          <xm:sqref>T145</xm:sqref>
        </x14:dataValidation>
        <x14:dataValidation type="list" allowBlank="1" showInputMessage="1" showErrorMessage="1" xr:uid="{A68D29DD-357A-429D-AD51-BA78E0E5A991}">
          <x14:formula1>
            <xm:f>OFFSET(Conditions!$BB$85,0,0,Conditions!$BB$83,1)</xm:f>
          </x14:formula1>
          <xm:sqref>R159</xm:sqref>
        </x14:dataValidation>
        <x14:dataValidation type="list" allowBlank="1" showInputMessage="1" showErrorMessage="1" xr:uid="{CAB403C2-8668-4C86-A3EF-6DBBD4A224DB}">
          <x14:formula1>
            <xm:f>OFFSET(Conditions!$BE$85,0,0,Conditions!$BE$83,1)</xm:f>
          </x14:formula1>
          <xm:sqref>R162</xm:sqref>
        </x14:dataValidation>
        <x14:dataValidation type="list" allowBlank="1" showInputMessage="1" showErrorMessage="1" xr:uid="{CD1A2DAB-56C1-4042-9EB3-A5F761C47ED6}">
          <x14:formula1>
            <xm:f>OFFSET(Conditions!$BF$85,0,0,Conditions!$BF$83,1)</xm:f>
          </x14:formula1>
          <xm:sqref>R163</xm:sqref>
        </x14:dataValidation>
        <x14:dataValidation type="list" allowBlank="1" showInputMessage="1" showErrorMessage="1" xr:uid="{7619F4F7-5DC8-4C5E-87BC-5EB8D67967AF}">
          <x14:formula1>
            <xm:f>OFFSET(Conditions!$BG$85,0,0,Conditions!$BG$83,1)</xm:f>
          </x14:formula1>
          <xm:sqref>R164</xm:sqref>
        </x14:dataValidation>
        <x14:dataValidation type="list" allowBlank="1" showInputMessage="1" showErrorMessage="1" xr:uid="{25809B38-C9A9-4D69-82F3-F956A9AAA621}">
          <x14:formula1>
            <xm:f>OFFSET(Conditions!$BB$97,0,0,Conditions!$BB$95,1)</xm:f>
          </x14:formula1>
          <xm:sqref>T159</xm:sqref>
        </x14:dataValidation>
        <x14:dataValidation type="list" allowBlank="1" showInputMessage="1" showErrorMessage="1" xr:uid="{F5C45C75-7E6C-49FA-A595-3084DD32BB1C}">
          <x14:formula1>
            <xm:f>OFFSET(Conditions!$BE$97,0,0,Conditions!$BE$95,1)</xm:f>
          </x14:formula1>
          <xm:sqref>T162</xm:sqref>
        </x14:dataValidation>
        <x14:dataValidation type="list" allowBlank="1" showInputMessage="1" showErrorMessage="1" xr:uid="{6CCFE642-1A55-4967-A9C6-DB7243FDC82B}">
          <x14:formula1>
            <xm:f>OFFSET(Conditions!$BF$97,0,0,Conditions!$BF$95,1)</xm:f>
          </x14:formula1>
          <xm:sqref>T163</xm:sqref>
        </x14:dataValidation>
        <x14:dataValidation type="list" allowBlank="1" showInputMessage="1" showErrorMessage="1" xr:uid="{1FA0079D-2FE8-445F-88A8-F17C1A756A46}">
          <x14:formula1>
            <xm:f>OFFSET(Conditions!$BG$97,0,0,Conditions!$BG$95,1)</xm:f>
          </x14:formula1>
          <xm:sqref>T164</xm:sqref>
        </x14:dataValidation>
        <x14:dataValidation type="list" allowBlank="1" showInputMessage="1" showErrorMessage="1" xr:uid="{734D02D8-843B-45EA-B61E-D2C89C24821C}">
          <x14:formula1>
            <xm:f>OFFSET(Conditions!$BJ$85,0,0,Conditions!$BJ$83,1)</xm:f>
          </x14:formula1>
          <xm:sqref>R167</xm:sqref>
        </x14:dataValidation>
        <x14:dataValidation type="list" allowBlank="1" showInputMessage="1" showErrorMessage="1" xr:uid="{F5EEEF91-A5ED-4566-9325-7200891A1D76}">
          <x14:formula1>
            <xm:f>OFFSET(Conditions!$BJ$97,0,0,Conditions!$BJ$95,1)</xm:f>
          </x14:formula1>
          <xm:sqref>T167</xm:sqref>
        </x14:dataValidation>
        <x14:dataValidation type="list" allowBlank="1" showInputMessage="1" showErrorMessage="1" xr:uid="{47478448-952E-45B7-AB7B-A6902049EEEB}">
          <x14:formula1>
            <xm:f>OFFSET(Conditions!$BM$85,0,0,Conditions!$BM$83,1)</xm:f>
          </x14:formula1>
          <xm:sqref>R170</xm:sqref>
        </x14:dataValidation>
        <x14:dataValidation type="list" allowBlank="1" showInputMessage="1" showErrorMessage="1" xr:uid="{B3D3BDED-D9DF-4CAC-B857-2E33C8C5947D}">
          <x14:formula1>
            <xm:f>OFFSET(Conditions!$BM$97,0,0,Conditions!$BM$95,1)</xm:f>
          </x14:formula1>
          <xm:sqref>T170</xm:sqref>
        </x14:dataValidation>
        <x14:dataValidation type="list" allowBlank="1" showInputMessage="1" showErrorMessage="1" xr:uid="{1DD07D2C-2B4D-4D3A-91F4-7574277A9BF2}">
          <x14:formula1>
            <xm:f>OFFSET(Conditions!$BP$85,0,0,Conditions!$BP$83,1)</xm:f>
          </x14:formula1>
          <xm:sqref>R177</xm:sqref>
        </x14:dataValidation>
        <x14:dataValidation type="list" allowBlank="1" showInputMessage="1" showErrorMessage="1" xr:uid="{99E5E8ED-67FF-4F87-86BE-911C7E799677}">
          <x14:formula1>
            <xm:f>OFFSET(Conditions!$BQ$85,0,0,Conditions!$BQ$83,1)</xm:f>
          </x14:formula1>
          <xm:sqref>R179</xm:sqref>
        </x14:dataValidation>
        <x14:dataValidation type="list" allowBlank="1" showInputMessage="1" showErrorMessage="1" xr:uid="{3FEF0114-18D3-452F-A724-FA4C1EBF49E8}">
          <x14:formula1>
            <xm:f>OFFSET(Conditions!$BR$85,0,0,Conditions!$BR$83,1)</xm:f>
          </x14:formula1>
          <xm:sqref>R181</xm:sqref>
        </x14:dataValidation>
        <x14:dataValidation type="list" allowBlank="1" showInputMessage="1" showErrorMessage="1" xr:uid="{30F37010-1CBB-4DE2-B6BE-AEAAD3572E71}">
          <x14:formula1>
            <xm:f>OFFSET(Conditions!$BP$97,0,0,Conditions!$BP$95,1)</xm:f>
          </x14:formula1>
          <xm:sqref>T177</xm:sqref>
        </x14:dataValidation>
        <x14:dataValidation type="list" allowBlank="1" showInputMessage="1" showErrorMessage="1" xr:uid="{6F0260CD-B559-4E47-9F71-58696B124659}">
          <x14:formula1>
            <xm:f>OFFSET(Conditions!$BQ$97,0,0,Conditions!$BQ$95,1)</xm:f>
          </x14:formula1>
          <xm:sqref>T179</xm:sqref>
        </x14:dataValidation>
        <x14:dataValidation type="list" allowBlank="1" showInputMessage="1" showErrorMessage="1" xr:uid="{0C022DBB-C000-43E0-AD82-F334DF9648B5}">
          <x14:formula1>
            <xm:f>OFFSET(Conditions!$BR$97,0,0,Conditions!$BR$95,1)</xm:f>
          </x14:formula1>
          <xm:sqref>T181</xm:sqref>
        </x14:dataValidation>
        <x14:dataValidation type="list" allowBlank="1" showInputMessage="1" showErrorMessage="1" xr:uid="{070BF9EF-0C98-4160-9682-812FD7CAD74D}">
          <x14:formula1>
            <xm:f>OFFSET(Conditions!$BT$85,0,0,Conditions!$BT$83,1)</xm:f>
          </x14:formula1>
          <xm:sqref>R183</xm:sqref>
        </x14:dataValidation>
        <x14:dataValidation type="list" allowBlank="1" showInputMessage="1" showErrorMessage="1" xr:uid="{45735950-3D2D-4B33-B39B-E0742CA59B77}">
          <x14:formula1>
            <xm:f>OFFSET(Conditions!$BU$85,0,0,Conditions!$BU$83,1)</xm:f>
          </x14:formula1>
          <xm:sqref>R185</xm:sqref>
        </x14:dataValidation>
        <x14:dataValidation type="list" allowBlank="1" showInputMessage="1" showErrorMessage="1" xr:uid="{C3CF096B-8B77-472F-9281-5D41B0CDA279}">
          <x14:formula1>
            <xm:f>OFFSET(Conditions!$BT$97,0,0,Conditions!$BT$95,1)</xm:f>
          </x14:formula1>
          <xm:sqref>T183</xm:sqref>
        </x14:dataValidation>
        <x14:dataValidation type="list" allowBlank="1" showInputMessage="1" showErrorMessage="1" xr:uid="{FE11D485-1C82-4DBF-BF2F-092DC1967D3C}">
          <x14:formula1>
            <xm:f>OFFSET(Conditions!$BU$97,0,0,Conditions!$BU$95,1)</xm:f>
          </x14:formula1>
          <xm:sqref>T185</xm:sqref>
        </x14:dataValidation>
        <x14:dataValidation type="list" allowBlank="1" showInputMessage="1" showErrorMessage="1" xr:uid="{0D3AE2EE-0AF7-451C-A9EA-3B9161C89EE9}">
          <x14:formula1>
            <xm:f>OFFSET(Conditions!$BX$85,0,0,Conditions!$BX$83,1)</xm:f>
          </x14:formula1>
          <xm:sqref>R190</xm:sqref>
        </x14:dataValidation>
        <x14:dataValidation type="list" allowBlank="1" showInputMessage="1" showErrorMessage="1" xr:uid="{AD2FD756-A1CB-4BFE-BDB5-E6B9B38537C8}">
          <x14:formula1>
            <xm:f>OFFSET(Conditions!$BY$85,0,0,Conditions!$BY$83,1)</xm:f>
          </x14:formula1>
          <xm:sqref>R192</xm:sqref>
        </x14:dataValidation>
        <x14:dataValidation type="list" allowBlank="1" showInputMessage="1" showErrorMessage="1" xr:uid="{6C3BB970-F294-4801-9E5B-421B3C683E24}">
          <x14:formula1>
            <xm:f>OFFSET(Conditions!$BZ$85,0,0,Conditions!$BZ$83,1)</xm:f>
          </x14:formula1>
          <xm:sqref>R194</xm:sqref>
        </x14:dataValidation>
        <x14:dataValidation type="list" allowBlank="1" showInputMessage="1" showErrorMessage="1" xr:uid="{EDD3DD8E-9A39-4FCD-8041-03346D9945D5}">
          <x14:formula1>
            <xm:f>OFFSET(Conditions!$CB$85,0,0,Conditions!$CB$83,1)</xm:f>
          </x14:formula1>
          <xm:sqref>R196</xm:sqref>
        </x14:dataValidation>
        <x14:dataValidation type="list" allowBlank="1" showInputMessage="1" showErrorMessage="1" xr:uid="{72210198-3901-4A05-8972-4F927CE34295}">
          <x14:formula1>
            <xm:f>OFFSET(Conditions!$CC$85,0,0,Conditions!$CC$83,1)</xm:f>
          </x14:formula1>
          <xm:sqref>R198</xm:sqref>
        </x14:dataValidation>
        <x14:dataValidation type="list" allowBlank="1" showInputMessage="1" showErrorMessage="1" xr:uid="{E3941CE0-4672-40D7-A026-9BD2A1979764}">
          <x14:formula1>
            <xm:f>OFFSET(Conditions!$BX$97,0,0,Conditions!$BX$95,1)</xm:f>
          </x14:formula1>
          <xm:sqref>T190</xm:sqref>
        </x14:dataValidation>
        <x14:dataValidation type="list" allowBlank="1" showInputMessage="1" showErrorMessage="1" xr:uid="{0A5A2A1A-D018-48F9-B579-5E7666DD1037}">
          <x14:formula1>
            <xm:f>OFFSET(Conditions!$BY$97,0,0,Conditions!$BY$95,1)</xm:f>
          </x14:formula1>
          <xm:sqref>T192</xm:sqref>
        </x14:dataValidation>
        <x14:dataValidation type="list" allowBlank="1" showInputMessage="1" showErrorMessage="1" xr:uid="{95675EF3-798A-43D4-B380-850B6554C4D7}">
          <x14:formula1>
            <xm:f>OFFSET(Conditions!$BZ$97,0,0,Conditions!$BZ$95,1)</xm:f>
          </x14:formula1>
          <xm:sqref>T194</xm:sqref>
        </x14:dataValidation>
        <x14:dataValidation type="list" allowBlank="1" showInputMessage="1" showErrorMessage="1" xr:uid="{8B9FBE3C-6E75-46F5-B9CC-7A6A1DCCC221}">
          <x14:formula1>
            <xm:f>OFFSET(Conditions!$CB$97,0,0,Conditions!$CB$95,1)</xm:f>
          </x14:formula1>
          <xm:sqref>T196</xm:sqref>
        </x14:dataValidation>
        <x14:dataValidation type="list" allowBlank="1" showInputMessage="1" showErrorMessage="1" xr:uid="{43FCA8BC-666F-4C6D-A77B-F97D9CDB0D99}">
          <x14:formula1>
            <xm:f>OFFSET(Conditions!$CC$97,0,0,Conditions!$CC$95,1)</xm:f>
          </x14:formula1>
          <xm:sqref>T198</xm:sqref>
        </x14:dataValidation>
        <x14:dataValidation type="list" allowBlank="1" showInputMessage="1" showErrorMessage="1" xr:uid="{FBA01966-9FB8-4D1C-A190-7652345C3949}">
          <x14:formula1>
            <xm:f>OFFSET(Conditions!$CF$85,0,0,Conditions!$CF$83,1)</xm:f>
          </x14:formula1>
          <xm:sqref>R201</xm:sqref>
        </x14:dataValidation>
        <x14:dataValidation type="list" allowBlank="1" showInputMessage="1" showErrorMessage="1" xr:uid="{B5C92B8B-FDA3-4B48-BD82-42FAA021C6A2}">
          <x14:formula1>
            <xm:f>OFFSET(Conditions!$CF$97,0,0,Conditions!$CF$95,1)</xm:f>
          </x14:formula1>
          <xm:sqref>T201</xm:sqref>
        </x14:dataValidation>
        <x14:dataValidation type="list" allowBlank="1" showInputMessage="1" showErrorMessage="1" xr:uid="{07B37D1C-1092-4703-9397-68AE9EB4113F}">
          <x14:formula1>
            <xm:f>OFFSET(Conditions!$CI$85,0,0,Conditions!$CI$83,1)</xm:f>
          </x14:formula1>
          <xm:sqref>R206</xm:sqref>
        </x14:dataValidation>
        <x14:dataValidation type="list" allowBlank="1" showInputMessage="1" showErrorMessage="1" xr:uid="{0FD8D192-2F04-4B10-93D2-ADDA79B79E1F}">
          <x14:formula1>
            <xm:f>OFFSET(Conditions!$CI$97,0,0,Conditions!$CI$95,1)</xm:f>
          </x14:formula1>
          <xm:sqref>T206</xm:sqref>
        </x14:dataValidation>
        <x14:dataValidation type="list" allowBlank="1" showInputMessage="1" showErrorMessage="1" xr:uid="{53D47562-D358-449B-B471-7F58D39BBF96}">
          <x14:formula1>
            <xm:f>OFFSET(Conditions!$CL$85,0,0,Conditions!$CL$83,1)</xm:f>
          </x14:formula1>
          <xm:sqref>R218</xm:sqref>
        </x14:dataValidation>
        <x14:dataValidation type="list" allowBlank="1" showInputMessage="1" showErrorMessage="1" xr:uid="{A6FAC898-1033-4A0E-BEE6-5C6A70767D63}">
          <x14:formula1>
            <xm:f>OFFSET(Conditions!$CL$97,0,0,Conditions!$CL$95,1)</xm:f>
          </x14:formula1>
          <xm:sqref>T218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92017-1A5E-42FA-85AF-8E9C0A5F7661}">
  <sheetPr codeName="Sheet3"/>
  <dimension ref="A1:AQ300"/>
  <sheetViews>
    <sheetView topLeftCell="D1" zoomScale="85" zoomScaleNormal="85" workbookViewId="0">
      <pane xSplit="5" ySplit="4" topLeftCell="Q5" activePane="bottomRight" state="frozen"/>
      <selection activeCell="H11" sqref="H11"/>
      <selection pane="topRight" activeCell="H11" sqref="H11"/>
      <selection pane="bottomLeft" activeCell="H11" sqref="H11"/>
      <selection pane="bottomRight" activeCell="H11" sqref="H11"/>
    </sheetView>
  </sheetViews>
  <sheetFormatPr defaultRowHeight="12.5" x14ac:dyDescent="0.25"/>
  <cols>
    <col min="1" max="1" width="11.54296875" style="33" hidden="1" customWidth="1"/>
    <col min="2" max="2" width="6.54296875" style="33" hidden="1" customWidth="1"/>
    <col min="3" max="3" width="13.453125" style="33" hidden="1" customWidth="1"/>
    <col min="4" max="7" width="3.7265625" style="45" customWidth="1"/>
    <col min="8" max="8" width="51.81640625" style="45" customWidth="1"/>
    <col min="9" max="9" width="52.81640625" style="66" customWidth="1"/>
    <col min="10" max="10" width="15" style="66" hidden="1" customWidth="1"/>
    <col min="11" max="11" width="25.81640625" style="66" hidden="1" customWidth="1"/>
    <col min="12" max="12" width="19.7265625" style="66" hidden="1" customWidth="1"/>
    <col min="13" max="13" width="14.81640625" style="30" hidden="1" customWidth="1"/>
    <col min="14" max="14" width="26.7265625" style="66" customWidth="1"/>
    <col min="15" max="15" width="42.7265625" style="66" customWidth="1"/>
    <col min="16" max="16" width="72.7265625" style="66" customWidth="1"/>
    <col min="17" max="17" width="40.7265625" style="66" customWidth="1"/>
    <col min="18" max="21" width="14.26953125" style="66" customWidth="1"/>
    <col min="22" max="22" width="15.54296875" style="66" customWidth="1"/>
    <col min="23" max="23" width="15.81640625" style="66" customWidth="1"/>
    <col min="24" max="24" width="14.54296875" style="66" hidden="1" customWidth="1"/>
    <col min="25" max="25" width="18.26953125" style="206" hidden="1" customWidth="1"/>
    <col min="26" max="26" width="12.81640625" style="45" hidden="1" customWidth="1"/>
    <col min="27" max="27" width="13.26953125" style="45" hidden="1" customWidth="1"/>
    <col min="28" max="28" width="72.7265625" style="45" customWidth="1"/>
    <col min="29" max="29" width="40.7265625" style="45" customWidth="1"/>
    <col min="30" max="30" width="12.54296875" style="45" customWidth="1"/>
    <col min="31" max="31" width="10.1796875" style="45" customWidth="1"/>
    <col min="32" max="32" width="9.54296875" style="45" customWidth="1"/>
    <col min="33" max="33" width="12.54296875" style="45" customWidth="1"/>
    <col min="34" max="34" width="13.453125" style="45" customWidth="1"/>
    <col min="35" max="35" width="12.54296875" style="45" customWidth="1"/>
    <col min="36" max="36" width="10.1796875" style="45" customWidth="1"/>
    <col min="37" max="37" width="7.7265625" style="45" customWidth="1"/>
    <col min="38" max="38" width="12.54296875" style="45" customWidth="1"/>
    <col min="39" max="39" width="14.54296875" style="45" customWidth="1"/>
    <col min="40" max="40" width="12.54296875" style="45" customWidth="1"/>
    <col min="41" max="41" width="8.54296875" style="45" customWidth="1"/>
    <col min="42" max="42" width="9.1796875" style="45" customWidth="1"/>
    <col min="43" max="43" width="14.26953125" style="45" customWidth="1"/>
    <col min="44" max="48" width="9.1796875" style="45" customWidth="1"/>
    <col min="49" max="243" width="9.1796875" style="45"/>
    <col min="244" max="246" width="9.1796875" style="45" customWidth="1"/>
    <col min="247" max="250" width="3.26953125" style="45" customWidth="1"/>
    <col min="251" max="251" width="9.1796875" style="45" customWidth="1"/>
    <col min="252" max="255" width="3.7265625" style="45" customWidth="1"/>
    <col min="256" max="256" width="61.7265625" style="45" customWidth="1"/>
    <col min="257" max="257" width="7.7265625" style="45" customWidth="1"/>
    <col min="258" max="259" width="8.54296875" style="45" customWidth="1"/>
    <col min="260" max="260" width="29.7265625" style="45" customWidth="1"/>
    <col min="261" max="261" width="8.7265625" style="45" customWidth="1"/>
    <col min="262" max="262" width="31.7265625" style="45" customWidth="1"/>
    <col min="263" max="264" width="9.1796875" style="45"/>
    <col min="265" max="265" width="9.1796875" style="45" customWidth="1"/>
    <col min="266" max="499" width="9.1796875" style="45"/>
    <col min="500" max="502" width="9.1796875" style="45" customWidth="1"/>
    <col min="503" max="506" width="3.26953125" style="45" customWidth="1"/>
    <col min="507" max="507" width="9.1796875" style="45" customWidth="1"/>
    <col min="508" max="511" width="3.7265625" style="45" customWidth="1"/>
    <col min="512" max="512" width="61.7265625" style="45" customWidth="1"/>
    <col min="513" max="513" width="7.7265625" style="45" customWidth="1"/>
    <col min="514" max="515" width="8.54296875" style="45" customWidth="1"/>
    <col min="516" max="516" width="29.7265625" style="45" customWidth="1"/>
    <col min="517" max="517" width="8.7265625" style="45" customWidth="1"/>
    <col min="518" max="518" width="31.7265625" style="45" customWidth="1"/>
    <col min="519" max="520" width="9.1796875" style="45"/>
    <col min="521" max="521" width="9.1796875" style="45" customWidth="1"/>
    <col min="522" max="755" width="9.1796875" style="45"/>
    <col min="756" max="758" width="9.1796875" style="45" customWidth="1"/>
    <col min="759" max="762" width="3.26953125" style="45" customWidth="1"/>
    <col min="763" max="763" width="9.1796875" style="45" customWidth="1"/>
    <col min="764" max="767" width="3.7265625" style="45" customWidth="1"/>
    <col min="768" max="768" width="61.7265625" style="45" customWidth="1"/>
    <col min="769" max="769" width="7.7265625" style="45" customWidth="1"/>
    <col min="770" max="771" width="8.54296875" style="45" customWidth="1"/>
    <col min="772" max="772" width="29.7265625" style="45" customWidth="1"/>
    <col min="773" max="773" width="8.7265625" style="45" customWidth="1"/>
    <col min="774" max="774" width="31.7265625" style="45" customWidth="1"/>
    <col min="775" max="776" width="9.1796875" style="45"/>
    <col min="777" max="777" width="9.1796875" style="45" customWidth="1"/>
    <col min="778" max="1011" width="9.1796875" style="45"/>
    <col min="1012" max="1014" width="9.1796875" style="45" customWidth="1"/>
    <col min="1015" max="1018" width="3.26953125" style="45" customWidth="1"/>
    <col min="1019" max="1019" width="9.1796875" style="45" customWidth="1"/>
    <col min="1020" max="1023" width="3.7265625" style="45" customWidth="1"/>
    <col min="1024" max="1024" width="61.7265625" style="45" customWidth="1"/>
    <col min="1025" max="1025" width="7.7265625" style="45" customWidth="1"/>
    <col min="1026" max="1027" width="8.54296875" style="45" customWidth="1"/>
    <col min="1028" max="1028" width="29.7265625" style="45" customWidth="1"/>
    <col min="1029" max="1029" width="8.7265625" style="45" customWidth="1"/>
    <col min="1030" max="1030" width="31.7265625" style="45" customWidth="1"/>
    <col min="1031" max="1032" width="9.1796875" style="45"/>
    <col min="1033" max="1033" width="9.1796875" style="45" customWidth="1"/>
    <col min="1034" max="1267" width="9.1796875" style="45"/>
    <col min="1268" max="1270" width="9.1796875" style="45" customWidth="1"/>
    <col min="1271" max="1274" width="3.26953125" style="45" customWidth="1"/>
    <col min="1275" max="1275" width="9.1796875" style="45" customWidth="1"/>
    <col min="1276" max="1279" width="3.7265625" style="45" customWidth="1"/>
    <col min="1280" max="1280" width="61.7265625" style="45" customWidth="1"/>
    <col min="1281" max="1281" width="7.7265625" style="45" customWidth="1"/>
    <col min="1282" max="1283" width="8.54296875" style="45" customWidth="1"/>
    <col min="1284" max="1284" width="29.7265625" style="45" customWidth="1"/>
    <col min="1285" max="1285" width="8.7265625" style="45" customWidth="1"/>
    <col min="1286" max="1286" width="31.7265625" style="45" customWidth="1"/>
    <col min="1287" max="1288" width="9.1796875" style="45"/>
    <col min="1289" max="1289" width="9.1796875" style="45" customWidth="1"/>
    <col min="1290" max="1523" width="9.1796875" style="45"/>
    <col min="1524" max="1526" width="9.1796875" style="45" customWidth="1"/>
    <col min="1527" max="1530" width="3.26953125" style="45" customWidth="1"/>
    <col min="1531" max="1531" width="9.1796875" style="45" customWidth="1"/>
    <col min="1532" max="1535" width="3.7265625" style="45" customWidth="1"/>
    <col min="1536" max="1536" width="61.7265625" style="45" customWidth="1"/>
    <col min="1537" max="1537" width="7.7265625" style="45" customWidth="1"/>
    <col min="1538" max="1539" width="8.54296875" style="45" customWidth="1"/>
    <col min="1540" max="1540" width="29.7265625" style="45" customWidth="1"/>
    <col min="1541" max="1541" width="8.7265625" style="45" customWidth="1"/>
    <col min="1542" max="1542" width="31.7265625" style="45" customWidth="1"/>
    <col min="1543" max="1544" width="9.1796875" style="45"/>
    <col min="1545" max="1545" width="9.1796875" style="45" customWidth="1"/>
    <col min="1546" max="1779" width="9.1796875" style="45"/>
    <col min="1780" max="1782" width="9.1796875" style="45" customWidth="1"/>
    <col min="1783" max="1786" width="3.26953125" style="45" customWidth="1"/>
    <col min="1787" max="1787" width="9.1796875" style="45" customWidth="1"/>
    <col min="1788" max="1791" width="3.7265625" style="45" customWidth="1"/>
    <col min="1792" max="1792" width="61.7265625" style="45" customWidth="1"/>
    <col min="1793" max="1793" width="7.7265625" style="45" customWidth="1"/>
    <col min="1794" max="1795" width="8.54296875" style="45" customWidth="1"/>
    <col min="1796" max="1796" width="29.7265625" style="45" customWidth="1"/>
    <col min="1797" max="1797" width="8.7265625" style="45" customWidth="1"/>
    <col min="1798" max="1798" width="31.7265625" style="45" customWidth="1"/>
    <col min="1799" max="1800" width="9.1796875" style="45"/>
    <col min="1801" max="1801" width="9.1796875" style="45" customWidth="1"/>
    <col min="1802" max="2035" width="9.1796875" style="45"/>
    <col min="2036" max="2038" width="9.1796875" style="45" customWidth="1"/>
    <col min="2039" max="2042" width="3.26953125" style="45" customWidth="1"/>
    <col min="2043" max="2043" width="9.1796875" style="45" customWidth="1"/>
    <col min="2044" max="2047" width="3.7265625" style="45" customWidth="1"/>
    <col min="2048" max="2048" width="61.7265625" style="45" customWidth="1"/>
    <col min="2049" max="2049" width="7.7265625" style="45" customWidth="1"/>
    <col min="2050" max="2051" width="8.54296875" style="45" customWidth="1"/>
    <col min="2052" max="2052" width="29.7265625" style="45" customWidth="1"/>
    <col min="2053" max="2053" width="8.7265625" style="45" customWidth="1"/>
    <col min="2054" max="2054" width="31.7265625" style="45" customWidth="1"/>
    <col min="2055" max="2056" width="9.1796875" style="45"/>
    <col min="2057" max="2057" width="9.1796875" style="45" customWidth="1"/>
    <col min="2058" max="2291" width="9.1796875" style="45"/>
    <col min="2292" max="2294" width="9.1796875" style="45" customWidth="1"/>
    <col min="2295" max="2298" width="3.26953125" style="45" customWidth="1"/>
    <col min="2299" max="2299" width="9.1796875" style="45" customWidth="1"/>
    <col min="2300" max="2303" width="3.7265625" style="45" customWidth="1"/>
    <col min="2304" max="2304" width="61.7265625" style="45" customWidth="1"/>
    <col min="2305" max="2305" width="7.7265625" style="45" customWidth="1"/>
    <col min="2306" max="2307" width="8.54296875" style="45" customWidth="1"/>
    <col min="2308" max="2308" width="29.7265625" style="45" customWidth="1"/>
    <col min="2309" max="2309" width="8.7265625" style="45" customWidth="1"/>
    <col min="2310" max="2310" width="31.7265625" style="45" customWidth="1"/>
    <col min="2311" max="2312" width="9.1796875" style="45"/>
    <col min="2313" max="2313" width="9.1796875" style="45" customWidth="1"/>
    <col min="2314" max="2547" width="9.1796875" style="45"/>
    <col min="2548" max="2550" width="9.1796875" style="45" customWidth="1"/>
    <col min="2551" max="2554" width="3.26953125" style="45" customWidth="1"/>
    <col min="2555" max="2555" width="9.1796875" style="45" customWidth="1"/>
    <col min="2556" max="2559" width="3.7265625" style="45" customWidth="1"/>
    <col min="2560" max="2560" width="61.7265625" style="45" customWidth="1"/>
    <col min="2561" max="2561" width="7.7265625" style="45" customWidth="1"/>
    <col min="2562" max="2563" width="8.54296875" style="45" customWidth="1"/>
    <col min="2564" max="2564" width="29.7265625" style="45" customWidth="1"/>
    <col min="2565" max="2565" width="8.7265625" style="45" customWidth="1"/>
    <col min="2566" max="2566" width="31.7265625" style="45" customWidth="1"/>
    <col min="2567" max="2568" width="9.1796875" style="45"/>
    <col min="2569" max="2569" width="9.1796875" style="45" customWidth="1"/>
    <col min="2570" max="2803" width="9.1796875" style="45"/>
    <col min="2804" max="2806" width="9.1796875" style="45" customWidth="1"/>
    <col min="2807" max="2810" width="3.26953125" style="45" customWidth="1"/>
    <col min="2811" max="2811" width="9.1796875" style="45" customWidth="1"/>
    <col min="2812" max="2815" width="3.7265625" style="45" customWidth="1"/>
    <col min="2816" max="2816" width="61.7265625" style="45" customWidth="1"/>
    <col min="2817" max="2817" width="7.7265625" style="45" customWidth="1"/>
    <col min="2818" max="2819" width="8.54296875" style="45" customWidth="1"/>
    <col min="2820" max="2820" width="29.7265625" style="45" customWidth="1"/>
    <col min="2821" max="2821" width="8.7265625" style="45" customWidth="1"/>
    <col min="2822" max="2822" width="31.7265625" style="45" customWidth="1"/>
    <col min="2823" max="2824" width="9.1796875" style="45"/>
    <col min="2825" max="2825" width="9.1796875" style="45" customWidth="1"/>
    <col min="2826" max="3059" width="9.1796875" style="45"/>
    <col min="3060" max="3062" width="9.1796875" style="45" customWidth="1"/>
    <col min="3063" max="3066" width="3.26953125" style="45" customWidth="1"/>
    <col min="3067" max="3067" width="9.1796875" style="45" customWidth="1"/>
    <col min="3068" max="3071" width="3.7265625" style="45" customWidth="1"/>
    <col min="3072" max="3072" width="61.7265625" style="45" customWidth="1"/>
    <col min="3073" max="3073" width="7.7265625" style="45" customWidth="1"/>
    <col min="3074" max="3075" width="8.54296875" style="45" customWidth="1"/>
    <col min="3076" max="3076" width="29.7265625" style="45" customWidth="1"/>
    <col min="3077" max="3077" width="8.7265625" style="45" customWidth="1"/>
    <col min="3078" max="3078" width="31.7265625" style="45" customWidth="1"/>
    <col min="3079" max="3080" width="9.1796875" style="45"/>
    <col min="3081" max="3081" width="9.1796875" style="45" customWidth="1"/>
    <col min="3082" max="3315" width="9.1796875" style="45"/>
    <col min="3316" max="3318" width="9.1796875" style="45" customWidth="1"/>
    <col min="3319" max="3322" width="3.26953125" style="45" customWidth="1"/>
    <col min="3323" max="3323" width="9.1796875" style="45" customWidth="1"/>
    <col min="3324" max="3327" width="3.7265625" style="45" customWidth="1"/>
    <col min="3328" max="3328" width="61.7265625" style="45" customWidth="1"/>
    <col min="3329" max="3329" width="7.7265625" style="45" customWidth="1"/>
    <col min="3330" max="3331" width="8.54296875" style="45" customWidth="1"/>
    <col min="3332" max="3332" width="29.7265625" style="45" customWidth="1"/>
    <col min="3333" max="3333" width="8.7265625" style="45" customWidth="1"/>
    <col min="3334" max="3334" width="31.7265625" style="45" customWidth="1"/>
    <col min="3335" max="3336" width="9.1796875" style="45"/>
    <col min="3337" max="3337" width="9.1796875" style="45" customWidth="1"/>
    <col min="3338" max="3571" width="9.1796875" style="45"/>
    <col min="3572" max="3574" width="9.1796875" style="45" customWidth="1"/>
    <col min="3575" max="3578" width="3.26953125" style="45" customWidth="1"/>
    <col min="3579" max="3579" width="9.1796875" style="45" customWidth="1"/>
    <col min="3580" max="3583" width="3.7265625" style="45" customWidth="1"/>
    <col min="3584" max="3584" width="61.7265625" style="45" customWidth="1"/>
    <col min="3585" max="3585" width="7.7265625" style="45" customWidth="1"/>
    <col min="3586" max="3587" width="8.54296875" style="45" customWidth="1"/>
    <col min="3588" max="3588" width="29.7265625" style="45" customWidth="1"/>
    <col min="3589" max="3589" width="8.7265625" style="45" customWidth="1"/>
    <col min="3590" max="3590" width="31.7265625" style="45" customWidth="1"/>
    <col min="3591" max="3592" width="9.1796875" style="45"/>
    <col min="3593" max="3593" width="9.1796875" style="45" customWidth="1"/>
    <col min="3594" max="3827" width="9.1796875" style="45"/>
    <col min="3828" max="3830" width="9.1796875" style="45" customWidth="1"/>
    <col min="3831" max="3834" width="3.26953125" style="45" customWidth="1"/>
    <col min="3835" max="3835" width="9.1796875" style="45" customWidth="1"/>
    <col min="3836" max="3839" width="3.7265625" style="45" customWidth="1"/>
    <col min="3840" max="3840" width="61.7265625" style="45" customWidth="1"/>
    <col min="3841" max="3841" width="7.7265625" style="45" customWidth="1"/>
    <col min="3842" max="3843" width="8.54296875" style="45" customWidth="1"/>
    <col min="3844" max="3844" width="29.7265625" style="45" customWidth="1"/>
    <col min="3845" max="3845" width="8.7265625" style="45" customWidth="1"/>
    <col min="3846" max="3846" width="31.7265625" style="45" customWidth="1"/>
    <col min="3847" max="3848" width="9.1796875" style="45"/>
    <col min="3849" max="3849" width="9.1796875" style="45" customWidth="1"/>
    <col min="3850" max="4083" width="9.1796875" style="45"/>
    <col min="4084" max="4086" width="9.1796875" style="45" customWidth="1"/>
    <col min="4087" max="4090" width="3.26953125" style="45" customWidth="1"/>
    <col min="4091" max="4091" width="9.1796875" style="45" customWidth="1"/>
    <col min="4092" max="4095" width="3.7265625" style="45" customWidth="1"/>
    <col min="4096" max="4096" width="61.7265625" style="45" customWidth="1"/>
    <col min="4097" max="4097" width="7.7265625" style="45" customWidth="1"/>
    <col min="4098" max="4099" width="8.54296875" style="45" customWidth="1"/>
    <col min="4100" max="4100" width="29.7265625" style="45" customWidth="1"/>
    <col min="4101" max="4101" width="8.7265625" style="45" customWidth="1"/>
    <col min="4102" max="4102" width="31.7265625" style="45" customWidth="1"/>
    <col min="4103" max="4104" width="9.1796875" style="45"/>
    <col min="4105" max="4105" width="9.1796875" style="45" customWidth="1"/>
    <col min="4106" max="4339" width="9.1796875" style="45"/>
    <col min="4340" max="4342" width="9.1796875" style="45" customWidth="1"/>
    <col min="4343" max="4346" width="3.26953125" style="45" customWidth="1"/>
    <col min="4347" max="4347" width="9.1796875" style="45" customWidth="1"/>
    <col min="4348" max="4351" width="3.7265625" style="45" customWidth="1"/>
    <col min="4352" max="4352" width="61.7265625" style="45" customWidth="1"/>
    <col min="4353" max="4353" width="7.7265625" style="45" customWidth="1"/>
    <col min="4354" max="4355" width="8.54296875" style="45" customWidth="1"/>
    <col min="4356" max="4356" width="29.7265625" style="45" customWidth="1"/>
    <col min="4357" max="4357" width="8.7265625" style="45" customWidth="1"/>
    <col min="4358" max="4358" width="31.7265625" style="45" customWidth="1"/>
    <col min="4359" max="4360" width="9.1796875" style="45"/>
    <col min="4361" max="4361" width="9.1796875" style="45" customWidth="1"/>
    <col min="4362" max="4595" width="9.1796875" style="45"/>
    <col min="4596" max="4598" width="9.1796875" style="45" customWidth="1"/>
    <col min="4599" max="4602" width="3.26953125" style="45" customWidth="1"/>
    <col min="4603" max="4603" width="9.1796875" style="45" customWidth="1"/>
    <col min="4604" max="4607" width="3.7265625" style="45" customWidth="1"/>
    <col min="4608" max="4608" width="61.7265625" style="45" customWidth="1"/>
    <col min="4609" max="4609" width="7.7265625" style="45" customWidth="1"/>
    <col min="4610" max="4611" width="8.54296875" style="45" customWidth="1"/>
    <col min="4612" max="4612" width="29.7265625" style="45" customWidth="1"/>
    <col min="4613" max="4613" width="8.7265625" style="45" customWidth="1"/>
    <col min="4614" max="4614" width="31.7265625" style="45" customWidth="1"/>
    <col min="4615" max="4616" width="9.1796875" style="45"/>
    <col min="4617" max="4617" width="9.1796875" style="45" customWidth="1"/>
    <col min="4618" max="4851" width="9.1796875" style="45"/>
    <col min="4852" max="4854" width="9.1796875" style="45" customWidth="1"/>
    <col min="4855" max="4858" width="3.26953125" style="45" customWidth="1"/>
    <col min="4859" max="4859" width="9.1796875" style="45" customWidth="1"/>
    <col min="4860" max="4863" width="3.7265625" style="45" customWidth="1"/>
    <col min="4864" max="4864" width="61.7265625" style="45" customWidth="1"/>
    <col min="4865" max="4865" width="7.7265625" style="45" customWidth="1"/>
    <col min="4866" max="4867" width="8.54296875" style="45" customWidth="1"/>
    <col min="4868" max="4868" width="29.7265625" style="45" customWidth="1"/>
    <col min="4869" max="4869" width="8.7265625" style="45" customWidth="1"/>
    <col min="4870" max="4870" width="31.7265625" style="45" customWidth="1"/>
    <col min="4871" max="4872" width="9.1796875" style="45"/>
    <col min="4873" max="4873" width="9.1796875" style="45" customWidth="1"/>
    <col min="4874" max="5107" width="9.1796875" style="45"/>
    <col min="5108" max="5110" width="9.1796875" style="45" customWidth="1"/>
    <col min="5111" max="5114" width="3.26953125" style="45" customWidth="1"/>
    <col min="5115" max="5115" width="9.1796875" style="45" customWidth="1"/>
    <col min="5116" max="5119" width="3.7265625" style="45" customWidth="1"/>
    <col min="5120" max="5120" width="61.7265625" style="45" customWidth="1"/>
    <col min="5121" max="5121" width="7.7265625" style="45" customWidth="1"/>
    <col min="5122" max="5123" width="8.54296875" style="45" customWidth="1"/>
    <col min="5124" max="5124" width="29.7265625" style="45" customWidth="1"/>
    <col min="5125" max="5125" width="8.7265625" style="45" customWidth="1"/>
    <col min="5126" max="5126" width="31.7265625" style="45" customWidth="1"/>
    <col min="5127" max="5128" width="9.1796875" style="45"/>
    <col min="5129" max="5129" width="9.1796875" style="45" customWidth="1"/>
    <col min="5130" max="5363" width="9.1796875" style="45"/>
    <col min="5364" max="5366" width="9.1796875" style="45" customWidth="1"/>
    <col min="5367" max="5370" width="3.26953125" style="45" customWidth="1"/>
    <col min="5371" max="5371" width="9.1796875" style="45" customWidth="1"/>
    <col min="5372" max="5375" width="3.7265625" style="45" customWidth="1"/>
    <col min="5376" max="5376" width="61.7265625" style="45" customWidth="1"/>
    <col min="5377" max="5377" width="7.7265625" style="45" customWidth="1"/>
    <col min="5378" max="5379" width="8.54296875" style="45" customWidth="1"/>
    <col min="5380" max="5380" width="29.7265625" style="45" customWidth="1"/>
    <col min="5381" max="5381" width="8.7265625" style="45" customWidth="1"/>
    <col min="5382" max="5382" width="31.7265625" style="45" customWidth="1"/>
    <col min="5383" max="5384" width="9.1796875" style="45"/>
    <col min="5385" max="5385" width="9.1796875" style="45" customWidth="1"/>
    <col min="5386" max="5619" width="9.1796875" style="45"/>
    <col min="5620" max="5622" width="9.1796875" style="45" customWidth="1"/>
    <col min="5623" max="5626" width="3.26953125" style="45" customWidth="1"/>
    <col min="5627" max="5627" width="9.1796875" style="45" customWidth="1"/>
    <col min="5628" max="5631" width="3.7265625" style="45" customWidth="1"/>
    <col min="5632" max="5632" width="61.7265625" style="45" customWidth="1"/>
    <col min="5633" max="5633" width="7.7265625" style="45" customWidth="1"/>
    <col min="5634" max="5635" width="8.54296875" style="45" customWidth="1"/>
    <col min="5636" max="5636" width="29.7265625" style="45" customWidth="1"/>
    <col min="5637" max="5637" width="8.7265625" style="45" customWidth="1"/>
    <col min="5638" max="5638" width="31.7265625" style="45" customWidth="1"/>
    <col min="5639" max="5640" width="9.1796875" style="45"/>
    <col min="5641" max="5641" width="9.1796875" style="45" customWidth="1"/>
    <col min="5642" max="5875" width="9.1796875" style="45"/>
    <col min="5876" max="5878" width="9.1796875" style="45" customWidth="1"/>
    <col min="5879" max="5882" width="3.26953125" style="45" customWidth="1"/>
    <col min="5883" max="5883" width="9.1796875" style="45" customWidth="1"/>
    <col min="5884" max="5887" width="3.7265625" style="45" customWidth="1"/>
    <col min="5888" max="5888" width="61.7265625" style="45" customWidth="1"/>
    <col min="5889" max="5889" width="7.7265625" style="45" customWidth="1"/>
    <col min="5890" max="5891" width="8.54296875" style="45" customWidth="1"/>
    <col min="5892" max="5892" width="29.7265625" style="45" customWidth="1"/>
    <col min="5893" max="5893" width="8.7265625" style="45" customWidth="1"/>
    <col min="5894" max="5894" width="31.7265625" style="45" customWidth="1"/>
    <col min="5895" max="5896" width="9.1796875" style="45"/>
    <col min="5897" max="5897" width="9.1796875" style="45" customWidth="1"/>
    <col min="5898" max="6131" width="9.1796875" style="45"/>
    <col min="6132" max="6134" width="9.1796875" style="45" customWidth="1"/>
    <col min="6135" max="6138" width="3.26953125" style="45" customWidth="1"/>
    <col min="6139" max="6139" width="9.1796875" style="45" customWidth="1"/>
    <col min="6140" max="6143" width="3.7265625" style="45" customWidth="1"/>
    <col min="6144" max="6144" width="61.7265625" style="45" customWidth="1"/>
    <col min="6145" max="6145" width="7.7265625" style="45" customWidth="1"/>
    <col min="6146" max="6147" width="8.54296875" style="45" customWidth="1"/>
    <col min="6148" max="6148" width="29.7265625" style="45" customWidth="1"/>
    <col min="6149" max="6149" width="8.7265625" style="45" customWidth="1"/>
    <col min="6150" max="6150" width="31.7265625" style="45" customWidth="1"/>
    <col min="6151" max="6152" width="9.1796875" style="45"/>
    <col min="6153" max="6153" width="9.1796875" style="45" customWidth="1"/>
    <col min="6154" max="6387" width="9.1796875" style="45"/>
    <col min="6388" max="6390" width="9.1796875" style="45" customWidth="1"/>
    <col min="6391" max="6394" width="3.26953125" style="45" customWidth="1"/>
    <col min="6395" max="6395" width="9.1796875" style="45" customWidth="1"/>
    <col min="6396" max="6399" width="3.7265625" style="45" customWidth="1"/>
    <col min="6400" max="6400" width="61.7265625" style="45" customWidth="1"/>
    <col min="6401" max="6401" width="7.7265625" style="45" customWidth="1"/>
    <col min="6402" max="6403" width="8.54296875" style="45" customWidth="1"/>
    <col min="6404" max="6404" width="29.7265625" style="45" customWidth="1"/>
    <col min="6405" max="6405" width="8.7265625" style="45" customWidth="1"/>
    <col min="6406" max="6406" width="31.7265625" style="45" customWidth="1"/>
    <col min="6407" max="6408" width="9.1796875" style="45"/>
    <col min="6409" max="6409" width="9.1796875" style="45" customWidth="1"/>
    <col min="6410" max="6643" width="9.1796875" style="45"/>
    <col min="6644" max="6646" width="9.1796875" style="45" customWidth="1"/>
    <col min="6647" max="6650" width="3.26953125" style="45" customWidth="1"/>
    <col min="6651" max="6651" width="9.1796875" style="45" customWidth="1"/>
    <col min="6652" max="6655" width="3.7265625" style="45" customWidth="1"/>
    <col min="6656" max="6656" width="61.7265625" style="45" customWidth="1"/>
    <col min="6657" max="6657" width="7.7265625" style="45" customWidth="1"/>
    <col min="6658" max="6659" width="8.54296875" style="45" customWidth="1"/>
    <col min="6660" max="6660" width="29.7265625" style="45" customWidth="1"/>
    <col min="6661" max="6661" width="8.7265625" style="45" customWidth="1"/>
    <col min="6662" max="6662" width="31.7265625" style="45" customWidth="1"/>
    <col min="6663" max="6664" width="9.1796875" style="45"/>
    <col min="6665" max="6665" width="9.1796875" style="45" customWidth="1"/>
    <col min="6666" max="6899" width="9.1796875" style="45"/>
    <col min="6900" max="6902" width="9.1796875" style="45" customWidth="1"/>
    <col min="6903" max="6906" width="3.26953125" style="45" customWidth="1"/>
    <col min="6907" max="6907" width="9.1796875" style="45" customWidth="1"/>
    <col min="6908" max="6911" width="3.7265625" style="45" customWidth="1"/>
    <col min="6912" max="6912" width="61.7265625" style="45" customWidth="1"/>
    <col min="6913" max="6913" width="7.7265625" style="45" customWidth="1"/>
    <col min="6914" max="6915" width="8.54296875" style="45" customWidth="1"/>
    <col min="6916" max="6916" width="29.7265625" style="45" customWidth="1"/>
    <col min="6917" max="6917" width="8.7265625" style="45" customWidth="1"/>
    <col min="6918" max="6918" width="31.7265625" style="45" customWidth="1"/>
    <col min="6919" max="6920" width="9.1796875" style="45"/>
    <col min="6921" max="6921" width="9.1796875" style="45" customWidth="1"/>
    <col min="6922" max="7155" width="9.1796875" style="45"/>
    <col min="7156" max="7158" width="9.1796875" style="45" customWidth="1"/>
    <col min="7159" max="7162" width="3.26953125" style="45" customWidth="1"/>
    <col min="7163" max="7163" width="9.1796875" style="45" customWidth="1"/>
    <col min="7164" max="7167" width="3.7265625" style="45" customWidth="1"/>
    <col min="7168" max="7168" width="61.7265625" style="45" customWidth="1"/>
    <col min="7169" max="7169" width="7.7265625" style="45" customWidth="1"/>
    <col min="7170" max="7171" width="8.54296875" style="45" customWidth="1"/>
    <col min="7172" max="7172" width="29.7265625" style="45" customWidth="1"/>
    <col min="7173" max="7173" width="8.7265625" style="45" customWidth="1"/>
    <col min="7174" max="7174" width="31.7265625" style="45" customWidth="1"/>
    <col min="7175" max="7176" width="9.1796875" style="45"/>
    <col min="7177" max="7177" width="9.1796875" style="45" customWidth="1"/>
    <col min="7178" max="7411" width="9.1796875" style="45"/>
    <col min="7412" max="7414" width="9.1796875" style="45" customWidth="1"/>
    <col min="7415" max="7418" width="3.26953125" style="45" customWidth="1"/>
    <col min="7419" max="7419" width="9.1796875" style="45" customWidth="1"/>
    <col min="7420" max="7423" width="3.7265625" style="45" customWidth="1"/>
    <col min="7424" max="7424" width="61.7265625" style="45" customWidth="1"/>
    <col min="7425" max="7425" width="7.7265625" style="45" customWidth="1"/>
    <col min="7426" max="7427" width="8.54296875" style="45" customWidth="1"/>
    <col min="7428" max="7428" width="29.7265625" style="45" customWidth="1"/>
    <col min="7429" max="7429" width="8.7265625" style="45" customWidth="1"/>
    <col min="7430" max="7430" width="31.7265625" style="45" customWidth="1"/>
    <col min="7431" max="7432" width="9.1796875" style="45"/>
    <col min="7433" max="7433" width="9.1796875" style="45" customWidth="1"/>
    <col min="7434" max="7667" width="9.1796875" style="45"/>
    <col min="7668" max="7670" width="9.1796875" style="45" customWidth="1"/>
    <col min="7671" max="7674" width="3.26953125" style="45" customWidth="1"/>
    <col min="7675" max="7675" width="9.1796875" style="45" customWidth="1"/>
    <col min="7676" max="7679" width="3.7265625" style="45" customWidth="1"/>
    <col min="7680" max="7680" width="61.7265625" style="45" customWidth="1"/>
    <col min="7681" max="7681" width="7.7265625" style="45" customWidth="1"/>
    <col min="7682" max="7683" width="8.54296875" style="45" customWidth="1"/>
    <col min="7684" max="7684" width="29.7265625" style="45" customWidth="1"/>
    <col min="7685" max="7685" width="8.7265625" style="45" customWidth="1"/>
    <col min="7686" max="7686" width="31.7265625" style="45" customWidth="1"/>
    <col min="7687" max="7688" width="9.1796875" style="45"/>
    <col min="7689" max="7689" width="9.1796875" style="45" customWidth="1"/>
    <col min="7690" max="7923" width="9.1796875" style="45"/>
    <col min="7924" max="7926" width="9.1796875" style="45" customWidth="1"/>
    <col min="7927" max="7930" width="3.26953125" style="45" customWidth="1"/>
    <col min="7931" max="7931" width="9.1796875" style="45" customWidth="1"/>
    <col min="7932" max="7935" width="3.7265625" style="45" customWidth="1"/>
    <col min="7936" max="7936" width="61.7265625" style="45" customWidth="1"/>
    <col min="7937" max="7937" width="7.7265625" style="45" customWidth="1"/>
    <col min="7938" max="7939" width="8.54296875" style="45" customWidth="1"/>
    <col min="7940" max="7940" width="29.7265625" style="45" customWidth="1"/>
    <col min="7941" max="7941" width="8.7265625" style="45" customWidth="1"/>
    <col min="7942" max="7942" width="31.7265625" style="45" customWidth="1"/>
    <col min="7943" max="7944" width="9.1796875" style="45"/>
    <col min="7945" max="7945" width="9.1796875" style="45" customWidth="1"/>
    <col min="7946" max="8179" width="9.1796875" style="45"/>
    <col min="8180" max="8182" width="9.1796875" style="45" customWidth="1"/>
    <col min="8183" max="8186" width="3.26953125" style="45" customWidth="1"/>
    <col min="8187" max="8187" width="9.1796875" style="45" customWidth="1"/>
    <col min="8188" max="8191" width="3.7265625" style="45" customWidth="1"/>
    <col min="8192" max="8192" width="61.7265625" style="45" customWidth="1"/>
    <col min="8193" max="8193" width="7.7265625" style="45" customWidth="1"/>
    <col min="8194" max="8195" width="8.54296875" style="45" customWidth="1"/>
    <col min="8196" max="8196" width="29.7265625" style="45" customWidth="1"/>
    <col min="8197" max="8197" width="8.7265625" style="45" customWidth="1"/>
    <col min="8198" max="8198" width="31.7265625" style="45" customWidth="1"/>
    <col min="8199" max="8200" width="9.1796875" style="45"/>
    <col min="8201" max="8201" width="9.1796875" style="45" customWidth="1"/>
    <col min="8202" max="8435" width="9.1796875" style="45"/>
    <col min="8436" max="8438" width="9.1796875" style="45" customWidth="1"/>
    <col min="8439" max="8442" width="3.26953125" style="45" customWidth="1"/>
    <col min="8443" max="8443" width="9.1796875" style="45" customWidth="1"/>
    <col min="8444" max="8447" width="3.7265625" style="45" customWidth="1"/>
    <col min="8448" max="8448" width="61.7265625" style="45" customWidth="1"/>
    <col min="8449" max="8449" width="7.7265625" style="45" customWidth="1"/>
    <col min="8450" max="8451" width="8.54296875" style="45" customWidth="1"/>
    <col min="8452" max="8452" width="29.7265625" style="45" customWidth="1"/>
    <col min="8453" max="8453" width="8.7265625" style="45" customWidth="1"/>
    <col min="8454" max="8454" width="31.7265625" style="45" customWidth="1"/>
    <col min="8455" max="8456" width="9.1796875" style="45"/>
    <col min="8457" max="8457" width="9.1796875" style="45" customWidth="1"/>
    <col min="8458" max="8691" width="9.1796875" style="45"/>
    <col min="8692" max="8694" width="9.1796875" style="45" customWidth="1"/>
    <col min="8695" max="8698" width="3.26953125" style="45" customWidth="1"/>
    <col min="8699" max="8699" width="9.1796875" style="45" customWidth="1"/>
    <col min="8700" max="8703" width="3.7265625" style="45" customWidth="1"/>
    <col min="8704" max="8704" width="61.7265625" style="45" customWidth="1"/>
    <col min="8705" max="8705" width="7.7265625" style="45" customWidth="1"/>
    <col min="8706" max="8707" width="8.54296875" style="45" customWidth="1"/>
    <col min="8708" max="8708" width="29.7265625" style="45" customWidth="1"/>
    <col min="8709" max="8709" width="8.7265625" style="45" customWidth="1"/>
    <col min="8710" max="8710" width="31.7265625" style="45" customWidth="1"/>
    <col min="8711" max="8712" width="9.1796875" style="45"/>
    <col min="8713" max="8713" width="9.1796875" style="45" customWidth="1"/>
    <col min="8714" max="8947" width="9.1796875" style="45"/>
    <col min="8948" max="8950" width="9.1796875" style="45" customWidth="1"/>
    <col min="8951" max="8954" width="3.26953125" style="45" customWidth="1"/>
    <col min="8955" max="8955" width="9.1796875" style="45" customWidth="1"/>
    <col min="8956" max="8959" width="3.7265625" style="45" customWidth="1"/>
    <col min="8960" max="8960" width="61.7265625" style="45" customWidth="1"/>
    <col min="8961" max="8961" width="7.7265625" style="45" customWidth="1"/>
    <col min="8962" max="8963" width="8.54296875" style="45" customWidth="1"/>
    <col min="8964" max="8964" width="29.7265625" style="45" customWidth="1"/>
    <col min="8965" max="8965" width="8.7265625" style="45" customWidth="1"/>
    <col min="8966" max="8966" width="31.7265625" style="45" customWidth="1"/>
    <col min="8967" max="8968" width="9.1796875" style="45"/>
    <col min="8969" max="8969" width="9.1796875" style="45" customWidth="1"/>
    <col min="8970" max="9203" width="9.1796875" style="45"/>
    <col min="9204" max="9206" width="9.1796875" style="45" customWidth="1"/>
    <col min="9207" max="9210" width="3.26953125" style="45" customWidth="1"/>
    <col min="9211" max="9211" width="9.1796875" style="45" customWidth="1"/>
    <col min="9212" max="9215" width="3.7265625" style="45" customWidth="1"/>
    <col min="9216" max="9216" width="61.7265625" style="45" customWidth="1"/>
    <col min="9217" max="9217" width="7.7265625" style="45" customWidth="1"/>
    <col min="9218" max="9219" width="8.54296875" style="45" customWidth="1"/>
    <col min="9220" max="9220" width="29.7265625" style="45" customWidth="1"/>
    <col min="9221" max="9221" width="8.7265625" style="45" customWidth="1"/>
    <col min="9222" max="9222" width="31.7265625" style="45" customWidth="1"/>
    <col min="9223" max="9224" width="9.1796875" style="45"/>
    <col min="9225" max="9225" width="9.1796875" style="45" customWidth="1"/>
    <col min="9226" max="9459" width="9.1796875" style="45"/>
    <col min="9460" max="9462" width="9.1796875" style="45" customWidth="1"/>
    <col min="9463" max="9466" width="3.26953125" style="45" customWidth="1"/>
    <col min="9467" max="9467" width="9.1796875" style="45" customWidth="1"/>
    <col min="9468" max="9471" width="3.7265625" style="45" customWidth="1"/>
    <col min="9472" max="9472" width="61.7265625" style="45" customWidth="1"/>
    <col min="9473" max="9473" width="7.7265625" style="45" customWidth="1"/>
    <col min="9474" max="9475" width="8.54296875" style="45" customWidth="1"/>
    <col min="9476" max="9476" width="29.7265625" style="45" customWidth="1"/>
    <col min="9477" max="9477" width="8.7265625" style="45" customWidth="1"/>
    <col min="9478" max="9478" width="31.7265625" style="45" customWidth="1"/>
    <col min="9479" max="9480" width="9.1796875" style="45"/>
    <col min="9481" max="9481" width="9.1796875" style="45" customWidth="1"/>
    <col min="9482" max="9715" width="9.1796875" style="45"/>
    <col min="9716" max="9718" width="9.1796875" style="45" customWidth="1"/>
    <col min="9719" max="9722" width="3.26953125" style="45" customWidth="1"/>
    <col min="9723" max="9723" width="9.1796875" style="45" customWidth="1"/>
    <col min="9724" max="9727" width="3.7265625" style="45" customWidth="1"/>
    <col min="9728" max="9728" width="61.7265625" style="45" customWidth="1"/>
    <col min="9729" max="9729" width="7.7265625" style="45" customWidth="1"/>
    <col min="9730" max="9731" width="8.54296875" style="45" customWidth="1"/>
    <col min="9732" max="9732" width="29.7265625" style="45" customWidth="1"/>
    <col min="9733" max="9733" width="8.7265625" style="45" customWidth="1"/>
    <col min="9734" max="9734" width="31.7265625" style="45" customWidth="1"/>
    <col min="9735" max="9736" width="9.1796875" style="45"/>
    <col min="9737" max="9737" width="9.1796875" style="45" customWidth="1"/>
    <col min="9738" max="9971" width="9.1796875" style="45"/>
    <col min="9972" max="9974" width="9.1796875" style="45" customWidth="1"/>
    <col min="9975" max="9978" width="3.26953125" style="45" customWidth="1"/>
    <col min="9979" max="9979" width="9.1796875" style="45" customWidth="1"/>
    <col min="9980" max="9983" width="3.7265625" style="45" customWidth="1"/>
    <col min="9984" max="9984" width="61.7265625" style="45" customWidth="1"/>
    <col min="9985" max="9985" width="7.7265625" style="45" customWidth="1"/>
    <col min="9986" max="9987" width="8.54296875" style="45" customWidth="1"/>
    <col min="9988" max="9988" width="29.7265625" style="45" customWidth="1"/>
    <col min="9989" max="9989" width="8.7265625" style="45" customWidth="1"/>
    <col min="9990" max="9990" width="31.7265625" style="45" customWidth="1"/>
    <col min="9991" max="9992" width="9.1796875" style="45"/>
    <col min="9993" max="9993" width="9.1796875" style="45" customWidth="1"/>
    <col min="9994" max="10227" width="9.1796875" style="45"/>
    <col min="10228" max="10230" width="9.1796875" style="45" customWidth="1"/>
    <col min="10231" max="10234" width="3.26953125" style="45" customWidth="1"/>
    <col min="10235" max="10235" width="9.1796875" style="45" customWidth="1"/>
    <col min="10236" max="10239" width="3.7265625" style="45" customWidth="1"/>
    <col min="10240" max="10240" width="61.7265625" style="45" customWidth="1"/>
    <col min="10241" max="10241" width="7.7265625" style="45" customWidth="1"/>
    <col min="10242" max="10243" width="8.54296875" style="45" customWidth="1"/>
    <col min="10244" max="10244" width="29.7265625" style="45" customWidth="1"/>
    <col min="10245" max="10245" width="8.7265625" style="45" customWidth="1"/>
    <col min="10246" max="10246" width="31.7265625" style="45" customWidth="1"/>
    <col min="10247" max="10248" width="9.1796875" style="45"/>
    <col min="10249" max="10249" width="9.1796875" style="45" customWidth="1"/>
    <col min="10250" max="10483" width="9.1796875" style="45"/>
    <col min="10484" max="10486" width="9.1796875" style="45" customWidth="1"/>
    <col min="10487" max="10490" width="3.26953125" style="45" customWidth="1"/>
    <col min="10491" max="10491" width="9.1796875" style="45" customWidth="1"/>
    <col min="10492" max="10495" width="3.7265625" style="45" customWidth="1"/>
    <col min="10496" max="10496" width="61.7265625" style="45" customWidth="1"/>
    <col min="10497" max="10497" width="7.7265625" style="45" customWidth="1"/>
    <col min="10498" max="10499" width="8.54296875" style="45" customWidth="1"/>
    <col min="10500" max="10500" width="29.7265625" style="45" customWidth="1"/>
    <col min="10501" max="10501" width="8.7265625" style="45" customWidth="1"/>
    <col min="10502" max="10502" width="31.7265625" style="45" customWidth="1"/>
    <col min="10503" max="10504" width="9.1796875" style="45"/>
    <col min="10505" max="10505" width="9.1796875" style="45" customWidth="1"/>
    <col min="10506" max="10739" width="9.1796875" style="45"/>
    <col min="10740" max="10742" width="9.1796875" style="45" customWidth="1"/>
    <col min="10743" max="10746" width="3.26953125" style="45" customWidth="1"/>
    <col min="10747" max="10747" width="9.1796875" style="45" customWidth="1"/>
    <col min="10748" max="10751" width="3.7265625" style="45" customWidth="1"/>
    <col min="10752" max="10752" width="61.7265625" style="45" customWidth="1"/>
    <col min="10753" max="10753" width="7.7265625" style="45" customWidth="1"/>
    <col min="10754" max="10755" width="8.54296875" style="45" customWidth="1"/>
    <col min="10756" max="10756" width="29.7265625" style="45" customWidth="1"/>
    <col min="10757" max="10757" width="8.7265625" style="45" customWidth="1"/>
    <col min="10758" max="10758" width="31.7265625" style="45" customWidth="1"/>
    <col min="10759" max="10760" width="9.1796875" style="45"/>
    <col min="10761" max="10761" width="9.1796875" style="45" customWidth="1"/>
    <col min="10762" max="10995" width="9.1796875" style="45"/>
    <col min="10996" max="10998" width="9.1796875" style="45" customWidth="1"/>
    <col min="10999" max="11002" width="3.26953125" style="45" customWidth="1"/>
    <col min="11003" max="11003" width="9.1796875" style="45" customWidth="1"/>
    <col min="11004" max="11007" width="3.7265625" style="45" customWidth="1"/>
    <col min="11008" max="11008" width="61.7265625" style="45" customWidth="1"/>
    <col min="11009" max="11009" width="7.7265625" style="45" customWidth="1"/>
    <col min="11010" max="11011" width="8.54296875" style="45" customWidth="1"/>
    <col min="11012" max="11012" width="29.7265625" style="45" customWidth="1"/>
    <col min="11013" max="11013" width="8.7265625" style="45" customWidth="1"/>
    <col min="11014" max="11014" width="31.7265625" style="45" customWidth="1"/>
    <col min="11015" max="11016" width="9.1796875" style="45"/>
    <col min="11017" max="11017" width="9.1796875" style="45" customWidth="1"/>
    <col min="11018" max="11251" width="9.1796875" style="45"/>
    <col min="11252" max="11254" width="9.1796875" style="45" customWidth="1"/>
    <col min="11255" max="11258" width="3.26953125" style="45" customWidth="1"/>
    <col min="11259" max="11259" width="9.1796875" style="45" customWidth="1"/>
    <col min="11260" max="11263" width="3.7265625" style="45" customWidth="1"/>
    <col min="11264" max="11264" width="61.7265625" style="45" customWidth="1"/>
    <col min="11265" max="11265" width="7.7265625" style="45" customWidth="1"/>
    <col min="11266" max="11267" width="8.54296875" style="45" customWidth="1"/>
    <col min="11268" max="11268" width="29.7265625" style="45" customWidth="1"/>
    <col min="11269" max="11269" width="8.7265625" style="45" customWidth="1"/>
    <col min="11270" max="11270" width="31.7265625" style="45" customWidth="1"/>
    <col min="11271" max="11272" width="9.1796875" style="45"/>
    <col min="11273" max="11273" width="9.1796875" style="45" customWidth="1"/>
    <col min="11274" max="11507" width="9.1796875" style="45"/>
    <col min="11508" max="11510" width="9.1796875" style="45" customWidth="1"/>
    <col min="11511" max="11514" width="3.26953125" style="45" customWidth="1"/>
    <col min="11515" max="11515" width="9.1796875" style="45" customWidth="1"/>
    <col min="11516" max="11519" width="3.7265625" style="45" customWidth="1"/>
    <col min="11520" max="11520" width="61.7265625" style="45" customWidth="1"/>
    <col min="11521" max="11521" width="7.7265625" style="45" customWidth="1"/>
    <col min="11522" max="11523" width="8.54296875" style="45" customWidth="1"/>
    <col min="11524" max="11524" width="29.7265625" style="45" customWidth="1"/>
    <col min="11525" max="11525" width="8.7265625" style="45" customWidth="1"/>
    <col min="11526" max="11526" width="31.7265625" style="45" customWidth="1"/>
    <col min="11527" max="11528" width="9.1796875" style="45"/>
    <col min="11529" max="11529" width="9.1796875" style="45" customWidth="1"/>
    <col min="11530" max="11763" width="9.1796875" style="45"/>
    <col min="11764" max="11766" width="9.1796875" style="45" customWidth="1"/>
    <col min="11767" max="11770" width="3.26953125" style="45" customWidth="1"/>
    <col min="11771" max="11771" width="9.1796875" style="45" customWidth="1"/>
    <col min="11772" max="11775" width="3.7265625" style="45" customWidth="1"/>
    <col min="11776" max="11776" width="61.7265625" style="45" customWidth="1"/>
    <col min="11777" max="11777" width="7.7265625" style="45" customWidth="1"/>
    <col min="11778" max="11779" width="8.54296875" style="45" customWidth="1"/>
    <col min="11780" max="11780" width="29.7265625" style="45" customWidth="1"/>
    <col min="11781" max="11781" width="8.7265625" style="45" customWidth="1"/>
    <col min="11782" max="11782" width="31.7265625" style="45" customWidth="1"/>
    <col min="11783" max="11784" width="9.1796875" style="45"/>
    <col min="11785" max="11785" width="9.1796875" style="45" customWidth="1"/>
    <col min="11786" max="12019" width="9.1796875" style="45"/>
    <col min="12020" max="12022" width="9.1796875" style="45" customWidth="1"/>
    <col min="12023" max="12026" width="3.26953125" style="45" customWidth="1"/>
    <col min="12027" max="12027" width="9.1796875" style="45" customWidth="1"/>
    <col min="12028" max="12031" width="3.7265625" style="45" customWidth="1"/>
    <col min="12032" max="12032" width="61.7265625" style="45" customWidth="1"/>
    <col min="12033" max="12033" width="7.7265625" style="45" customWidth="1"/>
    <col min="12034" max="12035" width="8.54296875" style="45" customWidth="1"/>
    <col min="12036" max="12036" width="29.7265625" style="45" customWidth="1"/>
    <col min="12037" max="12037" width="8.7265625" style="45" customWidth="1"/>
    <col min="12038" max="12038" width="31.7265625" style="45" customWidth="1"/>
    <col min="12039" max="12040" width="9.1796875" style="45"/>
    <col min="12041" max="12041" width="9.1796875" style="45" customWidth="1"/>
    <col min="12042" max="12275" width="9.1796875" style="45"/>
    <col min="12276" max="12278" width="9.1796875" style="45" customWidth="1"/>
    <col min="12279" max="12282" width="3.26953125" style="45" customWidth="1"/>
    <col min="12283" max="12283" width="9.1796875" style="45" customWidth="1"/>
    <col min="12284" max="12287" width="3.7265625" style="45" customWidth="1"/>
    <col min="12288" max="12288" width="61.7265625" style="45" customWidth="1"/>
    <col min="12289" max="12289" width="7.7265625" style="45" customWidth="1"/>
    <col min="12290" max="12291" width="8.54296875" style="45" customWidth="1"/>
    <col min="12292" max="12292" width="29.7265625" style="45" customWidth="1"/>
    <col min="12293" max="12293" width="8.7265625" style="45" customWidth="1"/>
    <col min="12294" max="12294" width="31.7265625" style="45" customWidth="1"/>
    <col min="12295" max="12296" width="9.1796875" style="45"/>
    <col min="12297" max="12297" width="9.1796875" style="45" customWidth="1"/>
    <col min="12298" max="12531" width="9.1796875" style="45"/>
    <col min="12532" max="12534" width="9.1796875" style="45" customWidth="1"/>
    <col min="12535" max="12538" width="3.26953125" style="45" customWidth="1"/>
    <col min="12539" max="12539" width="9.1796875" style="45" customWidth="1"/>
    <col min="12540" max="12543" width="3.7265625" style="45" customWidth="1"/>
    <col min="12544" max="12544" width="61.7265625" style="45" customWidth="1"/>
    <col min="12545" max="12545" width="7.7265625" style="45" customWidth="1"/>
    <col min="12546" max="12547" width="8.54296875" style="45" customWidth="1"/>
    <col min="12548" max="12548" width="29.7265625" style="45" customWidth="1"/>
    <col min="12549" max="12549" width="8.7265625" style="45" customWidth="1"/>
    <col min="12550" max="12550" width="31.7265625" style="45" customWidth="1"/>
    <col min="12551" max="12552" width="9.1796875" style="45"/>
    <col min="12553" max="12553" width="9.1796875" style="45" customWidth="1"/>
    <col min="12554" max="12787" width="9.1796875" style="45"/>
    <col min="12788" max="12790" width="9.1796875" style="45" customWidth="1"/>
    <col min="12791" max="12794" width="3.26953125" style="45" customWidth="1"/>
    <col min="12795" max="12795" width="9.1796875" style="45" customWidth="1"/>
    <col min="12796" max="12799" width="3.7265625" style="45" customWidth="1"/>
    <col min="12800" max="12800" width="61.7265625" style="45" customWidth="1"/>
    <col min="12801" max="12801" width="7.7265625" style="45" customWidth="1"/>
    <col min="12802" max="12803" width="8.54296875" style="45" customWidth="1"/>
    <col min="12804" max="12804" width="29.7265625" style="45" customWidth="1"/>
    <col min="12805" max="12805" width="8.7265625" style="45" customWidth="1"/>
    <col min="12806" max="12806" width="31.7265625" style="45" customWidth="1"/>
    <col min="12807" max="12808" width="9.1796875" style="45"/>
    <col min="12809" max="12809" width="9.1796875" style="45" customWidth="1"/>
    <col min="12810" max="13043" width="9.1796875" style="45"/>
    <col min="13044" max="13046" width="9.1796875" style="45" customWidth="1"/>
    <col min="13047" max="13050" width="3.26953125" style="45" customWidth="1"/>
    <col min="13051" max="13051" width="9.1796875" style="45" customWidth="1"/>
    <col min="13052" max="13055" width="3.7265625" style="45" customWidth="1"/>
    <col min="13056" max="13056" width="61.7265625" style="45" customWidth="1"/>
    <col min="13057" max="13057" width="7.7265625" style="45" customWidth="1"/>
    <col min="13058" max="13059" width="8.54296875" style="45" customWidth="1"/>
    <col min="13060" max="13060" width="29.7265625" style="45" customWidth="1"/>
    <col min="13061" max="13061" width="8.7265625" style="45" customWidth="1"/>
    <col min="13062" max="13062" width="31.7265625" style="45" customWidth="1"/>
    <col min="13063" max="13064" width="9.1796875" style="45"/>
    <col min="13065" max="13065" width="9.1796875" style="45" customWidth="1"/>
    <col min="13066" max="13299" width="9.1796875" style="45"/>
    <col min="13300" max="13302" width="9.1796875" style="45" customWidth="1"/>
    <col min="13303" max="13306" width="3.26953125" style="45" customWidth="1"/>
    <col min="13307" max="13307" width="9.1796875" style="45" customWidth="1"/>
    <col min="13308" max="13311" width="3.7265625" style="45" customWidth="1"/>
    <col min="13312" max="13312" width="61.7265625" style="45" customWidth="1"/>
    <col min="13313" max="13313" width="7.7265625" style="45" customWidth="1"/>
    <col min="13314" max="13315" width="8.54296875" style="45" customWidth="1"/>
    <col min="13316" max="13316" width="29.7265625" style="45" customWidth="1"/>
    <col min="13317" max="13317" width="8.7265625" style="45" customWidth="1"/>
    <col min="13318" max="13318" width="31.7265625" style="45" customWidth="1"/>
    <col min="13319" max="13320" width="9.1796875" style="45"/>
    <col min="13321" max="13321" width="9.1796875" style="45" customWidth="1"/>
    <col min="13322" max="13555" width="9.1796875" style="45"/>
    <col min="13556" max="13558" width="9.1796875" style="45" customWidth="1"/>
    <col min="13559" max="13562" width="3.26953125" style="45" customWidth="1"/>
    <col min="13563" max="13563" width="9.1796875" style="45" customWidth="1"/>
    <col min="13564" max="13567" width="3.7265625" style="45" customWidth="1"/>
    <col min="13568" max="13568" width="61.7265625" style="45" customWidth="1"/>
    <col min="13569" max="13569" width="7.7265625" style="45" customWidth="1"/>
    <col min="13570" max="13571" width="8.54296875" style="45" customWidth="1"/>
    <col min="13572" max="13572" width="29.7265625" style="45" customWidth="1"/>
    <col min="13573" max="13573" width="8.7265625" style="45" customWidth="1"/>
    <col min="13574" max="13574" width="31.7265625" style="45" customWidth="1"/>
    <col min="13575" max="13576" width="9.1796875" style="45"/>
    <col min="13577" max="13577" width="9.1796875" style="45" customWidth="1"/>
    <col min="13578" max="13811" width="9.1796875" style="45"/>
    <col min="13812" max="13814" width="9.1796875" style="45" customWidth="1"/>
    <col min="13815" max="13818" width="3.26953125" style="45" customWidth="1"/>
    <col min="13819" max="13819" width="9.1796875" style="45" customWidth="1"/>
    <col min="13820" max="13823" width="3.7265625" style="45" customWidth="1"/>
    <col min="13824" max="13824" width="61.7265625" style="45" customWidth="1"/>
    <col min="13825" max="13825" width="7.7265625" style="45" customWidth="1"/>
    <col min="13826" max="13827" width="8.54296875" style="45" customWidth="1"/>
    <col min="13828" max="13828" width="29.7265625" style="45" customWidth="1"/>
    <col min="13829" max="13829" width="8.7265625" style="45" customWidth="1"/>
    <col min="13830" max="13830" width="31.7265625" style="45" customWidth="1"/>
    <col min="13831" max="13832" width="9.1796875" style="45"/>
    <col min="13833" max="13833" width="9.1796875" style="45" customWidth="1"/>
    <col min="13834" max="14067" width="9.1796875" style="45"/>
    <col min="14068" max="14070" width="9.1796875" style="45" customWidth="1"/>
    <col min="14071" max="14074" width="3.26953125" style="45" customWidth="1"/>
    <col min="14075" max="14075" width="9.1796875" style="45" customWidth="1"/>
    <col min="14076" max="14079" width="3.7265625" style="45" customWidth="1"/>
    <col min="14080" max="14080" width="61.7265625" style="45" customWidth="1"/>
    <col min="14081" max="14081" width="7.7265625" style="45" customWidth="1"/>
    <col min="14082" max="14083" width="8.54296875" style="45" customWidth="1"/>
    <col min="14084" max="14084" width="29.7265625" style="45" customWidth="1"/>
    <col min="14085" max="14085" width="8.7265625" style="45" customWidth="1"/>
    <col min="14086" max="14086" width="31.7265625" style="45" customWidth="1"/>
    <col min="14087" max="14088" width="9.1796875" style="45"/>
    <col min="14089" max="14089" width="9.1796875" style="45" customWidth="1"/>
    <col min="14090" max="14323" width="9.1796875" style="45"/>
    <col min="14324" max="14326" width="9.1796875" style="45" customWidth="1"/>
    <col min="14327" max="14330" width="3.26953125" style="45" customWidth="1"/>
    <col min="14331" max="14331" width="9.1796875" style="45" customWidth="1"/>
    <col min="14332" max="14335" width="3.7265625" style="45" customWidth="1"/>
    <col min="14336" max="14336" width="61.7265625" style="45" customWidth="1"/>
    <col min="14337" max="14337" width="7.7265625" style="45" customWidth="1"/>
    <col min="14338" max="14339" width="8.54296875" style="45" customWidth="1"/>
    <col min="14340" max="14340" width="29.7265625" style="45" customWidth="1"/>
    <col min="14341" max="14341" width="8.7265625" style="45" customWidth="1"/>
    <col min="14342" max="14342" width="31.7265625" style="45" customWidth="1"/>
    <col min="14343" max="14344" width="9.1796875" style="45"/>
    <col min="14345" max="14345" width="9.1796875" style="45" customWidth="1"/>
    <col min="14346" max="14579" width="9.1796875" style="45"/>
    <col min="14580" max="14582" width="9.1796875" style="45" customWidth="1"/>
    <col min="14583" max="14586" width="3.26953125" style="45" customWidth="1"/>
    <col min="14587" max="14587" width="9.1796875" style="45" customWidth="1"/>
    <col min="14588" max="14591" width="3.7265625" style="45" customWidth="1"/>
    <col min="14592" max="14592" width="61.7265625" style="45" customWidth="1"/>
    <col min="14593" max="14593" width="7.7265625" style="45" customWidth="1"/>
    <col min="14594" max="14595" width="8.54296875" style="45" customWidth="1"/>
    <col min="14596" max="14596" width="29.7265625" style="45" customWidth="1"/>
    <col min="14597" max="14597" width="8.7265625" style="45" customWidth="1"/>
    <col min="14598" max="14598" width="31.7265625" style="45" customWidth="1"/>
    <col min="14599" max="14600" width="9.1796875" style="45"/>
    <col min="14601" max="14601" width="9.1796875" style="45" customWidth="1"/>
    <col min="14602" max="14835" width="9.1796875" style="45"/>
    <col min="14836" max="14838" width="9.1796875" style="45" customWidth="1"/>
    <col min="14839" max="14842" width="3.26953125" style="45" customWidth="1"/>
    <col min="14843" max="14843" width="9.1796875" style="45" customWidth="1"/>
    <col min="14844" max="14847" width="3.7265625" style="45" customWidth="1"/>
    <col min="14848" max="14848" width="61.7265625" style="45" customWidth="1"/>
    <col min="14849" max="14849" width="7.7265625" style="45" customWidth="1"/>
    <col min="14850" max="14851" width="8.54296875" style="45" customWidth="1"/>
    <col min="14852" max="14852" width="29.7265625" style="45" customWidth="1"/>
    <col min="14853" max="14853" width="8.7265625" style="45" customWidth="1"/>
    <col min="14854" max="14854" width="31.7265625" style="45" customWidth="1"/>
    <col min="14855" max="14856" width="9.1796875" style="45"/>
    <col min="14857" max="14857" width="9.1796875" style="45" customWidth="1"/>
    <col min="14858" max="15091" width="9.1796875" style="45"/>
    <col min="15092" max="15094" width="9.1796875" style="45" customWidth="1"/>
    <col min="15095" max="15098" width="3.26953125" style="45" customWidth="1"/>
    <col min="15099" max="15099" width="9.1796875" style="45" customWidth="1"/>
    <col min="15100" max="15103" width="3.7265625" style="45" customWidth="1"/>
    <col min="15104" max="15104" width="61.7265625" style="45" customWidth="1"/>
    <col min="15105" max="15105" width="7.7265625" style="45" customWidth="1"/>
    <col min="15106" max="15107" width="8.54296875" style="45" customWidth="1"/>
    <col min="15108" max="15108" width="29.7265625" style="45" customWidth="1"/>
    <col min="15109" max="15109" width="8.7265625" style="45" customWidth="1"/>
    <col min="15110" max="15110" width="31.7265625" style="45" customWidth="1"/>
    <col min="15111" max="15112" width="9.1796875" style="45"/>
    <col min="15113" max="15113" width="9.1796875" style="45" customWidth="1"/>
    <col min="15114" max="15347" width="9.1796875" style="45"/>
    <col min="15348" max="15350" width="9.1796875" style="45" customWidth="1"/>
    <col min="15351" max="15354" width="3.26953125" style="45" customWidth="1"/>
    <col min="15355" max="15355" width="9.1796875" style="45" customWidth="1"/>
    <col min="15356" max="15359" width="3.7265625" style="45" customWidth="1"/>
    <col min="15360" max="15360" width="61.7265625" style="45" customWidth="1"/>
    <col min="15361" max="15361" width="7.7265625" style="45" customWidth="1"/>
    <col min="15362" max="15363" width="8.54296875" style="45" customWidth="1"/>
    <col min="15364" max="15364" width="29.7265625" style="45" customWidth="1"/>
    <col min="15365" max="15365" width="8.7265625" style="45" customWidth="1"/>
    <col min="15366" max="15366" width="31.7265625" style="45" customWidth="1"/>
    <col min="15367" max="15368" width="9.1796875" style="45"/>
    <col min="15369" max="15369" width="9.1796875" style="45" customWidth="1"/>
    <col min="15370" max="15603" width="9.1796875" style="45"/>
    <col min="15604" max="15606" width="9.1796875" style="45" customWidth="1"/>
    <col min="15607" max="15610" width="3.26953125" style="45" customWidth="1"/>
    <col min="15611" max="15611" width="9.1796875" style="45" customWidth="1"/>
    <col min="15612" max="15615" width="3.7265625" style="45" customWidth="1"/>
    <col min="15616" max="15616" width="61.7265625" style="45" customWidth="1"/>
    <col min="15617" max="15617" width="7.7265625" style="45" customWidth="1"/>
    <col min="15618" max="15619" width="8.54296875" style="45" customWidth="1"/>
    <col min="15620" max="15620" width="29.7265625" style="45" customWidth="1"/>
    <col min="15621" max="15621" width="8.7265625" style="45" customWidth="1"/>
    <col min="15622" max="15622" width="31.7265625" style="45" customWidth="1"/>
    <col min="15623" max="15624" width="9.1796875" style="45"/>
    <col min="15625" max="15625" width="9.1796875" style="45" customWidth="1"/>
    <col min="15626" max="15859" width="9.1796875" style="45"/>
    <col min="15860" max="15862" width="9.1796875" style="45" customWidth="1"/>
    <col min="15863" max="15866" width="3.26953125" style="45" customWidth="1"/>
    <col min="15867" max="15867" width="9.1796875" style="45" customWidth="1"/>
    <col min="15868" max="15871" width="3.7265625" style="45" customWidth="1"/>
    <col min="15872" max="15872" width="61.7265625" style="45" customWidth="1"/>
    <col min="15873" max="15873" width="7.7265625" style="45" customWidth="1"/>
    <col min="15874" max="15875" width="8.54296875" style="45" customWidth="1"/>
    <col min="15876" max="15876" width="29.7265625" style="45" customWidth="1"/>
    <col min="15877" max="15877" width="8.7265625" style="45" customWidth="1"/>
    <col min="15878" max="15878" width="31.7265625" style="45" customWidth="1"/>
    <col min="15879" max="15880" width="9.1796875" style="45"/>
    <col min="15881" max="15881" width="9.1796875" style="45" customWidth="1"/>
    <col min="15882" max="16115" width="9.1796875" style="45"/>
    <col min="16116" max="16118" width="9.1796875" style="45" customWidth="1"/>
    <col min="16119" max="16122" width="3.26953125" style="45" customWidth="1"/>
    <col min="16123" max="16123" width="9.1796875" style="45" customWidth="1"/>
    <col min="16124" max="16127" width="3.7265625" style="45" customWidth="1"/>
    <col min="16128" max="16128" width="61.7265625" style="45" customWidth="1"/>
    <col min="16129" max="16129" width="7.7265625" style="45" customWidth="1"/>
    <col min="16130" max="16131" width="8.54296875" style="45" customWidth="1"/>
    <col min="16132" max="16132" width="29.7265625" style="45" customWidth="1"/>
    <col min="16133" max="16133" width="8.7265625" style="45" customWidth="1"/>
    <col min="16134" max="16134" width="31.7265625" style="45" customWidth="1"/>
    <col min="16135" max="16136" width="9.1796875" style="45"/>
    <col min="16137" max="16137" width="9.1796875" style="45" customWidth="1"/>
    <col min="16138" max="16384" width="9.1796875" style="45"/>
  </cols>
  <sheetData>
    <row r="1" spans="1:43" ht="15.5" x14ac:dyDescent="0.25">
      <c r="D1" s="205" t="s">
        <v>593</v>
      </c>
      <c r="M1" s="66"/>
      <c r="P1" s="77"/>
      <c r="Q1" s="30"/>
      <c r="R1" s="30"/>
      <c r="S1" s="30"/>
      <c r="T1" s="30"/>
      <c r="U1" s="30"/>
      <c r="V1" s="77"/>
      <c r="Y1" s="66"/>
      <c r="Z1" s="66"/>
      <c r="AA1" s="66"/>
      <c r="AB1" s="77"/>
      <c r="AC1" s="77"/>
      <c r="AD1" s="77"/>
      <c r="AE1" s="189"/>
      <c r="AF1" s="77"/>
      <c r="AG1" s="77"/>
      <c r="AH1" s="77"/>
      <c r="AI1" s="77"/>
      <c r="AJ1" s="77"/>
      <c r="AK1" s="77"/>
      <c r="AL1" s="77"/>
      <c r="AM1" s="77"/>
      <c r="AN1" s="77"/>
      <c r="AO1" s="77"/>
      <c r="AP1" s="77"/>
      <c r="AQ1" s="77"/>
    </row>
    <row r="2" spans="1:43" ht="16" thickBot="1" x14ac:dyDescent="0.3">
      <c r="D2" s="36" t="str">
        <f>LEFT(Country!B3,3)</f>
        <v>AUS</v>
      </c>
      <c r="M2" s="66"/>
      <c r="Q2" s="30"/>
      <c r="R2" s="30"/>
      <c r="S2" s="30"/>
      <c r="T2" s="30"/>
      <c r="U2" s="30"/>
      <c r="Y2" s="66"/>
      <c r="Z2" s="66"/>
      <c r="AA2" s="66"/>
      <c r="AB2" s="66"/>
      <c r="AC2" s="66"/>
      <c r="AD2" s="66"/>
      <c r="AE2" s="66"/>
      <c r="AF2" s="66"/>
      <c r="AG2" s="66"/>
      <c r="AH2" s="206"/>
      <c r="AP2" s="207"/>
      <c r="AQ2" s="207"/>
    </row>
    <row r="3" spans="1:43" ht="17.25" customHeight="1" thickBot="1" x14ac:dyDescent="0.3">
      <c r="D3" s="37"/>
      <c r="E3" s="38"/>
      <c r="F3" s="38"/>
      <c r="G3" s="38"/>
      <c r="H3" s="40"/>
      <c r="I3" s="208"/>
      <c r="J3" s="577" t="s">
        <v>218</v>
      </c>
      <c r="K3" s="578"/>
      <c r="L3" s="578"/>
      <c r="M3" s="579"/>
      <c r="N3" s="537" t="s">
        <v>893</v>
      </c>
      <c r="O3" s="537"/>
      <c r="P3" s="537"/>
      <c r="Q3" s="537"/>
      <c r="R3" s="537"/>
      <c r="S3" s="537"/>
      <c r="T3" s="537"/>
      <c r="U3" s="537"/>
      <c r="V3" s="537"/>
      <c r="W3" s="538"/>
      <c r="X3" s="580" t="s">
        <v>218</v>
      </c>
      <c r="Y3" s="581"/>
      <c r="Z3" s="581"/>
      <c r="AA3" s="582"/>
      <c r="AB3" s="542" t="s">
        <v>219</v>
      </c>
      <c r="AC3" s="543"/>
      <c r="AD3" s="543"/>
      <c r="AE3" s="543"/>
      <c r="AF3" s="543"/>
      <c r="AG3" s="543"/>
      <c r="AH3" s="543"/>
      <c r="AI3" s="543"/>
      <c r="AJ3" s="543"/>
      <c r="AK3" s="543"/>
      <c r="AL3" s="543"/>
      <c r="AM3" s="543"/>
      <c r="AN3" s="543"/>
      <c r="AO3" s="543"/>
      <c r="AP3" s="543"/>
      <c r="AQ3" s="544"/>
    </row>
    <row r="4" spans="1:43" ht="95.15" customHeight="1" thickBot="1" x14ac:dyDescent="0.3">
      <c r="A4" s="209" t="s">
        <v>344</v>
      </c>
      <c r="B4" s="209" t="s">
        <v>11</v>
      </c>
      <c r="C4" s="209" t="s">
        <v>6</v>
      </c>
      <c r="D4" s="583" t="s">
        <v>648</v>
      </c>
      <c r="E4" s="584"/>
      <c r="F4" s="584"/>
      <c r="G4" s="584"/>
      <c r="H4" s="585"/>
      <c r="I4" s="210" t="s">
        <v>217</v>
      </c>
      <c r="J4" s="211"/>
      <c r="K4" s="212"/>
      <c r="L4" s="212"/>
      <c r="M4" s="213"/>
      <c r="N4" s="214" t="s">
        <v>1174</v>
      </c>
      <c r="O4" s="212" t="s">
        <v>220</v>
      </c>
      <c r="P4" s="215" t="s">
        <v>897</v>
      </c>
      <c r="Q4" s="212" t="s">
        <v>594</v>
      </c>
      <c r="R4" s="212"/>
      <c r="S4" s="212"/>
      <c r="T4" s="212"/>
      <c r="U4" s="212"/>
      <c r="V4" s="212" t="s">
        <v>896</v>
      </c>
      <c r="W4" s="213" t="s">
        <v>221</v>
      </c>
      <c r="X4" s="216"/>
      <c r="Y4" s="217"/>
      <c r="Z4" s="212"/>
      <c r="AA4" s="216"/>
      <c r="AB4" s="210" t="s">
        <v>222</v>
      </c>
      <c r="AC4" s="217" t="s">
        <v>223</v>
      </c>
      <c r="AD4" s="217" t="s">
        <v>224</v>
      </c>
      <c r="AE4" s="217" t="s">
        <v>225</v>
      </c>
      <c r="AF4" s="218" t="s">
        <v>226</v>
      </c>
      <c r="AG4" s="217" t="s">
        <v>227</v>
      </c>
      <c r="AH4" s="219" t="s">
        <v>547</v>
      </c>
      <c r="AI4" s="217" t="s">
        <v>228</v>
      </c>
      <c r="AJ4" s="220" t="s">
        <v>229</v>
      </c>
      <c r="AK4" s="218" t="s">
        <v>230</v>
      </c>
      <c r="AL4" s="219" t="s">
        <v>227</v>
      </c>
      <c r="AM4" s="212" t="s">
        <v>548</v>
      </c>
      <c r="AN4" s="220" t="s">
        <v>231</v>
      </c>
      <c r="AO4" s="220" t="s">
        <v>232</v>
      </c>
      <c r="AP4" s="217" t="s">
        <v>233</v>
      </c>
      <c r="AQ4" s="221" t="s">
        <v>234</v>
      </c>
    </row>
    <row r="5" spans="1:43" ht="161" x14ac:dyDescent="0.25">
      <c r="A5" s="209"/>
      <c r="D5" s="586" t="s">
        <v>649</v>
      </c>
      <c r="E5" s="587"/>
      <c r="F5" s="587"/>
      <c r="G5" s="587"/>
      <c r="H5" s="588"/>
      <c r="I5" s="222" t="s">
        <v>647</v>
      </c>
      <c r="J5" s="352"/>
      <c r="K5" s="223"/>
      <c r="L5" s="223"/>
      <c r="M5" s="224"/>
      <c r="N5" s="225"/>
      <c r="O5" s="226"/>
      <c r="P5" s="293"/>
      <c r="Q5" s="294"/>
      <c r="R5" s="227"/>
      <c r="S5" s="227"/>
      <c r="T5" s="227"/>
      <c r="U5" s="227"/>
      <c r="V5" s="227"/>
      <c r="W5" s="228"/>
      <c r="X5" s="348"/>
      <c r="Y5" s="227"/>
      <c r="Z5" s="227"/>
      <c r="AA5" s="229"/>
      <c r="AB5" s="341"/>
      <c r="AC5" s="293"/>
      <c r="AD5" s="226"/>
      <c r="AE5" s="226"/>
      <c r="AF5" s="230"/>
      <c r="AG5" s="231"/>
      <c r="AH5" s="232"/>
      <c r="AI5" s="231"/>
      <c r="AJ5" s="232"/>
      <c r="AK5" s="231"/>
      <c r="AL5" s="232"/>
      <c r="AM5" s="231"/>
      <c r="AN5" s="232"/>
      <c r="AO5" s="231"/>
      <c r="AP5" s="231"/>
      <c r="AQ5" s="233"/>
    </row>
    <row r="6" spans="1:43" ht="103.5" x14ac:dyDescent="0.25">
      <c r="A6" s="209"/>
      <c r="D6" s="234"/>
      <c r="E6" s="565" t="s">
        <v>906</v>
      </c>
      <c r="F6" s="565"/>
      <c r="G6" s="565"/>
      <c r="H6" s="533"/>
      <c r="I6" s="187" t="s">
        <v>595</v>
      </c>
      <c r="J6" s="353"/>
      <c r="K6" s="354"/>
      <c r="L6" s="354"/>
      <c r="M6" s="235"/>
      <c r="N6" s="313" t="s">
        <v>0</v>
      </c>
      <c r="O6" s="236" t="str">
        <f>IF(OR(B6="REGNI",B6="REGN"),"New question introduced in 2023 - Please answer this question for the year of the previous update in Column P",IF(B6="REGEC","Small changes were made to the question. Take extra care when validating the response in Column N in light of the updated instructions. If necessary, please change your answer in Column P", IF(B6="REGE","Question did not change, so no new value required for the year of the previous update","")))</f>
        <v/>
      </c>
      <c r="P6" s="26"/>
      <c r="Q6" s="295"/>
      <c r="R6" s="238"/>
      <c r="S6" s="238"/>
      <c r="T6" s="238"/>
      <c r="U6" s="238"/>
      <c r="V6" s="239" t="str">
        <f>IF(AND(N6="",P6=""),"",IF(P6="",N6,P6))</f>
        <v/>
      </c>
      <c r="W6" s="240"/>
      <c r="X6" s="267"/>
      <c r="Y6" s="242"/>
      <c r="Z6" s="242"/>
      <c r="AA6" s="243"/>
      <c r="AB6" s="150"/>
      <c r="AC6" s="146"/>
      <c r="AD6" s="242"/>
      <c r="AE6" s="242"/>
      <c r="AF6" s="244" t="str">
        <f>IF(AND(AD6="",AB6=""),"",IF(AND(AD6="",AB6&lt;&gt;""),AB6,IF(AND(AD6="",AB6&lt;&gt;""),AB6,AD6)))</f>
        <v/>
      </c>
      <c r="AG6" s="245"/>
      <c r="AH6" s="246"/>
      <c r="AI6" s="245"/>
      <c r="AJ6" s="246"/>
      <c r="AK6" s="245" t="str">
        <f>IF(AND(AI6="",AG6="",AF6=""),"",IF(AND(AI6="",AG6=""),AF6,IF(AND(AI6="",AG6&lt;&gt;""),AG6,IF(AND(AI6="",AG6&lt;&gt;""),AG6,AI6))))</f>
        <v/>
      </c>
      <c r="AL6" s="246"/>
      <c r="AM6" s="245"/>
      <c r="AN6" s="246"/>
      <c r="AO6" s="245"/>
      <c r="AP6" s="245" t="str">
        <f>IF(AND(AN6="",AL6="",AK6=""),".",IF(AND(AN6="",AL6=""),AK6,IF(AND(AN6="",AL6&lt;&gt;""),AL6,IF(AND(AN6="",AL6&lt;&gt;""),AL6,AN6))))</f>
        <v>.</v>
      </c>
      <c r="AQ6" s="247"/>
    </row>
    <row r="7" spans="1:43" ht="60" customHeight="1" x14ac:dyDescent="0.25">
      <c r="A7" s="209"/>
      <c r="D7" s="234"/>
      <c r="E7" s="567" t="s">
        <v>24</v>
      </c>
      <c r="F7" s="567"/>
      <c r="G7" s="567"/>
      <c r="H7" s="568"/>
      <c r="I7" s="248"/>
      <c r="J7" s="355"/>
      <c r="K7" s="265"/>
      <c r="L7" s="265"/>
      <c r="M7" s="249"/>
      <c r="N7" s="314"/>
      <c r="O7" s="225"/>
      <c r="P7" s="296"/>
      <c r="Q7" s="297"/>
      <c r="R7" s="250"/>
      <c r="S7" s="250"/>
      <c r="T7" s="250"/>
      <c r="U7" s="250"/>
      <c r="V7" s="226"/>
      <c r="W7" s="251"/>
      <c r="X7" s="349"/>
      <c r="Y7" s="226"/>
      <c r="Z7" s="226"/>
      <c r="AA7" s="252"/>
      <c r="AB7" s="341"/>
      <c r="AC7" s="293"/>
      <c r="AD7" s="226"/>
      <c r="AE7" s="226"/>
      <c r="AF7" s="230"/>
      <c r="AG7" s="253"/>
      <c r="AH7" s="254"/>
      <c r="AI7" s="253"/>
      <c r="AJ7" s="254"/>
      <c r="AK7" s="253"/>
      <c r="AL7" s="254"/>
      <c r="AM7" s="253"/>
      <c r="AN7" s="254"/>
      <c r="AO7" s="253"/>
      <c r="AP7" s="253"/>
      <c r="AQ7" s="255"/>
    </row>
    <row r="8" spans="1:43" s="30" customFormat="1" ht="60" customHeight="1" x14ac:dyDescent="0.25">
      <c r="A8" s="33" t="str">
        <f>MID(E8,FIND("(Q",E8)+1,7)</f>
        <v>Q2b.a.1</v>
      </c>
      <c r="B8" s="33" t="s">
        <v>103</v>
      </c>
      <c r="C8" s="209" t="s">
        <v>650</v>
      </c>
      <c r="D8" s="234"/>
      <c r="E8" s="256" t="s">
        <v>726</v>
      </c>
      <c r="F8" s="93"/>
      <c r="G8" s="257"/>
      <c r="H8" s="248"/>
      <c r="I8" s="248"/>
      <c r="J8" s="355"/>
      <c r="K8" s="265"/>
      <c r="L8" s="265"/>
      <c r="M8" s="249"/>
      <c r="N8" s="313" t="s">
        <v>86</v>
      </c>
      <c r="O8" s="236" t="str">
        <f>IF(OR(B8="REGNI",B8="REGN"),"New question introduced in 2023 - Please answer this question for the year of the previous update in Column P",IF(B8="REGEC","Small changes were made to the question. Take extra care when validating the response in Column N in light of the updated instructions. If necessary, please change your answer in Column P", IF(B8="REGE","Question did not change, so no new value required for the year of the previous update","")))</f>
        <v>Question did not change, so no new value required for the year of the previous update</v>
      </c>
      <c r="P8" s="147"/>
      <c r="Q8" s="295"/>
      <c r="R8" s="238"/>
      <c r="S8" s="238"/>
      <c r="T8" s="238"/>
      <c r="U8" s="238"/>
      <c r="V8" s="258" t="str">
        <f>IF(AND(N8="",P8=""),"",IF(P8="",N8,P8))</f>
        <v>independent body with adjudicatory, rule-making or enforcement powers</v>
      </c>
      <c r="W8" s="240"/>
      <c r="X8" s="267"/>
      <c r="Y8" s="242"/>
      <c r="Z8" s="242"/>
      <c r="AA8" s="243"/>
      <c r="AB8" s="150"/>
      <c r="AC8" s="146"/>
      <c r="AD8" s="242"/>
      <c r="AE8" s="242"/>
      <c r="AF8" s="244" t="str">
        <f t="shared" ref="AF8:AF69" si="0">IF(AND(AD8="",AB8=""),"",IF(AND(AD8="",AB8&lt;&gt;""),AB8,IF(AND(AD8="",AB8&lt;&gt;""),AB8,AD8)))</f>
        <v/>
      </c>
      <c r="AG8" s="245"/>
      <c r="AH8" s="246"/>
      <c r="AI8" s="245"/>
      <c r="AJ8" s="246"/>
      <c r="AK8" s="245" t="str">
        <f t="shared" ref="AK8:AK69" si="1">IF(AND(AI8="",AG8="",AF8=""),"",IF(AND(AI8="",AG8=""),AF8,IF(AND(AI8="",AG8&lt;&gt;""),AG8,IF(AND(AI8="",AG8&lt;&gt;""),AG8,AI8))))</f>
        <v/>
      </c>
      <c r="AL8" s="246"/>
      <c r="AM8" s="245"/>
      <c r="AN8" s="246"/>
      <c r="AO8" s="245"/>
      <c r="AP8" s="245" t="str">
        <f t="shared" ref="AP8:AP69" si="2">IF(AND(AN8="",AL8="",AK8=""),".",IF(AND(AN8="",AL8=""),AK8,IF(AND(AN8="",AL8&lt;&gt;""),AL8,IF(AND(AN8="",AL8&lt;&gt;""),AL8,AN8))))</f>
        <v>.</v>
      </c>
      <c r="AQ8" s="247"/>
    </row>
    <row r="9" spans="1:43" ht="36" customHeight="1" x14ac:dyDescent="0.25">
      <c r="A9" s="33" t="str">
        <f>MID(E9,FIND("(Q",E9)+1,7)</f>
        <v>Q2b.a.2</v>
      </c>
      <c r="B9" s="33" t="s">
        <v>103</v>
      </c>
      <c r="C9" s="33" t="s">
        <v>651</v>
      </c>
      <c r="D9" s="234"/>
      <c r="E9" s="256" t="s">
        <v>727</v>
      </c>
      <c r="F9" s="256"/>
      <c r="G9" s="259"/>
      <c r="H9" s="260"/>
      <c r="I9" s="187"/>
      <c r="J9" s="353"/>
      <c r="K9" s="354"/>
      <c r="L9" s="354"/>
      <c r="M9" s="235"/>
      <c r="N9" s="313" t="s">
        <v>40</v>
      </c>
      <c r="O9" s="236" t="str">
        <f>IF(OR(B9="REGNI",B9="REGN"),"New question introduced in 2023 - Please answer this question for the year of the previous update in Column P",IF(B9="REGEC","Small changes were made to the question. Take extra care when validating the response in Column N in light of the updated instructions. If necessary, please change your answer in Column P", IF(B9="REGE","Question did not change, so no new value required for the year of the previous update","")))</f>
        <v>Question did not change, so no new value required for the year of the previous update</v>
      </c>
      <c r="P9" s="26"/>
      <c r="Q9" s="295"/>
      <c r="R9" s="238"/>
      <c r="S9" s="238"/>
      <c r="T9" s="238"/>
      <c r="U9" s="238"/>
      <c r="V9" s="258" t="str">
        <f>IF(AND(N9="",P9=""),"",IF(P9="",N9,P9))</f>
        <v>yes (in legislation)</v>
      </c>
      <c r="W9" s="240"/>
      <c r="X9" s="267"/>
      <c r="Y9" s="242"/>
      <c r="Z9" s="242"/>
      <c r="AA9" s="243"/>
      <c r="AB9" s="150"/>
      <c r="AC9" s="146"/>
      <c r="AD9" s="242"/>
      <c r="AE9" s="242"/>
      <c r="AF9" s="244" t="str">
        <f t="shared" si="0"/>
        <v/>
      </c>
      <c r="AG9" s="245"/>
      <c r="AH9" s="246"/>
      <c r="AI9" s="245"/>
      <c r="AJ9" s="246"/>
      <c r="AK9" s="245" t="str">
        <f t="shared" si="1"/>
        <v/>
      </c>
      <c r="AL9" s="246"/>
      <c r="AM9" s="245"/>
      <c r="AN9" s="246"/>
      <c r="AO9" s="245"/>
      <c r="AP9" s="245" t="str">
        <f t="shared" si="2"/>
        <v>.</v>
      </c>
      <c r="AQ9" s="247"/>
    </row>
    <row r="10" spans="1:43" ht="21.75" customHeight="1" x14ac:dyDescent="0.25">
      <c r="A10" s="209" t="s">
        <v>0</v>
      </c>
      <c r="C10" s="33" t="s">
        <v>0</v>
      </c>
      <c r="D10" s="261"/>
      <c r="E10" s="565" t="s">
        <v>728</v>
      </c>
      <c r="F10" s="565"/>
      <c r="G10" s="565"/>
      <c r="H10" s="533"/>
      <c r="I10" s="248"/>
      <c r="J10" s="355"/>
      <c r="K10" s="265"/>
      <c r="L10" s="265"/>
      <c r="M10" s="249"/>
      <c r="N10" s="314"/>
      <c r="O10" s="225"/>
      <c r="P10" s="296"/>
      <c r="Q10" s="297"/>
      <c r="R10" s="250"/>
      <c r="S10" s="250"/>
      <c r="T10" s="250"/>
      <c r="U10" s="250"/>
      <c r="V10" s="226"/>
      <c r="W10" s="251"/>
      <c r="X10" s="349"/>
      <c r="Y10" s="226"/>
      <c r="Z10" s="226"/>
      <c r="AA10" s="252"/>
      <c r="AB10" s="341"/>
      <c r="AC10" s="293"/>
      <c r="AD10" s="226"/>
      <c r="AE10" s="226"/>
      <c r="AF10" s="230"/>
      <c r="AG10" s="253"/>
      <c r="AH10" s="254"/>
      <c r="AI10" s="253"/>
      <c r="AJ10" s="254"/>
      <c r="AK10" s="253"/>
      <c r="AL10" s="254"/>
      <c r="AM10" s="253"/>
      <c r="AN10" s="254"/>
      <c r="AO10" s="253"/>
      <c r="AP10" s="253"/>
      <c r="AQ10" s="255"/>
    </row>
    <row r="11" spans="1:43" ht="34.5" x14ac:dyDescent="0.25">
      <c r="A11" s="33" t="str">
        <f>MID(E10,FIND("(Q",E10)+1,7)&amp;"_i"</f>
        <v>Q2b.a.3_i</v>
      </c>
      <c r="B11" s="33" t="s">
        <v>103</v>
      </c>
      <c r="C11" s="33" t="s">
        <v>652</v>
      </c>
      <c r="D11" s="261"/>
      <c r="E11" s="35"/>
      <c r="F11" s="35" t="s">
        <v>28</v>
      </c>
      <c r="G11" s="35"/>
      <c r="H11" s="260"/>
      <c r="I11" s="187" t="s">
        <v>105</v>
      </c>
      <c r="J11" s="353"/>
      <c r="K11" s="354"/>
      <c r="L11" s="354"/>
      <c r="M11" s="235"/>
      <c r="N11" s="313" t="s">
        <v>2</v>
      </c>
      <c r="O11" s="236" t="str">
        <f t="shared" ref="O11:O20" si="3">IF(OR(B11="REGNI",B11="REGN"),"New question introduced in 2023 - Please answer this question for the year of the previous update in Column P",IF(B11="REGEC","Small changes were made to the question. Take extra care when validating the response in Column N in light of the updated instructions. If necessary, please change your answer in Column P", IF(B11="REGE","Question did not change, so no new value required for the year of the previous update","")))</f>
        <v>Question did not change, so no new value required for the year of the previous update</v>
      </c>
      <c r="P11" s="26"/>
      <c r="Q11" s="295"/>
      <c r="R11" s="238"/>
      <c r="S11" s="238"/>
      <c r="T11" s="238"/>
      <c r="U11" s="238"/>
      <c r="V11" s="258" t="str">
        <f t="shared" ref="V11:V39" si="4">IF(AND(N11="",P11=""),"",IF(P11="",N11,P11))</f>
        <v>yes</v>
      </c>
      <c r="W11" s="240"/>
      <c r="X11" s="267"/>
      <c r="Y11" s="242"/>
      <c r="Z11" s="242"/>
      <c r="AA11" s="243"/>
      <c r="AB11" s="150"/>
      <c r="AC11" s="146"/>
      <c r="AD11" s="242"/>
      <c r="AE11" s="242"/>
      <c r="AF11" s="244" t="str">
        <f t="shared" si="0"/>
        <v/>
      </c>
      <c r="AG11" s="245"/>
      <c r="AH11" s="246"/>
      <c r="AI11" s="245"/>
      <c r="AJ11" s="246"/>
      <c r="AK11" s="245" t="str">
        <f t="shared" si="1"/>
        <v/>
      </c>
      <c r="AL11" s="246"/>
      <c r="AM11" s="245"/>
      <c r="AN11" s="246"/>
      <c r="AO11" s="245"/>
      <c r="AP11" s="245" t="str">
        <f t="shared" si="2"/>
        <v>.</v>
      </c>
      <c r="AQ11" s="247"/>
    </row>
    <row r="12" spans="1:43" ht="33.75" customHeight="1" x14ac:dyDescent="0.25">
      <c r="A12" s="33" t="str">
        <f>MID(E10,FIND("(Q",E10)+1,7)&amp;"_ii"</f>
        <v>Q2b.a.3_ii</v>
      </c>
      <c r="B12" s="33" t="s">
        <v>103</v>
      </c>
      <c r="C12" s="33" t="s">
        <v>653</v>
      </c>
      <c r="D12" s="261"/>
      <c r="E12" s="35"/>
      <c r="F12" s="35" t="s">
        <v>29</v>
      </c>
      <c r="G12" s="35"/>
      <c r="H12" s="260"/>
      <c r="I12" s="574" t="s">
        <v>596</v>
      </c>
      <c r="J12" s="353"/>
      <c r="K12" s="354"/>
      <c r="L12" s="354"/>
      <c r="M12" s="235"/>
      <c r="N12" s="313" t="s">
        <v>1</v>
      </c>
      <c r="O12" s="236" t="str">
        <f t="shared" si="3"/>
        <v>Question did not change, so no new value required for the year of the previous update</v>
      </c>
      <c r="P12" s="26"/>
      <c r="Q12" s="295"/>
      <c r="R12" s="238"/>
      <c r="S12" s="238"/>
      <c r="T12" s="238"/>
      <c r="U12" s="238"/>
      <c r="V12" s="258" t="str">
        <f t="shared" si="4"/>
        <v>no</v>
      </c>
      <c r="W12" s="240"/>
      <c r="X12" s="267"/>
      <c r="Y12" s="242"/>
      <c r="Z12" s="242"/>
      <c r="AA12" s="243"/>
      <c r="AB12" s="150"/>
      <c r="AC12" s="146"/>
      <c r="AD12" s="242"/>
      <c r="AE12" s="242"/>
      <c r="AF12" s="244" t="str">
        <f t="shared" si="0"/>
        <v/>
      </c>
      <c r="AG12" s="245"/>
      <c r="AH12" s="246"/>
      <c r="AI12" s="245"/>
      <c r="AJ12" s="246"/>
      <c r="AK12" s="245" t="str">
        <f t="shared" si="1"/>
        <v/>
      </c>
      <c r="AL12" s="246"/>
      <c r="AM12" s="245"/>
      <c r="AN12" s="246"/>
      <c r="AO12" s="245"/>
      <c r="AP12" s="245" t="str">
        <f t="shared" si="2"/>
        <v>.</v>
      </c>
      <c r="AQ12" s="247"/>
    </row>
    <row r="13" spans="1:43" ht="33.75" customHeight="1" x14ac:dyDescent="0.25">
      <c r="A13" s="33" t="str">
        <f>MID(E10,FIND("(Q",E10)+1,7)&amp;"_iii"</f>
        <v>Q2b.a.3_iii</v>
      </c>
      <c r="B13" s="33" t="s">
        <v>103</v>
      </c>
      <c r="C13" s="33" t="s">
        <v>654</v>
      </c>
      <c r="D13" s="261"/>
      <c r="E13" s="35"/>
      <c r="F13" s="35" t="s">
        <v>30</v>
      </c>
      <c r="G13" s="35"/>
      <c r="H13" s="260"/>
      <c r="I13" s="447"/>
      <c r="J13" s="353"/>
      <c r="K13" s="354"/>
      <c r="L13" s="354"/>
      <c r="M13" s="235"/>
      <c r="N13" s="313" t="s">
        <v>1</v>
      </c>
      <c r="O13" s="236" t="str">
        <f t="shared" si="3"/>
        <v>Question did not change, so no new value required for the year of the previous update</v>
      </c>
      <c r="P13" s="26"/>
      <c r="Q13" s="295"/>
      <c r="R13" s="238"/>
      <c r="S13" s="238"/>
      <c r="T13" s="238"/>
      <c r="U13" s="238"/>
      <c r="V13" s="258" t="str">
        <f t="shared" si="4"/>
        <v>no</v>
      </c>
      <c r="W13" s="240"/>
      <c r="X13" s="267"/>
      <c r="Y13" s="242"/>
      <c r="Z13" s="242"/>
      <c r="AA13" s="243"/>
      <c r="AB13" s="150"/>
      <c r="AC13" s="146"/>
      <c r="AD13" s="242"/>
      <c r="AE13" s="242"/>
      <c r="AF13" s="244" t="str">
        <f t="shared" si="0"/>
        <v/>
      </c>
      <c r="AG13" s="245"/>
      <c r="AH13" s="246"/>
      <c r="AI13" s="245"/>
      <c r="AJ13" s="246"/>
      <c r="AK13" s="245" t="str">
        <f t="shared" si="1"/>
        <v/>
      </c>
      <c r="AL13" s="246"/>
      <c r="AM13" s="245"/>
      <c r="AN13" s="246"/>
      <c r="AO13" s="245"/>
      <c r="AP13" s="245" t="str">
        <f t="shared" si="2"/>
        <v>.</v>
      </c>
      <c r="AQ13" s="247"/>
    </row>
    <row r="14" spans="1:43" ht="33.75" customHeight="1" x14ac:dyDescent="0.25">
      <c r="A14" s="33" t="str">
        <f>MID(E10,FIND("(Q",E10)+1,7)&amp;"_iv"</f>
        <v>Q2b.a.3_iv</v>
      </c>
      <c r="B14" s="33" t="s">
        <v>103</v>
      </c>
      <c r="C14" s="33" t="s">
        <v>655</v>
      </c>
      <c r="D14" s="261"/>
      <c r="E14" s="35"/>
      <c r="F14" s="575" t="s">
        <v>31</v>
      </c>
      <c r="G14" s="575"/>
      <c r="H14" s="576"/>
      <c r="I14" s="447"/>
      <c r="J14" s="353"/>
      <c r="K14" s="354"/>
      <c r="L14" s="354"/>
      <c r="M14" s="235"/>
      <c r="N14" s="313" t="s">
        <v>1</v>
      </c>
      <c r="O14" s="236" t="str">
        <f t="shared" si="3"/>
        <v>Question did not change, so no new value required for the year of the previous update</v>
      </c>
      <c r="P14" s="26"/>
      <c r="Q14" s="295"/>
      <c r="R14" s="238"/>
      <c r="S14" s="238"/>
      <c r="T14" s="238"/>
      <c r="U14" s="238"/>
      <c r="V14" s="258" t="str">
        <f t="shared" si="4"/>
        <v>no</v>
      </c>
      <c r="W14" s="240"/>
      <c r="X14" s="267"/>
      <c r="Y14" s="242"/>
      <c r="Z14" s="242"/>
      <c r="AA14" s="243"/>
      <c r="AB14" s="150"/>
      <c r="AC14" s="146"/>
      <c r="AD14" s="242"/>
      <c r="AE14" s="242"/>
      <c r="AF14" s="244" t="str">
        <f t="shared" si="0"/>
        <v/>
      </c>
      <c r="AG14" s="245"/>
      <c r="AH14" s="246"/>
      <c r="AI14" s="245"/>
      <c r="AJ14" s="246"/>
      <c r="AK14" s="245" t="str">
        <f t="shared" si="1"/>
        <v/>
      </c>
      <c r="AL14" s="246"/>
      <c r="AM14" s="245"/>
      <c r="AN14" s="246"/>
      <c r="AO14" s="245"/>
      <c r="AP14" s="245" t="str">
        <f t="shared" si="2"/>
        <v>.</v>
      </c>
      <c r="AQ14" s="247"/>
    </row>
    <row r="15" spans="1:43" ht="37.5" customHeight="1" x14ac:dyDescent="0.25">
      <c r="A15" s="33" t="str">
        <f t="shared" ref="A15:A20" si="5">MID(E15,FIND("(Q",E15)+1,7)</f>
        <v>Q2b.a.4</v>
      </c>
      <c r="B15" s="33" t="s">
        <v>103</v>
      </c>
      <c r="C15" s="33" t="s">
        <v>656</v>
      </c>
      <c r="D15" s="234"/>
      <c r="E15" s="565" t="s">
        <v>905</v>
      </c>
      <c r="F15" s="565"/>
      <c r="G15" s="565"/>
      <c r="H15" s="533"/>
      <c r="I15" s="248"/>
      <c r="J15" s="355"/>
      <c r="K15" s="265"/>
      <c r="L15" s="265"/>
      <c r="M15" s="249"/>
      <c r="N15" s="313" t="s">
        <v>41</v>
      </c>
      <c r="O15" s="236" t="str">
        <f t="shared" si="3"/>
        <v>Question did not change, so no new value required for the year of the previous update</v>
      </c>
      <c r="P15" s="26"/>
      <c r="Q15" s="295"/>
      <c r="R15" s="238"/>
      <c r="S15" s="238"/>
      <c r="T15" s="238"/>
      <c r="U15" s="238"/>
      <c r="V15" s="258" t="str">
        <f t="shared" si="4"/>
        <v>yes (through a formal process &amp; opinion made public)</v>
      </c>
      <c r="W15" s="240"/>
      <c r="X15" s="267"/>
      <c r="Y15" s="242"/>
      <c r="Z15" s="242"/>
      <c r="AA15" s="243"/>
      <c r="AB15" s="150"/>
      <c r="AC15" s="146"/>
      <c r="AD15" s="242"/>
      <c r="AE15" s="242"/>
      <c r="AF15" s="244" t="str">
        <f t="shared" si="0"/>
        <v/>
      </c>
      <c r="AG15" s="245"/>
      <c r="AH15" s="246"/>
      <c r="AI15" s="245"/>
      <c r="AJ15" s="246"/>
      <c r="AK15" s="245" t="str">
        <f t="shared" si="1"/>
        <v/>
      </c>
      <c r="AL15" s="246"/>
      <c r="AM15" s="245"/>
      <c r="AN15" s="246"/>
      <c r="AO15" s="245"/>
      <c r="AP15" s="245" t="str">
        <f t="shared" si="2"/>
        <v>.</v>
      </c>
      <c r="AQ15" s="247"/>
    </row>
    <row r="16" spans="1:43" ht="115" x14ac:dyDescent="0.25">
      <c r="A16" s="33" t="str">
        <f t="shared" si="5"/>
        <v>Q2b.a.5</v>
      </c>
      <c r="B16" s="33" t="s">
        <v>597</v>
      </c>
      <c r="C16" s="33" t="s">
        <v>657</v>
      </c>
      <c r="D16" s="261"/>
      <c r="E16" s="565" t="s">
        <v>904</v>
      </c>
      <c r="F16" s="565"/>
      <c r="G16" s="565"/>
      <c r="H16" s="533"/>
      <c r="I16" s="148" t="s">
        <v>598</v>
      </c>
      <c r="J16" s="356"/>
      <c r="K16" s="357"/>
      <c r="L16" s="357"/>
      <c r="M16" s="149"/>
      <c r="N16" s="313" t="s">
        <v>5</v>
      </c>
      <c r="O16" s="236" t="str">
        <f t="shared" si="3"/>
        <v>Small changes were made to the question. Take extra care when validating the response in Column N in light of the updated instructions. If necessary, please change your answer in Column P</v>
      </c>
      <c r="P16" s="26"/>
      <c r="Q16" s="295"/>
      <c r="R16" s="238"/>
      <c r="S16" s="238"/>
      <c r="T16" s="238"/>
      <c r="U16" s="238"/>
      <c r="V16" s="258" t="str">
        <f t="shared" si="4"/>
        <v>none</v>
      </c>
      <c r="W16" s="240"/>
      <c r="X16" s="267"/>
      <c r="Y16" s="242"/>
      <c r="Z16" s="242"/>
      <c r="AA16" s="243"/>
      <c r="AB16" s="150"/>
      <c r="AC16" s="146"/>
      <c r="AD16" s="242"/>
      <c r="AE16" s="242"/>
      <c r="AF16" s="244" t="str">
        <f t="shared" si="0"/>
        <v/>
      </c>
      <c r="AG16" s="245"/>
      <c r="AH16" s="246"/>
      <c r="AI16" s="245"/>
      <c r="AJ16" s="246"/>
      <c r="AK16" s="245" t="str">
        <f t="shared" si="1"/>
        <v/>
      </c>
      <c r="AL16" s="246"/>
      <c r="AM16" s="245"/>
      <c r="AN16" s="246"/>
      <c r="AO16" s="245"/>
      <c r="AP16" s="245" t="str">
        <f t="shared" si="2"/>
        <v>.</v>
      </c>
      <c r="AQ16" s="247"/>
    </row>
    <row r="17" spans="1:43" ht="39" customHeight="1" x14ac:dyDescent="0.25">
      <c r="A17" s="33" t="str">
        <f t="shared" si="5"/>
        <v>Q2b.a.6</v>
      </c>
      <c r="B17" s="33" t="s">
        <v>103</v>
      </c>
      <c r="C17" s="33" t="s">
        <v>658</v>
      </c>
      <c r="D17" s="234"/>
      <c r="E17" s="565" t="s">
        <v>729</v>
      </c>
      <c r="F17" s="565"/>
      <c r="G17" s="565"/>
      <c r="H17" s="533"/>
      <c r="I17" s="248"/>
      <c r="J17" s="355"/>
      <c r="K17" s="265"/>
      <c r="L17" s="265"/>
      <c r="M17" s="249"/>
      <c r="N17" s="313" t="s">
        <v>193</v>
      </c>
      <c r="O17" s="236" t="str">
        <f t="shared" si="3"/>
        <v>Question did not change, so no new value required for the year of the previous update</v>
      </c>
      <c r="P17" s="26"/>
      <c r="Q17" s="295"/>
      <c r="R17" s="238"/>
      <c r="S17" s="238"/>
      <c r="T17" s="238"/>
      <c r="U17" s="238"/>
      <c r="V17" s="258" t="str">
        <f t="shared" si="4"/>
        <v>only court can overturn decisions</v>
      </c>
      <c r="W17" s="240"/>
      <c r="X17" s="267"/>
      <c r="Y17" s="242"/>
      <c r="Z17" s="242"/>
      <c r="AA17" s="243"/>
      <c r="AB17" s="150"/>
      <c r="AC17" s="146"/>
      <c r="AD17" s="242"/>
      <c r="AE17" s="242"/>
      <c r="AF17" s="244" t="str">
        <f t="shared" si="0"/>
        <v/>
      </c>
      <c r="AG17" s="245"/>
      <c r="AH17" s="246"/>
      <c r="AI17" s="245"/>
      <c r="AJ17" s="246"/>
      <c r="AK17" s="245" t="str">
        <f t="shared" si="1"/>
        <v/>
      </c>
      <c r="AL17" s="246"/>
      <c r="AM17" s="245"/>
      <c r="AN17" s="246"/>
      <c r="AO17" s="245"/>
      <c r="AP17" s="245" t="str">
        <f t="shared" si="2"/>
        <v>.</v>
      </c>
      <c r="AQ17" s="247"/>
    </row>
    <row r="18" spans="1:43" ht="23" x14ac:dyDescent="0.25">
      <c r="A18" s="33" t="str">
        <f t="shared" si="5"/>
        <v>Q2b.a.7</v>
      </c>
      <c r="B18" s="33" t="s">
        <v>103</v>
      </c>
      <c r="C18" s="33" t="s">
        <v>659</v>
      </c>
      <c r="D18" s="234"/>
      <c r="E18" s="565" t="s">
        <v>730</v>
      </c>
      <c r="F18" s="565"/>
      <c r="G18" s="565"/>
      <c r="H18" s="533"/>
      <c r="I18" s="187" t="s">
        <v>599</v>
      </c>
      <c r="J18" s="353"/>
      <c r="K18" s="354"/>
      <c r="L18" s="354"/>
      <c r="M18" s="235"/>
      <c r="N18" s="313" t="s">
        <v>1</v>
      </c>
      <c r="O18" s="236" t="str">
        <f t="shared" si="3"/>
        <v>Question did not change, so no new value required for the year of the previous update</v>
      </c>
      <c r="P18" s="26"/>
      <c r="Q18" s="295"/>
      <c r="R18" s="238"/>
      <c r="S18" s="238"/>
      <c r="T18" s="238"/>
      <c r="U18" s="238"/>
      <c r="V18" s="258" t="str">
        <f t="shared" si="4"/>
        <v>no</v>
      </c>
      <c r="W18" s="240"/>
      <c r="X18" s="267"/>
      <c r="Y18" s="242"/>
      <c r="Z18" s="242"/>
      <c r="AA18" s="243"/>
      <c r="AB18" s="150"/>
      <c r="AC18" s="146"/>
      <c r="AD18" s="242"/>
      <c r="AE18" s="242"/>
      <c r="AF18" s="244" t="str">
        <f t="shared" si="0"/>
        <v/>
      </c>
      <c r="AG18" s="245"/>
      <c r="AH18" s="246"/>
      <c r="AI18" s="245"/>
      <c r="AJ18" s="246"/>
      <c r="AK18" s="245" t="str">
        <f t="shared" si="1"/>
        <v/>
      </c>
      <c r="AL18" s="246"/>
      <c r="AM18" s="245"/>
      <c r="AN18" s="246"/>
      <c r="AO18" s="245"/>
      <c r="AP18" s="245" t="str">
        <f t="shared" si="2"/>
        <v>.</v>
      </c>
      <c r="AQ18" s="247"/>
    </row>
    <row r="19" spans="1:43" ht="57.5" x14ac:dyDescent="0.25">
      <c r="A19" s="33" t="str">
        <f t="shared" si="5"/>
        <v>Q2b.a.8</v>
      </c>
      <c r="B19" s="33" t="s">
        <v>103</v>
      </c>
      <c r="C19" s="33" t="s">
        <v>660</v>
      </c>
      <c r="D19" s="234"/>
      <c r="E19" s="256" t="s">
        <v>731</v>
      </c>
      <c r="F19" s="259"/>
      <c r="G19" s="259"/>
      <c r="H19" s="260"/>
      <c r="I19" s="187" t="s">
        <v>600</v>
      </c>
      <c r="J19" s="353"/>
      <c r="K19" s="354"/>
      <c r="L19" s="354"/>
      <c r="M19" s="235"/>
      <c r="N19" s="313" t="s">
        <v>1187</v>
      </c>
      <c r="O19" s="236" t="str">
        <f t="shared" si="3"/>
        <v>Question did not change, so no new value required for the year of the previous update</v>
      </c>
      <c r="P19" s="26"/>
      <c r="Q19" s="295"/>
      <c r="R19" s="238"/>
      <c r="S19" s="238"/>
      <c r="T19" s="238"/>
      <c r="U19" s="238"/>
      <c r="V19" s="258" t="str">
        <f t="shared" si="4"/>
        <v xml:space="preserve">positions are advertised publicly &amp; candidates examined by selection panel </v>
      </c>
      <c r="W19" s="240"/>
      <c r="X19" s="267"/>
      <c r="Y19" s="242"/>
      <c r="Z19" s="242"/>
      <c r="AA19" s="243"/>
      <c r="AB19" s="150"/>
      <c r="AC19" s="146"/>
      <c r="AD19" s="242"/>
      <c r="AE19" s="242"/>
      <c r="AF19" s="244" t="str">
        <f t="shared" si="0"/>
        <v/>
      </c>
      <c r="AG19" s="245"/>
      <c r="AH19" s="246"/>
      <c r="AI19" s="245"/>
      <c r="AJ19" s="246"/>
      <c r="AK19" s="245" t="str">
        <f t="shared" si="1"/>
        <v/>
      </c>
      <c r="AL19" s="246"/>
      <c r="AM19" s="245"/>
      <c r="AN19" s="246"/>
      <c r="AO19" s="245"/>
      <c r="AP19" s="245" t="str">
        <f t="shared" si="2"/>
        <v>.</v>
      </c>
      <c r="AQ19" s="247"/>
    </row>
    <row r="20" spans="1:43" ht="39.75" customHeight="1" x14ac:dyDescent="0.25">
      <c r="A20" s="33" t="str">
        <f t="shared" si="5"/>
        <v>Q2b.a.9</v>
      </c>
      <c r="B20" s="33" t="s">
        <v>104</v>
      </c>
      <c r="D20" s="234"/>
      <c r="E20" s="565" t="s">
        <v>732</v>
      </c>
      <c r="F20" s="565"/>
      <c r="G20" s="565"/>
      <c r="H20" s="533"/>
      <c r="I20" s="187"/>
      <c r="J20" s="353"/>
      <c r="K20" s="354"/>
      <c r="L20" s="354"/>
      <c r="M20" s="235"/>
      <c r="N20" s="313" t="s">
        <v>0</v>
      </c>
      <c r="O20" s="236" t="str">
        <f t="shared" si="3"/>
        <v>New question introduced in 2023 - Please answer this question for the year of the previous update in Column P</v>
      </c>
      <c r="P20" s="26"/>
      <c r="Q20" s="295"/>
      <c r="R20" s="238"/>
      <c r="S20" s="238"/>
      <c r="T20" s="238"/>
      <c r="U20" s="238"/>
      <c r="V20" s="258" t="str">
        <f t="shared" si="4"/>
        <v/>
      </c>
      <c r="W20" s="240"/>
      <c r="X20" s="267"/>
      <c r="Y20" s="242"/>
      <c r="Z20" s="242"/>
      <c r="AA20" s="243"/>
      <c r="AB20" s="150"/>
      <c r="AC20" s="146"/>
      <c r="AD20" s="242"/>
      <c r="AE20" s="242"/>
      <c r="AF20" s="244" t="str">
        <f t="shared" si="0"/>
        <v/>
      </c>
      <c r="AG20" s="245"/>
      <c r="AH20" s="246"/>
      <c r="AI20" s="245"/>
      <c r="AJ20" s="246"/>
      <c r="AK20" s="245" t="str">
        <f t="shared" si="1"/>
        <v/>
      </c>
      <c r="AL20" s="246"/>
      <c r="AM20" s="245"/>
      <c r="AN20" s="246"/>
      <c r="AO20" s="245"/>
      <c r="AP20" s="245" t="str">
        <f t="shared" si="2"/>
        <v>.</v>
      </c>
      <c r="AQ20" s="247"/>
    </row>
    <row r="21" spans="1:43" ht="115" x14ac:dyDescent="0.25">
      <c r="A21" s="33" t="str">
        <f t="shared" ref="A21:A39" si="6">MID(E21,FIND("(Q",E21)+1,8)</f>
        <v>Q2b.a.10</v>
      </c>
      <c r="B21" s="33" t="s">
        <v>597</v>
      </c>
      <c r="C21" s="33" t="s">
        <v>661</v>
      </c>
      <c r="D21" s="234"/>
      <c r="E21" s="565" t="s">
        <v>733</v>
      </c>
      <c r="F21" s="565"/>
      <c r="G21" s="565"/>
      <c r="H21" s="533"/>
      <c r="I21" s="187" t="s">
        <v>601</v>
      </c>
      <c r="J21" s="353"/>
      <c r="K21" s="354"/>
      <c r="L21" s="354"/>
      <c r="M21" s="235"/>
      <c r="N21" s="313" t="s">
        <v>1188</v>
      </c>
      <c r="O21" s="262" t="s">
        <v>899</v>
      </c>
      <c r="P21" s="26"/>
      <c r="Q21" s="295"/>
      <c r="R21" s="238"/>
      <c r="S21" s="238"/>
      <c r="T21" s="238"/>
      <c r="U21" s="238"/>
      <c r="V21" s="258" t="str">
        <f t="shared" si="4"/>
        <v xml:space="preserve">ministerial/governmental nomination based on public job ads &amp; independent selection panel </v>
      </c>
      <c r="W21" s="240"/>
      <c r="X21" s="267"/>
      <c r="Y21" s="242"/>
      <c r="Z21" s="242"/>
      <c r="AA21" s="243"/>
      <c r="AB21" s="150"/>
      <c r="AC21" s="146"/>
      <c r="AD21" s="242"/>
      <c r="AE21" s="242"/>
      <c r="AF21" s="244" t="str">
        <f t="shared" si="0"/>
        <v/>
      </c>
      <c r="AG21" s="245"/>
      <c r="AH21" s="246"/>
      <c r="AI21" s="245"/>
      <c r="AJ21" s="246"/>
      <c r="AK21" s="245" t="str">
        <f t="shared" si="1"/>
        <v/>
      </c>
      <c r="AL21" s="246"/>
      <c r="AM21" s="245"/>
      <c r="AN21" s="246"/>
      <c r="AO21" s="245"/>
      <c r="AP21" s="245" t="str">
        <f t="shared" si="2"/>
        <v>.</v>
      </c>
      <c r="AQ21" s="247"/>
    </row>
    <row r="22" spans="1:43" ht="80.5" x14ac:dyDescent="0.25">
      <c r="A22" s="33" t="str">
        <f t="shared" si="6"/>
        <v>Q2b.a.11</v>
      </c>
      <c r="B22" s="33" t="s">
        <v>597</v>
      </c>
      <c r="C22" s="33" t="s">
        <v>662</v>
      </c>
      <c r="D22" s="261"/>
      <c r="E22" s="565" t="s">
        <v>734</v>
      </c>
      <c r="F22" s="565"/>
      <c r="G22" s="565"/>
      <c r="H22" s="533"/>
      <c r="I22" s="187" t="s">
        <v>602</v>
      </c>
      <c r="J22" s="353"/>
      <c r="K22" s="354"/>
      <c r="L22" s="354"/>
      <c r="M22" s="235"/>
      <c r="N22" s="313" t="s">
        <v>1189</v>
      </c>
      <c r="O22" s="236" t="str">
        <f>IF(OR(B22="REGNI",B22="REGN"),"New question introduced in 2023 - Please answer this question for the year of the previous update in Column P",IF(B22="REGEC","Small changes were made to the question. Take extra care when validating the response in Column N in light of the updated instructions. If necessary, please change your answer in Column P", IF(B22="REGE","Question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22" s="26"/>
      <c r="Q22" s="295"/>
      <c r="R22" s="238"/>
      <c r="S22" s="238"/>
      <c r="T22" s="238"/>
      <c r="U22" s="238"/>
      <c r="V22" s="258" t="str">
        <f t="shared" si="4"/>
        <v xml:space="preserve">parliament/congress/parliamentary/congressional committee </v>
      </c>
      <c r="W22" s="240"/>
      <c r="X22" s="267"/>
      <c r="Y22" s="242"/>
      <c r="Z22" s="242"/>
      <c r="AA22" s="243"/>
      <c r="AB22" s="150"/>
      <c r="AC22" s="146"/>
      <c r="AD22" s="242"/>
      <c r="AE22" s="242"/>
      <c r="AF22" s="244" t="str">
        <f t="shared" si="0"/>
        <v/>
      </c>
      <c r="AG22" s="245"/>
      <c r="AH22" s="246"/>
      <c r="AI22" s="245"/>
      <c r="AJ22" s="246"/>
      <c r="AK22" s="245" t="str">
        <f t="shared" si="1"/>
        <v/>
      </c>
      <c r="AL22" s="246"/>
      <c r="AM22" s="245"/>
      <c r="AN22" s="246"/>
      <c r="AO22" s="245"/>
      <c r="AP22" s="245" t="str">
        <f t="shared" si="2"/>
        <v>.</v>
      </c>
      <c r="AQ22" s="247"/>
    </row>
    <row r="23" spans="1:43" ht="115" x14ac:dyDescent="0.25">
      <c r="A23" s="33" t="str">
        <f t="shared" si="6"/>
        <v>Q2b.a.12</v>
      </c>
      <c r="B23" s="33" t="s">
        <v>597</v>
      </c>
      <c r="C23" s="33" t="s">
        <v>663</v>
      </c>
      <c r="D23" s="261"/>
      <c r="E23" s="565" t="s">
        <v>735</v>
      </c>
      <c r="F23" s="565"/>
      <c r="G23" s="565"/>
      <c r="H23" s="533"/>
      <c r="I23" s="187" t="s">
        <v>603</v>
      </c>
      <c r="J23" s="355"/>
      <c r="K23" s="265"/>
      <c r="L23" s="265"/>
      <c r="M23" s="249"/>
      <c r="N23" s="313" t="s">
        <v>1</v>
      </c>
      <c r="O23" s="236" t="str">
        <f>IF(OR(B23="REGNI",B23="REGN"),"New question introduced in 2023 - Please answer this question for the year of the previous update in Column P",IF(B23="REGEC","Small changes were made to the question. Take extra care when validating the response in Column N in light of the updated instructions. If necessary, please change your answer in Column P", IF(B23="REGE","Question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23" s="26"/>
      <c r="Q23" s="295"/>
      <c r="R23" s="238"/>
      <c r="S23" s="238"/>
      <c r="T23" s="238"/>
      <c r="U23" s="238"/>
      <c r="V23" s="258" t="str">
        <f t="shared" si="4"/>
        <v>no</v>
      </c>
      <c r="W23" s="240"/>
      <c r="X23" s="267"/>
      <c r="Y23" s="242"/>
      <c r="Z23" s="242"/>
      <c r="AA23" s="243"/>
      <c r="AB23" s="150"/>
      <c r="AC23" s="146"/>
      <c r="AD23" s="242"/>
      <c r="AE23" s="242"/>
      <c r="AF23" s="244" t="str">
        <f t="shared" si="0"/>
        <v/>
      </c>
      <c r="AG23" s="245"/>
      <c r="AH23" s="246"/>
      <c r="AI23" s="245"/>
      <c r="AJ23" s="246"/>
      <c r="AK23" s="245" t="str">
        <f t="shared" si="1"/>
        <v/>
      </c>
      <c r="AL23" s="246"/>
      <c r="AM23" s="245"/>
      <c r="AN23" s="246"/>
      <c r="AO23" s="245"/>
      <c r="AP23" s="245" t="str">
        <f t="shared" si="2"/>
        <v>.</v>
      </c>
      <c r="AQ23" s="247"/>
    </row>
    <row r="24" spans="1:43" ht="47.5" customHeight="1" x14ac:dyDescent="0.25">
      <c r="A24" s="33" t="str">
        <f t="shared" si="6"/>
        <v>Q2b.a.13</v>
      </c>
      <c r="B24" s="33" t="s">
        <v>103</v>
      </c>
      <c r="C24" s="33" t="s">
        <v>664</v>
      </c>
      <c r="D24" s="261"/>
      <c r="E24" s="565" t="s">
        <v>736</v>
      </c>
      <c r="F24" s="565"/>
      <c r="G24" s="565"/>
      <c r="H24" s="533"/>
      <c r="I24" s="248"/>
      <c r="J24" s="355"/>
      <c r="K24" s="265"/>
      <c r="L24" s="265"/>
      <c r="M24" s="249"/>
      <c r="N24" s="313" t="s">
        <v>2</v>
      </c>
      <c r="O24" s="236" t="str">
        <f>IF(OR(B24="REGNI",B24="REGN"),"New question introduced in 2023 - Please answer this question for the year of the previous update in Column P",IF(B24="REGEC","Small changes were made to the question. Take extra care when validating the response in Column N in light of the updated instructions. If necessary, please change your answer in Column P", IF(B24="REGE","Question did not change, so no new value required for the year of the previous update","")))</f>
        <v>Question did not change, so no new value required for the year of the previous update</v>
      </c>
      <c r="P24" s="26"/>
      <c r="Q24" s="295"/>
      <c r="R24" s="238"/>
      <c r="S24" s="238"/>
      <c r="T24" s="238"/>
      <c r="U24" s="238"/>
      <c r="V24" s="258" t="str">
        <f t="shared" si="4"/>
        <v>yes</v>
      </c>
      <c r="W24" s="240"/>
      <c r="X24" s="267"/>
      <c r="Y24" s="242"/>
      <c r="Z24" s="242"/>
      <c r="AA24" s="243"/>
      <c r="AB24" s="150"/>
      <c r="AC24" s="146"/>
      <c r="AD24" s="242"/>
      <c r="AE24" s="242"/>
      <c r="AF24" s="244" t="str">
        <f t="shared" si="0"/>
        <v/>
      </c>
      <c r="AG24" s="245"/>
      <c r="AH24" s="246"/>
      <c r="AI24" s="245"/>
      <c r="AJ24" s="246"/>
      <c r="AK24" s="245" t="str">
        <f t="shared" si="1"/>
        <v/>
      </c>
      <c r="AL24" s="246"/>
      <c r="AM24" s="245"/>
      <c r="AN24" s="246"/>
      <c r="AO24" s="245"/>
      <c r="AP24" s="245" t="str">
        <f t="shared" si="2"/>
        <v>.</v>
      </c>
      <c r="AQ24" s="247"/>
    </row>
    <row r="25" spans="1:43" ht="74.5" customHeight="1" x14ac:dyDescent="0.25">
      <c r="A25" s="33" t="str">
        <f t="shared" si="6"/>
        <v>Q2b.a.14</v>
      </c>
      <c r="B25" s="33" t="s">
        <v>597</v>
      </c>
      <c r="C25" s="33" t="s">
        <v>665</v>
      </c>
      <c r="D25" s="261"/>
      <c r="E25" s="565" t="s">
        <v>737</v>
      </c>
      <c r="F25" s="565"/>
      <c r="G25" s="565"/>
      <c r="H25" s="533"/>
      <c r="I25" s="187" t="s">
        <v>604</v>
      </c>
      <c r="J25" s="353"/>
      <c r="K25" s="354"/>
      <c r="L25" s="354"/>
      <c r="M25" s="235"/>
      <c r="N25" s="313" t="s">
        <v>109</v>
      </c>
      <c r="O25" s="262" t="s">
        <v>899</v>
      </c>
      <c r="P25" s="26"/>
      <c r="Q25" s="295"/>
      <c r="R25" s="238"/>
      <c r="S25" s="238"/>
      <c r="T25" s="238"/>
      <c r="U25" s="238"/>
      <c r="V25" s="258" t="str">
        <f t="shared" si="4"/>
        <v>yes (with restrictions, for regulators with a agency head)</v>
      </c>
      <c r="W25" s="240"/>
      <c r="X25" s="267"/>
      <c r="Y25" s="242"/>
      <c r="Z25" s="242"/>
      <c r="AA25" s="243"/>
      <c r="AB25" s="150"/>
      <c r="AC25" s="146"/>
      <c r="AD25" s="242"/>
      <c r="AE25" s="242"/>
      <c r="AF25" s="244" t="str">
        <f t="shared" si="0"/>
        <v/>
      </c>
      <c r="AG25" s="245"/>
      <c r="AH25" s="246"/>
      <c r="AI25" s="245"/>
      <c r="AJ25" s="246"/>
      <c r="AK25" s="245" t="str">
        <f t="shared" si="1"/>
        <v/>
      </c>
      <c r="AL25" s="246"/>
      <c r="AM25" s="245"/>
      <c r="AN25" s="246"/>
      <c r="AO25" s="245"/>
      <c r="AP25" s="245" t="str">
        <f t="shared" si="2"/>
        <v>.</v>
      </c>
      <c r="AQ25" s="247"/>
    </row>
    <row r="26" spans="1:43" ht="46" x14ac:dyDescent="0.25">
      <c r="A26" s="33" t="str">
        <f t="shared" si="6"/>
        <v>Q2b.a.15</v>
      </c>
      <c r="B26" s="33" t="s">
        <v>103</v>
      </c>
      <c r="C26" s="33" t="s">
        <v>666</v>
      </c>
      <c r="D26" s="261"/>
      <c r="E26" s="565" t="s">
        <v>738</v>
      </c>
      <c r="F26" s="565"/>
      <c r="G26" s="565"/>
      <c r="H26" s="533"/>
      <c r="I26" s="187" t="s">
        <v>605</v>
      </c>
      <c r="J26" s="353"/>
      <c r="K26" s="354"/>
      <c r="L26" s="354"/>
      <c r="M26" s="235"/>
      <c r="N26" s="313" t="s">
        <v>2</v>
      </c>
      <c r="O26" s="236" t="str">
        <f>IF(OR(B26="REGNI",B26="REGN"),"New question introduced in 2023 - Please answer this question for the year of the previous update in Column P",IF(B26="REGEC","Small changes were made to the question. Take extra care when validating the response in Column N in light of the updated instructions. If necessary, please change your answer in Column P", IF(B26="REGE","Question did not change, so no new value required for the year of the previous update","")))</f>
        <v>Question did not change, so no new value required for the year of the previous update</v>
      </c>
      <c r="P26" s="26"/>
      <c r="Q26" s="295"/>
      <c r="R26" s="238"/>
      <c r="S26" s="238"/>
      <c r="T26" s="238"/>
      <c r="U26" s="238"/>
      <c r="V26" s="258" t="str">
        <f t="shared" si="4"/>
        <v>yes</v>
      </c>
      <c r="W26" s="240"/>
      <c r="X26" s="267"/>
      <c r="Y26" s="242"/>
      <c r="Z26" s="242"/>
      <c r="AA26" s="243"/>
      <c r="AB26" s="150"/>
      <c r="AC26" s="146"/>
      <c r="AD26" s="242"/>
      <c r="AE26" s="242"/>
      <c r="AF26" s="244" t="str">
        <f t="shared" si="0"/>
        <v/>
      </c>
      <c r="AG26" s="245"/>
      <c r="AH26" s="246"/>
      <c r="AI26" s="245"/>
      <c r="AJ26" s="246"/>
      <c r="AK26" s="245" t="str">
        <f t="shared" si="1"/>
        <v/>
      </c>
      <c r="AL26" s="246"/>
      <c r="AM26" s="245"/>
      <c r="AN26" s="246"/>
      <c r="AO26" s="245"/>
      <c r="AP26" s="245" t="str">
        <f t="shared" si="2"/>
        <v>.</v>
      </c>
      <c r="AQ26" s="247"/>
    </row>
    <row r="27" spans="1:43" ht="34.5" x14ac:dyDescent="0.25">
      <c r="A27" s="33" t="str">
        <f t="shared" si="6"/>
        <v>Q2b.a.16</v>
      </c>
      <c r="B27" s="33" t="s">
        <v>103</v>
      </c>
      <c r="C27" s="33" t="s">
        <v>667</v>
      </c>
      <c r="D27" s="261"/>
      <c r="E27" s="565" t="s">
        <v>739</v>
      </c>
      <c r="F27" s="565"/>
      <c r="G27" s="565"/>
      <c r="H27" s="533"/>
      <c r="I27" s="248"/>
      <c r="J27" s="355"/>
      <c r="K27" s="265"/>
      <c r="L27" s="265"/>
      <c r="M27" s="249"/>
      <c r="N27" s="313" t="s">
        <v>199</v>
      </c>
      <c r="O27" s="236" t="str">
        <f>IF(OR(B27="REGNI",B27="REGN"),"New question introduced in 2023 - Please answer this question for the year of the previous update in Column P",IF(B27="REGEC","Small changes were made to the question. Take extra care when validating the response in Column N in light of the updated instructions. If necessary, please change your answer in Column P", IF(B27="REGE","Question did not change, so no new value required for the year of the previous update","")))</f>
        <v>Question did not change, so no new value required for the year of the previous update</v>
      </c>
      <c r="P27" s="26"/>
      <c r="Q27" s="295"/>
      <c r="R27" s="238"/>
      <c r="S27" s="238"/>
      <c r="T27" s="238"/>
      <c r="U27" s="238"/>
      <c r="V27" s="258" t="str">
        <f t="shared" si="4"/>
        <v>through parliamentary/congressional decisions</v>
      </c>
      <c r="W27" s="240"/>
      <c r="X27" s="267"/>
      <c r="Y27" s="242"/>
      <c r="Z27" s="242"/>
      <c r="AA27" s="243"/>
      <c r="AB27" s="150"/>
      <c r="AC27" s="146"/>
      <c r="AD27" s="242"/>
      <c r="AE27" s="242"/>
      <c r="AF27" s="244" t="str">
        <f t="shared" si="0"/>
        <v/>
      </c>
      <c r="AG27" s="245"/>
      <c r="AH27" s="246"/>
      <c r="AI27" s="245"/>
      <c r="AJ27" s="246"/>
      <c r="AK27" s="245" t="str">
        <f t="shared" si="1"/>
        <v/>
      </c>
      <c r="AL27" s="246"/>
      <c r="AM27" s="245"/>
      <c r="AN27" s="246"/>
      <c r="AO27" s="245"/>
      <c r="AP27" s="245" t="str">
        <f t="shared" si="2"/>
        <v>.</v>
      </c>
      <c r="AQ27" s="247"/>
    </row>
    <row r="28" spans="1:43" ht="41.15" customHeight="1" x14ac:dyDescent="0.25">
      <c r="A28" s="33" t="str">
        <f t="shared" si="6"/>
        <v>Q2b.a.17</v>
      </c>
      <c r="B28" s="33" t="s">
        <v>103</v>
      </c>
      <c r="C28" s="33" t="s">
        <v>668</v>
      </c>
      <c r="D28" s="261"/>
      <c r="E28" s="565" t="s">
        <v>740</v>
      </c>
      <c r="F28" s="565"/>
      <c r="G28" s="565"/>
      <c r="H28" s="533"/>
      <c r="I28" s="187" t="s">
        <v>128</v>
      </c>
      <c r="J28" s="353"/>
      <c r="K28" s="354"/>
      <c r="L28" s="354"/>
      <c r="M28" s="235"/>
      <c r="N28" s="313" t="s">
        <v>60</v>
      </c>
      <c r="O28" s="236" t="str">
        <f>IF(OR(B28="REGNI",B28="REGN"),"New question introduced in 2023 - Please answer this question for the year of the previous update in Column P",IF(B28="REGEC","Small changes were made to the question. Take extra care when validating the response in Column N in light of the updated instructions. If necessary, please change your answer in Column P", IF(B28="REGE","Question did not change, so no new value required for the year of the previous update","")))</f>
        <v>Question did not change, so no new value required for the year of the previous update</v>
      </c>
      <c r="P28" s="26"/>
      <c r="Q28" s="295"/>
      <c r="R28" s="238"/>
      <c r="S28" s="238"/>
      <c r="T28" s="238"/>
      <c r="U28" s="238"/>
      <c r="V28" s="258" t="str">
        <f t="shared" si="4"/>
        <v>limited and defined set of criteria</v>
      </c>
      <c r="W28" s="240"/>
      <c r="X28" s="267"/>
      <c r="Y28" s="242"/>
      <c r="Z28" s="242"/>
      <c r="AA28" s="243"/>
      <c r="AB28" s="150"/>
      <c r="AC28" s="146"/>
      <c r="AD28" s="242"/>
      <c r="AE28" s="242"/>
      <c r="AF28" s="244" t="str">
        <f t="shared" si="0"/>
        <v/>
      </c>
      <c r="AG28" s="245"/>
      <c r="AH28" s="246"/>
      <c r="AI28" s="245"/>
      <c r="AJ28" s="246"/>
      <c r="AK28" s="245" t="str">
        <f t="shared" si="1"/>
        <v/>
      </c>
      <c r="AL28" s="246"/>
      <c r="AM28" s="245"/>
      <c r="AN28" s="246"/>
      <c r="AO28" s="245"/>
      <c r="AP28" s="245" t="str">
        <f t="shared" si="2"/>
        <v>.</v>
      </c>
      <c r="AQ28" s="247"/>
    </row>
    <row r="29" spans="1:43" ht="48.75" customHeight="1" x14ac:dyDescent="0.25">
      <c r="A29" s="33" t="str">
        <f t="shared" si="6"/>
        <v>Q2b.a.18</v>
      </c>
      <c r="B29" s="33" t="s">
        <v>103</v>
      </c>
      <c r="C29" s="33" t="s">
        <v>669</v>
      </c>
      <c r="D29" s="261"/>
      <c r="E29" s="565" t="s">
        <v>903</v>
      </c>
      <c r="F29" s="565"/>
      <c r="G29" s="565"/>
      <c r="H29" s="533"/>
      <c r="I29" s="248"/>
      <c r="J29" s="355"/>
      <c r="K29" s="265"/>
      <c r="L29" s="265"/>
      <c r="M29" s="249"/>
      <c r="N29" s="313" t="s">
        <v>2</v>
      </c>
      <c r="O29" s="236" t="str">
        <f>IF(OR(B29="REGNI",B29="REGN"),"New question introduced in 2023 - Please answer this question for the year of the previous update in Column P",IF(B29="REGEC","Small changes were made to the question. Take extra care when validating the response in Column N in light of the updated instructions. If necessary, please change your answer in Column P", IF(B29="REGE","Question did not change, so no new value required for the year of the previous update","")))</f>
        <v>Question did not change, so no new value required for the year of the previous update</v>
      </c>
      <c r="P29" s="26"/>
      <c r="Q29" s="295"/>
      <c r="R29" s="238"/>
      <c r="S29" s="238"/>
      <c r="T29" s="238"/>
      <c r="U29" s="238"/>
      <c r="V29" s="258" t="str">
        <f t="shared" si="4"/>
        <v>yes</v>
      </c>
      <c r="W29" s="240"/>
      <c r="X29" s="267"/>
      <c r="Y29" s="242"/>
      <c r="Z29" s="242"/>
      <c r="AA29" s="243"/>
      <c r="AB29" s="150"/>
      <c r="AC29" s="146"/>
      <c r="AD29" s="242"/>
      <c r="AE29" s="242"/>
      <c r="AF29" s="244" t="str">
        <f t="shared" si="0"/>
        <v/>
      </c>
      <c r="AG29" s="245"/>
      <c r="AH29" s="246"/>
      <c r="AI29" s="245"/>
      <c r="AJ29" s="246"/>
      <c r="AK29" s="245" t="str">
        <f t="shared" si="1"/>
        <v/>
      </c>
      <c r="AL29" s="246"/>
      <c r="AM29" s="245"/>
      <c r="AN29" s="246"/>
      <c r="AO29" s="245"/>
      <c r="AP29" s="245" t="str">
        <f t="shared" si="2"/>
        <v>.</v>
      </c>
      <c r="AQ29" s="247"/>
    </row>
    <row r="30" spans="1:43" ht="138" x14ac:dyDescent="0.25">
      <c r="A30" s="33" t="str">
        <f t="shared" si="6"/>
        <v>Q2b.a.19</v>
      </c>
      <c r="B30" s="33" t="s">
        <v>597</v>
      </c>
      <c r="C30" s="33" t="s">
        <v>670</v>
      </c>
      <c r="D30" s="261"/>
      <c r="E30" s="565" t="s">
        <v>741</v>
      </c>
      <c r="F30" s="565"/>
      <c r="G30" s="565"/>
      <c r="H30" s="533"/>
      <c r="I30" s="148" t="s">
        <v>606</v>
      </c>
      <c r="J30" s="356"/>
      <c r="K30" s="357"/>
      <c r="L30" s="357"/>
      <c r="M30" s="149"/>
      <c r="N30" s="313" t="s">
        <v>64</v>
      </c>
      <c r="O30" s="262" t="s">
        <v>899</v>
      </c>
      <c r="P30" s="26"/>
      <c r="Q30" s="295"/>
      <c r="R30" s="238"/>
      <c r="S30" s="238"/>
      <c r="T30" s="238"/>
      <c r="U30" s="238"/>
      <c r="V30" s="258" t="str">
        <f t="shared" si="4"/>
        <v>yes (provided that conflict of interests rules are complied with and/or following restrictions before leaving)</v>
      </c>
      <c r="W30" s="240"/>
      <c r="X30" s="267"/>
      <c r="Y30" s="242"/>
      <c r="Z30" s="242"/>
      <c r="AA30" s="243"/>
      <c r="AB30" s="150"/>
      <c r="AC30" s="146"/>
      <c r="AD30" s="242"/>
      <c r="AE30" s="242"/>
      <c r="AF30" s="244" t="str">
        <f t="shared" si="0"/>
        <v/>
      </c>
      <c r="AG30" s="245"/>
      <c r="AH30" s="246"/>
      <c r="AI30" s="245"/>
      <c r="AJ30" s="246"/>
      <c r="AK30" s="245" t="str">
        <f t="shared" si="1"/>
        <v/>
      </c>
      <c r="AL30" s="246"/>
      <c r="AM30" s="245"/>
      <c r="AN30" s="246"/>
      <c r="AO30" s="245"/>
      <c r="AP30" s="245" t="str">
        <f t="shared" si="2"/>
        <v>.</v>
      </c>
      <c r="AQ30" s="247"/>
    </row>
    <row r="31" spans="1:43" ht="46" x14ac:dyDescent="0.25">
      <c r="A31" s="33" t="str">
        <f t="shared" si="6"/>
        <v>Q2b.a.20</v>
      </c>
      <c r="B31" s="33" t="s">
        <v>103</v>
      </c>
      <c r="C31" s="33" t="s">
        <v>671</v>
      </c>
      <c r="D31" s="261"/>
      <c r="E31" s="565" t="s">
        <v>742</v>
      </c>
      <c r="F31" s="565"/>
      <c r="G31" s="565"/>
      <c r="H31" s="533"/>
      <c r="I31" s="187" t="s">
        <v>110</v>
      </c>
      <c r="J31" s="353"/>
      <c r="K31" s="354"/>
      <c r="L31" s="354"/>
      <c r="M31" s="235"/>
      <c r="N31" s="313" t="s">
        <v>194</v>
      </c>
      <c r="O31" s="236" t="str">
        <f>IF(OR(B31="REGNI",B31="REGN"),"New question introduced in 2023 - Please answer this question for the year of the previous update in Column P",IF(B31="REGEC","Small changes were made to the question. Take extra care when validating the response in Column N in light of the updated instructions. If necessary, please change your answer in Column P", IF(B31="REGE","Question did not change, so no new value required for the year of the previous update","")))</f>
        <v>Question did not change, so no new value required for the year of the previous update</v>
      </c>
      <c r="P31" s="26"/>
      <c r="Q31" s="295"/>
      <c r="R31" s="238"/>
      <c r="S31" s="238"/>
      <c r="T31" s="238"/>
      <c r="U31" s="238"/>
      <c r="V31" s="258" t="str">
        <f t="shared" si="4"/>
        <v>5 years or more renewable for a set number of terms or non-renewable</v>
      </c>
      <c r="W31" s="240"/>
      <c r="X31" s="267"/>
      <c r="Y31" s="242"/>
      <c r="Z31" s="242"/>
      <c r="AA31" s="243"/>
      <c r="AB31" s="150"/>
      <c r="AC31" s="146"/>
      <c r="AD31" s="242"/>
      <c r="AE31" s="242"/>
      <c r="AF31" s="244" t="str">
        <f t="shared" si="0"/>
        <v/>
      </c>
      <c r="AG31" s="245"/>
      <c r="AH31" s="246"/>
      <c r="AI31" s="245"/>
      <c r="AJ31" s="246"/>
      <c r="AK31" s="245" t="str">
        <f t="shared" si="1"/>
        <v/>
      </c>
      <c r="AL31" s="246"/>
      <c r="AM31" s="245"/>
      <c r="AN31" s="246"/>
      <c r="AO31" s="245"/>
      <c r="AP31" s="245" t="str">
        <f t="shared" si="2"/>
        <v>.</v>
      </c>
      <c r="AQ31" s="247"/>
    </row>
    <row r="32" spans="1:43" ht="23" x14ac:dyDescent="0.25">
      <c r="A32" s="33" t="str">
        <f t="shared" si="6"/>
        <v>Q2b.a.21</v>
      </c>
      <c r="B32" s="33" t="s">
        <v>103</v>
      </c>
      <c r="C32" s="33" t="s">
        <v>672</v>
      </c>
      <c r="D32" s="261"/>
      <c r="E32" s="565" t="s">
        <v>743</v>
      </c>
      <c r="F32" s="565"/>
      <c r="G32" s="565"/>
      <c r="H32" s="533"/>
      <c r="I32" s="187" t="s">
        <v>111</v>
      </c>
      <c r="J32" s="353"/>
      <c r="K32" s="354"/>
      <c r="L32" s="354"/>
      <c r="M32" s="235"/>
      <c r="N32" s="313" t="s">
        <v>1</v>
      </c>
      <c r="O32" s="236" t="str">
        <f>IF(OR(B32="REGNI",B32="REGN"),"New question introduced in 2023 - Please answer this question for the year of the previous update in Column P",IF(B32="REGEC","Small changes were made to the question. Take extra care when validating the response in Column N in light of the updated instructions. If necessary, please change your answer in Column P", IF(B32="REGE","Question did not change, so no new value required for the year of the previous update","")))</f>
        <v>Question did not change, so no new value required for the year of the previous update</v>
      </c>
      <c r="P32" s="26"/>
      <c r="Q32" s="295"/>
      <c r="R32" s="238"/>
      <c r="S32" s="238"/>
      <c r="T32" s="238"/>
      <c r="U32" s="238"/>
      <c r="V32" s="258" t="str">
        <f t="shared" si="4"/>
        <v>no</v>
      </c>
      <c r="W32" s="240"/>
      <c r="X32" s="267"/>
      <c r="Y32" s="242"/>
      <c r="Z32" s="242"/>
      <c r="AA32" s="243"/>
      <c r="AB32" s="150"/>
      <c r="AC32" s="146"/>
      <c r="AD32" s="242"/>
      <c r="AE32" s="242"/>
      <c r="AF32" s="244" t="str">
        <f t="shared" si="0"/>
        <v/>
      </c>
      <c r="AG32" s="245"/>
      <c r="AH32" s="246"/>
      <c r="AI32" s="245"/>
      <c r="AJ32" s="246"/>
      <c r="AK32" s="245" t="str">
        <f t="shared" si="1"/>
        <v/>
      </c>
      <c r="AL32" s="246"/>
      <c r="AM32" s="245"/>
      <c r="AN32" s="246"/>
      <c r="AO32" s="245"/>
      <c r="AP32" s="245" t="str">
        <f t="shared" si="2"/>
        <v>.</v>
      </c>
      <c r="AQ32" s="247"/>
    </row>
    <row r="33" spans="1:43" ht="69" x14ac:dyDescent="0.25">
      <c r="A33" s="33" t="str">
        <f t="shared" si="6"/>
        <v>Q2b.a.22</v>
      </c>
      <c r="B33" s="33" t="s">
        <v>104</v>
      </c>
      <c r="D33" s="261"/>
      <c r="E33" s="565" t="s">
        <v>744</v>
      </c>
      <c r="F33" s="565"/>
      <c r="G33" s="565"/>
      <c r="H33" s="533"/>
      <c r="I33" s="187" t="s">
        <v>607</v>
      </c>
      <c r="J33" s="353"/>
      <c r="K33" s="354"/>
      <c r="L33" s="354"/>
      <c r="M33" s="235"/>
      <c r="N33" s="313" t="s">
        <v>0</v>
      </c>
      <c r="O33" s="236" t="str">
        <f>IF(OR(B33="REGNI",B33="REGN"),"New question introduced in 2023 - Please answer this question for the year of the previous update in Column P",IF(B33="REGEC","Small changes were made to the question. Take extra care when validating the response in Column N in light of the updated instructions. If necessary, please change your answer in Column P", IF(B33="REGE","Question did not change, so no new value required for the year of the previous update","")))</f>
        <v>New question introduced in 2023 - Please answer this question for the year of the previous update in Column P</v>
      </c>
      <c r="P33" s="26"/>
      <c r="Q33" s="295"/>
      <c r="R33" s="238"/>
      <c r="S33" s="238"/>
      <c r="T33" s="238"/>
      <c r="U33" s="238"/>
      <c r="V33" s="258" t="str">
        <f t="shared" si="4"/>
        <v/>
      </c>
      <c r="W33" s="240"/>
      <c r="X33" s="267"/>
      <c r="Y33" s="242"/>
      <c r="Z33" s="242"/>
      <c r="AA33" s="243"/>
      <c r="AB33" s="150"/>
      <c r="AC33" s="146"/>
      <c r="AD33" s="242"/>
      <c r="AE33" s="242"/>
      <c r="AF33" s="244" t="str">
        <f t="shared" si="0"/>
        <v/>
      </c>
      <c r="AG33" s="245"/>
      <c r="AH33" s="246"/>
      <c r="AI33" s="245"/>
      <c r="AJ33" s="246"/>
      <c r="AK33" s="245" t="str">
        <f t="shared" si="1"/>
        <v/>
      </c>
      <c r="AL33" s="246"/>
      <c r="AM33" s="245"/>
      <c r="AN33" s="246"/>
      <c r="AO33" s="245"/>
      <c r="AP33" s="245" t="str">
        <f t="shared" si="2"/>
        <v>.</v>
      </c>
      <c r="AQ33" s="247"/>
    </row>
    <row r="34" spans="1:43" ht="64" customHeight="1" x14ac:dyDescent="0.25">
      <c r="A34" s="33" t="str">
        <f t="shared" si="6"/>
        <v>Q2b.a.23</v>
      </c>
      <c r="B34" s="33" t="s">
        <v>597</v>
      </c>
      <c r="C34" s="33" t="s">
        <v>673</v>
      </c>
      <c r="D34" s="261"/>
      <c r="E34" s="565" t="s">
        <v>745</v>
      </c>
      <c r="F34" s="565"/>
      <c r="G34" s="565"/>
      <c r="H34" s="533"/>
      <c r="I34" s="187" t="s">
        <v>608</v>
      </c>
      <c r="J34" s="353"/>
      <c r="K34" s="354"/>
      <c r="L34" s="354"/>
      <c r="M34" s="235"/>
      <c r="N34" s="313" t="s">
        <v>71</v>
      </c>
      <c r="O34" s="236" t="str">
        <f>IF(OR(B34="REGNI",B34="REGN"),"New question introduced in 2023 - Please answer this question for the year of the previous update in Column P",IF(B34="REGEC","Small changes were made to the question. Take extra care when validating the response in Column N in light of the updated instructions. If necessary, please change your answer in Column P", IF(B34="REGE","Question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34" s="26"/>
      <c r="Q34" s="295"/>
      <c r="R34" s="238"/>
      <c r="S34" s="238"/>
      <c r="T34" s="238"/>
      <c r="U34" s="238"/>
      <c r="V34" s="258" t="str">
        <f t="shared" si="4"/>
        <v>annual</v>
      </c>
      <c r="W34" s="240"/>
      <c r="X34" s="267"/>
      <c r="Y34" s="242"/>
      <c r="Z34" s="242"/>
      <c r="AA34" s="243"/>
      <c r="AB34" s="150"/>
      <c r="AC34" s="146"/>
      <c r="AD34" s="242"/>
      <c r="AE34" s="242"/>
      <c r="AF34" s="244" t="str">
        <f t="shared" si="0"/>
        <v/>
      </c>
      <c r="AG34" s="245"/>
      <c r="AH34" s="246"/>
      <c r="AI34" s="245"/>
      <c r="AJ34" s="246"/>
      <c r="AK34" s="245" t="str">
        <f t="shared" si="1"/>
        <v/>
      </c>
      <c r="AL34" s="246"/>
      <c r="AM34" s="245"/>
      <c r="AN34" s="246"/>
      <c r="AO34" s="245"/>
      <c r="AP34" s="245" t="str">
        <f t="shared" si="2"/>
        <v>.</v>
      </c>
      <c r="AQ34" s="247"/>
    </row>
    <row r="35" spans="1:43" ht="34.5" x14ac:dyDescent="0.25">
      <c r="A35" s="33" t="str">
        <f t="shared" si="6"/>
        <v>Q2b.a.24</v>
      </c>
      <c r="B35" s="33" t="s">
        <v>103</v>
      </c>
      <c r="C35" s="33" t="s">
        <v>674</v>
      </c>
      <c r="D35" s="261"/>
      <c r="E35" s="565" t="s">
        <v>746</v>
      </c>
      <c r="F35" s="565"/>
      <c r="G35" s="565"/>
      <c r="H35" s="533"/>
      <c r="I35" s="187" t="s">
        <v>114</v>
      </c>
      <c r="J35" s="353"/>
      <c r="K35" s="354"/>
      <c r="L35" s="354"/>
      <c r="M35" s="235"/>
      <c r="N35" s="313" t="s">
        <v>73</v>
      </c>
      <c r="O35" s="236" t="str">
        <f>IF(OR(B35="REGNI",B35="REGN"),"New question introduced in 2023 - Please answer this question for the year of the previous update in Column P",IF(B35="REGEC","Small changes were made to the question. Take extra care when validating the response in Column N in light of the updated instructions. If necessary, please change your answer in Column P", IF(B35="REGE","Question did not change, so no new value required for the year of the previous update","")))</f>
        <v>Question did not change, so no new value required for the year of the previous update</v>
      </c>
      <c r="P35" s="26"/>
      <c r="Q35" s="295"/>
      <c r="R35" s="238"/>
      <c r="S35" s="238"/>
      <c r="T35" s="238"/>
      <c r="U35" s="238"/>
      <c r="V35" s="258" t="str">
        <f t="shared" si="4"/>
        <v>regulator within criteria set in legislation</v>
      </c>
      <c r="W35" s="240"/>
      <c r="X35" s="267"/>
      <c r="Y35" s="242"/>
      <c r="Z35" s="242"/>
      <c r="AA35" s="243"/>
      <c r="AB35" s="150"/>
      <c r="AC35" s="146"/>
      <c r="AD35" s="242"/>
      <c r="AE35" s="242"/>
      <c r="AF35" s="244" t="str">
        <f t="shared" si="0"/>
        <v/>
      </c>
      <c r="AG35" s="245"/>
      <c r="AH35" s="246"/>
      <c r="AI35" s="245"/>
      <c r="AJ35" s="246"/>
      <c r="AK35" s="245" t="str">
        <f t="shared" si="1"/>
        <v/>
      </c>
      <c r="AL35" s="246"/>
      <c r="AM35" s="245"/>
      <c r="AN35" s="246"/>
      <c r="AO35" s="245"/>
      <c r="AP35" s="245" t="str">
        <f t="shared" si="2"/>
        <v>.</v>
      </c>
      <c r="AQ35" s="247"/>
    </row>
    <row r="36" spans="1:43" ht="75.650000000000006" customHeight="1" x14ac:dyDescent="0.25">
      <c r="A36" s="33" t="str">
        <f t="shared" si="6"/>
        <v>Q2b.a.25</v>
      </c>
      <c r="B36" s="33" t="s">
        <v>597</v>
      </c>
      <c r="C36" s="33" t="s">
        <v>675</v>
      </c>
      <c r="D36" s="261"/>
      <c r="E36" s="565" t="s">
        <v>747</v>
      </c>
      <c r="F36" s="565"/>
      <c r="G36" s="565"/>
      <c r="H36" s="533"/>
      <c r="I36" s="187" t="s">
        <v>117</v>
      </c>
      <c r="J36" s="353"/>
      <c r="K36" s="354"/>
      <c r="L36" s="354"/>
      <c r="M36" s="235"/>
      <c r="N36" s="313" t="s">
        <v>75</v>
      </c>
      <c r="O36" s="262" t="s">
        <v>899</v>
      </c>
      <c r="P36" s="26"/>
      <c r="Q36" s="295"/>
      <c r="R36" s="238"/>
      <c r="S36" s="238"/>
      <c r="T36" s="238"/>
      <c r="U36" s="238"/>
      <c r="V36" s="258" t="str">
        <f t="shared" si="4"/>
        <v>a governmental body other than the regulator</v>
      </c>
      <c r="W36" s="240"/>
      <c r="X36" s="267"/>
      <c r="Y36" s="242"/>
      <c r="Z36" s="242"/>
      <c r="AA36" s="243"/>
      <c r="AB36" s="150"/>
      <c r="AC36" s="146"/>
      <c r="AD36" s="242"/>
      <c r="AE36" s="242"/>
      <c r="AF36" s="244" t="str">
        <f t="shared" si="0"/>
        <v/>
      </c>
      <c r="AG36" s="245"/>
      <c r="AH36" s="246"/>
      <c r="AI36" s="245"/>
      <c r="AJ36" s="246"/>
      <c r="AK36" s="245" t="str">
        <f t="shared" si="1"/>
        <v/>
      </c>
      <c r="AL36" s="246"/>
      <c r="AM36" s="245"/>
      <c r="AN36" s="246"/>
      <c r="AO36" s="245"/>
      <c r="AP36" s="245" t="str">
        <f t="shared" si="2"/>
        <v>.</v>
      </c>
      <c r="AQ36" s="247"/>
    </row>
    <row r="37" spans="1:43" ht="34.5" x14ac:dyDescent="0.25">
      <c r="A37" s="33" t="str">
        <f t="shared" si="6"/>
        <v>Q2b.a.26</v>
      </c>
      <c r="B37" s="33" t="s">
        <v>103</v>
      </c>
      <c r="C37" s="33" t="s">
        <v>676</v>
      </c>
      <c r="D37" s="261"/>
      <c r="E37" s="565" t="s">
        <v>748</v>
      </c>
      <c r="F37" s="565"/>
      <c r="G37" s="565"/>
      <c r="H37" s="533"/>
      <c r="I37" s="187" t="s">
        <v>118</v>
      </c>
      <c r="J37" s="353"/>
      <c r="K37" s="354"/>
      <c r="L37" s="354"/>
      <c r="M37" s="235"/>
      <c r="N37" s="313" t="s">
        <v>2</v>
      </c>
      <c r="O37" s="236" t="str">
        <f>IF(OR(B37="REGNI",B37="REGN"),"New question introduced in 2023 - Please answer this question for the year of the previous update in Column P",IF(B37="REGEC","Small changes were made to the question. Take extra care when validating the response in Column N in light of the updated instructions. If necessary, please change your answer in Column P", IF(B37="REGE","Question did not change, so no new value required for the year of the previous update","")))</f>
        <v>Question did not change, so no new value required for the year of the previous update</v>
      </c>
      <c r="P37" s="26"/>
      <c r="Q37" s="295"/>
      <c r="R37" s="238"/>
      <c r="S37" s="238"/>
      <c r="T37" s="238"/>
      <c r="U37" s="238"/>
      <c r="V37" s="258" t="str">
        <f t="shared" si="4"/>
        <v>yes</v>
      </c>
      <c r="W37" s="240"/>
      <c r="X37" s="267"/>
      <c r="Y37" s="242"/>
      <c r="Z37" s="242"/>
      <c r="AA37" s="243"/>
      <c r="AB37" s="150"/>
      <c r="AC37" s="146"/>
      <c r="AD37" s="242"/>
      <c r="AE37" s="242"/>
      <c r="AF37" s="244" t="str">
        <f t="shared" si="0"/>
        <v/>
      </c>
      <c r="AG37" s="245"/>
      <c r="AH37" s="246"/>
      <c r="AI37" s="245"/>
      <c r="AJ37" s="246"/>
      <c r="AK37" s="245" t="str">
        <f t="shared" si="1"/>
        <v/>
      </c>
      <c r="AL37" s="246"/>
      <c r="AM37" s="245"/>
      <c r="AN37" s="246"/>
      <c r="AO37" s="245"/>
      <c r="AP37" s="245" t="str">
        <f t="shared" si="2"/>
        <v>.</v>
      </c>
      <c r="AQ37" s="247"/>
    </row>
    <row r="38" spans="1:43" ht="34.5" x14ac:dyDescent="0.25">
      <c r="A38" s="33" t="str">
        <f t="shared" si="6"/>
        <v>Q2b.a.27</v>
      </c>
      <c r="B38" s="33" t="s">
        <v>103</v>
      </c>
      <c r="C38" s="33" t="s">
        <v>677</v>
      </c>
      <c r="D38" s="261"/>
      <c r="E38" s="565" t="s">
        <v>749</v>
      </c>
      <c r="F38" s="565"/>
      <c r="G38" s="565"/>
      <c r="H38" s="533"/>
      <c r="I38" s="187" t="s">
        <v>119</v>
      </c>
      <c r="J38" s="353"/>
      <c r="K38" s="354"/>
      <c r="L38" s="354"/>
      <c r="M38" s="235"/>
      <c r="N38" s="313" t="s">
        <v>77</v>
      </c>
      <c r="O38" s="236" t="str">
        <f>IF(OR(B38="REGNI",B38="REGN"),"New question introduced in 2023 - Please answer this question for the year of the previous update in Column P",IF(B38="REGEC","Small changes were made to the question. Take extra care when validating the response in Column N in light of the updated instructions. If necessary, please change your answer in Column P", IF(B38="REGE","Question did not change, so no new value required for the year of the previous update","")))</f>
        <v>Question did not change, so no new value required for the year of the previous update</v>
      </c>
      <c r="P38" s="26"/>
      <c r="Q38" s="295"/>
      <c r="R38" s="238"/>
      <c r="S38" s="238"/>
      <c r="T38" s="238"/>
      <c r="U38" s="238"/>
      <c r="V38" s="258" t="str">
        <f t="shared" si="4"/>
        <v>regulator within general financial management rules</v>
      </c>
      <c r="W38" s="240"/>
      <c r="X38" s="267"/>
      <c r="Y38" s="242"/>
      <c r="Z38" s="242"/>
      <c r="AA38" s="243"/>
      <c r="AB38" s="150"/>
      <c r="AC38" s="146"/>
      <c r="AD38" s="242"/>
      <c r="AE38" s="242"/>
      <c r="AF38" s="244" t="str">
        <f t="shared" si="0"/>
        <v/>
      </c>
      <c r="AG38" s="245"/>
      <c r="AH38" s="246"/>
      <c r="AI38" s="245"/>
      <c r="AJ38" s="246"/>
      <c r="AK38" s="245" t="str">
        <f t="shared" si="1"/>
        <v/>
      </c>
      <c r="AL38" s="246"/>
      <c r="AM38" s="245"/>
      <c r="AN38" s="246"/>
      <c r="AO38" s="245"/>
      <c r="AP38" s="245" t="str">
        <f t="shared" si="2"/>
        <v>.</v>
      </c>
      <c r="AQ38" s="247"/>
    </row>
    <row r="39" spans="1:43" ht="46" x14ac:dyDescent="0.25">
      <c r="A39" s="33" t="str">
        <f t="shared" si="6"/>
        <v>Q2b.a.28</v>
      </c>
      <c r="B39" s="33" t="s">
        <v>609</v>
      </c>
      <c r="D39" s="261"/>
      <c r="E39" s="573" t="s">
        <v>750</v>
      </c>
      <c r="F39" s="573"/>
      <c r="G39" s="573"/>
      <c r="H39" s="482"/>
      <c r="I39" s="187" t="s">
        <v>610</v>
      </c>
      <c r="J39" s="353"/>
      <c r="K39" s="354"/>
      <c r="L39" s="354"/>
      <c r="M39" s="235"/>
      <c r="N39" s="313" t="s">
        <v>0</v>
      </c>
      <c r="O39" s="237"/>
      <c r="P39" s="26"/>
      <c r="Q39" s="295"/>
      <c r="R39" s="238"/>
      <c r="S39" s="238"/>
      <c r="T39" s="238"/>
      <c r="U39" s="238"/>
      <c r="V39" s="258" t="str">
        <f t="shared" si="4"/>
        <v/>
      </c>
      <c r="W39" s="240"/>
      <c r="X39" s="267"/>
      <c r="Y39" s="242"/>
      <c r="Z39" s="242"/>
      <c r="AA39" s="243"/>
      <c r="AB39" s="150"/>
      <c r="AC39" s="146"/>
      <c r="AD39" s="242"/>
      <c r="AE39" s="242"/>
      <c r="AF39" s="244" t="str">
        <f t="shared" si="0"/>
        <v/>
      </c>
      <c r="AG39" s="245"/>
      <c r="AH39" s="246"/>
      <c r="AI39" s="245"/>
      <c r="AJ39" s="246"/>
      <c r="AK39" s="245" t="str">
        <f t="shared" si="1"/>
        <v/>
      </c>
      <c r="AL39" s="246"/>
      <c r="AM39" s="245"/>
      <c r="AN39" s="246"/>
      <c r="AO39" s="245"/>
      <c r="AP39" s="245" t="str">
        <f t="shared" si="2"/>
        <v>.</v>
      </c>
      <c r="AQ39" s="247"/>
    </row>
    <row r="40" spans="1:43" ht="60" customHeight="1" x14ac:dyDescent="0.25">
      <c r="D40" s="261"/>
      <c r="E40" s="567" t="s">
        <v>23</v>
      </c>
      <c r="F40" s="567"/>
      <c r="G40" s="567"/>
      <c r="H40" s="568"/>
      <c r="I40" s="248"/>
      <c r="J40" s="355"/>
      <c r="K40" s="265"/>
      <c r="L40" s="265"/>
      <c r="M40" s="249"/>
      <c r="N40" s="314"/>
      <c r="O40" s="225"/>
      <c r="P40" s="296"/>
      <c r="Q40" s="297"/>
      <c r="R40" s="250"/>
      <c r="S40" s="250"/>
      <c r="T40" s="250"/>
      <c r="U40" s="250"/>
      <c r="V40" s="226"/>
      <c r="W40" s="251"/>
      <c r="X40" s="349"/>
      <c r="Y40" s="226"/>
      <c r="Z40" s="226"/>
      <c r="AA40" s="252"/>
      <c r="AB40" s="341"/>
      <c r="AC40" s="293"/>
      <c r="AD40" s="226"/>
      <c r="AE40" s="226"/>
      <c r="AF40" s="230"/>
      <c r="AG40" s="253"/>
      <c r="AH40" s="254"/>
      <c r="AI40" s="253"/>
      <c r="AJ40" s="254"/>
      <c r="AK40" s="253"/>
      <c r="AL40" s="254"/>
      <c r="AM40" s="253"/>
      <c r="AN40" s="254"/>
      <c r="AO40" s="253"/>
      <c r="AP40" s="253"/>
      <c r="AQ40" s="255"/>
    </row>
    <row r="41" spans="1:43" ht="80.5" x14ac:dyDescent="0.25">
      <c r="A41" s="33" t="str">
        <f t="shared" ref="A41:A49" si="7">MID(E41,FIND("(Q",E41)+1,7)</f>
        <v>Q2b.b.1</v>
      </c>
      <c r="B41" s="33" t="s">
        <v>597</v>
      </c>
      <c r="C41" s="33" t="s">
        <v>678</v>
      </c>
      <c r="D41" s="261"/>
      <c r="E41" s="561" t="s">
        <v>751</v>
      </c>
      <c r="F41" s="561"/>
      <c r="G41" s="561"/>
      <c r="H41" s="449"/>
      <c r="I41" s="187" t="s">
        <v>611</v>
      </c>
      <c r="J41" s="353"/>
      <c r="K41" s="354"/>
      <c r="L41" s="354"/>
      <c r="M41" s="235"/>
      <c r="N41" s="313" t="s">
        <v>195</v>
      </c>
      <c r="O41" s="236" t="str">
        <f t="shared" ref="O41:O49" si="8">IF(OR(B41="REGNI",B41="REGN"),"New question introduced in 2023 - Please answer this question for the year of the previous update in Column P",IF(B41="REGEC","Small changes were made to the question. Take extra care when validating the response in Column N in light of the updated instructions. If necessary, please change your answer in Column P", IF(B41="REGE","Question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41" s="26"/>
      <c r="Q41" s="295"/>
      <c r="R41" s="238"/>
      <c r="S41" s="238"/>
      <c r="T41" s="238"/>
      <c r="U41" s="238"/>
      <c r="V41" s="258" t="str">
        <f t="shared" ref="V41:V49" si="9">IF(AND(N41="",P41=""),"",IF(P41="",N41,P41))</f>
        <v>parliament/congress</v>
      </c>
      <c r="W41" s="240"/>
      <c r="X41" s="267"/>
      <c r="Y41" s="242"/>
      <c r="Z41" s="242"/>
      <c r="AA41" s="243"/>
      <c r="AB41" s="150"/>
      <c r="AC41" s="146"/>
      <c r="AD41" s="242"/>
      <c r="AE41" s="242"/>
      <c r="AF41" s="244" t="str">
        <f t="shared" si="0"/>
        <v/>
      </c>
      <c r="AG41" s="245"/>
      <c r="AH41" s="246"/>
      <c r="AI41" s="245"/>
      <c r="AJ41" s="246"/>
      <c r="AK41" s="245" t="str">
        <f t="shared" si="1"/>
        <v/>
      </c>
      <c r="AL41" s="246"/>
      <c r="AM41" s="245"/>
      <c r="AN41" s="246"/>
      <c r="AO41" s="245"/>
      <c r="AP41" s="245" t="str">
        <f t="shared" si="2"/>
        <v>.</v>
      </c>
      <c r="AQ41" s="247"/>
    </row>
    <row r="42" spans="1:43" ht="23.25" customHeight="1" x14ac:dyDescent="0.25">
      <c r="A42" s="33" t="str">
        <f t="shared" si="7"/>
        <v>Q2b.b.2</v>
      </c>
      <c r="B42" s="33" t="s">
        <v>103</v>
      </c>
      <c r="C42" s="33" t="s">
        <v>680</v>
      </c>
      <c r="D42" s="234"/>
      <c r="E42" s="561" t="s">
        <v>752</v>
      </c>
      <c r="F42" s="561"/>
      <c r="G42" s="561"/>
      <c r="H42" s="449"/>
      <c r="I42" s="248"/>
      <c r="J42" s="355"/>
      <c r="K42" s="265"/>
      <c r="L42" s="265"/>
      <c r="M42" s="249"/>
      <c r="N42" s="313" t="s">
        <v>120</v>
      </c>
      <c r="O42" s="236" t="str">
        <f t="shared" si="8"/>
        <v>Question did not change, so no new value required for the year of the previous update</v>
      </c>
      <c r="P42" s="26"/>
      <c r="Q42" s="295"/>
      <c r="R42" s="238"/>
      <c r="S42" s="238"/>
      <c r="T42" s="238"/>
      <c r="U42" s="238"/>
      <c r="V42" s="258" t="str">
        <f t="shared" si="9"/>
        <v>yes (all decisions)</v>
      </c>
      <c r="W42" s="240"/>
      <c r="X42" s="267"/>
      <c r="Y42" s="242"/>
      <c r="Z42" s="242"/>
      <c r="AA42" s="243"/>
      <c r="AB42" s="150"/>
      <c r="AC42" s="146"/>
      <c r="AD42" s="242"/>
      <c r="AE42" s="242"/>
      <c r="AF42" s="244" t="str">
        <f t="shared" si="0"/>
        <v/>
      </c>
      <c r="AG42" s="245"/>
      <c r="AH42" s="246"/>
      <c r="AI42" s="245"/>
      <c r="AJ42" s="246"/>
      <c r="AK42" s="245" t="str">
        <f t="shared" si="1"/>
        <v/>
      </c>
      <c r="AL42" s="246"/>
      <c r="AM42" s="245"/>
      <c r="AN42" s="246"/>
      <c r="AO42" s="245"/>
      <c r="AP42" s="245" t="str">
        <f t="shared" si="2"/>
        <v>.</v>
      </c>
      <c r="AQ42" s="247"/>
    </row>
    <row r="43" spans="1:43" ht="49" customHeight="1" x14ac:dyDescent="0.25">
      <c r="A43" s="33" t="str">
        <f t="shared" si="7"/>
        <v>Q2b.b.3</v>
      </c>
      <c r="B43" s="33" t="s">
        <v>103</v>
      </c>
      <c r="C43" s="33" t="s">
        <v>681</v>
      </c>
      <c r="D43" s="234"/>
      <c r="E43" s="561" t="s">
        <v>753</v>
      </c>
      <c r="F43" s="561"/>
      <c r="G43" s="561"/>
      <c r="H43" s="449"/>
      <c r="I43" s="447" t="s">
        <v>122</v>
      </c>
      <c r="J43" s="353"/>
      <c r="K43" s="354"/>
      <c r="L43" s="354"/>
      <c r="M43" s="235"/>
      <c r="N43" s="313" t="s">
        <v>129</v>
      </c>
      <c r="O43" s="236" t="str">
        <f t="shared" si="8"/>
        <v>Question did not change, so no new value required for the year of the previous update</v>
      </c>
      <c r="P43" s="26"/>
      <c r="Q43" s="295"/>
      <c r="R43" s="238"/>
      <c r="S43" s="238"/>
      <c r="T43" s="238"/>
      <c r="U43" s="238"/>
      <c r="V43" s="258" t="str">
        <f t="shared" si="9"/>
        <v>yes (even if there is no legislative requirement)</v>
      </c>
      <c r="W43" s="240"/>
      <c r="X43" s="267"/>
      <c r="Y43" s="242"/>
      <c r="Z43" s="242"/>
      <c r="AA43" s="243"/>
      <c r="AB43" s="150"/>
      <c r="AC43" s="146"/>
      <c r="AD43" s="242"/>
      <c r="AE43" s="242"/>
      <c r="AF43" s="244" t="str">
        <f t="shared" si="0"/>
        <v/>
      </c>
      <c r="AG43" s="245"/>
      <c r="AH43" s="246"/>
      <c r="AI43" s="245"/>
      <c r="AJ43" s="246"/>
      <c r="AK43" s="245" t="str">
        <f t="shared" si="1"/>
        <v/>
      </c>
      <c r="AL43" s="246"/>
      <c r="AM43" s="245"/>
      <c r="AN43" s="246"/>
      <c r="AO43" s="245"/>
      <c r="AP43" s="245" t="str">
        <f t="shared" si="2"/>
        <v>.</v>
      </c>
      <c r="AQ43" s="247"/>
    </row>
    <row r="44" spans="1:43" ht="45.65" customHeight="1" x14ac:dyDescent="0.25">
      <c r="A44" s="33" t="str">
        <f t="shared" si="7"/>
        <v>Q2b.b.4</v>
      </c>
      <c r="B44" s="33" t="s">
        <v>103</v>
      </c>
      <c r="C44" s="33" t="s">
        <v>682</v>
      </c>
      <c r="D44" s="234"/>
      <c r="E44" s="561" t="s">
        <v>902</v>
      </c>
      <c r="F44" s="561"/>
      <c r="G44" s="561"/>
      <c r="H44" s="449"/>
      <c r="I44" s="447"/>
      <c r="J44" s="353"/>
      <c r="K44" s="354"/>
      <c r="L44" s="354"/>
      <c r="M44" s="235"/>
      <c r="N44" s="313" t="s">
        <v>129</v>
      </c>
      <c r="O44" s="236" t="str">
        <f t="shared" si="8"/>
        <v>Question did not change, so no new value required for the year of the previous update</v>
      </c>
      <c r="P44" s="26"/>
      <c r="Q44" s="295"/>
      <c r="R44" s="238"/>
      <c r="S44" s="238"/>
      <c r="T44" s="238"/>
      <c r="U44" s="238"/>
      <c r="V44" s="258" t="str">
        <f t="shared" si="9"/>
        <v>yes (even if there is no legislative requirement)</v>
      </c>
      <c r="W44" s="240"/>
      <c r="X44" s="267"/>
      <c r="Y44" s="242"/>
      <c r="Z44" s="242"/>
      <c r="AA44" s="243"/>
      <c r="AB44" s="150"/>
      <c r="AC44" s="146"/>
      <c r="AD44" s="242"/>
      <c r="AE44" s="242"/>
      <c r="AF44" s="244" t="str">
        <f t="shared" si="0"/>
        <v/>
      </c>
      <c r="AG44" s="245"/>
      <c r="AH44" s="246"/>
      <c r="AI44" s="245"/>
      <c r="AJ44" s="246"/>
      <c r="AK44" s="245" t="str">
        <f t="shared" si="1"/>
        <v/>
      </c>
      <c r="AL44" s="246"/>
      <c r="AM44" s="245"/>
      <c r="AN44" s="246"/>
      <c r="AO44" s="245"/>
      <c r="AP44" s="245" t="str">
        <f t="shared" si="2"/>
        <v>.</v>
      </c>
      <c r="AQ44" s="247"/>
    </row>
    <row r="45" spans="1:43" ht="43" customHeight="1" x14ac:dyDescent="0.25">
      <c r="A45" s="33" t="str">
        <f t="shared" si="7"/>
        <v>Q2b.b.5</v>
      </c>
      <c r="B45" s="33" t="s">
        <v>103</v>
      </c>
      <c r="C45" s="33" t="s">
        <v>683</v>
      </c>
      <c r="D45" s="261"/>
      <c r="E45" s="565" t="s">
        <v>754</v>
      </c>
      <c r="F45" s="565"/>
      <c r="G45" s="565"/>
      <c r="H45" s="533"/>
      <c r="I45" s="248"/>
      <c r="J45" s="355"/>
      <c r="K45" s="265"/>
      <c r="L45" s="265"/>
      <c r="M45" s="249"/>
      <c r="N45" s="313" t="s">
        <v>2</v>
      </c>
      <c r="O45" s="236" t="str">
        <f t="shared" si="8"/>
        <v>Question did not change, so no new value required for the year of the previous update</v>
      </c>
      <c r="P45" s="26"/>
      <c r="Q45" s="295"/>
      <c r="R45" s="238"/>
      <c r="S45" s="238"/>
      <c r="T45" s="238"/>
      <c r="U45" s="238"/>
      <c r="V45" s="258" t="str">
        <f t="shared" si="9"/>
        <v>yes</v>
      </c>
      <c r="W45" s="240"/>
      <c r="X45" s="267"/>
      <c r="Y45" s="242"/>
      <c r="Z45" s="242"/>
      <c r="AA45" s="243"/>
      <c r="AB45" s="150"/>
      <c r="AC45" s="146"/>
      <c r="AD45" s="242"/>
      <c r="AE45" s="242"/>
      <c r="AF45" s="244" t="str">
        <f t="shared" si="0"/>
        <v/>
      </c>
      <c r="AG45" s="245"/>
      <c r="AH45" s="246"/>
      <c r="AI45" s="245"/>
      <c r="AJ45" s="246"/>
      <c r="AK45" s="245" t="str">
        <f t="shared" si="1"/>
        <v/>
      </c>
      <c r="AL45" s="246"/>
      <c r="AM45" s="245"/>
      <c r="AN45" s="246"/>
      <c r="AO45" s="245"/>
      <c r="AP45" s="245" t="str">
        <f t="shared" si="2"/>
        <v>.</v>
      </c>
      <c r="AQ45" s="247"/>
    </row>
    <row r="46" spans="1:43" ht="44.5" customHeight="1" x14ac:dyDescent="0.25">
      <c r="A46" s="33" t="str">
        <f t="shared" si="7"/>
        <v>Q2b.b.6</v>
      </c>
      <c r="B46" s="33" t="s">
        <v>103</v>
      </c>
      <c r="C46" s="33" t="s">
        <v>684</v>
      </c>
      <c r="D46" s="234"/>
      <c r="E46" s="565" t="s">
        <v>901</v>
      </c>
      <c r="F46" s="565"/>
      <c r="G46" s="565"/>
      <c r="H46" s="533"/>
      <c r="I46" s="248"/>
      <c r="J46" s="355"/>
      <c r="K46" s="265"/>
      <c r="L46" s="265"/>
      <c r="M46" s="249"/>
      <c r="N46" s="313" t="s">
        <v>2</v>
      </c>
      <c r="O46" s="236" t="str">
        <f t="shared" si="8"/>
        <v>Question did not change, so no new value required for the year of the previous update</v>
      </c>
      <c r="P46" s="26"/>
      <c r="Q46" s="295"/>
      <c r="R46" s="238"/>
      <c r="S46" s="238"/>
      <c r="T46" s="238"/>
      <c r="U46" s="238"/>
      <c r="V46" s="258" t="str">
        <f t="shared" si="9"/>
        <v>yes</v>
      </c>
      <c r="W46" s="240"/>
      <c r="X46" s="267"/>
      <c r="Y46" s="242"/>
      <c r="Z46" s="242"/>
      <c r="AA46" s="243"/>
      <c r="AB46" s="150"/>
      <c r="AC46" s="146"/>
      <c r="AD46" s="242"/>
      <c r="AE46" s="242"/>
      <c r="AF46" s="244" t="str">
        <f t="shared" si="0"/>
        <v/>
      </c>
      <c r="AG46" s="245"/>
      <c r="AH46" s="246"/>
      <c r="AI46" s="245"/>
      <c r="AJ46" s="246"/>
      <c r="AK46" s="245" t="str">
        <f t="shared" si="1"/>
        <v/>
      </c>
      <c r="AL46" s="246"/>
      <c r="AM46" s="245"/>
      <c r="AN46" s="246"/>
      <c r="AO46" s="245"/>
      <c r="AP46" s="245" t="str">
        <f t="shared" si="2"/>
        <v>.</v>
      </c>
      <c r="AQ46" s="247"/>
    </row>
    <row r="47" spans="1:43" ht="36.75" customHeight="1" x14ac:dyDescent="0.25">
      <c r="A47" s="33" t="str">
        <f t="shared" si="7"/>
        <v>Q2b.b.7</v>
      </c>
      <c r="B47" s="33" t="s">
        <v>103</v>
      </c>
      <c r="C47" s="33" t="s">
        <v>685</v>
      </c>
      <c r="D47" s="234"/>
      <c r="E47" s="565" t="s">
        <v>755</v>
      </c>
      <c r="F47" s="565"/>
      <c r="G47" s="565"/>
      <c r="H47" s="533"/>
      <c r="I47" s="248"/>
      <c r="J47" s="355"/>
      <c r="K47" s="265"/>
      <c r="L47" s="265"/>
      <c r="M47" s="249"/>
      <c r="N47" s="313" t="s">
        <v>2</v>
      </c>
      <c r="O47" s="236" t="str">
        <f t="shared" si="8"/>
        <v>Question did not change, so no new value required for the year of the previous update</v>
      </c>
      <c r="P47" s="26"/>
      <c r="Q47" s="295"/>
      <c r="R47" s="238"/>
      <c r="S47" s="238"/>
      <c r="T47" s="238"/>
      <c r="U47" s="238"/>
      <c r="V47" s="258" t="str">
        <f t="shared" si="9"/>
        <v>yes</v>
      </c>
      <c r="W47" s="240"/>
      <c r="X47" s="267"/>
      <c r="Y47" s="242"/>
      <c r="Z47" s="242"/>
      <c r="AA47" s="243"/>
      <c r="AB47" s="150"/>
      <c r="AC47" s="146"/>
      <c r="AD47" s="242"/>
      <c r="AE47" s="242"/>
      <c r="AF47" s="244" t="str">
        <f t="shared" si="0"/>
        <v/>
      </c>
      <c r="AG47" s="245"/>
      <c r="AH47" s="246"/>
      <c r="AI47" s="245"/>
      <c r="AJ47" s="246"/>
      <c r="AK47" s="245" t="str">
        <f t="shared" si="1"/>
        <v/>
      </c>
      <c r="AL47" s="246"/>
      <c r="AM47" s="245"/>
      <c r="AN47" s="246"/>
      <c r="AO47" s="245"/>
      <c r="AP47" s="245" t="str">
        <f t="shared" si="2"/>
        <v>.</v>
      </c>
      <c r="AQ47" s="247"/>
    </row>
    <row r="48" spans="1:43" ht="42" customHeight="1" x14ac:dyDescent="0.25">
      <c r="A48" s="33" t="str">
        <f t="shared" si="7"/>
        <v>Q2b.b.8</v>
      </c>
      <c r="B48" s="33" t="s">
        <v>103</v>
      </c>
      <c r="C48" s="33" t="s">
        <v>679</v>
      </c>
      <c r="D48" s="234"/>
      <c r="E48" s="565" t="s">
        <v>756</v>
      </c>
      <c r="F48" s="565"/>
      <c r="G48" s="565"/>
      <c r="H48" s="533"/>
      <c r="I48" s="248"/>
      <c r="J48" s="355"/>
      <c r="K48" s="265"/>
      <c r="L48" s="265"/>
      <c r="M48" s="249"/>
      <c r="N48" s="313" t="s">
        <v>2</v>
      </c>
      <c r="O48" s="236" t="str">
        <f t="shared" si="8"/>
        <v>Question did not change, so no new value required for the year of the previous update</v>
      </c>
      <c r="P48" s="26"/>
      <c r="Q48" s="295"/>
      <c r="R48" s="238"/>
      <c r="S48" s="238"/>
      <c r="T48" s="238"/>
      <c r="U48" s="238"/>
      <c r="V48" s="258" t="str">
        <f t="shared" si="9"/>
        <v>yes</v>
      </c>
      <c r="W48" s="240"/>
      <c r="X48" s="267"/>
      <c r="Y48" s="242"/>
      <c r="Z48" s="242"/>
      <c r="AA48" s="243"/>
      <c r="AB48" s="150"/>
      <c r="AC48" s="146"/>
      <c r="AD48" s="242"/>
      <c r="AE48" s="242"/>
      <c r="AF48" s="244" t="str">
        <f t="shared" si="0"/>
        <v/>
      </c>
      <c r="AG48" s="245"/>
      <c r="AH48" s="246"/>
      <c r="AI48" s="245"/>
      <c r="AJ48" s="246"/>
      <c r="AK48" s="245" t="str">
        <f t="shared" si="1"/>
        <v/>
      </c>
      <c r="AL48" s="246"/>
      <c r="AM48" s="245"/>
      <c r="AN48" s="246"/>
      <c r="AO48" s="245"/>
      <c r="AP48" s="245" t="str">
        <f t="shared" si="2"/>
        <v>.</v>
      </c>
      <c r="AQ48" s="247"/>
    </row>
    <row r="49" spans="1:43" ht="46" customHeight="1" x14ac:dyDescent="0.25">
      <c r="A49" s="33" t="str">
        <f t="shared" si="7"/>
        <v>Q2b.b.9</v>
      </c>
      <c r="B49" s="33" t="s">
        <v>104</v>
      </c>
      <c r="D49" s="234"/>
      <c r="E49" s="565" t="s">
        <v>757</v>
      </c>
      <c r="F49" s="565"/>
      <c r="G49" s="565"/>
      <c r="H49" s="533"/>
      <c r="I49" s="187" t="s">
        <v>612</v>
      </c>
      <c r="J49" s="355"/>
      <c r="K49" s="265"/>
      <c r="L49" s="265"/>
      <c r="M49" s="249"/>
      <c r="N49" s="313" t="s">
        <v>0</v>
      </c>
      <c r="O49" s="236" t="str">
        <f t="shared" si="8"/>
        <v>New question introduced in 2023 - Please answer this question for the year of the previous update in Column P</v>
      </c>
      <c r="P49" s="26"/>
      <c r="Q49" s="295"/>
      <c r="R49" s="238"/>
      <c r="S49" s="238"/>
      <c r="T49" s="238"/>
      <c r="U49" s="238"/>
      <c r="V49" s="258" t="str">
        <f t="shared" si="9"/>
        <v/>
      </c>
      <c r="W49" s="240"/>
      <c r="X49" s="267"/>
      <c r="Y49" s="242"/>
      <c r="Z49" s="242"/>
      <c r="AA49" s="243"/>
      <c r="AB49" s="150"/>
      <c r="AC49" s="146"/>
      <c r="AD49" s="242"/>
      <c r="AE49" s="242"/>
      <c r="AF49" s="244" t="str">
        <f t="shared" si="0"/>
        <v/>
      </c>
      <c r="AG49" s="245"/>
      <c r="AH49" s="246"/>
      <c r="AI49" s="245"/>
      <c r="AJ49" s="246"/>
      <c r="AK49" s="245" t="str">
        <f t="shared" si="1"/>
        <v/>
      </c>
      <c r="AL49" s="246"/>
      <c r="AM49" s="245"/>
      <c r="AN49" s="246"/>
      <c r="AO49" s="245"/>
      <c r="AP49" s="245" t="str">
        <f t="shared" si="2"/>
        <v>.</v>
      </c>
      <c r="AQ49" s="247"/>
    </row>
    <row r="50" spans="1:43" ht="20.25" customHeight="1" x14ac:dyDescent="0.25">
      <c r="A50" s="209" t="s">
        <v>0</v>
      </c>
      <c r="C50" s="33" t="s">
        <v>0</v>
      </c>
      <c r="D50" s="261"/>
      <c r="E50" s="561" t="s">
        <v>758</v>
      </c>
      <c r="F50" s="561"/>
      <c r="G50" s="561"/>
      <c r="H50" s="449"/>
      <c r="I50" s="248"/>
      <c r="J50" s="355"/>
      <c r="K50" s="265"/>
      <c r="L50" s="265"/>
      <c r="M50" s="249"/>
      <c r="N50" s="314"/>
      <c r="O50" s="225"/>
      <c r="P50" s="296"/>
      <c r="Q50" s="297"/>
      <c r="R50" s="250"/>
      <c r="S50" s="250"/>
      <c r="T50" s="250"/>
      <c r="U50" s="250"/>
      <c r="V50" s="226"/>
      <c r="W50" s="251"/>
      <c r="X50" s="349"/>
      <c r="Y50" s="226"/>
      <c r="Z50" s="226"/>
      <c r="AA50" s="252"/>
      <c r="AB50" s="341"/>
      <c r="AC50" s="293"/>
      <c r="AD50" s="226"/>
      <c r="AE50" s="226"/>
      <c r="AF50" s="230"/>
      <c r="AG50" s="253"/>
      <c r="AH50" s="254"/>
      <c r="AI50" s="253"/>
      <c r="AJ50" s="254"/>
      <c r="AK50" s="253"/>
      <c r="AL50" s="254"/>
      <c r="AM50" s="253"/>
      <c r="AN50" s="254"/>
      <c r="AO50" s="253"/>
      <c r="AP50" s="253"/>
      <c r="AQ50" s="255"/>
    </row>
    <row r="51" spans="1:43" ht="63.65" customHeight="1" x14ac:dyDescent="0.25">
      <c r="A51" s="33" t="str">
        <f>MID(E50,FIND("(Q",E50)+1,8)&amp;"_i"</f>
        <v>Q2b.b.10_i</v>
      </c>
      <c r="B51" s="33" t="s">
        <v>597</v>
      </c>
      <c r="C51" s="33" t="s">
        <v>686</v>
      </c>
      <c r="D51" s="261"/>
      <c r="E51" s="256"/>
      <c r="F51" s="561" t="s">
        <v>183</v>
      </c>
      <c r="G51" s="561"/>
      <c r="H51" s="449"/>
      <c r="I51" s="187" t="s">
        <v>613</v>
      </c>
      <c r="J51" s="353"/>
      <c r="K51" s="354"/>
      <c r="L51" s="354"/>
      <c r="M51" s="235"/>
      <c r="N51" s="313" t="s">
        <v>2</v>
      </c>
      <c r="O51" s="236" t="str">
        <f t="shared" ref="O51:O57" si="10">IF(OR(B51="REGNI",B51="REGN"),"New question introduced in 2023 - Please answer this question for the year of the previous update in Column P",IF(B51="REGEC","Small changes were made to the question. Take extra care when validating the response in Column N in light of the updated instructions. If necessary, please change your answer in Column P", IF(B51="REGE","Question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51" s="26"/>
      <c r="Q51" s="295"/>
      <c r="R51" s="238"/>
      <c r="S51" s="238"/>
      <c r="T51" s="238"/>
      <c r="U51" s="238"/>
      <c r="V51" s="258" t="str">
        <f t="shared" ref="V51:V57" si="11">IF(AND(N51="",P51=""),"",IF(P51="",N51,P51))</f>
        <v>yes</v>
      </c>
      <c r="W51" s="240"/>
      <c r="X51" s="267"/>
      <c r="Y51" s="242"/>
      <c r="Z51" s="242"/>
      <c r="AA51" s="243"/>
      <c r="AB51" s="150"/>
      <c r="AC51" s="146"/>
      <c r="AD51" s="242"/>
      <c r="AE51" s="242"/>
      <c r="AF51" s="244" t="str">
        <f t="shared" si="0"/>
        <v/>
      </c>
      <c r="AG51" s="245"/>
      <c r="AH51" s="246"/>
      <c r="AI51" s="245"/>
      <c r="AJ51" s="246"/>
      <c r="AK51" s="245" t="str">
        <f t="shared" si="1"/>
        <v/>
      </c>
      <c r="AL51" s="246"/>
      <c r="AM51" s="245"/>
      <c r="AN51" s="246"/>
      <c r="AO51" s="245"/>
      <c r="AP51" s="245" t="str">
        <f t="shared" si="2"/>
        <v>.</v>
      </c>
      <c r="AQ51" s="247"/>
    </row>
    <row r="52" spans="1:43" ht="34.5" x14ac:dyDescent="0.25">
      <c r="A52" s="33" t="str">
        <f>MID(E50,FIND("(Q",E50)+1,8)&amp;"_ii"</f>
        <v>Q2b.b.10_ii</v>
      </c>
      <c r="B52" s="33" t="s">
        <v>103</v>
      </c>
      <c r="C52" s="33" t="s">
        <v>687</v>
      </c>
      <c r="D52" s="261"/>
      <c r="E52" s="256"/>
      <c r="F52" s="561" t="s">
        <v>184</v>
      </c>
      <c r="G52" s="561"/>
      <c r="H52" s="449"/>
      <c r="I52" s="187" t="s">
        <v>34</v>
      </c>
      <c r="J52" s="353"/>
      <c r="K52" s="354"/>
      <c r="L52" s="354"/>
      <c r="M52" s="235"/>
      <c r="N52" s="313" t="s">
        <v>2</v>
      </c>
      <c r="O52" s="236" t="str">
        <f t="shared" si="10"/>
        <v>Question did not change, so no new value required for the year of the previous update</v>
      </c>
      <c r="P52" s="26"/>
      <c r="Q52" s="295"/>
      <c r="R52" s="238"/>
      <c r="S52" s="238"/>
      <c r="T52" s="238"/>
      <c r="U52" s="238"/>
      <c r="V52" s="258" t="str">
        <f t="shared" si="11"/>
        <v>yes</v>
      </c>
      <c r="W52" s="240"/>
      <c r="X52" s="267"/>
      <c r="Y52" s="242"/>
      <c r="Z52" s="242"/>
      <c r="AA52" s="243"/>
      <c r="AB52" s="150"/>
      <c r="AC52" s="146"/>
      <c r="AD52" s="242"/>
      <c r="AE52" s="242"/>
      <c r="AF52" s="244" t="str">
        <f t="shared" si="0"/>
        <v/>
      </c>
      <c r="AG52" s="245"/>
      <c r="AH52" s="246"/>
      <c r="AI52" s="245"/>
      <c r="AJ52" s="246"/>
      <c r="AK52" s="245" t="str">
        <f t="shared" si="1"/>
        <v/>
      </c>
      <c r="AL52" s="246"/>
      <c r="AM52" s="245"/>
      <c r="AN52" s="246"/>
      <c r="AO52" s="245"/>
      <c r="AP52" s="245" t="str">
        <f t="shared" si="2"/>
        <v>.</v>
      </c>
      <c r="AQ52" s="247"/>
    </row>
    <row r="53" spans="1:43" ht="34.5" x14ac:dyDescent="0.25">
      <c r="A53" s="33" t="str">
        <f>MID(E50,FIND("(Q",E50)+1,8)&amp;"_iii"</f>
        <v>Q2b.b.10_iii</v>
      </c>
      <c r="B53" s="33" t="s">
        <v>103</v>
      </c>
      <c r="C53" s="33" t="s">
        <v>688</v>
      </c>
      <c r="D53" s="261"/>
      <c r="E53" s="256"/>
      <c r="F53" s="561" t="s">
        <v>185</v>
      </c>
      <c r="G53" s="561"/>
      <c r="H53" s="449"/>
      <c r="I53" s="187" t="s">
        <v>32</v>
      </c>
      <c r="J53" s="353"/>
      <c r="K53" s="354"/>
      <c r="L53" s="354"/>
      <c r="M53" s="235"/>
      <c r="N53" s="313" t="s">
        <v>2</v>
      </c>
      <c r="O53" s="236" t="str">
        <f t="shared" si="10"/>
        <v>Question did not change, so no new value required for the year of the previous update</v>
      </c>
      <c r="P53" s="26"/>
      <c r="Q53" s="295"/>
      <c r="R53" s="238"/>
      <c r="S53" s="238"/>
      <c r="T53" s="238"/>
      <c r="U53" s="238"/>
      <c r="V53" s="258" t="str">
        <f t="shared" si="11"/>
        <v>yes</v>
      </c>
      <c r="W53" s="240"/>
      <c r="X53" s="267"/>
      <c r="Y53" s="242"/>
      <c r="Z53" s="242"/>
      <c r="AA53" s="243"/>
      <c r="AB53" s="150"/>
      <c r="AC53" s="146"/>
      <c r="AD53" s="242"/>
      <c r="AE53" s="242"/>
      <c r="AF53" s="244" t="str">
        <f t="shared" si="0"/>
        <v/>
      </c>
      <c r="AG53" s="245"/>
      <c r="AH53" s="246"/>
      <c r="AI53" s="245"/>
      <c r="AJ53" s="246"/>
      <c r="AK53" s="245" t="str">
        <f t="shared" si="1"/>
        <v/>
      </c>
      <c r="AL53" s="246"/>
      <c r="AM53" s="245"/>
      <c r="AN53" s="246"/>
      <c r="AO53" s="245"/>
      <c r="AP53" s="245" t="str">
        <f t="shared" si="2"/>
        <v>.</v>
      </c>
      <c r="AQ53" s="247"/>
    </row>
    <row r="54" spans="1:43" ht="46" x14ac:dyDescent="0.25">
      <c r="A54" s="33" t="str">
        <f>MID(E50,FIND("(Q",E50)+1,8)&amp;"_iv"</f>
        <v>Q2b.b.10_iv</v>
      </c>
      <c r="B54" s="33" t="s">
        <v>103</v>
      </c>
      <c r="C54" s="33" t="s">
        <v>689</v>
      </c>
      <c r="D54" s="261"/>
      <c r="E54" s="256"/>
      <c r="F54" s="561" t="s">
        <v>186</v>
      </c>
      <c r="G54" s="561"/>
      <c r="H54" s="449"/>
      <c r="I54" s="187" t="s">
        <v>33</v>
      </c>
      <c r="J54" s="353"/>
      <c r="K54" s="354"/>
      <c r="L54" s="354"/>
      <c r="M54" s="235"/>
      <c r="N54" s="313" t="s">
        <v>2</v>
      </c>
      <c r="O54" s="236" t="str">
        <f t="shared" si="10"/>
        <v>Question did not change, so no new value required for the year of the previous update</v>
      </c>
      <c r="P54" s="26"/>
      <c r="Q54" s="295"/>
      <c r="R54" s="238"/>
      <c r="S54" s="238"/>
      <c r="T54" s="238"/>
      <c r="U54" s="238"/>
      <c r="V54" s="258" t="str">
        <f t="shared" si="11"/>
        <v>yes</v>
      </c>
      <c r="W54" s="240"/>
      <c r="X54" s="267"/>
      <c r="Y54" s="242"/>
      <c r="Z54" s="242"/>
      <c r="AA54" s="243"/>
      <c r="AB54" s="150"/>
      <c r="AC54" s="146"/>
      <c r="AD54" s="242"/>
      <c r="AE54" s="242"/>
      <c r="AF54" s="244" t="str">
        <f t="shared" si="0"/>
        <v/>
      </c>
      <c r="AG54" s="245"/>
      <c r="AH54" s="246"/>
      <c r="AI54" s="245"/>
      <c r="AJ54" s="246"/>
      <c r="AK54" s="245" t="str">
        <f t="shared" si="1"/>
        <v/>
      </c>
      <c r="AL54" s="246"/>
      <c r="AM54" s="245"/>
      <c r="AN54" s="246"/>
      <c r="AO54" s="245"/>
      <c r="AP54" s="245" t="str">
        <f t="shared" si="2"/>
        <v>.</v>
      </c>
      <c r="AQ54" s="247"/>
    </row>
    <row r="55" spans="1:43" ht="69" x14ac:dyDescent="0.25">
      <c r="A55" s="33" t="str">
        <f>MID(E50,FIND("(Q",E50)+1,8)&amp;"_v"</f>
        <v>Q2b.b.10_v</v>
      </c>
      <c r="B55" s="33" t="s">
        <v>597</v>
      </c>
      <c r="C55" s="33" t="s">
        <v>690</v>
      </c>
      <c r="D55" s="261"/>
      <c r="E55" s="256"/>
      <c r="F55" s="561" t="s">
        <v>187</v>
      </c>
      <c r="G55" s="561"/>
      <c r="H55" s="449"/>
      <c r="I55" s="187" t="s">
        <v>614</v>
      </c>
      <c r="J55" s="353"/>
      <c r="K55" s="354"/>
      <c r="L55" s="354"/>
      <c r="M55" s="235"/>
      <c r="N55" s="313" t="s">
        <v>2</v>
      </c>
      <c r="O55" s="236" t="str">
        <f t="shared" si="10"/>
        <v>Small changes were made to the question. Take extra care when validating the response in Column N in light of the updated instructions. If necessary, please change your answer in Column P</v>
      </c>
      <c r="P55" s="26"/>
      <c r="Q55" s="295"/>
      <c r="R55" s="238"/>
      <c r="S55" s="238"/>
      <c r="T55" s="238"/>
      <c r="U55" s="238"/>
      <c r="V55" s="258" t="str">
        <f t="shared" si="11"/>
        <v>yes</v>
      </c>
      <c r="W55" s="240"/>
      <c r="X55" s="267"/>
      <c r="Y55" s="242"/>
      <c r="Z55" s="242"/>
      <c r="AA55" s="243"/>
      <c r="AB55" s="150"/>
      <c r="AC55" s="146"/>
      <c r="AD55" s="242"/>
      <c r="AE55" s="242"/>
      <c r="AF55" s="244" t="str">
        <f t="shared" si="0"/>
        <v/>
      </c>
      <c r="AG55" s="245"/>
      <c r="AH55" s="246"/>
      <c r="AI55" s="245"/>
      <c r="AJ55" s="246"/>
      <c r="AK55" s="245" t="str">
        <f t="shared" si="1"/>
        <v/>
      </c>
      <c r="AL55" s="246"/>
      <c r="AM55" s="245"/>
      <c r="AN55" s="246"/>
      <c r="AO55" s="245"/>
      <c r="AP55" s="245" t="str">
        <f t="shared" si="2"/>
        <v>.</v>
      </c>
      <c r="AQ55" s="247"/>
    </row>
    <row r="56" spans="1:43" ht="34.5" x14ac:dyDescent="0.25">
      <c r="A56" s="33" t="str">
        <f>MID(E50,FIND("(Q",E50)+1,8)&amp;"_vi"</f>
        <v>Q2b.b.10_vi</v>
      </c>
      <c r="B56" s="33" t="s">
        <v>103</v>
      </c>
      <c r="C56" s="33" t="s">
        <v>691</v>
      </c>
      <c r="D56" s="261"/>
      <c r="E56" s="256"/>
      <c r="F56" s="561" t="s">
        <v>188</v>
      </c>
      <c r="G56" s="561"/>
      <c r="H56" s="449"/>
      <c r="I56" s="187" t="s">
        <v>123</v>
      </c>
      <c r="J56" s="353"/>
      <c r="K56" s="354"/>
      <c r="L56" s="354"/>
      <c r="M56" s="235"/>
      <c r="N56" s="313" t="s">
        <v>2</v>
      </c>
      <c r="O56" s="236" t="str">
        <f t="shared" si="10"/>
        <v>Question did not change, so no new value required for the year of the previous update</v>
      </c>
      <c r="P56" s="26"/>
      <c r="Q56" s="295"/>
      <c r="R56" s="238"/>
      <c r="S56" s="238"/>
      <c r="T56" s="238"/>
      <c r="U56" s="238"/>
      <c r="V56" s="258" t="str">
        <f t="shared" si="11"/>
        <v>yes</v>
      </c>
      <c r="W56" s="240"/>
      <c r="X56" s="267"/>
      <c r="Y56" s="242"/>
      <c r="Z56" s="242"/>
      <c r="AA56" s="243"/>
      <c r="AB56" s="150"/>
      <c r="AC56" s="146"/>
      <c r="AD56" s="242"/>
      <c r="AE56" s="242"/>
      <c r="AF56" s="244" t="str">
        <f t="shared" si="0"/>
        <v/>
      </c>
      <c r="AG56" s="245"/>
      <c r="AH56" s="246"/>
      <c r="AI56" s="245"/>
      <c r="AJ56" s="246"/>
      <c r="AK56" s="245" t="str">
        <f t="shared" si="1"/>
        <v/>
      </c>
      <c r="AL56" s="246"/>
      <c r="AM56" s="245"/>
      <c r="AN56" s="246"/>
      <c r="AO56" s="245"/>
      <c r="AP56" s="245" t="str">
        <f t="shared" si="2"/>
        <v>.</v>
      </c>
      <c r="AQ56" s="247"/>
    </row>
    <row r="57" spans="1:43" ht="34.5" x14ac:dyDescent="0.25">
      <c r="A57" s="33" t="str">
        <f>MID(E50,FIND("(Q",E50)+1,8)&amp;"_vii"</f>
        <v>Q2b.b.10_vii</v>
      </c>
      <c r="B57" s="33" t="s">
        <v>103</v>
      </c>
      <c r="C57" s="33" t="s">
        <v>692</v>
      </c>
      <c r="D57" s="261"/>
      <c r="E57" s="256"/>
      <c r="F57" s="561" t="s">
        <v>189</v>
      </c>
      <c r="G57" s="561"/>
      <c r="H57" s="449"/>
      <c r="I57" s="187" t="s">
        <v>124</v>
      </c>
      <c r="J57" s="353"/>
      <c r="K57" s="354"/>
      <c r="L57" s="354"/>
      <c r="M57" s="235"/>
      <c r="N57" s="313" t="s">
        <v>2</v>
      </c>
      <c r="O57" s="236" t="str">
        <f t="shared" si="10"/>
        <v>Question did not change, so no new value required for the year of the previous update</v>
      </c>
      <c r="P57" s="26"/>
      <c r="Q57" s="295"/>
      <c r="R57" s="238"/>
      <c r="S57" s="238"/>
      <c r="T57" s="238"/>
      <c r="U57" s="238"/>
      <c r="V57" s="258" t="str">
        <f t="shared" si="11"/>
        <v>yes</v>
      </c>
      <c r="W57" s="240"/>
      <c r="X57" s="267"/>
      <c r="Y57" s="242"/>
      <c r="Z57" s="242"/>
      <c r="AA57" s="243"/>
      <c r="AB57" s="150"/>
      <c r="AC57" s="146"/>
      <c r="AD57" s="242"/>
      <c r="AE57" s="242"/>
      <c r="AF57" s="244" t="str">
        <f t="shared" si="0"/>
        <v/>
      </c>
      <c r="AG57" s="245"/>
      <c r="AH57" s="246"/>
      <c r="AI57" s="245"/>
      <c r="AJ57" s="246"/>
      <c r="AK57" s="245" t="str">
        <f t="shared" si="1"/>
        <v/>
      </c>
      <c r="AL57" s="246"/>
      <c r="AM57" s="245"/>
      <c r="AN57" s="246"/>
      <c r="AO57" s="245"/>
      <c r="AP57" s="245" t="str">
        <f t="shared" si="2"/>
        <v>.</v>
      </c>
      <c r="AQ57" s="247"/>
    </row>
    <row r="58" spans="1:43" ht="51.75" customHeight="1" x14ac:dyDescent="0.25">
      <c r="D58" s="261"/>
      <c r="F58" s="561" t="s">
        <v>900</v>
      </c>
      <c r="G58" s="561"/>
      <c r="H58" s="449"/>
      <c r="I58" s="248"/>
      <c r="J58" s="355"/>
      <c r="K58" s="265"/>
      <c r="L58" s="265"/>
      <c r="M58" s="249"/>
      <c r="N58" s="314"/>
      <c r="O58" s="225"/>
      <c r="P58" s="296"/>
      <c r="Q58" s="297"/>
      <c r="R58" s="250"/>
      <c r="S58" s="250"/>
      <c r="T58" s="250"/>
      <c r="U58" s="250"/>
      <c r="V58" s="226"/>
      <c r="W58" s="251"/>
      <c r="X58" s="349"/>
      <c r="Y58" s="226"/>
      <c r="Z58" s="226"/>
      <c r="AA58" s="252"/>
      <c r="AB58" s="341"/>
      <c r="AC58" s="293"/>
      <c r="AD58" s="226"/>
      <c r="AE58" s="226"/>
      <c r="AF58" s="230"/>
      <c r="AG58" s="253"/>
      <c r="AH58" s="254"/>
      <c r="AI58" s="253"/>
      <c r="AJ58" s="254"/>
      <c r="AK58" s="253"/>
      <c r="AL58" s="254"/>
      <c r="AM58" s="253"/>
      <c r="AN58" s="254"/>
      <c r="AO58" s="253"/>
      <c r="AP58" s="253"/>
      <c r="AQ58" s="255"/>
    </row>
    <row r="59" spans="1:43" ht="33.65" customHeight="1" x14ac:dyDescent="0.25">
      <c r="A59" s="33" t="str">
        <f>MID(F58,FIND("(Q",F58)+1,9)&amp;"_i"</f>
        <v>Q2b.b.10a_i</v>
      </c>
      <c r="B59" s="33" t="s">
        <v>103</v>
      </c>
      <c r="C59" s="33" t="s">
        <v>693</v>
      </c>
      <c r="D59" s="261"/>
      <c r="E59" s="263"/>
      <c r="F59" s="263"/>
      <c r="G59" s="570" t="s">
        <v>615</v>
      </c>
      <c r="H59" s="488"/>
      <c r="I59" s="248"/>
      <c r="J59" s="355"/>
      <c r="K59" s="265"/>
      <c r="L59" s="265"/>
      <c r="M59" s="249"/>
      <c r="N59" s="313" t="s">
        <v>1190</v>
      </c>
      <c r="O59" s="236" t="str">
        <f t="shared" ref="O59:O65" si="12">IF(OR(B59="REGNI",B59="REGN"),"New question introduced in 2023 - Please answer this question for the year of the previous update in Column P",IF(B59="REGEC","Small changes were made to the question. Take extra care when validating the response in Column N in light of the updated instructions. If necessary, please change your answer in Column P", IF(B59="REGE","Question did not change, so no new value required for the year of the previous update","")))</f>
        <v>Question did not change, so no new value required for the year of the previous update</v>
      </c>
      <c r="P59" s="26"/>
      <c r="Q59" s="295"/>
      <c r="R59" s="238"/>
      <c r="S59" s="238"/>
      <c r="T59" s="238"/>
      <c r="U59" s="238"/>
      <c r="V59" s="258" t="str">
        <f t="shared" ref="V59:V65" si="13">IF(AND(N59="",P59=""),"",IF(P59="",N59,P59))</f>
        <v>yes (please provide link)</v>
      </c>
      <c r="W59" s="240"/>
      <c r="X59" s="267"/>
      <c r="Y59" s="242"/>
      <c r="Z59" s="242"/>
      <c r="AA59" s="243"/>
      <c r="AB59" s="150"/>
      <c r="AC59" s="146"/>
      <c r="AD59" s="241"/>
      <c r="AE59" s="242"/>
      <c r="AF59" s="242" t="str">
        <f t="shared" si="0"/>
        <v/>
      </c>
      <c r="AG59" s="241"/>
      <c r="AH59" s="245"/>
      <c r="AI59" s="241"/>
      <c r="AJ59" s="246"/>
      <c r="AK59" s="245" t="str">
        <f t="shared" si="1"/>
        <v/>
      </c>
      <c r="AL59" s="241"/>
      <c r="AM59" s="245"/>
      <c r="AN59" s="241"/>
      <c r="AO59" s="245"/>
      <c r="AP59" s="245" t="str">
        <f t="shared" si="2"/>
        <v>.</v>
      </c>
      <c r="AQ59" s="247"/>
    </row>
    <row r="60" spans="1:43" ht="33.65" customHeight="1" x14ac:dyDescent="0.25">
      <c r="A60" s="33" t="str">
        <f>MID(F58,FIND("(Q",F58)+1,9)&amp;"_ii"</f>
        <v>Q2b.b.10a_ii</v>
      </c>
      <c r="B60" s="33" t="s">
        <v>103</v>
      </c>
      <c r="C60" s="33" t="s">
        <v>694</v>
      </c>
      <c r="D60" s="261"/>
      <c r="E60" s="263"/>
      <c r="F60" s="263"/>
      <c r="G60" s="570" t="s">
        <v>184</v>
      </c>
      <c r="H60" s="488"/>
      <c r="I60" s="187"/>
      <c r="J60" s="353"/>
      <c r="K60" s="354"/>
      <c r="L60" s="354"/>
      <c r="M60" s="235"/>
      <c r="N60" s="313" t="s">
        <v>1190</v>
      </c>
      <c r="O60" s="236" t="str">
        <f t="shared" si="12"/>
        <v>Question did not change, so no new value required for the year of the previous update</v>
      </c>
      <c r="P60" s="26"/>
      <c r="Q60" s="295"/>
      <c r="R60" s="238"/>
      <c r="S60" s="238"/>
      <c r="T60" s="238"/>
      <c r="U60" s="238"/>
      <c r="V60" s="258" t="str">
        <f t="shared" si="13"/>
        <v>yes (please provide link)</v>
      </c>
      <c r="W60" s="240"/>
      <c r="X60" s="267"/>
      <c r="Y60" s="242"/>
      <c r="Z60" s="242"/>
      <c r="AA60" s="243"/>
      <c r="AB60" s="150"/>
      <c r="AC60" s="146"/>
      <c r="AD60" s="241"/>
      <c r="AE60" s="242"/>
      <c r="AF60" s="242" t="str">
        <f t="shared" si="0"/>
        <v/>
      </c>
      <c r="AG60" s="241"/>
      <c r="AH60" s="245"/>
      <c r="AI60" s="241"/>
      <c r="AJ60" s="246"/>
      <c r="AK60" s="245" t="str">
        <f t="shared" si="1"/>
        <v/>
      </c>
      <c r="AL60" s="241"/>
      <c r="AM60" s="245"/>
      <c r="AN60" s="241"/>
      <c r="AO60" s="245"/>
      <c r="AP60" s="245" t="str">
        <f t="shared" si="2"/>
        <v>.</v>
      </c>
      <c r="AQ60" s="247"/>
    </row>
    <row r="61" spans="1:43" ht="33.65" customHeight="1" x14ac:dyDescent="0.25">
      <c r="A61" s="33" t="str">
        <f>MID(F58,FIND("(Q",F58)+1,9)&amp;"_iii"</f>
        <v>Q2b.b.10a_iii</v>
      </c>
      <c r="B61" s="33" t="s">
        <v>103</v>
      </c>
      <c r="C61" s="33" t="s">
        <v>695</v>
      </c>
      <c r="D61" s="261"/>
      <c r="E61" s="263"/>
      <c r="F61" s="263"/>
      <c r="G61" s="570" t="s">
        <v>185</v>
      </c>
      <c r="H61" s="488"/>
      <c r="I61" s="187"/>
      <c r="J61" s="353"/>
      <c r="K61" s="354"/>
      <c r="L61" s="354"/>
      <c r="M61" s="235"/>
      <c r="N61" s="313" t="s">
        <v>1190</v>
      </c>
      <c r="O61" s="236" t="str">
        <f t="shared" si="12"/>
        <v>Question did not change, so no new value required for the year of the previous update</v>
      </c>
      <c r="P61" s="26"/>
      <c r="Q61" s="295"/>
      <c r="R61" s="238"/>
      <c r="S61" s="238"/>
      <c r="T61" s="238"/>
      <c r="U61" s="238"/>
      <c r="V61" s="258" t="str">
        <f t="shared" si="13"/>
        <v>yes (please provide link)</v>
      </c>
      <c r="W61" s="240"/>
      <c r="X61" s="267"/>
      <c r="Y61" s="242"/>
      <c r="Z61" s="242"/>
      <c r="AA61" s="243"/>
      <c r="AB61" s="150"/>
      <c r="AC61" s="146"/>
      <c r="AD61" s="241"/>
      <c r="AE61" s="242"/>
      <c r="AF61" s="242" t="str">
        <f t="shared" si="0"/>
        <v/>
      </c>
      <c r="AG61" s="241"/>
      <c r="AH61" s="245"/>
      <c r="AI61" s="241"/>
      <c r="AJ61" s="246"/>
      <c r="AK61" s="245" t="str">
        <f t="shared" si="1"/>
        <v/>
      </c>
      <c r="AL61" s="241"/>
      <c r="AM61" s="245"/>
      <c r="AN61" s="241"/>
      <c r="AO61" s="245"/>
      <c r="AP61" s="245" t="str">
        <f t="shared" si="2"/>
        <v>.</v>
      </c>
      <c r="AQ61" s="247"/>
    </row>
    <row r="62" spans="1:43" ht="33.65" customHeight="1" x14ac:dyDescent="0.25">
      <c r="A62" s="33" t="str">
        <f>MID(F58,FIND("(Q",F58)+1,9)&amp;"_iv"</f>
        <v>Q2b.b.10a_iv</v>
      </c>
      <c r="B62" s="33" t="s">
        <v>103</v>
      </c>
      <c r="C62" s="33" t="s">
        <v>696</v>
      </c>
      <c r="D62" s="261"/>
      <c r="E62" s="263"/>
      <c r="F62" s="263"/>
      <c r="G62" s="570" t="s">
        <v>186</v>
      </c>
      <c r="H62" s="488"/>
      <c r="I62" s="187"/>
      <c r="J62" s="353"/>
      <c r="K62" s="354"/>
      <c r="L62" s="354"/>
      <c r="M62" s="235"/>
      <c r="N62" s="313" t="s">
        <v>1190</v>
      </c>
      <c r="O62" s="236" t="str">
        <f t="shared" si="12"/>
        <v>Question did not change, so no new value required for the year of the previous update</v>
      </c>
      <c r="P62" s="26"/>
      <c r="Q62" s="295"/>
      <c r="R62" s="238"/>
      <c r="S62" s="238"/>
      <c r="T62" s="238"/>
      <c r="U62" s="238"/>
      <c r="V62" s="258" t="str">
        <f t="shared" si="13"/>
        <v>yes (please provide link)</v>
      </c>
      <c r="W62" s="240"/>
      <c r="X62" s="267"/>
      <c r="Y62" s="242"/>
      <c r="Z62" s="242"/>
      <c r="AA62" s="243"/>
      <c r="AB62" s="150"/>
      <c r="AC62" s="146"/>
      <c r="AD62" s="241"/>
      <c r="AE62" s="242"/>
      <c r="AF62" s="242" t="str">
        <f t="shared" si="0"/>
        <v/>
      </c>
      <c r="AG62" s="241"/>
      <c r="AH62" s="245"/>
      <c r="AI62" s="241"/>
      <c r="AJ62" s="246"/>
      <c r="AK62" s="245" t="str">
        <f t="shared" si="1"/>
        <v/>
      </c>
      <c r="AL62" s="241"/>
      <c r="AM62" s="245"/>
      <c r="AN62" s="241"/>
      <c r="AO62" s="245"/>
      <c r="AP62" s="245" t="str">
        <f t="shared" si="2"/>
        <v>.</v>
      </c>
      <c r="AQ62" s="247"/>
    </row>
    <row r="63" spans="1:43" ht="33.65" customHeight="1" x14ac:dyDescent="0.25">
      <c r="A63" s="33" t="str">
        <f>MID(F58,FIND("(Q",F58)+1,9)&amp;"_v"</f>
        <v>Q2b.b.10a_v</v>
      </c>
      <c r="B63" s="33" t="s">
        <v>103</v>
      </c>
      <c r="C63" s="33" t="s">
        <v>697</v>
      </c>
      <c r="D63" s="261"/>
      <c r="E63" s="263"/>
      <c r="F63" s="263"/>
      <c r="G63" s="570" t="s">
        <v>187</v>
      </c>
      <c r="H63" s="488"/>
      <c r="I63" s="187"/>
      <c r="J63" s="353"/>
      <c r="K63" s="354"/>
      <c r="L63" s="354"/>
      <c r="M63" s="235"/>
      <c r="N63" s="313" t="s">
        <v>1190</v>
      </c>
      <c r="O63" s="236" t="str">
        <f t="shared" si="12"/>
        <v>Question did not change, so no new value required for the year of the previous update</v>
      </c>
      <c r="P63" s="26"/>
      <c r="Q63" s="295"/>
      <c r="R63" s="238"/>
      <c r="S63" s="238"/>
      <c r="T63" s="238"/>
      <c r="U63" s="238"/>
      <c r="V63" s="258" t="str">
        <f t="shared" si="13"/>
        <v>yes (please provide link)</v>
      </c>
      <c r="W63" s="240"/>
      <c r="X63" s="267"/>
      <c r="Y63" s="242"/>
      <c r="Z63" s="242"/>
      <c r="AA63" s="243"/>
      <c r="AB63" s="150"/>
      <c r="AC63" s="146"/>
      <c r="AD63" s="241"/>
      <c r="AE63" s="242"/>
      <c r="AF63" s="242" t="str">
        <f t="shared" si="0"/>
        <v/>
      </c>
      <c r="AG63" s="241"/>
      <c r="AH63" s="245"/>
      <c r="AI63" s="241"/>
      <c r="AJ63" s="246"/>
      <c r="AK63" s="245" t="str">
        <f t="shared" si="1"/>
        <v/>
      </c>
      <c r="AL63" s="241"/>
      <c r="AM63" s="245"/>
      <c r="AN63" s="241"/>
      <c r="AO63" s="245"/>
      <c r="AP63" s="245" t="str">
        <f t="shared" si="2"/>
        <v>.</v>
      </c>
      <c r="AQ63" s="247"/>
    </row>
    <row r="64" spans="1:43" ht="33.65" customHeight="1" x14ac:dyDescent="0.25">
      <c r="A64" s="33" t="str">
        <f>MID(F58,FIND("(Q",F58)+1,9)&amp;"_vi"</f>
        <v>Q2b.b.10a_vi</v>
      </c>
      <c r="B64" s="33" t="s">
        <v>103</v>
      </c>
      <c r="C64" s="33" t="s">
        <v>698</v>
      </c>
      <c r="D64" s="261"/>
      <c r="E64" s="263"/>
      <c r="F64" s="263"/>
      <c r="G64" s="570" t="s">
        <v>188</v>
      </c>
      <c r="H64" s="488"/>
      <c r="I64" s="187"/>
      <c r="J64" s="353"/>
      <c r="K64" s="354"/>
      <c r="L64" s="354"/>
      <c r="M64" s="235"/>
      <c r="N64" s="313" t="s">
        <v>1190</v>
      </c>
      <c r="O64" s="236" t="str">
        <f t="shared" si="12"/>
        <v>Question did not change, so no new value required for the year of the previous update</v>
      </c>
      <c r="P64" s="26"/>
      <c r="Q64" s="295"/>
      <c r="R64" s="238"/>
      <c r="S64" s="238"/>
      <c r="T64" s="238"/>
      <c r="U64" s="238"/>
      <c r="V64" s="258" t="str">
        <f t="shared" si="13"/>
        <v>yes (please provide link)</v>
      </c>
      <c r="W64" s="240"/>
      <c r="X64" s="267"/>
      <c r="Y64" s="242"/>
      <c r="Z64" s="242"/>
      <c r="AA64" s="243"/>
      <c r="AB64" s="150"/>
      <c r="AC64" s="146"/>
      <c r="AD64" s="241"/>
      <c r="AE64" s="242"/>
      <c r="AF64" s="242" t="str">
        <f t="shared" si="0"/>
        <v/>
      </c>
      <c r="AG64" s="241"/>
      <c r="AH64" s="245"/>
      <c r="AI64" s="241"/>
      <c r="AJ64" s="246"/>
      <c r="AK64" s="245" t="str">
        <f t="shared" si="1"/>
        <v/>
      </c>
      <c r="AL64" s="241"/>
      <c r="AM64" s="245"/>
      <c r="AN64" s="241"/>
      <c r="AO64" s="245"/>
      <c r="AP64" s="245" t="str">
        <f t="shared" si="2"/>
        <v>.</v>
      </c>
      <c r="AQ64" s="247"/>
    </row>
    <row r="65" spans="1:43" ht="33.65" customHeight="1" x14ac:dyDescent="0.25">
      <c r="A65" s="33" t="str">
        <f>MID(F58,FIND("(Q",F58)+1,9)&amp;"_vii"</f>
        <v>Q2b.b.10a_vii</v>
      </c>
      <c r="B65" s="33" t="s">
        <v>103</v>
      </c>
      <c r="C65" s="33" t="s">
        <v>699</v>
      </c>
      <c r="D65" s="261"/>
      <c r="E65" s="263"/>
      <c r="F65" s="263"/>
      <c r="G65" s="570" t="s">
        <v>189</v>
      </c>
      <c r="H65" s="488"/>
      <c r="I65" s="187"/>
      <c r="J65" s="353"/>
      <c r="K65" s="354"/>
      <c r="L65" s="354"/>
      <c r="M65" s="235"/>
      <c r="N65" s="313" t="s">
        <v>1190</v>
      </c>
      <c r="O65" s="236" t="str">
        <f t="shared" si="12"/>
        <v>Question did not change, so no new value required for the year of the previous update</v>
      </c>
      <c r="P65" s="26"/>
      <c r="Q65" s="295"/>
      <c r="R65" s="238"/>
      <c r="S65" s="238"/>
      <c r="T65" s="238"/>
      <c r="U65" s="238"/>
      <c r="V65" s="258" t="str">
        <f t="shared" si="13"/>
        <v>yes (please provide link)</v>
      </c>
      <c r="W65" s="240"/>
      <c r="X65" s="267"/>
      <c r="Y65" s="242"/>
      <c r="Z65" s="242"/>
      <c r="AA65" s="243"/>
      <c r="AB65" s="150"/>
      <c r="AC65" s="146"/>
      <c r="AD65" s="241"/>
      <c r="AE65" s="242"/>
      <c r="AF65" s="242" t="str">
        <f t="shared" si="0"/>
        <v/>
      </c>
      <c r="AG65" s="241"/>
      <c r="AH65" s="245"/>
      <c r="AI65" s="241"/>
      <c r="AJ65" s="246"/>
      <c r="AK65" s="245" t="str">
        <f t="shared" si="1"/>
        <v/>
      </c>
      <c r="AL65" s="241"/>
      <c r="AM65" s="245"/>
      <c r="AN65" s="241"/>
      <c r="AO65" s="245"/>
      <c r="AP65" s="245" t="str">
        <f t="shared" si="2"/>
        <v>.</v>
      </c>
      <c r="AQ65" s="247"/>
    </row>
    <row r="66" spans="1:43" ht="40.5" customHeight="1" x14ac:dyDescent="0.25">
      <c r="A66" s="209" t="s">
        <v>0</v>
      </c>
      <c r="C66" s="33" t="s">
        <v>0</v>
      </c>
      <c r="D66" s="261"/>
      <c r="E66" s="561" t="s">
        <v>759</v>
      </c>
      <c r="F66" s="561"/>
      <c r="G66" s="561"/>
      <c r="H66" s="449"/>
      <c r="I66" s="248"/>
      <c r="J66" s="355"/>
      <c r="K66" s="265"/>
      <c r="L66" s="265"/>
      <c r="M66" s="249"/>
      <c r="N66" s="314"/>
      <c r="O66" s="225"/>
      <c r="P66" s="296"/>
      <c r="Q66" s="297"/>
      <c r="R66" s="250"/>
      <c r="S66" s="250"/>
      <c r="T66" s="250"/>
      <c r="U66" s="250"/>
      <c r="V66" s="226"/>
      <c r="W66" s="251"/>
      <c r="X66" s="349"/>
      <c r="Y66" s="226"/>
      <c r="Z66" s="226"/>
      <c r="AA66" s="252"/>
      <c r="AB66" s="341"/>
      <c r="AC66" s="293"/>
      <c r="AD66" s="226"/>
      <c r="AE66" s="226"/>
      <c r="AF66" s="230"/>
      <c r="AG66" s="253"/>
      <c r="AH66" s="254"/>
      <c r="AI66" s="253"/>
      <c r="AJ66" s="254"/>
      <c r="AK66" s="253"/>
      <c r="AL66" s="254"/>
      <c r="AM66" s="253"/>
      <c r="AN66" s="254"/>
      <c r="AO66" s="253"/>
      <c r="AP66" s="253"/>
      <c r="AQ66" s="255"/>
    </row>
    <row r="67" spans="1:43" ht="27" customHeight="1" x14ac:dyDescent="0.25">
      <c r="A67" s="33" t="str">
        <f>MID(E66,FIND("(Q",E66)+1,8)&amp;"_i"</f>
        <v>Q2b.b.11_i</v>
      </c>
      <c r="B67" s="33" t="s">
        <v>103</v>
      </c>
      <c r="C67" s="33" t="s">
        <v>700</v>
      </c>
      <c r="D67" s="261"/>
      <c r="E67" s="263"/>
      <c r="F67" s="561" t="s">
        <v>190</v>
      </c>
      <c r="G67" s="561"/>
      <c r="H67" s="449"/>
      <c r="I67" s="248"/>
      <c r="J67" s="355"/>
      <c r="K67" s="265"/>
      <c r="L67" s="265"/>
      <c r="M67" s="249"/>
      <c r="N67" s="313" t="s">
        <v>2</v>
      </c>
      <c r="O67" s="236" t="str">
        <f>IF(OR(B67="REGNI",B67="REGN"),"New question introduced in 2023 - Please answer this question for the year of the previous update in Column P",IF(B67="REGEC","Small changes were made to the question. Take extra care when validating the response in Column N in light of the updated instructions. If necessary, please change your answer in Column P", IF(B67="REGE","Question did not change, so no new value required for the year of the previous update","")))</f>
        <v>Question did not change, so no new value required for the year of the previous update</v>
      </c>
      <c r="P67" s="26"/>
      <c r="Q67" s="295"/>
      <c r="R67" s="238"/>
      <c r="S67" s="238"/>
      <c r="T67" s="238"/>
      <c r="U67" s="238"/>
      <c r="V67" s="258" t="str">
        <f>IF(AND(N67="",P67=""),"",IF(P67="",N67,P67))</f>
        <v>yes</v>
      </c>
      <c r="W67" s="240"/>
      <c r="X67" s="267"/>
      <c r="Y67" s="242"/>
      <c r="Z67" s="242"/>
      <c r="AA67" s="243"/>
      <c r="AB67" s="150"/>
      <c r="AC67" s="146"/>
      <c r="AD67" s="242"/>
      <c r="AE67" s="242"/>
      <c r="AF67" s="244" t="str">
        <f t="shared" si="0"/>
        <v/>
      </c>
      <c r="AG67" s="245"/>
      <c r="AH67" s="246"/>
      <c r="AI67" s="245"/>
      <c r="AJ67" s="246"/>
      <c r="AK67" s="245" t="str">
        <f t="shared" si="1"/>
        <v/>
      </c>
      <c r="AL67" s="246"/>
      <c r="AM67" s="245"/>
      <c r="AN67" s="246"/>
      <c r="AO67" s="245"/>
      <c r="AP67" s="245" t="str">
        <f t="shared" si="2"/>
        <v>.</v>
      </c>
      <c r="AQ67" s="247"/>
    </row>
    <row r="68" spans="1:43" ht="27" customHeight="1" x14ac:dyDescent="0.25">
      <c r="A68" s="33" t="str">
        <f>MID(E66,FIND("(Q",E66)+1,8)&amp;"_ii"</f>
        <v>Q2b.b.11_ii</v>
      </c>
      <c r="B68" s="33" t="s">
        <v>103</v>
      </c>
      <c r="C68" s="33" t="s">
        <v>701</v>
      </c>
      <c r="D68" s="261"/>
      <c r="E68" s="263"/>
      <c r="F68" s="256" t="s">
        <v>25</v>
      </c>
      <c r="G68" s="263"/>
      <c r="H68" s="260"/>
      <c r="I68" s="248"/>
      <c r="J68" s="355"/>
      <c r="K68" s="265"/>
      <c r="L68" s="265"/>
      <c r="M68" s="249"/>
      <c r="N68" s="313" t="s">
        <v>2</v>
      </c>
      <c r="O68" s="236" t="str">
        <f>IF(OR(B68="REGNI",B68="REGN"),"New question introduced in 2023 - Please answer this question for the year of the previous update in Column P",IF(B68="REGEC","Small changes were made to the question. Take extra care when validating the response in Column N in light of the updated instructions. If necessary, please change your answer in Column P", IF(B68="REGE","Question did not change, so no new value required for the year of the previous update","")))</f>
        <v>Question did not change, so no new value required for the year of the previous update</v>
      </c>
      <c r="P68" s="26"/>
      <c r="Q68" s="295"/>
      <c r="R68" s="238"/>
      <c r="S68" s="238"/>
      <c r="T68" s="238"/>
      <c r="U68" s="238"/>
      <c r="V68" s="258" t="str">
        <f>IF(AND(N68="",P68=""),"",IF(P68="",N68,P68))</f>
        <v>yes</v>
      </c>
      <c r="W68" s="240"/>
      <c r="X68" s="267"/>
      <c r="Y68" s="242"/>
      <c r="Z68" s="242"/>
      <c r="AA68" s="243"/>
      <c r="AB68" s="150"/>
      <c r="AC68" s="146"/>
      <c r="AD68" s="242"/>
      <c r="AE68" s="242"/>
      <c r="AF68" s="244" t="str">
        <f t="shared" si="0"/>
        <v/>
      </c>
      <c r="AG68" s="245"/>
      <c r="AH68" s="246"/>
      <c r="AI68" s="245"/>
      <c r="AJ68" s="246"/>
      <c r="AK68" s="245" t="str">
        <f t="shared" si="1"/>
        <v/>
      </c>
      <c r="AL68" s="246"/>
      <c r="AM68" s="245"/>
      <c r="AN68" s="246"/>
      <c r="AO68" s="245"/>
      <c r="AP68" s="245" t="str">
        <f t="shared" si="2"/>
        <v>.</v>
      </c>
      <c r="AQ68" s="247"/>
    </row>
    <row r="69" spans="1:43" ht="27" customHeight="1" x14ac:dyDescent="0.25">
      <c r="A69" s="33" t="str">
        <f>MID(E66,FIND("(Q",E66)+1,8)&amp;"_iii"</f>
        <v>Q2b.b.11_iii</v>
      </c>
      <c r="B69" s="33" t="s">
        <v>103</v>
      </c>
      <c r="C69" s="33" t="s">
        <v>702</v>
      </c>
      <c r="D69" s="261"/>
      <c r="E69" s="263"/>
      <c r="F69" s="256" t="s">
        <v>26</v>
      </c>
      <c r="G69" s="263"/>
      <c r="H69" s="260"/>
      <c r="I69" s="248"/>
      <c r="J69" s="355"/>
      <c r="K69" s="265"/>
      <c r="L69" s="265"/>
      <c r="M69" s="249"/>
      <c r="N69" s="313" t="s">
        <v>2</v>
      </c>
      <c r="O69" s="236" t="str">
        <f>IF(OR(B69="REGNI",B69="REGN"),"New question introduced in 2023 - Please answer this question for the year of the previous update in Column P",IF(B69="REGEC","Small changes were made to the question. Take extra care when validating the response in Column N in light of the updated instructions. If necessary, please change your answer in Column P", IF(B69="REGE","Question did not change, so no new value required for the year of the previous update","")))</f>
        <v>Question did not change, so no new value required for the year of the previous update</v>
      </c>
      <c r="P69" s="26"/>
      <c r="Q69" s="295"/>
      <c r="R69" s="238"/>
      <c r="S69" s="238"/>
      <c r="T69" s="238"/>
      <c r="U69" s="238"/>
      <c r="V69" s="258" t="str">
        <f>IF(AND(N69="",P69=""),"",IF(P69="",N69,P69))</f>
        <v>yes</v>
      </c>
      <c r="W69" s="240"/>
      <c r="X69" s="267"/>
      <c r="Y69" s="242"/>
      <c r="Z69" s="242"/>
      <c r="AA69" s="243"/>
      <c r="AB69" s="150"/>
      <c r="AC69" s="146"/>
      <c r="AD69" s="242"/>
      <c r="AE69" s="242"/>
      <c r="AF69" s="244" t="str">
        <f t="shared" si="0"/>
        <v/>
      </c>
      <c r="AG69" s="245"/>
      <c r="AH69" s="246"/>
      <c r="AI69" s="245"/>
      <c r="AJ69" s="246"/>
      <c r="AK69" s="245" t="str">
        <f t="shared" si="1"/>
        <v/>
      </c>
      <c r="AL69" s="246"/>
      <c r="AM69" s="245"/>
      <c r="AN69" s="246"/>
      <c r="AO69" s="245"/>
      <c r="AP69" s="245" t="str">
        <f t="shared" si="2"/>
        <v>.</v>
      </c>
      <c r="AQ69" s="247"/>
    </row>
    <row r="70" spans="1:43" ht="33.75" customHeight="1" x14ac:dyDescent="0.25">
      <c r="D70" s="261"/>
      <c r="F70" s="561" t="s">
        <v>760</v>
      </c>
      <c r="G70" s="561"/>
      <c r="H70" s="449"/>
      <c r="I70" s="248"/>
      <c r="J70" s="355"/>
      <c r="K70" s="265"/>
      <c r="L70" s="265"/>
      <c r="M70" s="249"/>
      <c r="N70" s="314"/>
      <c r="O70" s="225"/>
      <c r="P70" s="296"/>
      <c r="Q70" s="297"/>
      <c r="R70" s="250"/>
      <c r="S70" s="250"/>
      <c r="T70" s="250"/>
      <c r="U70" s="250"/>
      <c r="V70" s="226"/>
      <c r="W70" s="251"/>
      <c r="X70" s="349"/>
      <c r="Y70" s="226"/>
      <c r="Z70" s="226"/>
      <c r="AA70" s="252"/>
      <c r="AB70" s="341"/>
      <c r="AC70" s="293"/>
      <c r="AD70" s="226"/>
      <c r="AE70" s="226"/>
      <c r="AF70" s="230"/>
      <c r="AG70" s="253"/>
      <c r="AH70" s="254"/>
      <c r="AI70" s="253"/>
      <c r="AJ70" s="254"/>
      <c r="AK70" s="253"/>
      <c r="AL70" s="254"/>
      <c r="AM70" s="253"/>
      <c r="AN70" s="254"/>
      <c r="AO70" s="253"/>
      <c r="AP70" s="253"/>
      <c r="AQ70" s="255"/>
    </row>
    <row r="71" spans="1:43" ht="27" customHeight="1" x14ac:dyDescent="0.25">
      <c r="A71" s="33" t="str">
        <f>MID(F70,FIND("(Q",F70)+1,9)&amp;"_i"</f>
        <v>Q2b.b.11a_i</v>
      </c>
      <c r="B71" s="33" t="s">
        <v>103</v>
      </c>
      <c r="C71" s="33" t="s">
        <v>703</v>
      </c>
      <c r="D71" s="261"/>
      <c r="E71" s="263"/>
      <c r="F71" s="263"/>
      <c r="G71" s="570" t="s">
        <v>190</v>
      </c>
      <c r="H71" s="488"/>
      <c r="I71" s="248"/>
      <c r="J71" s="355"/>
      <c r="K71" s="265"/>
      <c r="L71" s="265"/>
      <c r="M71" s="249"/>
      <c r="N71" s="313" t="s">
        <v>2</v>
      </c>
      <c r="O71" s="236" t="str">
        <f>IF(OR(B71="REGNI",B71="REGN"),"New question introduced in 2023 - Please answer this question for the year of the previous update in Column P",IF(B71="REGEC","Small changes were made to the question. Take extra care when validating the response in Column N in light of the updated instructions. If necessary, please change your answer in Column P", IF(B71="REGE","Question did not change, so no new value required for the year of the previous update","")))</f>
        <v>Question did not change, so no new value required for the year of the previous update</v>
      </c>
      <c r="P71" s="26"/>
      <c r="Q71" s="295"/>
      <c r="R71" s="238"/>
      <c r="S71" s="238"/>
      <c r="T71" s="238"/>
      <c r="U71" s="238"/>
      <c r="V71" s="258" t="str">
        <f>IF(AND(N71="",P71=""),"",IF(P71="",N71,P71))</f>
        <v>yes</v>
      </c>
      <c r="W71" s="240"/>
      <c r="X71" s="267"/>
      <c r="Y71" s="242"/>
      <c r="Z71" s="242"/>
      <c r="AA71" s="243"/>
      <c r="AB71" s="150"/>
      <c r="AC71" s="146"/>
      <c r="AD71" s="241"/>
      <c r="AE71" s="242"/>
      <c r="AF71" s="242" t="str">
        <f t="shared" ref="AF71:AF127" si="14">IF(AND(AD71="",AB71=""),"",IF(AND(AD71="",AB71&lt;&gt;""),AB71,IF(AND(AD71="",AB71&lt;&gt;""),AB71,AD71)))</f>
        <v/>
      </c>
      <c r="AG71" s="241"/>
      <c r="AH71" s="245"/>
      <c r="AI71" s="241"/>
      <c r="AJ71" s="246"/>
      <c r="AK71" s="245" t="str">
        <f t="shared" ref="AK71:AK127" si="15">IF(AND(AI71="",AG71="",AF71=""),"",IF(AND(AI71="",AG71=""),AF71,IF(AND(AI71="",AG71&lt;&gt;""),AG71,IF(AND(AI71="",AG71&lt;&gt;""),AG71,AI71))))</f>
        <v/>
      </c>
      <c r="AL71" s="241"/>
      <c r="AM71" s="245"/>
      <c r="AN71" s="241"/>
      <c r="AO71" s="245"/>
      <c r="AP71" s="245" t="str">
        <f t="shared" ref="AP71:AP127" si="16">IF(AND(AN71="",AL71="",AK71=""),".",IF(AND(AN71="",AL71=""),AK71,IF(AND(AN71="",AL71&lt;&gt;""),AL71,IF(AND(AN71="",AL71&lt;&gt;""),AL71,AN71))))</f>
        <v>.</v>
      </c>
      <c r="AQ71" s="247"/>
    </row>
    <row r="72" spans="1:43" ht="27" customHeight="1" x14ac:dyDescent="0.25">
      <c r="A72" s="33" t="str">
        <f>MID(F70,FIND("(Q",F70)+1,9)&amp;"_ii"</f>
        <v>Q2b.b.11a_ii</v>
      </c>
      <c r="B72" s="33" t="s">
        <v>103</v>
      </c>
      <c r="C72" s="33" t="s">
        <v>704</v>
      </c>
      <c r="D72" s="261"/>
      <c r="E72" s="263"/>
      <c r="F72" s="263"/>
      <c r="G72" s="570" t="s">
        <v>25</v>
      </c>
      <c r="H72" s="488"/>
      <c r="I72" s="248"/>
      <c r="J72" s="355"/>
      <c r="K72" s="265"/>
      <c r="L72" s="265"/>
      <c r="M72" s="249"/>
      <c r="N72" s="313" t="s">
        <v>2</v>
      </c>
      <c r="O72" s="236" t="str">
        <f>IF(OR(B72="REGNI",B72="REGN"),"New question introduced in 2023 - Please answer this question for the year of the previous update in Column P",IF(B72="REGEC","Small changes were made to the question. Take extra care when validating the response in Column N in light of the updated instructions. If necessary, please change your answer in Column P", IF(B72="REGE","Question did not change, so no new value required for the year of the previous update","")))</f>
        <v>Question did not change, so no new value required for the year of the previous update</v>
      </c>
      <c r="P72" s="26"/>
      <c r="Q72" s="295"/>
      <c r="R72" s="238"/>
      <c r="S72" s="238"/>
      <c r="T72" s="238"/>
      <c r="U72" s="238"/>
      <c r="V72" s="258" t="str">
        <f>IF(AND(N72="",P72=""),"",IF(P72="",N72,P72))</f>
        <v>yes</v>
      </c>
      <c r="W72" s="240"/>
      <c r="X72" s="267"/>
      <c r="Y72" s="242"/>
      <c r="Z72" s="242"/>
      <c r="AA72" s="243"/>
      <c r="AB72" s="150"/>
      <c r="AC72" s="146"/>
      <c r="AD72" s="241"/>
      <c r="AE72" s="242"/>
      <c r="AF72" s="242" t="str">
        <f t="shared" si="14"/>
        <v/>
      </c>
      <c r="AG72" s="241"/>
      <c r="AH72" s="245"/>
      <c r="AI72" s="241"/>
      <c r="AJ72" s="246"/>
      <c r="AK72" s="245" t="str">
        <f t="shared" si="15"/>
        <v/>
      </c>
      <c r="AL72" s="241"/>
      <c r="AM72" s="245"/>
      <c r="AN72" s="241"/>
      <c r="AO72" s="245"/>
      <c r="AP72" s="245" t="str">
        <f t="shared" si="16"/>
        <v>.</v>
      </c>
      <c r="AQ72" s="247"/>
    </row>
    <row r="73" spans="1:43" ht="27" customHeight="1" x14ac:dyDescent="0.25">
      <c r="A73" s="33" t="str">
        <f>MID(F70,FIND("(Q",F70)+1,9)&amp;"_iii"</f>
        <v>Q2b.b.11a_iii</v>
      </c>
      <c r="B73" s="33" t="s">
        <v>103</v>
      </c>
      <c r="C73" s="33" t="s">
        <v>705</v>
      </c>
      <c r="D73" s="261"/>
      <c r="E73" s="263"/>
      <c r="F73" s="263"/>
      <c r="G73" s="570" t="s">
        <v>26</v>
      </c>
      <c r="H73" s="488"/>
      <c r="I73" s="248"/>
      <c r="J73" s="355"/>
      <c r="K73" s="265"/>
      <c r="L73" s="265"/>
      <c r="M73" s="249"/>
      <c r="N73" s="313" t="s">
        <v>2</v>
      </c>
      <c r="O73" s="236" t="str">
        <f>IF(OR(B73="REGNI",B73="REGN"),"New question introduced in 2023 - Please answer this question for the year of the previous update in Column P",IF(B73="REGEC","Small changes were made to the question. Take extra care when validating the response in Column N in light of the updated instructions. If necessary, please change your answer in Column P", IF(B73="REGE","Question did not change, so no new value required for the year of the previous update","")))</f>
        <v>Question did not change, so no new value required for the year of the previous update</v>
      </c>
      <c r="P73" s="26"/>
      <c r="Q73" s="295"/>
      <c r="R73" s="238"/>
      <c r="S73" s="238"/>
      <c r="T73" s="238"/>
      <c r="U73" s="238"/>
      <c r="V73" s="258" t="str">
        <f>IF(AND(N73="",P73=""),"",IF(P73="",N73,P73))</f>
        <v>yes</v>
      </c>
      <c r="W73" s="240"/>
      <c r="X73" s="267"/>
      <c r="Y73" s="242"/>
      <c r="Z73" s="242"/>
      <c r="AA73" s="243"/>
      <c r="AB73" s="150"/>
      <c r="AC73" s="146"/>
      <c r="AD73" s="241"/>
      <c r="AE73" s="242"/>
      <c r="AF73" s="242" t="str">
        <f t="shared" si="14"/>
        <v/>
      </c>
      <c r="AG73" s="241"/>
      <c r="AH73" s="245"/>
      <c r="AI73" s="241"/>
      <c r="AJ73" s="246"/>
      <c r="AK73" s="245" t="str">
        <f t="shared" si="15"/>
        <v/>
      </c>
      <c r="AL73" s="241"/>
      <c r="AM73" s="245"/>
      <c r="AN73" s="241"/>
      <c r="AO73" s="245"/>
      <c r="AP73" s="245" t="str">
        <f t="shared" si="16"/>
        <v>.</v>
      </c>
      <c r="AQ73" s="247"/>
    </row>
    <row r="74" spans="1:43" ht="30" customHeight="1" x14ac:dyDescent="0.25">
      <c r="A74" s="33" t="str">
        <f>MID(E74,FIND("(Q",E74)+1,8)</f>
        <v>Q2b.b.12</v>
      </c>
      <c r="B74" s="33" t="s">
        <v>609</v>
      </c>
      <c r="D74" s="261"/>
      <c r="E74" s="566" t="s">
        <v>761</v>
      </c>
      <c r="F74" s="566"/>
      <c r="G74" s="566"/>
      <c r="H74" s="446"/>
      <c r="I74" s="248"/>
      <c r="J74" s="355"/>
      <c r="K74" s="265"/>
      <c r="L74" s="265"/>
      <c r="M74" s="249"/>
      <c r="N74" s="313" t="s">
        <v>0</v>
      </c>
      <c r="O74" s="237"/>
      <c r="P74" s="26"/>
      <c r="Q74" s="295"/>
      <c r="R74" s="238"/>
      <c r="S74" s="238"/>
      <c r="T74" s="238"/>
      <c r="U74" s="238"/>
      <c r="V74" s="258" t="str">
        <f>IF(AND(N74="",P74=""),"",IF(P74="",N74,P74))</f>
        <v/>
      </c>
      <c r="W74" s="240"/>
      <c r="X74" s="267"/>
      <c r="Y74" s="242"/>
      <c r="Z74" s="242"/>
      <c r="AA74" s="243"/>
      <c r="AB74" s="150"/>
      <c r="AC74" s="146"/>
      <c r="AD74" s="242"/>
      <c r="AE74" s="242"/>
      <c r="AF74" s="244" t="str">
        <f t="shared" si="14"/>
        <v/>
      </c>
      <c r="AG74" s="245"/>
      <c r="AH74" s="246"/>
      <c r="AI74" s="245"/>
      <c r="AJ74" s="246"/>
      <c r="AK74" s="245" t="str">
        <f t="shared" si="15"/>
        <v/>
      </c>
      <c r="AL74" s="246"/>
      <c r="AM74" s="245"/>
      <c r="AN74" s="246"/>
      <c r="AO74" s="245"/>
      <c r="AP74" s="245" t="str">
        <f t="shared" si="16"/>
        <v>.</v>
      </c>
      <c r="AQ74" s="247"/>
    </row>
    <row r="75" spans="1:43" ht="60" customHeight="1" x14ac:dyDescent="0.25">
      <c r="A75" s="209"/>
      <c r="D75" s="261"/>
      <c r="E75" s="571" t="s">
        <v>27</v>
      </c>
      <c r="F75" s="571"/>
      <c r="G75" s="571"/>
      <c r="H75" s="572"/>
      <c r="I75" s="248"/>
      <c r="J75" s="355"/>
      <c r="K75" s="265"/>
      <c r="L75" s="265"/>
      <c r="M75" s="249"/>
      <c r="N75" s="314"/>
      <c r="O75" s="225"/>
      <c r="P75" s="296"/>
      <c r="Q75" s="297"/>
      <c r="R75" s="250"/>
      <c r="S75" s="250"/>
      <c r="T75" s="250"/>
      <c r="U75" s="250"/>
      <c r="V75" s="226"/>
      <c r="W75" s="251"/>
      <c r="X75" s="349"/>
      <c r="Y75" s="226"/>
      <c r="Z75" s="226"/>
      <c r="AA75" s="252"/>
      <c r="AB75" s="341"/>
      <c r="AC75" s="293"/>
      <c r="AD75" s="226"/>
      <c r="AE75" s="226"/>
      <c r="AF75" s="230"/>
      <c r="AG75" s="253"/>
      <c r="AH75" s="254"/>
      <c r="AI75" s="253"/>
      <c r="AJ75" s="254"/>
      <c r="AK75" s="253"/>
      <c r="AL75" s="254"/>
      <c r="AM75" s="253"/>
      <c r="AN75" s="254"/>
      <c r="AO75" s="253"/>
      <c r="AP75" s="253"/>
      <c r="AQ75" s="255"/>
    </row>
    <row r="76" spans="1:43" ht="57.5" x14ac:dyDescent="0.25">
      <c r="A76" s="33" t="str">
        <f>MID(E76,FIND("(Q",E76)+1,7)</f>
        <v>Q2b.c.1</v>
      </c>
      <c r="B76" s="33" t="s">
        <v>103</v>
      </c>
      <c r="C76" s="33" t="s">
        <v>706</v>
      </c>
      <c r="D76" s="261"/>
      <c r="E76" s="561" t="s">
        <v>762</v>
      </c>
      <c r="F76" s="561"/>
      <c r="G76" s="561"/>
      <c r="H76" s="449"/>
      <c r="I76" s="187" t="s">
        <v>125</v>
      </c>
      <c r="J76" s="353"/>
      <c r="K76" s="354"/>
      <c r="L76" s="354"/>
      <c r="M76" s="235"/>
      <c r="N76" s="313" t="s">
        <v>90</v>
      </c>
      <c r="O76" s="236" t="str">
        <f t="shared" ref="O76:O95" si="17">IF(OR(B76="REGNI",B76="REGN"),"New question introduced in 2023 - Please answer this question for the year of the previous update in Column P",IF(B76="REGEC","Small changes were made to the question. Take extra care when validating the response in Column N in light of the updated instructions. If necessary, please change your answer in Column P", IF(B76="REGE","Question did not change, so no new value required for the year of the previous update","")))</f>
        <v>Question did not change, so no new value required for the year of the previous update</v>
      </c>
      <c r="P76" s="26"/>
      <c r="Q76" s="295"/>
      <c r="R76" s="238"/>
      <c r="S76" s="238"/>
      <c r="T76" s="238"/>
      <c r="U76" s="238"/>
      <c r="V76" s="258" t="str">
        <f t="shared" ref="V76:V96" si="18">IF(AND(N76="",P76=""),"",IF(P76="",N76,P76))</f>
        <v>yes (with sanctioning power for non-compliance)</v>
      </c>
      <c r="W76" s="240"/>
      <c r="X76" s="267"/>
      <c r="Y76" s="242"/>
      <c r="Z76" s="242"/>
      <c r="AA76" s="243"/>
      <c r="AB76" s="150"/>
      <c r="AC76" s="146"/>
      <c r="AD76" s="242"/>
      <c r="AE76" s="242"/>
      <c r="AF76" s="244" t="str">
        <f t="shared" si="14"/>
        <v/>
      </c>
      <c r="AG76" s="245"/>
      <c r="AH76" s="246"/>
      <c r="AI76" s="245"/>
      <c r="AJ76" s="246"/>
      <c r="AK76" s="245" t="str">
        <f t="shared" si="15"/>
        <v/>
      </c>
      <c r="AL76" s="246"/>
      <c r="AM76" s="245"/>
      <c r="AN76" s="246"/>
      <c r="AO76" s="245"/>
      <c r="AP76" s="245" t="str">
        <f t="shared" si="16"/>
        <v>.</v>
      </c>
      <c r="AQ76" s="247"/>
    </row>
    <row r="77" spans="1:43" ht="45" customHeight="1" x14ac:dyDescent="0.25">
      <c r="A77" s="33" t="str">
        <f>MID(E77,FIND("(Q",E77)+1,7)</f>
        <v>Q2b.c.2</v>
      </c>
      <c r="B77" s="33" t="s">
        <v>103</v>
      </c>
      <c r="C77" s="33" t="s">
        <v>707</v>
      </c>
      <c r="D77" s="261"/>
      <c r="E77" s="561" t="s">
        <v>763</v>
      </c>
      <c r="F77" s="561"/>
      <c r="G77" s="561"/>
      <c r="H77" s="449"/>
      <c r="I77" s="248"/>
      <c r="J77" s="355"/>
      <c r="K77" s="265"/>
      <c r="L77" s="265"/>
      <c r="M77" s="249"/>
      <c r="N77" s="313" t="s">
        <v>1</v>
      </c>
      <c r="O77" s="236" t="str">
        <f t="shared" si="17"/>
        <v>Question did not change, so no new value required for the year of the previous update</v>
      </c>
      <c r="P77" s="26"/>
      <c r="Q77" s="295"/>
      <c r="R77" s="238"/>
      <c r="S77" s="238"/>
      <c r="T77" s="238"/>
      <c r="U77" s="238"/>
      <c r="V77" s="258" t="str">
        <f t="shared" si="18"/>
        <v>no</v>
      </c>
      <c r="W77" s="240"/>
      <c r="X77" s="267"/>
      <c r="Y77" s="242"/>
      <c r="Z77" s="242"/>
      <c r="AA77" s="243"/>
      <c r="AB77" s="150"/>
      <c r="AC77" s="146"/>
      <c r="AD77" s="242"/>
      <c r="AE77" s="242"/>
      <c r="AF77" s="244" t="str">
        <f t="shared" si="14"/>
        <v/>
      </c>
      <c r="AG77" s="245"/>
      <c r="AH77" s="246"/>
      <c r="AI77" s="245"/>
      <c r="AJ77" s="246"/>
      <c r="AK77" s="245" t="str">
        <f t="shared" si="15"/>
        <v/>
      </c>
      <c r="AL77" s="246"/>
      <c r="AM77" s="245"/>
      <c r="AN77" s="246"/>
      <c r="AO77" s="245"/>
      <c r="AP77" s="245" t="str">
        <f t="shared" si="16"/>
        <v>.</v>
      </c>
      <c r="AQ77" s="247"/>
    </row>
    <row r="78" spans="1:43" ht="92" x14ac:dyDescent="0.25">
      <c r="A78" s="33" t="str">
        <f>MID(E78,FIND("(Q",E78)+1,7)</f>
        <v>Q2b.c.3</v>
      </c>
      <c r="B78" s="33" t="s">
        <v>103</v>
      </c>
      <c r="C78" s="33" t="s">
        <v>708</v>
      </c>
      <c r="D78" s="261"/>
      <c r="E78" s="561" t="s">
        <v>764</v>
      </c>
      <c r="F78" s="561"/>
      <c r="G78" s="561"/>
      <c r="H78" s="449"/>
      <c r="I78" s="187" t="s">
        <v>616</v>
      </c>
      <c r="J78" s="353"/>
      <c r="K78" s="354"/>
      <c r="L78" s="354"/>
      <c r="M78" s="235"/>
      <c r="N78" s="313" t="s">
        <v>92</v>
      </c>
      <c r="O78" s="236" t="str">
        <f t="shared" si="17"/>
        <v>Question did not change, so no new value required for the year of the previous update</v>
      </c>
      <c r="P78" s="26"/>
      <c r="Q78" s="295"/>
      <c r="R78" s="238"/>
      <c r="S78" s="238"/>
      <c r="T78" s="238"/>
      <c r="U78" s="238"/>
      <c r="V78" s="258" t="str">
        <f t="shared" si="18"/>
        <v>yes (independently)</v>
      </c>
      <c r="W78" s="240"/>
      <c r="X78" s="267"/>
      <c r="Y78" s="242"/>
      <c r="Z78" s="242"/>
      <c r="AA78" s="243"/>
      <c r="AB78" s="150"/>
      <c r="AC78" s="146"/>
      <c r="AD78" s="242"/>
      <c r="AE78" s="242"/>
      <c r="AF78" s="244" t="str">
        <f t="shared" si="14"/>
        <v/>
      </c>
      <c r="AG78" s="245"/>
      <c r="AH78" s="246"/>
      <c r="AI78" s="245"/>
      <c r="AJ78" s="246"/>
      <c r="AK78" s="245" t="str">
        <f t="shared" si="15"/>
        <v/>
      </c>
      <c r="AL78" s="246"/>
      <c r="AM78" s="245"/>
      <c r="AN78" s="246"/>
      <c r="AO78" s="245"/>
      <c r="AP78" s="245" t="str">
        <f t="shared" si="16"/>
        <v>.</v>
      </c>
      <c r="AQ78" s="247"/>
    </row>
    <row r="79" spans="1:43" ht="34.5" x14ac:dyDescent="0.25">
      <c r="A79" s="33" t="str">
        <f>MID(E79,FIND("(Q",E79)+1,7)</f>
        <v>Q2b.c.4</v>
      </c>
      <c r="B79" s="33" t="s">
        <v>103</v>
      </c>
      <c r="C79" s="33" t="s">
        <v>709</v>
      </c>
      <c r="D79" s="261"/>
      <c r="E79" s="561" t="s">
        <v>765</v>
      </c>
      <c r="F79" s="561"/>
      <c r="G79" s="561"/>
      <c r="H79" s="449"/>
      <c r="I79" s="187" t="s">
        <v>126</v>
      </c>
      <c r="J79" s="353"/>
      <c r="K79" s="354"/>
      <c r="L79" s="354"/>
      <c r="M79" s="235"/>
      <c r="N79" s="313" t="s">
        <v>92</v>
      </c>
      <c r="O79" s="236" t="str">
        <f t="shared" si="17"/>
        <v>Question did not change, so no new value required for the year of the previous update</v>
      </c>
      <c r="P79" s="26"/>
      <c r="Q79" s="295"/>
      <c r="R79" s="238"/>
      <c r="S79" s="238"/>
      <c r="T79" s="238"/>
      <c r="U79" s="238"/>
      <c r="V79" s="258" t="str">
        <f t="shared" si="18"/>
        <v>yes (independently)</v>
      </c>
      <c r="W79" s="240"/>
      <c r="X79" s="267"/>
      <c r="Y79" s="242"/>
      <c r="Z79" s="242"/>
      <c r="AA79" s="243"/>
      <c r="AB79" s="150"/>
      <c r="AC79" s="146"/>
      <c r="AD79" s="242"/>
      <c r="AE79" s="242"/>
      <c r="AF79" s="244" t="str">
        <f t="shared" si="14"/>
        <v/>
      </c>
      <c r="AG79" s="245"/>
      <c r="AH79" s="246"/>
      <c r="AI79" s="245"/>
      <c r="AJ79" s="246"/>
      <c r="AK79" s="245" t="str">
        <f t="shared" si="15"/>
        <v/>
      </c>
      <c r="AL79" s="246"/>
      <c r="AM79" s="245"/>
      <c r="AN79" s="246"/>
      <c r="AO79" s="245"/>
      <c r="AP79" s="245" t="str">
        <f t="shared" si="16"/>
        <v>.</v>
      </c>
      <c r="AQ79" s="247"/>
    </row>
    <row r="80" spans="1:43" ht="53.15" customHeight="1" x14ac:dyDescent="0.25">
      <c r="A80" s="33" t="str">
        <f>MID(E80,FIND("(Q",E80)+1,7)</f>
        <v>Q2b.c.5</v>
      </c>
      <c r="B80" s="33" t="s">
        <v>103</v>
      </c>
      <c r="C80" s="33" t="s">
        <v>710</v>
      </c>
      <c r="D80" s="261"/>
      <c r="E80" s="561" t="s">
        <v>766</v>
      </c>
      <c r="F80" s="561"/>
      <c r="G80" s="561"/>
      <c r="H80" s="449"/>
      <c r="I80" s="248"/>
      <c r="J80" s="355"/>
      <c r="K80" s="265"/>
      <c r="L80" s="265"/>
      <c r="M80" s="249"/>
      <c r="N80" s="313" t="s">
        <v>92</v>
      </c>
      <c r="O80" s="236" t="str">
        <f t="shared" si="17"/>
        <v>Question did not change, so no new value required for the year of the previous update</v>
      </c>
      <c r="P80" s="26"/>
      <c r="Q80" s="295"/>
      <c r="R80" s="238"/>
      <c r="S80" s="238"/>
      <c r="T80" s="238"/>
      <c r="U80" s="238"/>
      <c r="V80" s="258" t="str">
        <f t="shared" si="18"/>
        <v>yes (independently)</v>
      </c>
      <c r="W80" s="240"/>
      <c r="X80" s="267"/>
      <c r="Y80" s="242"/>
      <c r="Z80" s="242"/>
      <c r="AA80" s="243"/>
      <c r="AB80" s="150"/>
      <c r="AC80" s="146"/>
      <c r="AD80" s="242"/>
      <c r="AE80" s="242"/>
      <c r="AF80" s="244" t="str">
        <f t="shared" si="14"/>
        <v/>
      </c>
      <c r="AG80" s="245"/>
      <c r="AH80" s="246"/>
      <c r="AI80" s="245"/>
      <c r="AJ80" s="246"/>
      <c r="AK80" s="245" t="str">
        <f t="shared" si="15"/>
        <v/>
      </c>
      <c r="AL80" s="246"/>
      <c r="AM80" s="245"/>
      <c r="AN80" s="246"/>
      <c r="AO80" s="245"/>
      <c r="AP80" s="245" t="str">
        <f t="shared" si="16"/>
        <v>.</v>
      </c>
      <c r="AQ80" s="247"/>
    </row>
    <row r="81" spans="1:43" ht="24.75" customHeight="1" x14ac:dyDescent="0.25">
      <c r="A81" s="33" t="str">
        <f>MID(F81,FIND("(Q",F81)+1,8)</f>
        <v>Q2b.c.5a</v>
      </c>
      <c r="B81" s="33" t="s">
        <v>617</v>
      </c>
      <c r="C81" s="33" t="s">
        <v>711</v>
      </c>
      <c r="D81" s="261"/>
      <c r="F81" s="566" t="s">
        <v>767</v>
      </c>
      <c r="G81" s="566"/>
      <c r="H81" s="446"/>
      <c r="I81" s="248"/>
      <c r="J81" s="355"/>
      <c r="K81" s="265"/>
      <c r="L81" s="265"/>
      <c r="M81" s="249"/>
      <c r="N81" s="313" t="s">
        <v>1191</v>
      </c>
      <c r="O81" s="236" t="str">
        <f t="shared" si="17"/>
        <v/>
      </c>
      <c r="P81" s="26"/>
      <c r="Q81" s="295"/>
      <c r="R81" s="238"/>
      <c r="S81" s="238"/>
      <c r="T81" s="238"/>
      <c r="U81" s="238"/>
      <c r="V81" s="258" t="str">
        <f t="shared" si="18"/>
        <v>Price and non-price terms and conditions of access to monopoly /bottleneck infrastructure services.</v>
      </c>
      <c r="W81" s="240"/>
      <c r="X81" s="267"/>
      <c r="Y81" s="242"/>
      <c r="Z81" s="242"/>
      <c r="AA81" s="243"/>
      <c r="AB81" s="150"/>
      <c r="AC81" s="146"/>
      <c r="AD81" s="242"/>
      <c r="AE81" s="242"/>
      <c r="AF81" s="244" t="str">
        <f t="shared" si="14"/>
        <v/>
      </c>
      <c r="AG81" s="245"/>
      <c r="AH81" s="246"/>
      <c r="AI81" s="245"/>
      <c r="AJ81" s="246"/>
      <c r="AK81" s="245" t="str">
        <f t="shared" si="15"/>
        <v/>
      </c>
      <c r="AL81" s="246"/>
      <c r="AM81" s="245"/>
      <c r="AN81" s="246"/>
      <c r="AO81" s="245"/>
      <c r="AP81" s="245" t="str">
        <f t="shared" si="16"/>
        <v>.</v>
      </c>
      <c r="AQ81" s="247"/>
    </row>
    <row r="82" spans="1:43" ht="40" customHeight="1" x14ac:dyDescent="0.25">
      <c r="A82" s="33" t="str">
        <f>MID(E82,FIND("(Q",E82)+1,7)</f>
        <v>Q2b.c.6</v>
      </c>
      <c r="B82" s="33" t="s">
        <v>103</v>
      </c>
      <c r="C82" s="33" t="s">
        <v>712</v>
      </c>
      <c r="D82" s="261"/>
      <c r="E82" s="561" t="s">
        <v>768</v>
      </c>
      <c r="F82" s="561"/>
      <c r="G82" s="561"/>
      <c r="H82" s="449"/>
      <c r="I82" s="447" t="s">
        <v>127</v>
      </c>
      <c r="J82" s="353"/>
      <c r="K82" s="354"/>
      <c r="L82" s="354"/>
      <c r="M82" s="235"/>
      <c r="N82" s="313" t="s">
        <v>1</v>
      </c>
      <c r="O82" s="236" t="str">
        <f t="shared" si="17"/>
        <v>Question did not change, so no new value required for the year of the previous update</v>
      </c>
      <c r="P82" s="26"/>
      <c r="Q82" s="295"/>
      <c r="R82" s="238"/>
      <c r="S82" s="238"/>
      <c r="T82" s="238"/>
      <c r="U82" s="238"/>
      <c r="V82" s="258" t="str">
        <f t="shared" si="18"/>
        <v>no</v>
      </c>
      <c r="W82" s="240"/>
      <c r="X82" s="267"/>
      <c r="Y82" s="242"/>
      <c r="Z82" s="242"/>
      <c r="AA82" s="243"/>
      <c r="AB82" s="150"/>
      <c r="AC82" s="146"/>
      <c r="AD82" s="242"/>
      <c r="AE82" s="242"/>
      <c r="AF82" s="244" t="str">
        <f t="shared" si="14"/>
        <v/>
      </c>
      <c r="AG82" s="245"/>
      <c r="AH82" s="246"/>
      <c r="AI82" s="245"/>
      <c r="AJ82" s="246"/>
      <c r="AK82" s="245" t="str">
        <f t="shared" si="15"/>
        <v/>
      </c>
      <c r="AL82" s="246"/>
      <c r="AM82" s="245"/>
      <c r="AN82" s="246"/>
      <c r="AO82" s="245"/>
      <c r="AP82" s="245" t="str">
        <f t="shared" si="16"/>
        <v>.</v>
      </c>
      <c r="AQ82" s="247"/>
    </row>
    <row r="83" spans="1:43" ht="46" customHeight="1" x14ac:dyDescent="0.25">
      <c r="A83" s="33" t="str">
        <f>MID(F83,FIND("(Q",F83)+1,8)</f>
        <v>Q2b.c.6a</v>
      </c>
      <c r="B83" s="33" t="s">
        <v>103</v>
      </c>
      <c r="C83" s="33" t="s">
        <v>713</v>
      </c>
      <c r="D83" s="261"/>
      <c r="E83" s="263"/>
      <c r="F83" s="570" t="s">
        <v>769</v>
      </c>
      <c r="G83" s="570"/>
      <c r="H83" s="488"/>
      <c r="I83" s="447"/>
      <c r="J83" s="353"/>
      <c r="K83" s="354"/>
      <c r="L83" s="354"/>
      <c r="M83" s="235"/>
      <c r="N83" s="313" t="s">
        <v>93</v>
      </c>
      <c r="O83" s="236" t="str">
        <f t="shared" si="17"/>
        <v>Question did not change, so no new value required for the year of the previous update</v>
      </c>
      <c r="P83" s="26"/>
      <c r="Q83" s="295"/>
      <c r="R83" s="238"/>
      <c r="S83" s="238"/>
      <c r="T83" s="238"/>
      <c r="U83" s="238"/>
      <c r="V83" s="258" t="str">
        <f t="shared" si="18"/>
        <v>not applicable</v>
      </c>
      <c r="W83" s="240"/>
      <c r="X83" s="267"/>
      <c r="Y83" s="242"/>
      <c r="Z83" s="242"/>
      <c r="AA83" s="243"/>
      <c r="AB83" s="150"/>
      <c r="AC83" s="146"/>
      <c r="AD83" s="242"/>
      <c r="AE83" s="242"/>
      <c r="AF83" s="244" t="str">
        <f t="shared" si="14"/>
        <v/>
      </c>
      <c r="AG83" s="245"/>
      <c r="AH83" s="246"/>
      <c r="AI83" s="245"/>
      <c r="AJ83" s="246"/>
      <c r="AK83" s="245" t="str">
        <f t="shared" si="15"/>
        <v/>
      </c>
      <c r="AL83" s="246"/>
      <c r="AM83" s="245"/>
      <c r="AN83" s="246"/>
      <c r="AO83" s="245"/>
      <c r="AP83" s="245" t="str">
        <f t="shared" si="16"/>
        <v>.</v>
      </c>
      <c r="AQ83" s="247"/>
    </row>
    <row r="84" spans="1:43" ht="20.25" customHeight="1" x14ac:dyDescent="0.25">
      <c r="A84" s="33" t="str">
        <f>MID(F84,FIND("(Q",F84)+1,8)</f>
        <v>Q2b.c.6b</v>
      </c>
      <c r="B84" s="33" t="s">
        <v>617</v>
      </c>
      <c r="C84" s="33" t="s">
        <v>714</v>
      </c>
      <c r="D84" s="261"/>
      <c r="E84" s="263"/>
      <c r="F84" s="566" t="s">
        <v>770</v>
      </c>
      <c r="G84" s="566"/>
      <c r="H84" s="446"/>
      <c r="I84" s="248"/>
      <c r="J84" s="355"/>
      <c r="K84" s="265"/>
      <c r="L84" s="265"/>
      <c r="M84" s="249"/>
      <c r="N84" s="313" t="s">
        <v>1183</v>
      </c>
      <c r="O84" s="236" t="str">
        <f t="shared" si="17"/>
        <v/>
      </c>
      <c r="P84" s="26"/>
      <c r="Q84" s="295" t="str">
        <f t="shared" ref="Q84" si="19">IF(AND(N84="",O84=""),"",IF(O84="",N84,O84))</f>
        <v>.</v>
      </c>
      <c r="R84" s="238"/>
      <c r="S84" s="238"/>
      <c r="T84" s="238"/>
      <c r="U84" s="238"/>
      <c r="V84" s="258" t="str">
        <f t="shared" si="18"/>
        <v>.</v>
      </c>
      <c r="W84" s="240"/>
      <c r="X84" s="267"/>
      <c r="Y84" s="242"/>
      <c r="Z84" s="242"/>
      <c r="AA84" s="243"/>
      <c r="AB84" s="150"/>
      <c r="AC84" s="146"/>
      <c r="AD84" s="242"/>
      <c r="AE84" s="242"/>
      <c r="AF84" s="244" t="str">
        <f t="shared" si="14"/>
        <v/>
      </c>
      <c r="AG84" s="245"/>
      <c r="AH84" s="246"/>
      <c r="AI84" s="245"/>
      <c r="AJ84" s="246"/>
      <c r="AK84" s="245" t="str">
        <f t="shared" si="15"/>
        <v/>
      </c>
      <c r="AL84" s="246"/>
      <c r="AM84" s="245"/>
      <c r="AN84" s="246"/>
      <c r="AO84" s="245"/>
      <c r="AP84" s="245" t="str">
        <f t="shared" si="16"/>
        <v>.</v>
      </c>
      <c r="AQ84" s="247"/>
    </row>
    <row r="85" spans="1:43" ht="34.5" x14ac:dyDescent="0.25">
      <c r="A85" s="33" t="str">
        <f>MID(E85,FIND("(Q",E85)+1,7)</f>
        <v>Q2b.c.7</v>
      </c>
      <c r="B85" s="33" t="s">
        <v>103</v>
      </c>
      <c r="C85" s="33" t="s">
        <v>715</v>
      </c>
      <c r="D85" s="261"/>
      <c r="E85" s="561" t="s">
        <v>771</v>
      </c>
      <c r="F85" s="561"/>
      <c r="G85" s="561"/>
      <c r="H85" s="449"/>
      <c r="I85" s="187" t="s">
        <v>191</v>
      </c>
      <c r="J85" s="353"/>
      <c r="K85" s="354"/>
      <c r="L85" s="354"/>
      <c r="M85" s="235"/>
      <c r="N85" s="313" t="s">
        <v>1</v>
      </c>
      <c r="O85" s="236" t="str">
        <f t="shared" si="17"/>
        <v>Question did not change, so no new value required for the year of the previous update</v>
      </c>
      <c r="P85" s="26"/>
      <c r="Q85" s="295"/>
      <c r="R85" s="238"/>
      <c r="S85" s="238"/>
      <c r="T85" s="238"/>
      <c r="U85" s="238"/>
      <c r="V85" s="258" t="str">
        <f t="shared" si="18"/>
        <v>no</v>
      </c>
      <c r="W85" s="240"/>
      <c r="X85" s="267"/>
      <c r="Y85" s="242"/>
      <c r="Z85" s="242"/>
      <c r="AA85" s="243"/>
      <c r="AB85" s="150"/>
      <c r="AC85" s="146"/>
      <c r="AD85" s="242"/>
      <c r="AE85" s="242"/>
      <c r="AF85" s="244" t="str">
        <f t="shared" si="14"/>
        <v/>
      </c>
      <c r="AG85" s="245"/>
      <c r="AH85" s="246"/>
      <c r="AI85" s="245"/>
      <c r="AJ85" s="246"/>
      <c r="AK85" s="245" t="str">
        <f t="shared" si="15"/>
        <v/>
      </c>
      <c r="AL85" s="246"/>
      <c r="AM85" s="245"/>
      <c r="AN85" s="246"/>
      <c r="AO85" s="245"/>
      <c r="AP85" s="245" t="str">
        <f t="shared" si="16"/>
        <v>.</v>
      </c>
      <c r="AQ85" s="247"/>
    </row>
    <row r="86" spans="1:43" ht="45" customHeight="1" x14ac:dyDescent="0.25">
      <c r="A86" s="33" t="str">
        <f>MID(F86,FIND("(Q",F86)+1,8)</f>
        <v>Q2b.c.7a</v>
      </c>
      <c r="B86" s="33" t="s">
        <v>103</v>
      </c>
      <c r="C86" s="33" t="s">
        <v>716</v>
      </c>
      <c r="D86" s="261"/>
      <c r="E86" s="263"/>
      <c r="F86" s="570" t="s">
        <v>772</v>
      </c>
      <c r="G86" s="570"/>
      <c r="H86" s="488"/>
      <c r="I86" s="248"/>
      <c r="J86" s="355"/>
      <c r="K86" s="265"/>
      <c r="L86" s="265"/>
      <c r="M86" s="249"/>
      <c r="N86" s="313" t="s">
        <v>93</v>
      </c>
      <c r="O86" s="236" t="str">
        <f t="shared" si="17"/>
        <v>Question did not change, so no new value required for the year of the previous update</v>
      </c>
      <c r="P86" s="26"/>
      <c r="Q86" s="295"/>
      <c r="R86" s="238"/>
      <c r="S86" s="238"/>
      <c r="T86" s="238"/>
      <c r="U86" s="238"/>
      <c r="V86" s="258" t="str">
        <f t="shared" si="18"/>
        <v>not applicable</v>
      </c>
      <c r="W86" s="240"/>
      <c r="X86" s="267"/>
      <c r="Y86" s="242"/>
      <c r="Z86" s="242"/>
      <c r="AA86" s="243"/>
      <c r="AB86" s="150"/>
      <c r="AC86" s="146"/>
      <c r="AD86" s="242"/>
      <c r="AE86" s="242"/>
      <c r="AF86" s="244" t="str">
        <f t="shared" si="14"/>
        <v/>
      </c>
      <c r="AG86" s="245"/>
      <c r="AH86" s="246"/>
      <c r="AI86" s="245"/>
      <c r="AJ86" s="246"/>
      <c r="AK86" s="245" t="str">
        <f t="shared" si="15"/>
        <v/>
      </c>
      <c r="AL86" s="246"/>
      <c r="AM86" s="245"/>
      <c r="AN86" s="246"/>
      <c r="AO86" s="245"/>
      <c r="AP86" s="245" t="str">
        <f t="shared" si="16"/>
        <v>.</v>
      </c>
      <c r="AQ86" s="247"/>
    </row>
    <row r="87" spans="1:43" ht="45" customHeight="1" x14ac:dyDescent="0.25">
      <c r="A87" s="33" t="str">
        <f>MID(F87,FIND("(Q",F87)+1,8)</f>
        <v>Q2b.c.7b</v>
      </c>
      <c r="B87" s="33" t="s">
        <v>103</v>
      </c>
      <c r="C87" s="33" t="s">
        <v>717</v>
      </c>
      <c r="D87" s="261"/>
      <c r="E87" s="263"/>
      <c r="F87" s="566" t="s">
        <v>773</v>
      </c>
      <c r="G87" s="566"/>
      <c r="H87" s="446"/>
      <c r="I87" s="248"/>
      <c r="J87" s="355"/>
      <c r="K87" s="265"/>
      <c r="L87" s="265"/>
      <c r="M87" s="249"/>
      <c r="N87" s="313" t="s">
        <v>1183</v>
      </c>
      <c r="O87" s="236" t="str">
        <f t="shared" si="17"/>
        <v>Question did not change, so no new value required for the year of the previous update</v>
      </c>
      <c r="P87" s="26"/>
      <c r="Q87" s="295"/>
      <c r="R87" s="238"/>
      <c r="S87" s="238"/>
      <c r="T87" s="238"/>
      <c r="U87" s="238"/>
      <c r="V87" s="258" t="str">
        <f t="shared" si="18"/>
        <v>.</v>
      </c>
      <c r="W87" s="240"/>
      <c r="X87" s="267"/>
      <c r="Y87" s="242"/>
      <c r="Z87" s="242"/>
      <c r="AA87" s="243"/>
      <c r="AB87" s="150"/>
      <c r="AC87" s="146"/>
      <c r="AD87" s="242"/>
      <c r="AE87" s="242"/>
      <c r="AF87" s="244" t="str">
        <f t="shared" si="14"/>
        <v/>
      </c>
      <c r="AG87" s="245"/>
      <c r="AH87" s="246"/>
      <c r="AI87" s="245"/>
      <c r="AJ87" s="246"/>
      <c r="AK87" s="245" t="str">
        <f t="shared" si="15"/>
        <v/>
      </c>
      <c r="AL87" s="246"/>
      <c r="AM87" s="245"/>
      <c r="AN87" s="246"/>
      <c r="AO87" s="245"/>
      <c r="AP87" s="245" t="str">
        <f t="shared" si="16"/>
        <v>.</v>
      </c>
      <c r="AQ87" s="247"/>
    </row>
    <row r="88" spans="1:43" ht="45" customHeight="1" x14ac:dyDescent="0.25">
      <c r="A88" s="33" t="str">
        <f>MID(E88,FIND("(Q",E88)+1,7)</f>
        <v>Q2b.c.8</v>
      </c>
      <c r="B88" s="33" t="s">
        <v>103</v>
      </c>
      <c r="C88" s="33" t="s">
        <v>718</v>
      </c>
      <c r="D88" s="261"/>
      <c r="E88" s="561" t="s">
        <v>774</v>
      </c>
      <c r="F88" s="561"/>
      <c r="G88" s="561"/>
      <c r="H88" s="449"/>
      <c r="I88" s="248"/>
      <c r="J88" s="355"/>
      <c r="K88" s="265"/>
      <c r="L88" s="265"/>
      <c r="M88" s="249"/>
      <c r="N88" s="313" t="s">
        <v>92</v>
      </c>
      <c r="O88" s="236" t="str">
        <f t="shared" si="17"/>
        <v>Question did not change, so no new value required for the year of the previous update</v>
      </c>
      <c r="P88" s="26"/>
      <c r="Q88" s="295"/>
      <c r="R88" s="238"/>
      <c r="S88" s="238"/>
      <c r="T88" s="238"/>
      <c r="U88" s="238"/>
      <c r="V88" s="258" t="str">
        <f t="shared" si="18"/>
        <v>yes (independently)</v>
      </c>
      <c r="W88" s="240"/>
      <c r="X88" s="267"/>
      <c r="Y88" s="242"/>
      <c r="Z88" s="242"/>
      <c r="AA88" s="243"/>
      <c r="AB88" s="150"/>
      <c r="AC88" s="146"/>
      <c r="AD88" s="242"/>
      <c r="AE88" s="242"/>
      <c r="AF88" s="244" t="str">
        <f t="shared" si="14"/>
        <v/>
      </c>
      <c r="AG88" s="245"/>
      <c r="AH88" s="246"/>
      <c r="AI88" s="245"/>
      <c r="AJ88" s="246"/>
      <c r="AK88" s="245" t="str">
        <f t="shared" si="15"/>
        <v/>
      </c>
      <c r="AL88" s="246"/>
      <c r="AM88" s="245"/>
      <c r="AN88" s="246"/>
      <c r="AO88" s="245"/>
      <c r="AP88" s="245" t="str">
        <f t="shared" si="16"/>
        <v>.</v>
      </c>
      <c r="AQ88" s="247"/>
    </row>
    <row r="89" spans="1:43" ht="45" customHeight="1" x14ac:dyDescent="0.25">
      <c r="A89" s="33" t="str">
        <f>MID(F89,FIND("(Q",F89)+1,8)</f>
        <v>Q2b.c.8a</v>
      </c>
      <c r="B89" s="33" t="s">
        <v>103</v>
      </c>
      <c r="C89" s="33" t="s">
        <v>719</v>
      </c>
      <c r="D89" s="261"/>
      <c r="E89" s="263"/>
      <c r="F89" s="570" t="s">
        <v>775</v>
      </c>
      <c r="G89" s="570"/>
      <c r="H89" s="488"/>
      <c r="I89" s="248"/>
      <c r="J89" s="355"/>
      <c r="K89" s="265"/>
      <c r="L89" s="265"/>
      <c r="M89" s="249"/>
      <c r="N89" s="313" t="s">
        <v>2</v>
      </c>
      <c r="O89" s="236" t="str">
        <f t="shared" si="17"/>
        <v>Question did not change, so no new value required for the year of the previous update</v>
      </c>
      <c r="P89" s="26"/>
      <c r="Q89" s="295"/>
      <c r="R89" s="238"/>
      <c r="S89" s="238"/>
      <c r="T89" s="238"/>
      <c r="U89" s="238"/>
      <c r="V89" s="258" t="str">
        <f t="shared" si="18"/>
        <v>yes</v>
      </c>
      <c r="W89" s="240"/>
      <c r="X89" s="267"/>
      <c r="Y89" s="242"/>
      <c r="Z89" s="242"/>
      <c r="AA89" s="243"/>
      <c r="AB89" s="150"/>
      <c r="AC89" s="146"/>
      <c r="AD89" s="242"/>
      <c r="AE89" s="242"/>
      <c r="AF89" s="244" t="str">
        <f t="shared" si="14"/>
        <v/>
      </c>
      <c r="AG89" s="245"/>
      <c r="AH89" s="246"/>
      <c r="AI89" s="245"/>
      <c r="AJ89" s="246"/>
      <c r="AK89" s="245" t="str">
        <f t="shared" si="15"/>
        <v/>
      </c>
      <c r="AL89" s="246"/>
      <c r="AM89" s="245"/>
      <c r="AN89" s="246"/>
      <c r="AO89" s="245"/>
      <c r="AP89" s="245" t="str">
        <f t="shared" si="16"/>
        <v>.</v>
      </c>
      <c r="AQ89" s="247"/>
    </row>
    <row r="90" spans="1:43" ht="35.5" customHeight="1" x14ac:dyDescent="0.25">
      <c r="A90" s="33" t="str">
        <f>MID(F90,FIND("(Q",F90)+1,8)</f>
        <v>Q2b.c.8b</v>
      </c>
      <c r="B90" s="33" t="s">
        <v>617</v>
      </c>
      <c r="C90" s="33" t="s">
        <v>720</v>
      </c>
      <c r="D90" s="261"/>
      <c r="E90" s="263"/>
      <c r="F90" s="566" t="s">
        <v>776</v>
      </c>
      <c r="G90" s="566"/>
      <c r="H90" s="446"/>
      <c r="I90" s="248"/>
      <c r="J90" s="355"/>
      <c r="K90" s="265"/>
      <c r="L90" s="265"/>
      <c r="M90" s="249"/>
      <c r="N90" s="313" t="s">
        <v>1183</v>
      </c>
      <c r="O90" s="236" t="str">
        <f t="shared" si="17"/>
        <v/>
      </c>
      <c r="P90" s="26"/>
      <c r="Q90" s="295"/>
      <c r="R90" s="238"/>
      <c r="S90" s="238"/>
      <c r="T90" s="238"/>
      <c r="U90" s="238"/>
      <c r="V90" s="258" t="str">
        <f t="shared" si="18"/>
        <v>.</v>
      </c>
      <c r="W90" s="240"/>
      <c r="X90" s="267"/>
      <c r="Y90" s="242"/>
      <c r="Z90" s="242"/>
      <c r="AA90" s="243"/>
      <c r="AB90" s="150"/>
      <c r="AC90" s="146"/>
      <c r="AD90" s="242"/>
      <c r="AE90" s="242"/>
      <c r="AF90" s="244" t="str">
        <f t="shared" si="14"/>
        <v/>
      </c>
      <c r="AG90" s="245"/>
      <c r="AH90" s="246"/>
      <c r="AI90" s="245"/>
      <c r="AJ90" s="246"/>
      <c r="AK90" s="245" t="str">
        <f t="shared" si="15"/>
        <v/>
      </c>
      <c r="AL90" s="246"/>
      <c r="AM90" s="245"/>
      <c r="AN90" s="246"/>
      <c r="AO90" s="245"/>
      <c r="AP90" s="245" t="str">
        <f t="shared" si="16"/>
        <v>.</v>
      </c>
      <c r="AQ90" s="247"/>
    </row>
    <row r="91" spans="1:43" ht="38.15" customHeight="1" x14ac:dyDescent="0.25">
      <c r="A91" s="33" t="str">
        <f>MID(E91,FIND("(Q",E91)+1,7)</f>
        <v>Q2b.c.9</v>
      </c>
      <c r="B91" s="33" t="s">
        <v>103</v>
      </c>
      <c r="C91" s="33" t="s">
        <v>721</v>
      </c>
      <c r="D91" s="261"/>
      <c r="E91" s="561" t="s">
        <v>777</v>
      </c>
      <c r="F91" s="561"/>
      <c r="G91" s="561"/>
      <c r="H91" s="449"/>
      <c r="I91" s="248"/>
      <c r="J91" s="355"/>
      <c r="K91" s="265"/>
      <c r="L91" s="265"/>
      <c r="M91" s="249"/>
      <c r="N91" s="313" t="s">
        <v>92</v>
      </c>
      <c r="O91" s="236" t="str">
        <f t="shared" si="17"/>
        <v>Question did not change, so no new value required for the year of the previous update</v>
      </c>
      <c r="P91" s="26"/>
      <c r="Q91" s="295"/>
      <c r="R91" s="238"/>
      <c r="S91" s="238"/>
      <c r="T91" s="238"/>
      <c r="U91" s="238"/>
      <c r="V91" s="258" t="str">
        <f t="shared" si="18"/>
        <v>yes (independently)</v>
      </c>
      <c r="W91" s="240"/>
      <c r="X91" s="267"/>
      <c r="Y91" s="242"/>
      <c r="Z91" s="242"/>
      <c r="AA91" s="243"/>
      <c r="AB91" s="150"/>
      <c r="AC91" s="146"/>
      <c r="AD91" s="242"/>
      <c r="AE91" s="242"/>
      <c r="AF91" s="244" t="str">
        <f t="shared" si="14"/>
        <v/>
      </c>
      <c r="AG91" s="245"/>
      <c r="AH91" s="246"/>
      <c r="AI91" s="245"/>
      <c r="AJ91" s="246"/>
      <c r="AK91" s="245" t="str">
        <f t="shared" si="15"/>
        <v/>
      </c>
      <c r="AL91" s="246"/>
      <c r="AM91" s="245"/>
      <c r="AN91" s="246"/>
      <c r="AO91" s="245"/>
      <c r="AP91" s="245" t="str">
        <f t="shared" si="16"/>
        <v>.</v>
      </c>
      <c r="AQ91" s="247"/>
    </row>
    <row r="92" spans="1:43" ht="38.15" customHeight="1" x14ac:dyDescent="0.25">
      <c r="A92" s="33" t="str">
        <f>MID(E92,FIND("(Q",E92)+1,8)</f>
        <v>Q2b.c.10</v>
      </c>
      <c r="B92" s="33" t="s">
        <v>103</v>
      </c>
      <c r="C92" s="33" t="s">
        <v>722</v>
      </c>
      <c r="D92" s="261"/>
      <c r="E92" s="561" t="s">
        <v>778</v>
      </c>
      <c r="F92" s="561"/>
      <c r="G92" s="561"/>
      <c r="H92" s="449"/>
      <c r="I92" s="248"/>
      <c r="J92" s="355"/>
      <c r="K92" s="265"/>
      <c r="L92" s="265"/>
      <c r="M92" s="249"/>
      <c r="N92" s="313" t="s">
        <v>1</v>
      </c>
      <c r="O92" s="236" t="str">
        <f t="shared" si="17"/>
        <v>Question did not change, so no new value required for the year of the previous update</v>
      </c>
      <c r="P92" s="26"/>
      <c r="Q92" s="295"/>
      <c r="R92" s="238"/>
      <c r="S92" s="238"/>
      <c r="T92" s="238"/>
      <c r="U92" s="238"/>
      <c r="V92" s="258" t="str">
        <f t="shared" si="18"/>
        <v>no</v>
      </c>
      <c r="W92" s="240"/>
      <c r="X92" s="267"/>
      <c r="Y92" s="242"/>
      <c r="Z92" s="242"/>
      <c r="AA92" s="243"/>
      <c r="AB92" s="150"/>
      <c r="AC92" s="146"/>
      <c r="AD92" s="242"/>
      <c r="AE92" s="242"/>
      <c r="AF92" s="244" t="str">
        <f t="shared" si="14"/>
        <v/>
      </c>
      <c r="AG92" s="245"/>
      <c r="AH92" s="246"/>
      <c r="AI92" s="245"/>
      <c r="AJ92" s="246"/>
      <c r="AK92" s="245" t="str">
        <f t="shared" si="15"/>
        <v/>
      </c>
      <c r="AL92" s="246"/>
      <c r="AM92" s="245"/>
      <c r="AN92" s="246"/>
      <c r="AO92" s="245"/>
      <c r="AP92" s="245" t="str">
        <f t="shared" si="16"/>
        <v>.</v>
      </c>
      <c r="AQ92" s="247"/>
    </row>
    <row r="93" spans="1:43" ht="38.15" customHeight="1" x14ac:dyDescent="0.25">
      <c r="A93" s="33" t="str">
        <f>MID(E93,FIND("(Q",E93)+1,8)</f>
        <v>Q2b.c.11</v>
      </c>
      <c r="B93" s="33" t="s">
        <v>103</v>
      </c>
      <c r="C93" s="33" t="s">
        <v>723</v>
      </c>
      <c r="D93" s="261"/>
      <c r="E93" s="561" t="s">
        <v>779</v>
      </c>
      <c r="F93" s="561"/>
      <c r="G93" s="561"/>
      <c r="H93" s="449"/>
      <c r="I93" s="248"/>
      <c r="J93" s="355"/>
      <c r="K93" s="265"/>
      <c r="L93" s="265"/>
      <c r="M93" s="249"/>
      <c r="N93" s="313" t="s">
        <v>1</v>
      </c>
      <c r="O93" s="236" t="str">
        <f t="shared" si="17"/>
        <v>Question did not change, so no new value required for the year of the previous update</v>
      </c>
      <c r="P93" s="26"/>
      <c r="Q93" s="295"/>
      <c r="R93" s="238"/>
      <c r="S93" s="238"/>
      <c r="T93" s="238"/>
      <c r="U93" s="238"/>
      <c r="V93" s="258" t="str">
        <f t="shared" si="18"/>
        <v>no</v>
      </c>
      <c r="W93" s="240"/>
      <c r="X93" s="267"/>
      <c r="Y93" s="242"/>
      <c r="Z93" s="242"/>
      <c r="AA93" s="243"/>
      <c r="AB93" s="150"/>
      <c r="AC93" s="146"/>
      <c r="AD93" s="242"/>
      <c r="AE93" s="242"/>
      <c r="AF93" s="244" t="str">
        <f t="shared" si="14"/>
        <v/>
      </c>
      <c r="AG93" s="245"/>
      <c r="AH93" s="246"/>
      <c r="AI93" s="245"/>
      <c r="AJ93" s="246"/>
      <c r="AK93" s="245" t="str">
        <f t="shared" si="15"/>
        <v/>
      </c>
      <c r="AL93" s="246"/>
      <c r="AM93" s="245"/>
      <c r="AN93" s="246"/>
      <c r="AO93" s="245"/>
      <c r="AP93" s="245" t="str">
        <f t="shared" si="16"/>
        <v>.</v>
      </c>
      <c r="AQ93" s="247"/>
    </row>
    <row r="94" spans="1:43" ht="38.15" customHeight="1" x14ac:dyDescent="0.25">
      <c r="A94" s="33" t="str">
        <f>MID(E94,FIND("(Q",E94)+1,8)</f>
        <v>Q2b.c.12</v>
      </c>
      <c r="B94" s="33" t="s">
        <v>103</v>
      </c>
      <c r="C94" s="33" t="s">
        <v>724</v>
      </c>
      <c r="D94" s="261"/>
      <c r="E94" s="561" t="s">
        <v>780</v>
      </c>
      <c r="F94" s="561"/>
      <c r="G94" s="561"/>
      <c r="H94" s="449"/>
      <c r="I94" s="248"/>
      <c r="J94" s="355"/>
      <c r="K94" s="265"/>
      <c r="L94" s="265"/>
      <c r="M94" s="249"/>
      <c r="N94" s="313" t="s">
        <v>1</v>
      </c>
      <c r="O94" s="236" t="str">
        <f t="shared" si="17"/>
        <v>Question did not change, so no new value required for the year of the previous update</v>
      </c>
      <c r="P94" s="26"/>
      <c r="Q94" s="295"/>
      <c r="R94" s="238"/>
      <c r="S94" s="238"/>
      <c r="T94" s="238"/>
      <c r="U94" s="238"/>
      <c r="V94" s="258" t="str">
        <f t="shared" si="18"/>
        <v>no</v>
      </c>
      <c r="W94" s="240"/>
      <c r="X94" s="267"/>
      <c r="Y94" s="242"/>
      <c r="Z94" s="242"/>
      <c r="AA94" s="243"/>
      <c r="AB94" s="150"/>
      <c r="AC94" s="146"/>
      <c r="AD94" s="242"/>
      <c r="AE94" s="242"/>
      <c r="AF94" s="244" t="str">
        <f t="shared" si="14"/>
        <v/>
      </c>
      <c r="AG94" s="245"/>
      <c r="AH94" s="246"/>
      <c r="AI94" s="245"/>
      <c r="AJ94" s="246"/>
      <c r="AK94" s="245" t="str">
        <f t="shared" si="15"/>
        <v/>
      </c>
      <c r="AL94" s="246"/>
      <c r="AM94" s="245"/>
      <c r="AN94" s="246"/>
      <c r="AO94" s="245"/>
      <c r="AP94" s="245" t="str">
        <f t="shared" si="16"/>
        <v>.</v>
      </c>
      <c r="AQ94" s="247"/>
    </row>
    <row r="95" spans="1:43" ht="47.25" customHeight="1" x14ac:dyDescent="0.25">
      <c r="A95" s="33" t="str">
        <f>MID(F95,FIND("(Q",F95)+1,9)</f>
        <v>Q2b.c.12a</v>
      </c>
      <c r="B95" s="33" t="s">
        <v>617</v>
      </c>
      <c r="C95" s="33" t="s">
        <v>725</v>
      </c>
      <c r="D95" s="261"/>
      <c r="E95" s="263"/>
      <c r="F95" s="566" t="s">
        <v>781</v>
      </c>
      <c r="G95" s="566"/>
      <c r="H95" s="446"/>
      <c r="I95" s="248"/>
      <c r="J95" s="355"/>
      <c r="K95" s="265"/>
      <c r="L95" s="265"/>
      <c r="M95" s="249"/>
      <c r="N95" s="313" t="s">
        <v>1183</v>
      </c>
      <c r="O95" s="236" t="str">
        <f t="shared" si="17"/>
        <v/>
      </c>
      <c r="P95" s="26"/>
      <c r="Q95" s="295"/>
      <c r="R95" s="238"/>
      <c r="S95" s="238"/>
      <c r="T95" s="238"/>
      <c r="U95" s="238"/>
      <c r="V95" s="258" t="str">
        <f t="shared" si="18"/>
        <v>.</v>
      </c>
      <c r="W95" s="240"/>
      <c r="X95" s="267"/>
      <c r="Y95" s="242"/>
      <c r="Z95" s="242"/>
      <c r="AA95" s="243"/>
      <c r="AB95" s="150"/>
      <c r="AC95" s="146"/>
      <c r="AD95" s="241"/>
      <c r="AE95" s="242"/>
      <c r="AF95" s="244" t="str">
        <f t="shared" si="14"/>
        <v/>
      </c>
      <c r="AG95" s="245"/>
      <c r="AH95" s="246"/>
      <c r="AI95" s="245"/>
      <c r="AJ95" s="246"/>
      <c r="AK95" s="245" t="str">
        <f t="shared" si="15"/>
        <v/>
      </c>
      <c r="AL95" s="246"/>
      <c r="AM95" s="245"/>
      <c r="AN95" s="246"/>
      <c r="AO95" s="245"/>
      <c r="AP95" s="245" t="str">
        <f t="shared" si="16"/>
        <v>.</v>
      </c>
      <c r="AQ95" s="247"/>
    </row>
    <row r="96" spans="1:43" ht="46" x14ac:dyDescent="0.25">
      <c r="A96" s="33" t="str">
        <f>MID(E96,FIND("(Q",E96)+1,8)</f>
        <v>Q2b.c.13</v>
      </c>
      <c r="B96" s="33" t="s">
        <v>609</v>
      </c>
      <c r="C96" s="264"/>
      <c r="E96" s="566" t="s">
        <v>782</v>
      </c>
      <c r="F96" s="566"/>
      <c r="G96" s="566"/>
      <c r="H96" s="446"/>
      <c r="I96" s="187" t="s">
        <v>610</v>
      </c>
      <c r="J96" s="355"/>
      <c r="K96" s="265"/>
      <c r="L96" s="265"/>
      <c r="M96" s="249"/>
      <c r="N96" s="313" t="s">
        <v>0</v>
      </c>
      <c r="O96" s="236"/>
      <c r="P96" s="26"/>
      <c r="Q96" s="298"/>
      <c r="R96" s="266"/>
      <c r="S96" s="266"/>
      <c r="T96" s="266"/>
      <c r="U96" s="266"/>
      <c r="V96" s="237" t="str">
        <f t="shared" si="18"/>
        <v/>
      </c>
      <c r="W96" s="240"/>
      <c r="X96" s="267"/>
      <c r="Y96" s="242"/>
      <c r="Z96" s="242"/>
      <c r="AA96" s="243"/>
      <c r="AB96" s="150"/>
      <c r="AC96" s="146"/>
      <c r="AD96" s="242"/>
      <c r="AE96" s="242"/>
      <c r="AF96" s="268" t="str">
        <f t="shared" si="14"/>
        <v/>
      </c>
      <c r="AG96" s="245"/>
      <c r="AH96" s="246"/>
      <c r="AI96" s="245"/>
      <c r="AJ96" s="246"/>
      <c r="AK96" s="245" t="str">
        <f t="shared" si="15"/>
        <v/>
      </c>
      <c r="AL96" s="246"/>
      <c r="AM96" s="245"/>
      <c r="AN96" s="246"/>
      <c r="AO96" s="245"/>
      <c r="AP96" s="245" t="str">
        <f t="shared" si="16"/>
        <v>.</v>
      </c>
      <c r="AQ96" s="247"/>
    </row>
    <row r="97" spans="1:43" ht="60" customHeight="1" x14ac:dyDescent="0.25">
      <c r="C97" s="264"/>
      <c r="E97" s="567" t="s">
        <v>618</v>
      </c>
      <c r="F97" s="567"/>
      <c r="G97" s="567"/>
      <c r="H97" s="568"/>
      <c r="I97" s="269"/>
      <c r="J97" s="358"/>
      <c r="K97" s="270"/>
      <c r="L97" s="270"/>
      <c r="M97" s="271"/>
      <c r="N97" s="314"/>
      <c r="O97" s="272"/>
      <c r="P97" s="299"/>
      <c r="Q97" s="299"/>
      <c r="R97" s="272"/>
      <c r="S97" s="272"/>
      <c r="T97" s="272"/>
      <c r="U97" s="272"/>
      <c r="V97" s="272"/>
      <c r="W97" s="255"/>
      <c r="X97" s="273"/>
      <c r="Y97" s="253"/>
      <c r="Z97" s="253"/>
      <c r="AA97" s="350"/>
      <c r="AB97" s="305"/>
      <c r="AC97" s="306"/>
      <c r="AD97" s="253"/>
      <c r="AE97" s="253"/>
      <c r="AF97" s="254"/>
      <c r="AG97" s="253"/>
      <c r="AH97" s="254"/>
      <c r="AI97" s="253"/>
      <c r="AJ97" s="254"/>
      <c r="AK97" s="253"/>
      <c r="AL97" s="254"/>
      <c r="AM97" s="253"/>
      <c r="AN97" s="254"/>
      <c r="AO97" s="253"/>
      <c r="AP97" s="253"/>
      <c r="AQ97" s="255"/>
    </row>
    <row r="98" spans="1:43" ht="46" x14ac:dyDescent="0.25">
      <c r="A98" s="33" t="str">
        <f>MID(E98,FIND("(Q",E98)+1,7)</f>
        <v>Q2b.d.1</v>
      </c>
      <c r="B98" s="33" t="s">
        <v>104</v>
      </c>
      <c r="C98" s="264"/>
      <c r="E98" s="565" t="s">
        <v>783</v>
      </c>
      <c r="F98" s="565"/>
      <c r="G98" s="565"/>
      <c r="H98" s="533"/>
      <c r="I98" s="274" t="s">
        <v>619</v>
      </c>
      <c r="J98" s="358"/>
      <c r="K98" s="270"/>
      <c r="L98" s="270"/>
      <c r="M98" s="271"/>
      <c r="N98" s="313" t="s">
        <v>0</v>
      </c>
      <c r="O98" s="275" t="s">
        <v>898</v>
      </c>
      <c r="P98" s="300"/>
      <c r="Q98" s="300"/>
      <c r="R98" s="275"/>
      <c r="S98" s="275"/>
      <c r="T98" s="275"/>
      <c r="U98" s="275"/>
      <c r="V98" s="275" t="str">
        <f>IF(AND(N98="",P98=""),"",IF(P98="",N98,P98))</f>
        <v/>
      </c>
      <c r="W98" s="276"/>
      <c r="X98" s="277"/>
      <c r="Y98" s="245"/>
      <c r="Z98" s="245"/>
      <c r="AA98" s="351"/>
      <c r="AB98" s="307"/>
      <c r="AC98" s="308"/>
      <c r="AD98" s="245"/>
      <c r="AE98" s="245"/>
      <c r="AF98" s="246" t="str">
        <f t="shared" si="14"/>
        <v/>
      </c>
      <c r="AG98" s="245"/>
      <c r="AH98" s="246"/>
      <c r="AI98" s="245"/>
      <c r="AJ98" s="246"/>
      <c r="AK98" s="245" t="str">
        <f t="shared" si="15"/>
        <v/>
      </c>
      <c r="AL98" s="246"/>
      <c r="AM98" s="245"/>
      <c r="AN98" s="246"/>
      <c r="AO98" s="245"/>
      <c r="AP98" s="245" t="str">
        <f t="shared" si="16"/>
        <v>.</v>
      </c>
      <c r="AQ98" s="247"/>
    </row>
    <row r="99" spans="1:43" ht="38.25" customHeight="1" x14ac:dyDescent="0.25">
      <c r="A99" s="33" t="str">
        <f>MID(E99,FIND("(Q",E99)+1,7)</f>
        <v>Q2b.d.2</v>
      </c>
      <c r="B99" s="33" t="s">
        <v>104</v>
      </c>
      <c r="C99" s="264"/>
      <c r="E99" s="565" t="s">
        <v>784</v>
      </c>
      <c r="F99" s="565"/>
      <c r="G99" s="565"/>
      <c r="H99" s="533"/>
      <c r="I99" s="269"/>
      <c r="J99" s="358"/>
      <c r="K99" s="270"/>
      <c r="L99" s="270"/>
      <c r="M99" s="271"/>
      <c r="N99" s="313" t="s">
        <v>0</v>
      </c>
      <c r="O99" s="275" t="s">
        <v>898</v>
      </c>
      <c r="P99" s="300"/>
      <c r="Q99" s="300"/>
      <c r="R99" s="275"/>
      <c r="S99" s="275"/>
      <c r="T99" s="275"/>
      <c r="U99" s="275"/>
      <c r="V99" s="275" t="str">
        <f>IF(AND(N99="",P99=""),"",IF(P99="",N99,P99))</f>
        <v/>
      </c>
      <c r="W99" s="276"/>
      <c r="X99" s="277"/>
      <c r="Y99" s="245"/>
      <c r="Z99" s="245"/>
      <c r="AA99" s="351"/>
      <c r="AB99" s="307"/>
      <c r="AC99" s="308"/>
      <c r="AD99" s="245"/>
      <c r="AE99" s="245"/>
      <c r="AF99" s="246" t="str">
        <f t="shared" si="14"/>
        <v/>
      </c>
      <c r="AG99" s="245"/>
      <c r="AH99" s="246"/>
      <c r="AI99" s="245"/>
      <c r="AJ99" s="246"/>
      <c r="AK99" s="245" t="str">
        <f t="shared" si="15"/>
        <v/>
      </c>
      <c r="AL99" s="246"/>
      <c r="AM99" s="245"/>
      <c r="AN99" s="246"/>
      <c r="AO99" s="245"/>
      <c r="AP99" s="245" t="str">
        <f t="shared" si="16"/>
        <v>.</v>
      </c>
      <c r="AQ99" s="247"/>
    </row>
    <row r="100" spans="1:43" ht="60" customHeight="1" x14ac:dyDescent="0.25">
      <c r="C100" s="264"/>
      <c r="E100" s="278"/>
      <c r="F100" s="562" t="s">
        <v>785</v>
      </c>
      <c r="G100" s="562"/>
      <c r="H100" s="480"/>
      <c r="I100" s="569" t="s">
        <v>620</v>
      </c>
      <c r="J100" s="358"/>
      <c r="K100" s="270"/>
      <c r="L100" s="270"/>
      <c r="M100" s="271"/>
      <c r="N100" s="314"/>
      <c r="O100" s="272"/>
      <c r="P100" s="299"/>
      <c r="Q100" s="299"/>
      <c r="R100" s="272"/>
      <c r="S100" s="272"/>
      <c r="T100" s="272"/>
      <c r="U100" s="272"/>
      <c r="V100" s="272"/>
      <c r="W100" s="255"/>
      <c r="X100" s="342"/>
      <c r="Y100" s="343"/>
      <c r="Z100" s="343"/>
      <c r="AA100" s="346"/>
      <c r="AB100" s="305"/>
      <c r="AC100" s="306"/>
      <c r="AD100" s="253"/>
      <c r="AE100" s="253"/>
      <c r="AF100" s="254"/>
      <c r="AG100" s="253"/>
      <c r="AH100" s="254"/>
      <c r="AI100" s="253"/>
      <c r="AJ100" s="254"/>
      <c r="AK100" s="253"/>
      <c r="AL100" s="254"/>
      <c r="AM100" s="253"/>
      <c r="AN100" s="254"/>
      <c r="AO100" s="253"/>
      <c r="AP100" s="253"/>
      <c r="AQ100" s="255"/>
    </row>
    <row r="101" spans="1:43" ht="48" customHeight="1" x14ac:dyDescent="0.25">
      <c r="A101" s="33" t="str">
        <f>MID(F$100,FIND("(Q",F$100)+1,8)&amp;"_i"</f>
        <v>Q2b.d.2a_i</v>
      </c>
      <c r="B101" s="33" t="s">
        <v>104</v>
      </c>
      <c r="C101" s="264"/>
      <c r="F101" s="278"/>
      <c r="G101" s="256" t="s">
        <v>621</v>
      </c>
      <c r="H101" s="107"/>
      <c r="I101" s="569"/>
      <c r="J101" s="358"/>
      <c r="K101" s="270"/>
      <c r="L101" s="270"/>
      <c r="M101" s="279"/>
      <c r="N101" s="313" t="s">
        <v>0</v>
      </c>
      <c r="O101" s="275" t="s">
        <v>898</v>
      </c>
      <c r="P101" s="300"/>
      <c r="Q101" s="300"/>
      <c r="R101" s="275"/>
      <c r="S101" s="275"/>
      <c r="T101" s="275"/>
      <c r="U101" s="275"/>
      <c r="V101" s="275" t="str">
        <f t="shared" ref="V101:V107" si="20">IF(AND(N101="",P101=""),"",IF(P101="",N101,P101))</f>
        <v/>
      </c>
      <c r="W101" s="276"/>
      <c r="X101" s="342"/>
      <c r="Y101" s="343"/>
      <c r="Z101" s="343"/>
      <c r="AA101" s="346"/>
      <c r="AB101" s="307"/>
      <c r="AC101" s="308"/>
      <c r="AD101" s="245"/>
      <c r="AE101" s="245"/>
      <c r="AF101" s="246" t="str">
        <f t="shared" si="14"/>
        <v/>
      </c>
      <c r="AG101" s="245"/>
      <c r="AH101" s="246"/>
      <c r="AI101" s="245"/>
      <c r="AJ101" s="246"/>
      <c r="AK101" s="245" t="str">
        <f t="shared" si="15"/>
        <v/>
      </c>
      <c r="AL101" s="246"/>
      <c r="AM101" s="245"/>
      <c r="AN101" s="246"/>
      <c r="AO101" s="245"/>
      <c r="AP101" s="245" t="str">
        <f t="shared" si="16"/>
        <v>.</v>
      </c>
      <c r="AQ101" s="247"/>
    </row>
    <row r="102" spans="1:43" ht="34.5" x14ac:dyDescent="0.25">
      <c r="A102" s="33" t="str">
        <f>MID(F$100,FIND("(Q",F$100)+1,8)&amp;"_ii"</f>
        <v>Q2b.d.2a_ii</v>
      </c>
      <c r="B102" s="33" t="s">
        <v>104</v>
      </c>
      <c r="C102" s="264"/>
      <c r="F102" s="278"/>
      <c r="G102" s="256" t="s">
        <v>622</v>
      </c>
      <c r="H102" s="107"/>
      <c r="I102" s="569"/>
      <c r="J102" s="358"/>
      <c r="K102" s="270"/>
      <c r="L102" s="270"/>
      <c r="M102" s="279"/>
      <c r="N102" s="313" t="s">
        <v>0</v>
      </c>
      <c r="O102" s="275" t="s">
        <v>898</v>
      </c>
      <c r="P102" s="300"/>
      <c r="Q102" s="300"/>
      <c r="R102" s="275"/>
      <c r="S102" s="275"/>
      <c r="T102" s="275"/>
      <c r="U102" s="275"/>
      <c r="V102" s="275" t="str">
        <f t="shared" si="20"/>
        <v/>
      </c>
      <c r="W102" s="276"/>
      <c r="X102" s="342"/>
      <c r="Y102" s="343"/>
      <c r="Z102" s="343"/>
      <c r="AA102" s="346"/>
      <c r="AB102" s="307"/>
      <c r="AC102" s="308"/>
      <c r="AD102" s="245"/>
      <c r="AE102" s="245"/>
      <c r="AF102" s="246" t="str">
        <f t="shared" si="14"/>
        <v/>
      </c>
      <c r="AG102" s="245"/>
      <c r="AH102" s="246"/>
      <c r="AI102" s="245"/>
      <c r="AJ102" s="246"/>
      <c r="AK102" s="245" t="str">
        <f t="shared" si="15"/>
        <v/>
      </c>
      <c r="AL102" s="246"/>
      <c r="AM102" s="245"/>
      <c r="AN102" s="246"/>
      <c r="AO102" s="245"/>
      <c r="AP102" s="245" t="str">
        <f t="shared" si="16"/>
        <v>.</v>
      </c>
      <c r="AQ102" s="247"/>
    </row>
    <row r="103" spans="1:43" ht="34.5" x14ac:dyDescent="0.25">
      <c r="A103" s="33" t="str">
        <f>MID(F$100,FIND("(Q",F$100)+1,8)&amp;"_iii"</f>
        <v>Q2b.d.2a_iii</v>
      </c>
      <c r="B103" s="33" t="s">
        <v>104</v>
      </c>
      <c r="C103" s="264"/>
      <c r="F103" s="278"/>
      <c r="G103" s="256" t="s">
        <v>623</v>
      </c>
      <c r="H103" s="107"/>
      <c r="I103" s="569"/>
      <c r="J103" s="358"/>
      <c r="K103" s="270"/>
      <c r="L103" s="270"/>
      <c r="M103" s="279"/>
      <c r="N103" s="313" t="s">
        <v>0</v>
      </c>
      <c r="O103" s="275" t="s">
        <v>898</v>
      </c>
      <c r="P103" s="300"/>
      <c r="Q103" s="300"/>
      <c r="R103" s="275"/>
      <c r="S103" s="275"/>
      <c r="T103" s="275"/>
      <c r="U103" s="275"/>
      <c r="V103" s="275" t="str">
        <f t="shared" si="20"/>
        <v/>
      </c>
      <c r="W103" s="276"/>
      <c r="X103" s="342"/>
      <c r="Y103" s="343"/>
      <c r="Z103" s="343"/>
      <c r="AA103" s="346"/>
      <c r="AB103" s="307"/>
      <c r="AC103" s="308"/>
      <c r="AD103" s="245"/>
      <c r="AE103" s="245"/>
      <c r="AF103" s="246" t="str">
        <f t="shared" si="14"/>
        <v/>
      </c>
      <c r="AG103" s="245"/>
      <c r="AH103" s="246"/>
      <c r="AI103" s="245"/>
      <c r="AJ103" s="246"/>
      <c r="AK103" s="245" t="str">
        <f t="shared" si="15"/>
        <v/>
      </c>
      <c r="AL103" s="246"/>
      <c r="AM103" s="245"/>
      <c r="AN103" s="246"/>
      <c r="AO103" s="245"/>
      <c r="AP103" s="245" t="str">
        <f t="shared" si="16"/>
        <v>.</v>
      </c>
      <c r="AQ103" s="247"/>
    </row>
    <row r="104" spans="1:43" ht="34.5" x14ac:dyDescent="0.25">
      <c r="A104" s="33" t="str">
        <f>MID(F$100,FIND("(Q",F$100)+1,8)&amp;"_iv"</f>
        <v>Q2b.d.2a_iv</v>
      </c>
      <c r="B104" s="33" t="s">
        <v>104</v>
      </c>
      <c r="C104" s="264"/>
      <c r="F104" s="278"/>
      <c r="G104" s="256" t="s">
        <v>624</v>
      </c>
      <c r="H104" s="107"/>
      <c r="I104" s="569"/>
      <c r="J104" s="358"/>
      <c r="K104" s="270"/>
      <c r="L104" s="270"/>
      <c r="M104" s="279"/>
      <c r="N104" s="313" t="s">
        <v>0</v>
      </c>
      <c r="O104" s="275" t="s">
        <v>898</v>
      </c>
      <c r="P104" s="300"/>
      <c r="Q104" s="300"/>
      <c r="R104" s="275"/>
      <c r="S104" s="275"/>
      <c r="T104" s="275"/>
      <c r="U104" s="275"/>
      <c r="V104" s="275" t="str">
        <f t="shared" si="20"/>
        <v/>
      </c>
      <c r="W104" s="276"/>
      <c r="X104" s="342"/>
      <c r="Y104" s="343"/>
      <c r="Z104" s="343"/>
      <c r="AA104" s="346"/>
      <c r="AB104" s="307"/>
      <c r="AC104" s="308"/>
      <c r="AD104" s="245"/>
      <c r="AE104" s="245"/>
      <c r="AF104" s="246" t="str">
        <f t="shared" si="14"/>
        <v/>
      </c>
      <c r="AG104" s="245"/>
      <c r="AH104" s="246"/>
      <c r="AI104" s="245"/>
      <c r="AJ104" s="246"/>
      <c r="AK104" s="245" t="str">
        <f t="shared" si="15"/>
        <v/>
      </c>
      <c r="AL104" s="246"/>
      <c r="AM104" s="245"/>
      <c r="AN104" s="246"/>
      <c r="AO104" s="245"/>
      <c r="AP104" s="245" t="str">
        <f t="shared" si="16"/>
        <v>.</v>
      </c>
      <c r="AQ104" s="247"/>
    </row>
    <row r="105" spans="1:43" ht="45" customHeight="1" x14ac:dyDescent="0.25">
      <c r="A105" s="33" t="str">
        <f>MID(F$100,FIND("(Q",F$100)+1,8)&amp;"_v"</f>
        <v>Q2b.d.2a_v</v>
      </c>
      <c r="B105" s="33" t="s">
        <v>104</v>
      </c>
      <c r="C105" s="264"/>
      <c r="F105" s="278"/>
      <c r="G105" s="565" t="s">
        <v>625</v>
      </c>
      <c r="H105" s="533"/>
      <c r="I105" s="569"/>
      <c r="J105" s="358"/>
      <c r="K105" s="270"/>
      <c r="L105" s="270"/>
      <c r="M105" s="279"/>
      <c r="N105" s="313" t="s">
        <v>0</v>
      </c>
      <c r="O105" s="275" t="s">
        <v>898</v>
      </c>
      <c r="P105" s="300"/>
      <c r="Q105" s="300"/>
      <c r="R105" s="275"/>
      <c r="S105" s="275"/>
      <c r="T105" s="275"/>
      <c r="U105" s="275"/>
      <c r="V105" s="275" t="str">
        <f t="shared" si="20"/>
        <v/>
      </c>
      <c r="W105" s="276"/>
      <c r="X105" s="342"/>
      <c r="Y105" s="343"/>
      <c r="Z105" s="343"/>
      <c r="AA105" s="346"/>
      <c r="AB105" s="307"/>
      <c r="AC105" s="308"/>
      <c r="AD105" s="245"/>
      <c r="AE105" s="245"/>
      <c r="AF105" s="246" t="str">
        <f t="shared" si="14"/>
        <v/>
      </c>
      <c r="AG105" s="245"/>
      <c r="AH105" s="246"/>
      <c r="AI105" s="245"/>
      <c r="AJ105" s="246"/>
      <c r="AK105" s="245" t="str">
        <f t="shared" si="15"/>
        <v/>
      </c>
      <c r="AL105" s="246"/>
      <c r="AM105" s="245"/>
      <c r="AN105" s="246"/>
      <c r="AO105" s="245"/>
      <c r="AP105" s="245" t="str">
        <f t="shared" si="16"/>
        <v>.</v>
      </c>
      <c r="AQ105" s="247"/>
    </row>
    <row r="106" spans="1:43" ht="34.5" x14ac:dyDescent="0.25">
      <c r="A106" s="33" t="str">
        <f>MID(F$100,FIND("(Q",F$100)+1,8)&amp;"_vi"</f>
        <v>Q2b.d.2a_vi</v>
      </c>
      <c r="B106" s="33" t="s">
        <v>104</v>
      </c>
      <c r="C106" s="264"/>
      <c r="F106" s="278"/>
      <c r="G106" s="256" t="s">
        <v>626</v>
      </c>
      <c r="H106" s="107"/>
      <c r="I106" s="569"/>
      <c r="J106" s="358"/>
      <c r="K106" s="270"/>
      <c r="L106" s="270"/>
      <c r="M106" s="279"/>
      <c r="N106" s="313" t="s">
        <v>0</v>
      </c>
      <c r="O106" s="275" t="s">
        <v>898</v>
      </c>
      <c r="P106" s="300"/>
      <c r="Q106" s="300"/>
      <c r="R106" s="275"/>
      <c r="S106" s="275"/>
      <c r="T106" s="275"/>
      <c r="U106" s="275"/>
      <c r="V106" s="275" t="str">
        <f t="shared" si="20"/>
        <v/>
      </c>
      <c r="W106" s="276"/>
      <c r="X106" s="342"/>
      <c r="Y106" s="343"/>
      <c r="Z106" s="343"/>
      <c r="AA106" s="346"/>
      <c r="AB106" s="307"/>
      <c r="AC106" s="308"/>
      <c r="AD106" s="245"/>
      <c r="AE106" s="245"/>
      <c r="AF106" s="246" t="str">
        <f t="shared" si="14"/>
        <v/>
      </c>
      <c r="AG106" s="245"/>
      <c r="AH106" s="246"/>
      <c r="AI106" s="245"/>
      <c r="AJ106" s="246"/>
      <c r="AK106" s="245" t="str">
        <f t="shared" si="15"/>
        <v/>
      </c>
      <c r="AL106" s="246"/>
      <c r="AM106" s="245"/>
      <c r="AN106" s="246"/>
      <c r="AO106" s="245"/>
      <c r="AP106" s="245" t="str">
        <f t="shared" si="16"/>
        <v>.</v>
      </c>
      <c r="AQ106" s="247"/>
    </row>
    <row r="107" spans="1:43" ht="34.5" x14ac:dyDescent="0.25">
      <c r="A107" s="33" t="str">
        <f>MID(F$100,FIND("(Q",F$100)+1,8)&amp;"_vii"</f>
        <v>Q2b.d.2a_vii</v>
      </c>
      <c r="B107" s="33" t="s">
        <v>104</v>
      </c>
      <c r="C107" s="264"/>
      <c r="F107" s="278"/>
      <c r="G107" s="256" t="s">
        <v>627</v>
      </c>
      <c r="H107" s="107"/>
      <c r="I107" s="569"/>
      <c r="J107" s="358"/>
      <c r="K107" s="270"/>
      <c r="L107" s="270"/>
      <c r="M107" s="279"/>
      <c r="N107" s="313" t="s">
        <v>0</v>
      </c>
      <c r="O107" s="275" t="s">
        <v>898</v>
      </c>
      <c r="P107" s="300"/>
      <c r="Q107" s="300"/>
      <c r="R107" s="275"/>
      <c r="S107" s="275"/>
      <c r="T107" s="275"/>
      <c r="U107" s="275"/>
      <c r="V107" s="275" t="str">
        <f t="shared" si="20"/>
        <v/>
      </c>
      <c r="W107" s="276"/>
      <c r="X107" s="342"/>
      <c r="Y107" s="343"/>
      <c r="Z107" s="343"/>
      <c r="AA107" s="346"/>
      <c r="AB107" s="307"/>
      <c r="AC107" s="308"/>
      <c r="AD107" s="245"/>
      <c r="AE107" s="245"/>
      <c r="AF107" s="246" t="str">
        <f t="shared" si="14"/>
        <v/>
      </c>
      <c r="AG107" s="245"/>
      <c r="AH107" s="246"/>
      <c r="AI107" s="245"/>
      <c r="AJ107" s="246"/>
      <c r="AK107" s="245" t="str">
        <f t="shared" si="15"/>
        <v/>
      </c>
      <c r="AL107" s="246"/>
      <c r="AM107" s="245"/>
      <c r="AN107" s="246"/>
      <c r="AO107" s="245"/>
      <c r="AP107" s="245" t="str">
        <f t="shared" si="16"/>
        <v>.</v>
      </c>
      <c r="AQ107" s="247"/>
    </row>
    <row r="108" spans="1:43" ht="26.25" customHeight="1" x14ac:dyDescent="0.25">
      <c r="C108" s="264"/>
      <c r="F108" s="565" t="s">
        <v>786</v>
      </c>
      <c r="G108" s="565"/>
      <c r="H108" s="533"/>
      <c r="I108" s="280"/>
      <c r="J108" s="358"/>
      <c r="K108" s="270"/>
      <c r="L108" s="270"/>
      <c r="M108" s="279"/>
      <c r="N108" s="314"/>
      <c r="O108" s="272"/>
      <c r="P108" s="299"/>
      <c r="Q108" s="299"/>
      <c r="R108" s="272"/>
      <c r="S108" s="272"/>
      <c r="T108" s="272"/>
      <c r="U108" s="272"/>
      <c r="V108" s="272"/>
      <c r="W108" s="255"/>
      <c r="X108" s="342"/>
      <c r="Y108" s="343"/>
      <c r="Z108" s="343"/>
      <c r="AA108" s="346"/>
      <c r="AB108" s="305"/>
      <c r="AC108" s="306"/>
      <c r="AD108" s="253"/>
      <c r="AE108" s="253"/>
      <c r="AF108" s="254"/>
      <c r="AG108" s="253"/>
      <c r="AH108" s="254"/>
      <c r="AI108" s="253"/>
      <c r="AJ108" s="254"/>
      <c r="AK108" s="253"/>
      <c r="AL108" s="254"/>
      <c r="AM108" s="253"/>
      <c r="AN108" s="254"/>
      <c r="AO108" s="253"/>
      <c r="AP108" s="253"/>
      <c r="AQ108" s="255"/>
    </row>
    <row r="109" spans="1:43" ht="48" customHeight="1" x14ac:dyDescent="0.25">
      <c r="A109" s="33" t="str">
        <f>MID(F$108,FIND("(Q",F$108)+1,8)&amp;"_i"</f>
        <v>Q2b.d.2b_i</v>
      </c>
      <c r="B109" s="33" t="s">
        <v>104</v>
      </c>
      <c r="C109" s="264"/>
      <c r="F109" s="259"/>
      <c r="G109" s="559" t="s">
        <v>628</v>
      </c>
      <c r="H109" s="560"/>
      <c r="I109" s="280"/>
      <c r="J109" s="358"/>
      <c r="K109" s="270"/>
      <c r="L109" s="270"/>
      <c r="M109" s="279"/>
      <c r="N109" s="313" t="s">
        <v>0</v>
      </c>
      <c r="O109" s="275" t="s">
        <v>898</v>
      </c>
      <c r="P109" s="300"/>
      <c r="Q109" s="300"/>
      <c r="R109" s="275"/>
      <c r="S109" s="275"/>
      <c r="T109" s="275"/>
      <c r="U109" s="275"/>
      <c r="V109" s="275" t="str">
        <f t="shared" ref="V109:V117" si="21">IF(AND(N109="",P109=""),"",IF(P109="",N109,P109))</f>
        <v/>
      </c>
      <c r="W109" s="276"/>
      <c r="X109" s="342"/>
      <c r="Y109" s="343"/>
      <c r="Z109" s="343"/>
      <c r="AA109" s="346"/>
      <c r="AB109" s="307"/>
      <c r="AC109" s="308"/>
      <c r="AD109" s="245"/>
      <c r="AE109" s="245"/>
      <c r="AF109" s="246" t="str">
        <f t="shared" si="14"/>
        <v/>
      </c>
      <c r="AG109" s="245"/>
      <c r="AH109" s="246"/>
      <c r="AI109" s="245"/>
      <c r="AJ109" s="246"/>
      <c r="AK109" s="245" t="str">
        <f t="shared" si="15"/>
        <v/>
      </c>
      <c r="AL109" s="246"/>
      <c r="AM109" s="245"/>
      <c r="AN109" s="246"/>
      <c r="AO109" s="245"/>
      <c r="AP109" s="245" t="str">
        <f t="shared" si="16"/>
        <v>.</v>
      </c>
      <c r="AQ109" s="247"/>
    </row>
    <row r="110" spans="1:43" ht="48" customHeight="1" x14ac:dyDescent="0.25">
      <c r="A110" s="33" t="str">
        <f>MID(F$108,FIND("(Q",F$108)+1,8)&amp;"_ii"</f>
        <v>Q2b.d.2b_ii</v>
      </c>
      <c r="B110" s="33" t="s">
        <v>104</v>
      </c>
      <c r="C110" s="264"/>
      <c r="F110" s="259"/>
      <c r="G110" s="559" t="s">
        <v>629</v>
      </c>
      <c r="H110" s="560"/>
      <c r="I110" s="280"/>
      <c r="J110" s="358"/>
      <c r="K110" s="270"/>
      <c r="L110" s="270"/>
      <c r="M110" s="279"/>
      <c r="N110" s="313" t="s">
        <v>0</v>
      </c>
      <c r="O110" s="275" t="s">
        <v>898</v>
      </c>
      <c r="P110" s="300"/>
      <c r="Q110" s="300"/>
      <c r="R110" s="275"/>
      <c r="S110" s="275"/>
      <c r="T110" s="275"/>
      <c r="U110" s="275"/>
      <c r="V110" s="275" t="str">
        <f t="shared" si="21"/>
        <v/>
      </c>
      <c r="W110" s="276"/>
      <c r="X110" s="342"/>
      <c r="Y110" s="343"/>
      <c r="Z110" s="343"/>
      <c r="AA110" s="346"/>
      <c r="AB110" s="307"/>
      <c r="AC110" s="308"/>
      <c r="AD110" s="245"/>
      <c r="AE110" s="245"/>
      <c r="AF110" s="246" t="str">
        <f t="shared" si="14"/>
        <v/>
      </c>
      <c r="AG110" s="245"/>
      <c r="AH110" s="246"/>
      <c r="AI110" s="245"/>
      <c r="AJ110" s="246"/>
      <c r="AK110" s="245" t="str">
        <f t="shared" si="15"/>
        <v/>
      </c>
      <c r="AL110" s="246"/>
      <c r="AM110" s="245"/>
      <c r="AN110" s="246"/>
      <c r="AO110" s="245"/>
      <c r="AP110" s="245" t="str">
        <f t="shared" si="16"/>
        <v>.</v>
      </c>
      <c r="AQ110" s="247"/>
    </row>
    <row r="111" spans="1:43" ht="48" customHeight="1" x14ac:dyDescent="0.25">
      <c r="A111" s="33" t="str">
        <f>MID(F$108,FIND("(Q",F$108)+1,8)&amp;"_iii"</f>
        <v>Q2b.d.2b_iii</v>
      </c>
      <c r="B111" s="33" t="s">
        <v>104</v>
      </c>
      <c r="C111" s="264"/>
      <c r="F111" s="259"/>
      <c r="G111" s="559" t="s">
        <v>630</v>
      </c>
      <c r="H111" s="560"/>
      <c r="I111" s="280"/>
      <c r="J111" s="358"/>
      <c r="K111" s="270"/>
      <c r="L111" s="270"/>
      <c r="M111" s="279"/>
      <c r="N111" s="313" t="s">
        <v>0</v>
      </c>
      <c r="O111" s="275" t="s">
        <v>898</v>
      </c>
      <c r="P111" s="300"/>
      <c r="Q111" s="300"/>
      <c r="R111" s="275"/>
      <c r="S111" s="275"/>
      <c r="T111" s="275"/>
      <c r="U111" s="275"/>
      <c r="V111" s="275" t="str">
        <f t="shared" si="21"/>
        <v/>
      </c>
      <c r="W111" s="276"/>
      <c r="X111" s="342"/>
      <c r="Y111" s="343"/>
      <c r="Z111" s="343"/>
      <c r="AA111" s="346"/>
      <c r="AB111" s="307"/>
      <c r="AC111" s="308"/>
      <c r="AD111" s="245"/>
      <c r="AE111" s="245"/>
      <c r="AF111" s="246" t="str">
        <f t="shared" si="14"/>
        <v/>
      </c>
      <c r="AG111" s="245"/>
      <c r="AH111" s="246"/>
      <c r="AI111" s="245"/>
      <c r="AJ111" s="246"/>
      <c r="AK111" s="245" t="str">
        <f t="shared" si="15"/>
        <v/>
      </c>
      <c r="AL111" s="246"/>
      <c r="AM111" s="245"/>
      <c r="AN111" s="246"/>
      <c r="AO111" s="245"/>
      <c r="AP111" s="245" t="str">
        <f t="shared" si="16"/>
        <v>.</v>
      </c>
      <c r="AQ111" s="247"/>
    </row>
    <row r="112" spans="1:43" ht="48" customHeight="1" x14ac:dyDescent="0.25">
      <c r="A112" s="33" t="str">
        <f>MID(F$108,FIND("(Q",F$108)+1,8)&amp;"_iv"</f>
        <v>Q2b.d.2b_iv</v>
      </c>
      <c r="B112" s="33" t="s">
        <v>104</v>
      </c>
      <c r="C112" s="264"/>
      <c r="F112" s="259"/>
      <c r="G112" s="559" t="s">
        <v>631</v>
      </c>
      <c r="H112" s="560"/>
      <c r="I112" s="280"/>
      <c r="J112" s="358"/>
      <c r="K112" s="270"/>
      <c r="L112" s="270"/>
      <c r="M112" s="279"/>
      <c r="N112" s="313" t="s">
        <v>0</v>
      </c>
      <c r="O112" s="275" t="s">
        <v>898</v>
      </c>
      <c r="P112" s="300"/>
      <c r="Q112" s="300"/>
      <c r="R112" s="275"/>
      <c r="S112" s="275"/>
      <c r="T112" s="275"/>
      <c r="U112" s="275"/>
      <c r="V112" s="275" t="str">
        <f t="shared" si="21"/>
        <v/>
      </c>
      <c r="W112" s="276"/>
      <c r="X112" s="342"/>
      <c r="Y112" s="343"/>
      <c r="Z112" s="343"/>
      <c r="AA112" s="346"/>
      <c r="AB112" s="307"/>
      <c r="AC112" s="308"/>
      <c r="AD112" s="245"/>
      <c r="AE112" s="245"/>
      <c r="AF112" s="246" t="str">
        <f t="shared" si="14"/>
        <v/>
      </c>
      <c r="AG112" s="245"/>
      <c r="AH112" s="246"/>
      <c r="AI112" s="245"/>
      <c r="AJ112" s="246"/>
      <c r="AK112" s="245" t="str">
        <f t="shared" si="15"/>
        <v/>
      </c>
      <c r="AL112" s="246"/>
      <c r="AM112" s="245"/>
      <c r="AN112" s="246"/>
      <c r="AO112" s="245"/>
      <c r="AP112" s="245" t="str">
        <f t="shared" si="16"/>
        <v>.</v>
      </c>
      <c r="AQ112" s="247"/>
    </row>
    <row r="113" spans="1:43" ht="48" customHeight="1" x14ac:dyDescent="0.25">
      <c r="A113" s="33" t="str">
        <f>MID(F$108,FIND("(Q",F$108)+1,8)&amp;"_v"</f>
        <v>Q2b.d.2b_v</v>
      </c>
      <c r="B113" s="33" t="s">
        <v>104</v>
      </c>
      <c r="C113" s="264"/>
      <c r="F113" s="259"/>
      <c r="G113" s="559" t="s">
        <v>632</v>
      </c>
      <c r="H113" s="560"/>
      <c r="I113" s="280"/>
      <c r="J113" s="358"/>
      <c r="K113" s="270"/>
      <c r="L113" s="270"/>
      <c r="M113" s="279"/>
      <c r="N113" s="313" t="s">
        <v>0</v>
      </c>
      <c r="O113" s="275" t="s">
        <v>898</v>
      </c>
      <c r="P113" s="300"/>
      <c r="Q113" s="300"/>
      <c r="R113" s="275"/>
      <c r="S113" s="275"/>
      <c r="T113" s="275"/>
      <c r="U113" s="275"/>
      <c r="V113" s="275" t="str">
        <f t="shared" si="21"/>
        <v/>
      </c>
      <c r="W113" s="276"/>
      <c r="X113" s="342"/>
      <c r="Y113" s="343"/>
      <c r="Z113" s="343"/>
      <c r="AA113" s="346"/>
      <c r="AB113" s="307"/>
      <c r="AC113" s="308"/>
      <c r="AD113" s="245"/>
      <c r="AE113" s="245"/>
      <c r="AF113" s="246" t="str">
        <f t="shared" si="14"/>
        <v/>
      </c>
      <c r="AG113" s="245"/>
      <c r="AH113" s="246"/>
      <c r="AI113" s="245"/>
      <c r="AJ113" s="246"/>
      <c r="AK113" s="245" t="str">
        <f t="shared" si="15"/>
        <v/>
      </c>
      <c r="AL113" s="246"/>
      <c r="AM113" s="245"/>
      <c r="AN113" s="246"/>
      <c r="AO113" s="245"/>
      <c r="AP113" s="245" t="str">
        <f t="shared" si="16"/>
        <v>.</v>
      </c>
      <c r="AQ113" s="247"/>
    </row>
    <row r="114" spans="1:43" ht="48" customHeight="1" x14ac:dyDescent="0.25">
      <c r="A114" s="33" t="str">
        <f>MID(F$108,FIND("(Q",F$108)+1,8)&amp;"_vi"</f>
        <v>Q2b.d.2b_vi</v>
      </c>
      <c r="B114" s="33" t="s">
        <v>104</v>
      </c>
      <c r="C114" s="264"/>
      <c r="F114" s="259"/>
      <c r="G114" s="559" t="s">
        <v>633</v>
      </c>
      <c r="H114" s="560"/>
      <c r="I114" s="280"/>
      <c r="J114" s="358"/>
      <c r="K114" s="270"/>
      <c r="L114" s="270"/>
      <c r="M114" s="279"/>
      <c r="N114" s="313" t="s">
        <v>0</v>
      </c>
      <c r="O114" s="275" t="s">
        <v>898</v>
      </c>
      <c r="P114" s="300"/>
      <c r="Q114" s="300"/>
      <c r="R114" s="275"/>
      <c r="S114" s="275"/>
      <c r="T114" s="275"/>
      <c r="U114" s="275"/>
      <c r="V114" s="275" t="str">
        <f t="shared" si="21"/>
        <v/>
      </c>
      <c r="W114" s="276"/>
      <c r="X114" s="342"/>
      <c r="Y114" s="343"/>
      <c r="Z114" s="343"/>
      <c r="AA114" s="346"/>
      <c r="AB114" s="307"/>
      <c r="AC114" s="308"/>
      <c r="AD114" s="245"/>
      <c r="AE114" s="245"/>
      <c r="AF114" s="246" t="str">
        <f t="shared" si="14"/>
        <v/>
      </c>
      <c r="AG114" s="245"/>
      <c r="AH114" s="246"/>
      <c r="AI114" s="245"/>
      <c r="AJ114" s="246"/>
      <c r="AK114" s="245" t="str">
        <f t="shared" si="15"/>
        <v/>
      </c>
      <c r="AL114" s="246"/>
      <c r="AM114" s="245"/>
      <c r="AN114" s="246"/>
      <c r="AO114" s="245"/>
      <c r="AP114" s="245" t="str">
        <f t="shared" si="16"/>
        <v>.</v>
      </c>
      <c r="AQ114" s="247"/>
    </row>
    <row r="115" spans="1:43" ht="48" customHeight="1" x14ac:dyDescent="0.25">
      <c r="A115" s="33" t="str">
        <f>MID(F$108,FIND("(Q",F$108)+1,8)&amp;"_vii"</f>
        <v>Q2b.d.2b_vii</v>
      </c>
      <c r="B115" s="33" t="s">
        <v>104</v>
      </c>
      <c r="C115" s="264"/>
      <c r="F115" s="278"/>
      <c r="G115" s="559" t="s">
        <v>634</v>
      </c>
      <c r="H115" s="560"/>
      <c r="I115" s="280"/>
      <c r="J115" s="358"/>
      <c r="K115" s="270"/>
      <c r="L115" s="270"/>
      <c r="M115" s="279"/>
      <c r="N115" s="313" t="s">
        <v>0</v>
      </c>
      <c r="O115" s="275" t="s">
        <v>898</v>
      </c>
      <c r="P115" s="300"/>
      <c r="Q115" s="300"/>
      <c r="R115" s="275"/>
      <c r="S115" s="275"/>
      <c r="T115" s="275"/>
      <c r="U115" s="275"/>
      <c r="V115" s="275" t="str">
        <f t="shared" si="21"/>
        <v/>
      </c>
      <c r="W115" s="276"/>
      <c r="X115" s="342"/>
      <c r="Y115" s="343"/>
      <c r="Z115" s="343"/>
      <c r="AA115" s="346"/>
      <c r="AB115" s="307"/>
      <c r="AC115" s="308"/>
      <c r="AD115" s="245"/>
      <c r="AE115" s="245"/>
      <c r="AF115" s="246" t="str">
        <f t="shared" si="14"/>
        <v/>
      </c>
      <c r="AG115" s="245"/>
      <c r="AH115" s="246"/>
      <c r="AI115" s="245"/>
      <c r="AJ115" s="246"/>
      <c r="AK115" s="245" t="str">
        <f t="shared" si="15"/>
        <v/>
      </c>
      <c r="AL115" s="246"/>
      <c r="AM115" s="245"/>
      <c r="AN115" s="246"/>
      <c r="AO115" s="245"/>
      <c r="AP115" s="245" t="str">
        <f t="shared" si="16"/>
        <v>.</v>
      </c>
      <c r="AQ115" s="247"/>
    </row>
    <row r="116" spans="1:43" ht="48" customHeight="1" x14ac:dyDescent="0.25">
      <c r="A116" s="33" t="str">
        <f>MID(F$108,FIND("(Q",F$108)+1,8)&amp;"_viii"</f>
        <v>Q2b.d.2b_viii</v>
      </c>
      <c r="B116" s="33" t="s">
        <v>104</v>
      </c>
      <c r="C116" s="264"/>
      <c r="F116" s="278"/>
      <c r="G116" s="563" t="s">
        <v>627</v>
      </c>
      <c r="H116" s="564"/>
      <c r="I116" s="280"/>
      <c r="J116" s="358"/>
      <c r="K116" s="270"/>
      <c r="L116" s="270"/>
      <c r="M116" s="279"/>
      <c r="N116" s="313" t="s">
        <v>0</v>
      </c>
      <c r="O116" s="275" t="s">
        <v>898</v>
      </c>
      <c r="P116" s="300"/>
      <c r="Q116" s="300"/>
      <c r="R116" s="275"/>
      <c r="S116" s="275"/>
      <c r="T116" s="275"/>
      <c r="U116" s="275"/>
      <c r="V116" s="275" t="str">
        <f t="shared" si="21"/>
        <v/>
      </c>
      <c r="W116" s="276"/>
      <c r="X116" s="342"/>
      <c r="Y116" s="343"/>
      <c r="Z116" s="343"/>
      <c r="AA116" s="346"/>
      <c r="AB116" s="307"/>
      <c r="AC116" s="308"/>
      <c r="AD116" s="245"/>
      <c r="AE116" s="245"/>
      <c r="AF116" s="246" t="str">
        <f t="shared" si="14"/>
        <v/>
      </c>
      <c r="AG116" s="245"/>
      <c r="AH116" s="246"/>
      <c r="AI116" s="245"/>
      <c r="AJ116" s="246"/>
      <c r="AK116" s="245" t="str">
        <f t="shared" si="15"/>
        <v/>
      </c>
      <c r="AL116" s="246"/>
      <c r="AM116" s="245"/>
      <c r="AN116" s="246"/>
      <c r="AO116" s="245"/>
      <c r="AP116" s="245" t="str">
        <f t="shared" si="16"/>
        <v>.</v>
      </c>
      <c r="AQ116" s="247"/>
    </row>
    <row r="117" spans="1:43" ht="48" customHeight="1" x14ac:dyDescent="0.25">
      <c r="A117" s="33" t="str">
        <f>MID(E117,FIND("(Q",E117)+1,7)</f>
        <v>Q2b.d.3</v>
      </c>
      <c r="B117" s="33" t="s">
        <v>104</v>
      </c>
      <c r="C117" s="264"/>
      <c r="E117" s="562" t="s">
        <v>787</v>
      </c>
      <c r="F117" s="562"/>
      <c r="G117" s="562"/>
      <c r="H117" s="480"/>
      <c r="I117" s="167" t="s">
        <v>635</v>
      </c>
      <c r="J117" s="358"/>
      <c r="K117" s="270"/>
      <c r="L117" s="270"/>
      <c r="M117" s="279"/>
      <c r="N117" s="313" t="s">
        <v>0</v>
      </c>
      <c r="O117" s="275" t="s">
        <v>898</v>
      </c>
      <c r="P117" s="300"/>
      <c r="Q117" s="300"/>
      <c r="R117" s="275"/>
      <c r="S117" s="275"/>
      <c r="T117" s="275"/>
      <c r="U117" s="275"/>
      <c r="V117" s="275" t="str">
        <f t="shared" si="21"/>
        <v/>
      </c>
      <c r="W117" s="276"/>
      <c r="X117" s="342"/>
      <c r="Y117" s="343"/>
      <c r="Z117" s="343"/>
      <c r="AA117" s="346"/>
      <c r="AB117" s="307"/>
      <c r="AC117" s="308"/>
      <c r="AD117" s="245"/>
      <c r="AE117" s="245"/>
      <c r="AF117" s="246" t="str">
        <f t="shared" si="14"/>
        <v/>
      </c>
      <c r="AG117" s="245"/>
      <c r="AH117" s="246"/>
      <c r="AI117" s="245"/>
      <c r="AJ117" s="246"/>
      <c r="AK117" s="245" t="str">
        <f t="shared" si="15"/>
        <v/>
      </c>
      <c r="AL117" s="246"/>
      <c r="AM117" s="245"/>
      <c r="AN117" s="246"/>
      <c r="AO117" s="245"/>
      <c r="AP117" s="245" t="str">
        <f t="shared" si="16"/>
        <v>.</v>
      </c>
      <c r="AQ117" s="247"/>
    </row>
    <row r="118" spans="1:43" ht="77.25" customHeight="1" x14ac:dyDescent="0.25">
      <c r="C118" s="264"/>
      <c r="E118" s="59"/>
      <c r="F118" s="562" t="s">
        <v>788</v>
      </c>
      <c r="G118" s="562"/>
      <c r="H118" s="480"/>
      <c r="I118" s="281"/>
      <c r="J118" s="358"/>
      <c r="K118" s="270"/>
      <c r="L118" s="270"/>
      <c r="M118" s="279"/>
      <c r="N118" s="314"/>
      <c r="O118" s="272"/>
      <c r="P118" s="299"/>
      <c r="Q118" s="299"/>
      <c r="R118" s="272"/>
      <c r="S118" s="272"/>
      <c r="T118" s="272"/>
      <c r="U118" s="272"/>
      <c r="V118" s="272"/>
      <c r="W118" s="255"/>
      <c r="X118" s="342"/>
      <c r="Y118" s="343"/>
      <c r="Z118" s="343"/>
      <c r="AA118" s="346"/>
      <c r="AB118" s="305"/>
      <c r="AC118" s="306"/>
      <c r="AD118" s="253"/>
      <c r="AE118" s="253"/>
      <c r="AF118" s="254"/>
      <c r="AG118" s="253"/>
      <c r="AH118" s="254"/>
      <c r="AI118" s="253"/>
      <c r="AJ118" s="254"/>
      <c r="AK118" s="253"/>
      <c r="AL118" s="254"/>
      <c r="AM118" s="253"/>
      <c r="AN118" s="254"/>
      <c r="AO118" s="253"/>
      <c r="AP118" s="253"/>
      <c r="AQ118" s="255"/>
    </row>
    <row r="119" spans="1:43" ht="46" customHeight="1" x14ac:dyDescent="0.25">
      <c r="A119" s="33" t="str">
        <f>MID(F$118,FIND("(Q",F$118)+1,8)&amp;"_i"</f>
        <v>Q2b.d.3a_i</v>
      </c>
      <c r="B119" s="33" t="s">
        <v>104</v>
      </c>
      <c r="C119" s="264"/>
      <c r="E119" s="59"/>
      <c r="F119" s="59"/>
      <c r="G119" s="559" t="s">
        <v>636</v>
      </c>
      <c r="H119" s="560"/>
      <c r="I119" s="281"/>
      <c r="J119" s="358"/>
      <c r="K119" s="270"/>
      <c r="L119" s="270"/>
      <c r="M119" s="279"/>
      <c r="N119" s="313" t="s">
        <v>0</v>
      </c>
      <c r="O119" s="275" t="s">
        <v>898</v>
      </c>
      <c r="P119" s="301"/>
      <c r="Q119" s="302"/>
      <c r="R119" s="275"/>
      <c r="S119" s="275"/>
      <c r="T119" s="275"/>
      <c r="U119" s="275"/>
      <c r="V119" s="275" t="str">
        <f t="shared" ref="V119:V127" si="22">IF(AND(N119="",P119=""),"",IF(P119="",N119,P119))</f>
        <v/>
      </c>
      <c r="W119" s="276"/>
      <c r="X119" s="342"/>
      <c r="Y119" s="343"/>
      <c r="Z119" s="343"/>
      <c r="AA119" s="346"/>
      <c r="AB119" s="307"/>
      <c r="AC119" s="308"/>
      <c r="AD119" s="245"/>
      <c r="AE119" s="245"/>
      <c r="AF119" s="246" t="str">
        <f t="shared" si="14"/>
        <v/>
      </c>
      <c r="AG119" s="245"/>
      <c r="AH119" s="246"/>
      <c r="AI119" s="245"/>
      <c r="AJ119" s="246"/>
      <c r="AK119" s="245" t="str">
        <f t="shared" si="15"/>
        <v/>
      </c>
      <c r="AL119" s="246"/>
      <c r="AM119" s="245"/>
      <c r="AN119" s="246"/>
      <c r="AO119" s="245"/>
      <c r="AP119" s="245" t="str">
        <f t="shared" si="16"/>
        <v>.</v>
      </c>
      <c r="AQ119" s="247"/>
    </row>
    <row r="120" spans="1:43" ht="46" customHeight="1" x14ac:dyDescent="0.25">
      <c r="A120" s="33" t="str">
        <f>MID(F$118,FIND("(Q",F$118)+1,8)&amp;"_ii"</f>
        <v>Q2b.d.3a_ii</v>
      </c>
      <c r="B120" s="33" t="s">
        <v>104</v>
      </c>
      <c r="C120" s="264"/>
      <c r="E120" s="59"/>
      <c r="F120" s="59"/>
      <c r="G120" s="559" t="s">
        <v>637</v>
      </c>
      <c r="H120" s="560"/>
      <c r="I120" s="281"/>
      <c r="J120" s="358"/>
      <c r="K120" s="270"/>
      <c r="L120" s="270"/>
      <c r="M120" s="279"/>
      <c r="N120" s="313" t="s">
        <v>0</v>
      </c>
      <c r="O120" s="275" t="s">
        <v>898</v>
      </c>
      <c r="P120" s="300"/>
      <c r="Q120" s="300"/>
      <c r="R120" s="275"/>
      <c r="S120" s="275"/>
      <c r="T120" s="275"/>
      <c r="U120" s="275"/>
      <c r="V120" s="275" t="str">
        <f t="shared" si="22"/>
        <v/>
      </c>
      <c r="W120" s="276"/>
      <c r="X120" s="342"/>
      <c r="Y120" s="343"/>
      <c r="Z120" s="343"/>
      <c r="AA120" s="346"/>
      <c r="AB120" s="307"/>
      <c r="AC120" s="308"/>
      <c r="AD120" s="245"/>
      <c r="AE120" s="245"/>
      <c r="AF120" s="246" t="str">
        <f t="shared" si="14"/>
        <v/>
      </c>
      <c r="AG120" s="245"/>
      <c r="AH120" s="246"/>
      <c r="AI120" s="245"/>
      <c r="AJ120" s="246"/>
      <c r="AK120" s="245" t="str">
        <f t="shared" si="15"/>
        <v/>
      </c>
      <c r="AL120" s="246"/>
      <c r="AM120" s="245"/>
      <c r="AN120" s="246"/>
      <c r="AO120" s="245"/>
      <c r="AP120" s="245" t="str">
        <f t="shared" si="16"/>
        <v>.</v>
      </c>
      <c r="AQ120" s="247"/>
    </row>
    <row r="121" spans="1:43" ht="46" customHeight="1" x14ac:dyDescent="0.25">
      <c r="A121" s="33" t="str">
        <f>MID(F$118,FIND("(Q",F$118)+1,8)&amp;"_iii"</f>
        <v>Q2b.d.3a_iii</v>
      </c>
      <c r="B121" s="33" t="s">
        <v>104</v>
      </c>
      <c r="C121" s="264"/>
      <c r="E121" s="59"/>
      <c r="F121" s="59"/>
      <c r="G121" s="561" t="s">
        <v>638</v>
      </c>
      <c r="H121" s="449"/>
      <c r="I121" s="281"/>
      <c r="J121" s="358"/>
      <c r="K121" s="270"/>
      <c r="L121" s="270"/>
      <c r="M121" s="279"/>
      <c r="N121" s="313" t="s">
        <v>0</v>
      </c>
      <c r="O121" s="275" t="s">
        <v>898</v>
      </c>
      <c r="P121" s="300"/>
      <c r="Q121" s="300"/>
      <c r="R121" s="275"/>
      <c r="S121" s="275"/>
      <c r="T121" s="275"/>
      <c r="U121" s="275"/>
      <c r="V121" s="275" t="str">
        <f t="shared" si="22"/>
        <v/>
      </c>
      <c r="W121" s="276"/>
      <c r="X121" s="342"/>
      <c r="Y121" s="343"/>
      <c r="Z121" s="343"/>
      <c r="AA121" s="346"/>
      <c r="AB121" s="307"/>
      <c r="AC121" s="308"/>
      <c r="AD121" s="245"/>
      <c r="AE121" s="245"/>
      <c r="AF121" s="246" t="str">
        <f t="shared" si="14"/>
        <v/>
      </c>
      <c r="AG121" s="245"/>
      <c r="AH121" s="246"/>
      <c r="AI121" s="245"/>
      <c r="AJ121" s="246"/>
      <c r="AK121" s="245" t="str">
        <f t="shared" si="15"/>
        <v/>
      </c>
      <c r="AL121" s="246"/>
      <c r="AM121" s="245"/>
      <c r="AN121" s="246"/>
      <c r="AO121" s="245"/>
      <c r="AP121" s="245" t="str">
        <f t="shared" si="16"/>
        <v>.</v>
      </c>
      <c r="AQ121" s="247"/>
    </row>
    <row r="122" spans="1:43" ht="46" customHeight="1" x14ac:dyDescent="0.25">
      <c r="A122" s="33" t="str">
        <f>MID(F$118,FIND("(Q",F$118)+1,8)&amp;"_iv"</f>
        <v>Q2b.d.3a_iv</v>
      </c>
      <c r="B122" s="33" t="s">
        <v>104</v>
      </c>
      <c r="C122" s="264"/>
      <c r="G122" s="256" t="s">
        <v>639</v>
      </c>
      <c r="H122" s="107"/>
      <c r="I122" s="269"/>
      <c r="J122" s="358"/>
      <c r="K122" s="270"/>
      <c r="L122" s="270"/>
      <c r="M122" s="271"/>
      <c r="N122" s="313" t="s">
        <v>0</v>
      </c>
      <c r="O122" s="275" t="s">
        <v>898</v>
      </c>
      <c r="P122" s="300"/>
      <c r="Q122" s="300"/>
      <c r="R122" s="275"/>
      <c r="S122" s="275"/>
      <c r="T122" s="275"/>
      <c r="U122" s="275"/>
      <c r="V122" s="275" t="str">
        <f t="shared" si="22"/>
        <v/>
      </c>
      <c r="W122" s="276"/>
      <c r="X122" s="342"/>
      <c r="Y122" s="343"/>
      <c r="Z122" s="343"/>
      <c r="AA122" s="346"/>
      <c r="AB122" s="307"/>
      <c r="AC122" s="308"/>
      <c r="AD122" s="245"/>
      <c r="AE122" s="245"/>
      <c r="AF122" s="246" t="str">
        <f t="shared" si="14"/>
        <v/>
      </c>
      <c r="AG122" s="245"/>
      <c r="AH122" s="246"/>
      <c r="AI122" s="245"/>
      <c r="AJ122" s="246"/>
      <c r="AK122" s="245" t="str">
        <f t="shared" si="15"/>
        <v/>
      </c>
      <c r="AL122" s="246"/>
      <c r="AM122" s="245"/>
      <c r="AN122" s="246"/>
      <c r="AO122" s="245"/>
      <c r="AP122" s="245" t="str">
        <f t="shared" si="16"/>
        <v>.</v>
      </c>
      <c r="AQ122" s="247"/>
    </row>
    <row r="123" spans="1:43" ht="80.5" x14ac:dyDescent="0.25">
      <c r="A123" s="33" t="str">
        <f>MID(E123,FIND("(Q",E123)+1,7)</f>
        <v>Q2b.d.4</v>
      </c>
      <c r="B123" s="33" t="s">
        <v>104</v>
      </c>
      <c r="C123" s="264"/>
      <c r="E123" s="562" t="s">
        <v>789</v>
      </c>
      <c r="F123" s="562"/>
      <c r="G123" s="562"/>
      <c r="H123" s="480"/>
      <c r="I123" s="274" t="s">
        <v>640</v>
      </c>
      <c r="J123" s="358"/>
      <c r="K123" s="270"/>
      <c r="L123" s="270"/>
      <c r="M123" s="271"/>
      <c r="N123" s="313" t="s">
        <v>0</v>
      </c>
      <c r="O123" s="275" t="s">
        <v>898</v>
      </c>
      <c r="P123" s="300"/>
      <c r="Q123" s="300"/>
      <c r="R123" s="275"/>
      <c r="S123" s="275"/>
      <c r="T123" s="275"/>
      <c r="U123" s="275"/>
      <c r="V123" s="275" t="str">
        <f t="shared" si="22"/>
        <v/>
      </c>
      <c r="W123" s="276"/>
      <c r="X123" s="342"/>
      <c r="Y123" s="343"/>
      <c r="Z123" s="343"/>
      <c r="AA123" s="346"/>
      <c r="AB123" s="307"/>
      <c r="AC123" s="308"/>
      <c r="AD123" s="245"/>
      <c r="AE123" s="245"/>
      <c r="AF123" s="246" t="str">
        <f t="shared" si="14"/>
        <v/>
      </c>
      <c r="AG123" s="245"/>
      <c r="AH123" s="246"/>
      <c r="AI123" s="245"/>
      <c r="AJ123" s="246"/>
      <c r="AK123" s="245" t="str">
        <f t="shared" si="15"/>
        <v/>
      </c>
      <c r="AL123" s="246"/>
      <c r="AM123" s="245"/>
      <c r="AN123" s="246"/>
      <c r="AO123" s="245"/>
      <c r="AP123" s="245" t="str">
        <f t="shared" si="16"/>
        <v>.</v>
      </c>
      <c r="AQ123" s="247"/>
    </row>
    <row r="124" spans="1:43" ht="57.5" x14ac:dyDescent="0.25">
      <c r="A124" s="33" t="str">
        <f>MID(E124,FIND("(Q",E124)+1,7)</f>
        <v>Q2b.d.5</v>
      </c>
      <c r="B124" s="33" t="s">
        <v>104</v>
      </c>
      <c r="C124" s="264"/>
      <c r="E124" s="562" t="s">
        <v>790</v>
      </c>
      <c r="F124" s="562"/>
      <c r="G124" s="562"/>
      <c r="H124" s="480"/>
      <c r="I124" s="274" t="s">
        <v>641</v>
      </c>
      <c r="J124" s="358"/>
      <c r="K124" s="270"/>
      <c r="L124" s="270"/>
      <c r="M124" s="271"/>
      <c r="N124" s="313" t="s">
        <v>0</v>
      </c>
      <c r="O124" s="275" t="s">
        <v>898</v>
      </c>
      <c r="P124" s="300"/>
      <c r="Q124" s="300"/>
      <c r="R124" s="275"/>
      <c r="S124" s="275"/>
      <c r="T124" s="275"/>
      <c r="U124" s="275"/>
      <c r="V124" s="275" t="str">
        <f t="shared" si="22"/>
        <v/>
      </c>
      <c r="W124" s="276"/>
      <c r="X124" s="342"/>
      <c r="Y124" s="343"/>
      <c r="Z124" s="343"/>
      <c r="AA124" s="346"/>
      <c r="AB124" s="307"/>
      <c r="AC124" s="308"/>
      <c r="AD124" s="245"/>
      <c r="AE124" s="245"/>
      <c r="AF124" s="246" t="str">
        <f t="shared" si="14"/>
        <v/>
      </c>
      <c r="AG124" s="245"/>
      <c r="AH124" s="246"/>
      <c r="AI124" s="245"/>
      <c r="AJ124" s="246"/>
      <c r="AK124" s="245" t="str">
        <f t="shared" si="15"/>
        <v/>
      </c>
      <c r="AL124" s="246"/>
      <c r="AM124" s="245"/>
      <c r="AN124" s="246"/>
      <c r="AO124" s="245"/>
      <c r="AP124" s="245" t="str">
        <f t="shared" si="16"/>
        <v>.</v>
      </c>
      <c r="AQ124" s="247"/>
    </row>
    <row r="125" spans="1:43" ht="34.5" x14ac:dyDescent="0.25">
      <c r="A125" s="33" t="str">
        <f>MID(E125,FIND("(Q",E125)+1,7)</f>
        <v>Q2b.d.6</v>
      </c>
      <c r="B125" s="33" t="s">
        <v>104</v>
      </c>
      <c r="C125" s="264"/>
      <c r="E125" s="562" t="s">
        <v>791</v>
      </c>
      <c r="F125" s="562"/>
      <c r="G125" s="562"/>
      <c r="H125" s="480"/>
      <c r="I125" s="274" t="s">
        <v>642</v>
      </c>
      <c r="J125" s="358"/>
      <c r="K125" s="270"/>
      <c r="L125" s="270"/>
      <c r="M125" s="271"/>
      <c r="N125" s="313" t="s">
        <v>0</v>
      </c>
      <c r="O125" s="275" t="s">
        <v>898</v>
      </c>
      <c r="P125" s="300"/>
      <c r="Q125" s="300"/>
      <c r="R125" s="275"/>
      <c r="S125" s="275"/>
      <c r="T125" s="275"/>
      <c r="U125" s="275"/>
      <c r="V125" s="275" t="str">
        <f t="shared" si="22"/>
        <v/>
      </c>
      <c r="W125" s="276"/>
      <c r="X125" s="342"/>
      <c r="Y125" s="343"/>
      <c r="Z125" s="343"/>
      <c r="AA125" s="346"/>
      <c r="AB125" s="307"/>
      <c r="AC125" s="308"/>
      <c r="AD125" s="245"/>
      <c r="AE125" s="245"/>
      <c r="AF125" s="246" t="str">
        <f t="shared" si="14"/>
        <v/>
      </c>
      <c r="AG125" s="245"/>
      <c r="AH125" s="246"/>
      <c r="AI125" s="245"/>
      <c r="AJ125" s="246"/>
      <c r="AK125" s="245" t="str">
        <f t="shared" si="15"/>
        <v/>
      </c>
      <c r="AL125" s="246"/>
      <c r="AM125" s="245"/>
      <c r="AN125" s="246"/>
      <c r="AO125" s="245"/>
      <c r="AP125" s="245" t="str">
        <f t="shared" si="16"/>
        <v>.</v>
      </c>
      <c r="AQ125" s="247"/>
    </row>
    <row r="126" spans="1:43" ht="46.5" customHeight="1" x14ac:dyDescent="0.25">
      <c r="A126" s="33" t="str">
        <f>MID(E126,FIND("(Q",E126)+1,7)</f>
        <v>Q2b.d.7</v>
      </c>
      <c r="B126" s="33" t="s">
        <v>104</v>
      </c>
      <c r="C126" s="264"/>
      <c r="E126" s="562" t="s">
        <v>792</v>
      </c>
      <c r="F126" s="562"/>
      <c r="G126" s="562"/>
      <c r="H126" s="480"/>
      <c r="I126" s="274" t="s">
        <v>643</v>
      </c>
      <c r="J126" s="358"/>
      <c r="K126" s="270"/>
      <c r="L126" s="270"/>
      <c r="M126" s="271"/>
      <c r="N126" s="313" t="s">
        <v>0</v>
      </c>
      <c r="O126" s="275" t="s">
        <v>898</v>
      </c>
      <c r="P126" s="300"/>
      <c r="Q126" s="300"/>
      <c r="R126" s="275"/>
      <c r="S126" s="275"/>
      <c r="T126" s="275"/>
      <c r="U126" s="275"/>
      <c r="V126" s="275" t="str">
        <f t="shared" si="22"/>
        <v/>
      </c>
      <c r="W126" s="276"/>
      <c r="X126" s="342"/>
      <c r="Y126" s="343"/>
      <c r="Z126" s="343"/>
      <c r="AA126" s="346"/>
      <c r="AB126" s="307"/>
      <c r="AC126" s="308"/>
      <c r="AD126" s="245"/>
      <c r="AE126" s="245"/>
      <c r="AF126" s="246" t="str">
        <f t="shared" si="14"/>
        <v/>
      </c>
      <c r="AG126" s="245"/>
      <c r="AH126" s="246"/>
      <c r="AI126" s="245"/>
      <c r="AJ126" s="246"/>
      <c r="AK126" s="245" t="str">
        <f t="shared" si="15"/>
        <v/>
      </c>
      <c r="AL126" s="246"/>
      <c r="AM126" s="245"/>
      <c r="AN126" s="246"/>
      <c r="AO126" s="245"/>
      <c r="AP126" s="245" t="str">
        <f t="shared" si="16"/>
        <v>.</v>
      </c>
      <c r="AQ126" s="247"/>
    </row>
    <row r="127" spans="1:43" ht="48.65" customHeight="1" thickBot="1" x14ac:dyDescent="0.3">
      <c r="A127" s="33" t="str">
        <f>MID(E127,FIND("(Q",E127)+1,7)</f>
        <v>Q2b.d.8</v>
      </c>
      <c r="B127" s="33" t="s">
        <v>104</v>
      </c>
      <c r="C127" s="264"/>
      <c r="D127" s="207"/>
      <c r="E127" s="553" t="s">
        <v>793</v>
      </c>
      <c r="F127" s="553"/>
      <c r="G127" s="553"/>
      <c r="H127" s="554"/>
      <c r="I127" s="282"/>
      <c r="J127" s="359"/>
      <c r="K127" s="283"/>
      <c r="L127" s="283"/>
      <c r="M127" s="284"/>
      <c r="N127" s="315" t="s">
        <v>0</v>
      </c>
      <c r="O127" s="285" t="s">
        <v>898</v>
      </c>
      <c r="P127" s="303"/>
      <c r="Q127" s="303"/>
      <c r="R127" s="286"/>
      <c r="S127" s="286"/>
      <c r="T127" s="286"/>
      <c r="U127" s="286"/>
      <c r="V127" s="286" t="str">
        <f t="shared" si="22"/>
        <v/>
      </c>
      <c r="W127" s="287"/>
      <c r="X127" s="344"/>
      <c r="Y127" s="345"/>
      <c r="Z127" s="345"/>
      <c r="AA127" s="347"/>
      <c r="AB127" s="309"/>
      <c r="AC127" s="310"/>
      <c r="AD127" s="288"/>
      <c r="AE127" s="288"/>
      <c r="AF127" s="290" t="str">
        <f t="shared" si="14"/>
        <v/>
      </c>
      <c r="AG127" s="288"/>
      <c r="AH127" s="290"/>
      <c r="AI127" s="288"/>
      <c r="AJ127" s="290"/>
      <c r="AK127" s="288" t="str">
        <f t="shared" si="15"/>
        <v/>
      </c>
      <c r="AL127" s="290"/>
      <c r="AM127" s="288"/>
      <c r="AN127" s="290"/>
      <c r="AO127" s="288"/>
      <c r="AP127" s="288" t="str">
        <f t="shared" si="16"/>
        <v>.</v>
      </c>
      <c r="AQ127" s="289"/>
    </row>
    <row r="128" spans="1:43" x14ac:dyDescent="0.25">
      <c r="D128" s="38"/>
      <c r="G128" s="291"/>
      <c r="H128" s="256"/>
      <c r="P128" s="200"/>
      <c r="Q128" s="200"/>
      <c r="AB128" s="304"/>
      <c r="AC128" s="304"/>
    </row>
    <row r="129" spans="7:29" x14ac:dyDescent="0.25">
      <c r="G129" s="291"/>
      <c r="H129" s="256"/>
      <c r="P129" s="200"/>
      <c r="Q129" s="200"/>
      <c r="AB129" s="304"/>
      <c r="AC129" s="304"/>
    </row>
    <row r="130" spans="7:29" x14ac:dyDescent="0.25">
      <c r="G130" s="291"/>
      <c r="H130" s="256"/>
      <c r="P130" s="200"/>
      <c r="Q130" s="200"/>
      <c r="AB130" s="304"/>
      <c r="AC130" s="304"/>
    </row>
    <row r="131" spans="7:29" x14ac:dyDescent="0.25">
      <c r="G131" s="291"/>
      <c r="H131" s="256"/>
      <c r="P131" s="200"/>
      <c r="Q131" s="200"/>
      <c r="AB131" s="304"/>
      <c r="AC131" s="304"/>
    </row>
    <row r="132" spans="7:29" x14ac:dyDescent="0.25">
      <c r="G132" s="291"/>
      <c r="H132" s="256"/>
      <c r="P132" s="200"/>
      <c r="Q132" s="200"/>
      <c r="AB132" s="304"/>
      <c r="AC132" s="304"/>
    </row>
    <row r="133" spans="7:29" ht="13" thickBot="1" x14ac:dyDescent="0.3">
      <c r="G133" s="291"/>
      <c r="H133" s="256"/>
      <c r="P133" s="200"/>
      <c r="Q133" s="200"/>
      <c r="AB133" s="304"/>
      <c r="AC133" s="304"/>
    </row>
    <row r="134" spans="7:29" ht="37.15" customHeight="1" thickBot="1" x14ac:dyDescent="0.3">
      <c r="H134" s="401" t="s">
        <v>644</v>
      </c>
      <c r="I134" s="402"/>
      <c r="J134" s="405"/>
      <c r="P134" s="200"/>
      <c r="Q134" s="200"/>
      <c r="AB134" s="304"/>
      <c r="AC134" s="304"/>
    </row>
    <row r="135" spans="7:29" ht="96.65" customHeight="1" thickBot="1" x14ac:dyDescent="0.3">
      <c r="H135" s="403" t="s">
        <v>192</v>
      </c>
      <c r="I135" s="404"/>
      <c r="J135" s="49"/>
      <c r="K135" s="45"/>
      <c r="L135" s="45"/>
      <c r="M135" s="45"/>
      <c r="N135" s="45"/>
      <c r="O135" s="45"/>
      <c r="P135" s="304"/>
      <c r="Q135" s="304"/>
      <c r="R135" s="45"/>
      <c r="S135" s="45"/>
      <c r="T135" s="45"/>
      <c r="U135" s="45"/>
      <c r="V135" s="45"/>
      <c r="W135" s="45"/>
      <c r="AB135" s="304"/>
      <c r="AC135" s="304"/>
    </row>
    <row r="136" spans="7:29" ht="22.5" customHeight="1" thickBot="1" x14ac:dyDescent="0.3">
      <c r="I136" s="45"/>
      <c r="J136" s="45"/>
      <c r="K136" s="45"/>
      <c r="L136" s="45"/>
      <c r="M136" s="45"/>
      <c r="N136" s="45"/>
      <c r="O136" s="45"/>
      <c r="P136" s="304"/>
      <c r="Q136" s="304"/>
      <c r="R136" s="45"/>
      <c r="S136" s="45"/>
      <c r="T136" s="45"/>
      <c r="U136" s="45"/>
      <c r="V136" s="45"/>
      <c r="W136" s="45"/>
      <c r="AB136" s="304"/>
      <c r="AC136" s="304"/>
    </row>
    <row r="137" spans="7:29" ht="22.9" customHeight="1" thickBot="1" x14ac:dyDescent="0.3">
      <c r="H137" s="555" t="s">
        <v>645</v>
      </c>
      <c r="I137" s="556"/>
      <c r="P137" s="200"/>
      <c r="Q137" s="200"/>
      <c r="AB137" s="304"/>
      <c r="AC137" s="304"/>
    </row>
    <row r="138" spans="7:29" ht="130.15" customHeight="1" thickBot="1" x14ac:dyDescent="0.3">
      <c r="H138" s="557" t="s">
        <v>646</v>
      </c>
      <c r="I138" s="558"/>
      <c r="J138" s="45"/>
      <c r="K138" s="45"/>
      <c r="L138" s="45"/>
      <c r="M138" s="45"/>
      <c r="N138" s="45"/>
      <c r="O138" s="45"/>
      <c r="P138" s="304"/>
      <c r="Q138" s="304"/>
      <c r="R138" s="45"/>
      <c r="S138" s="45"/>
      <c r="T138" s="45"/>
      <c r="U138" s="45"/>
      <c r="V138" s="45"/>
      <c r="W138" s="45"/>
      <c r="X138" s="292"/>
      <c r="Y138" s="292"/>
      <c r="Z138" s="292"/>
      <c r="AA138" s="292"/>
      <c r="AB138" s="311"/>
      <c r="AC138" s="304"/>
    </row>
    <row r="139" spans="7:29" x14ac:dyDescent="0.25">
      <c r="I139" s="45"/>
      <c r="J139" s="45"/>
      <c r="K139" s="45"/>
      <c r="L139" s="45"/>
      <c r="M139" s="45"/>
      <c r="N139" s="45"/>
      <c r="O139" s="45"/>
      <c r="P139" s="304"/>
      <c r="Q139" s="304"/>
      <c r="R139" s="45"/>
      <c r="S139" s="45"/>
      <c r="T139" s="45"/>
      <c r="U139" s="45"/>
      <c r="V139" s="45"/>
      <c r="W139" s="45"/>
      <c r="X139" s="292"/>
      <c r="Y139" s="292"/>
      <c r="Z139" s="292"/>
      <c r="AA139" s="292"/>
      <c r="AB139" s="311"/>
      <c r="AC139" s="304"/>
    </row>
    <row r="140" spans="7:29" x14ac:dyDescent="0.25">
      <c r="P140" s="200"/>
      <c r="Q140" s="200"/>
      <c r="AB140" s="304"/>
      <c r="AC140" s="304"/>
    </row>
    <row r="141" spans="7:29" x14ac:dyDescent="0.25">
      <c r="P141" s="200"/>
      <c r="Q141" s="200"/>
      <c r="AB141" s="304"/>
      <c r="AC141" s="304"/>
    </row>
    <row r="142" spans="7:29" x14ac:dyDescent="0.25">
      <c r="P142" s="200"/>
      <c r="Q142" s="200"/>
      <c r="AB142" s="304"/>
      <c r="AC142" s="304"/>
    </row>
    <row r="143" spans="7:29" x14ac:dyDescent="0.25">
      <c r="P143" s="200"/>
      <c r="Q143" s="200"/>
      <c r="AB143" s="304"/>
      <c r="AC143" s="304"/>
    </row>
    <row r="144" spans="7:29" x14ac:dyDescent="0.25">
      <c r="P144" s="200"/>
      <c r="Q144" s="200"/>
      <c r="AB144" s="304"/>
      <c r="AC144" s="304"/>
    </row>
    <row r="145" spans="16:29" x14ac:dyDescent="0.25">
      <c r="P145" s="200"/>
      <c r="Q145" s="200"/>
      <c r="AB145" s="304"/>
      <c r="AC145" s="304"/>
    </row>
    <row r="146" spans="16:29" x14ac:dyDescent="0.25">
      <c r="P146" s="200"/>
      <c r="Q146" s="200"/>
      <c r="AB146" s="304"/>
      <c r="AC146" s="304"/>
    </row>
    <row r="147" spans="16:29" x14ac:dyDescent="0.25">
      <c r="P147" s="200"/>
      <c r="Q147" s="200"/>
      <c r="AB147" s="304"/>
      <c r="AC147" s="304"/>
    </row>
    <row r="148" spans="16:29" x14ac:dyDescent="0.25">
      <c r="P148" s="200"/>
      <c r="Q148" s="200"/>
      <c r="AB148" s="304"/>
      <c r="AC148" s="304"/>
    </row>
    <row r="149" spans="16:29" x14ac:dyDescent="0.25">
      <c r="P149" s="200"/>
      <c r="Q149" s="200"/>
      <c r="AB149" s="304"/>
      <c r="AC149" s="304"/>
    </row>
    <row r="150" spans="16:29" x14ac:dyDescent="0.25">
      <c r="P150" s="200"/>
      <c r="Q150" s="200"/>
      <c r="AB150" s="304"/>
      <c r="AC150" s="304"/>
    </row>
    <row r="151" spans="16:29" x14ac:dyDescent="0.25">
      <c r="P151" s="200"/>
      <c r="Q151" s="200"/>
      <c r="AB151" s="304"/>
      <c r="AC151" s="304"/>
    </row>
    <row r="152" spans="16:29" x14ac:dyDescent="0.25">
      <c r="P152" s="200"/>
      <c r="Q152" s="200"/>
      <c r="AB152" s="304"/>
      <c r="AC152" s="304"/>
    </row>
    <row r="153" spans="16:29" x14ac:dyDescent="0.25">
      <c r="P153" s="200"/>
      <c r="Q153" s="200"/>
      <c r="AB153" s="304"/>
      <c r="AC153" s="304"/>
    </row>
    <row r="154" spans="16:29" x14ac:dyDescent="0.25">
      <c r="P154" s="200"/>
      <c r="Q154" s="200"/>
      <c r="AB154" s="304"/>
      <c r="AC154" s="304"/>
    </row>
    <row r="155" spans="16:29" x14ac:dyDescent="0.25">
      <c r="P155" s="200"/>
      <c r="Q155" s="200"/>
      <c r="AB155" s="304"/>
      <c r="AC155" s="304"/>
    </row>
    <row r="156" spans="16:29" x14ac:dyDescent="0.25">
      <c r="P156" s="200"/>
      <c r="Q156" s="200"/>
      <c r="AB156" s="304"/>
      <c r="AC156" s="304"/>
    </row>
    <row r="157" spans="16:29" x14ac:dyDescent="0.25">
      <c r="P157" s="200"/>
      <c r="Q157" s="200"/>
      <c r="AB157" s="304"/>
      <c r="AC157" s="304"/>
    </row>
    <row r="158" spans="16:29" x14ac:dyDescent="0.25">
      <c r="P158" s="200"/>
      <c r="Q158" s="200"/>
      <c r="AB158" s="304"/>
      <c r="AC158" s="304"/>
    </row>
    <row r="159" spans="16:29" x14ac:dyDescent="0.25">
      <c r="P159" s="200"/>
      <c r="Q159" s="200"/>
      <c r="AB159" s="304"/>
      <c r="AC159" s="304"/>
    </row>
    <row r="160" spans="16:29" x14ac:dyDescent="0.25">
      <c r="P160" s="200"/>
      <c r="Q160" s="200"/>
      <c r="AB160" s="304"/>
      <c r="AC160" s="304"/>
    </row>
    <row r="161" spans="16:29" x14ac:dyDescent="0.25">
      <c r="P161" s="200"/>
      <c r="Q161" s="200"/>
      <c r="AB161" s="304"/>
      <c r="AC161" s="304"/>
    </row>
    <row r="162" spans="16:29" x14ac:dyDescent="0.25">
      <c r="P162" s="200"/>
      <c r="Q162" s="200"/>
      <c r="AB162" s="304"/>
      <c r="AC162" s="304"/>
    </row>
    <row r="163" spans="16:29" x14ac:dyDescent="0.25">
      <c r="P163" s="200"/>
      <c r="Q163" s="200"/>
      <c r="AB163" s="304"/>
      <c r="AC163" s="304"/>
    </row>
    <row r="164" spans="16:29" x14ac:dyDescent="0.25">
      <c r="P164" s="200"/>
      <c r="Q164" s="200"/>
      <c r="AB164" s="304"/>
      <c r="AC164" s="304"/>
    </row>
    <row r="165" spans="16:29" x14ac:dyDescent="0.25">
      <c r="P165" s="200"/>
      <c r="Q165" s="200"/>
      <c r="AB165" s="304"/>
      <c r="AC165" s="304"/>
    </row>
    <row r="166" spans="16:29" x14ac:dyDescent="0.25">
      <c r="P166" s="200"/>
      <c r="Q166" s="200"/>
      <c r="AB166" s="304"/>
      <c r="AC166" s="304"/>
    </row>
    <row r="167" spans="16:29" x14ac:dyDescent="0.25">
      <c r="P167" s="200"/>
      <c r="Q167" s="200"/>
      <c r="AB167" s="304"/>
      <c r="AC167" s="304"/>
    </row>
    <row r="168" spans="16:29" x14ac:dyDescent="0.25">
      <c r="P168" s="200"/>
      <c r="Q168" s="200"/>
      <c r="AB168" s="304"/>
      <c r="AC168" s="304"/>
    </row>
    <row r="169" spans="16:29" x14ac:dyDescent="0.25">
      <c r="P169" s="200"/>
      <c r="Q169" s="200"/>
      <c r="AB169" s="304"/>
      <c r="AC169" s="304"/>
    </row>
    <row r="170" spans="16:29" x14ac:dyDescent="0.25">
      <c r="P170" s="200"/>
      <c r="Q170" s="200"/>
      <c r="AB170" s="304"/>
      <c r="AC170" s="304"/>
    </row>
    <row r="171" spans="16:29" x14ac:dyDescent="0.25">
      <c r="P171" s="200"/>
      <c r="Q171" s="200"/>
      <c r="AB171" s="304"/>
      <c r="AC171" s="304"/>
    </row>
    <row r="172" spans="16:29" x14ac:dyDescent="0.25">
      <c r="P172" s="200"/>
      <c r="Q172" s="200"/>
      <c r="AB172" s="304"/>
      <c r="AC172" s="304"/>
    </row>
    <row r="173" spans="16:29" x14ac:dyDescent="0.25">
      <c r="P173" s="200"/>
      <c r="Q173" s="200"/>
      <c r="AB173" s="304"/>
      <c r="AC173" s="304"/>
    </row>
    <row r="174" spans="16:29" x14ac:dyDescent="0.25">
      <c r="P174" s="200"/>
      <c r="Q174" s="200"/>
      <c r="AB174" s="304"/>
      <c r="AC174" s="304"/>
    </row>
    <row r="175" spans="16:29" x14ac:dyDescent="0.25">
      <c r="P175" s="200"/>
      <c r="Q175" s="200"/>
      <c r="AB175" s="304"/>
      <c r="AC175" s="304"/>
    </row>
    <row r="176" spans="16:29" x14ac:dyDescent="0.25">
      <c r="P176" s="200"/>
      <c r="Q176" s="200"/>
      <c r="AB176" s="304"/>
      <c r="AC176" s="304"/>
    </row>
    <row r="177" spans="16:29" x14ac:dyDescent="0.25">
      <c r="P177" s="200"/>
      <c r="Q177" s="200"/>
      <c r="AB177" s="304"/>
      <c r="AC177" s="304"/>
    </row>
    <row r="178" spans="16:29" x14ac:dyDescent="0.25">
      <c r="P178" s="200"/>
      <c r="Q178" s="200"/>
      <c r="AB178" s="304"/>
      <c r="AC178" s="304"/>
    </row>
    <row r="179" spans="16:29" x14ac:dyDescent="0.25">
      <c r="P179" s="200"/>
      <c r="Q179" s="200"/>
      <c r="AB179" s="304"/>
      <c r="AC179" s="304"/>
    </row>
    <row r="180" spans="16:29" x14ac:dyDescent="0.25">
      <c r="P180" s="200"/>
      <c r="Q180" s="200"/>
      <c r="AB180" s="304"/>
      <c r="AC180" s="304"/>
    </row>
    <row r="181" spans="16:29" x14ac:dyDescent="0.25">
      <c r="P181" s="200"/>
      <c r="Q181" s="200"/>
      <c r="AB181" s="304"/>
      <c r="AC181" s="304"/>
    </row>
    <row r="182" spans="16:29" x14ac:dyDescent="0.25">
      <c r="P182" s="200"/>
      <c r="Q182" s="200"/>
      <c r="AB182" s="304"/>
      <c r="AC182" s="304"/>
    </row>
    <row r="183" spans="16:29" x14ac:dyDescent="0.25">
      <c r="P183" s="200"/>
      <c r="Q183" s="200"/>
      <c r="AB183" s="304"/>
      <c r="AC183" s="304"/>
    </row>
    <row r="184" spans="16:29" x14ac:dyDescent="0.25">
      <c r="P184" s="200"/>
      <c r="Q184" s="200"/>
      <c r="AB184" s="304"/>
      <c r="AC184" s="304"/>
    </row>
    <row r="185" spans="16:29" x14ac:dyDescent="0.25">
      <c r="P185" s="200"/>
      <c r="Q185" s="200"/>
      <c r="AB185" s="304"/>
      <c r="AC185" s="304"/>
    </row>
    <row r="186" spans="16:29" x14ac:dyDescent="0.25">
      <c r="P186" s="200"/>
      <c r="Q186" s="200"/>
      <c r="AB186" s="304"/>
      <c r="AC186" s="304"/>
    </row>
    <row r="187" spans="16:29" x14ac:dyDescent="0.25">
      <c r="P187" s="200"/>
      <c r="Q187" s="200"/>
      <c r="AB187" s="304"/>
      <c r="AC187" s="304"/>
    </row>
    <row r="188" spans="16:29" x14ac:dyDescent="0.25">
      <c r="P188" s="200"/>
      <c r="Q188" s="200"/>
      <c r="AB188" s="304"/>
      <c r="AC188" s="304"/>
    </row>
    <row r="189" spans="16:29" x14ac:dyDescent="0.25">
      <c r="P189" s="200"/>
      <c r="Q189" s="200"/>
      <c r="AB189" s="304"/>
      <c r="AC189" s="304"/>
    </row>
    <row r="190" spans="16:29" x14ac:dyDescent="0.25">
      <c r="P190" s="200"/>
      <c r="Q190" s="200"/>
      <c r="AB190" s="304"/>
      <c r="AC190" s="304"/>
    </row>
    <row r="191" spans="16:29" x14ac:dyDescent="0.25">
      <c r="P191" s="200"/>
      <c r="Q191" s="200"/>
      <c r="AB191" s="304"/>
      <c r="AC191" s="304"/>
    </row>
    <row r="192" spans="16:29" x14ac:dyDescent="0.25">
      <c r="P192" s="200"/>
      <c r="Q192" s="200"/>
      <c r="AB192" s="304"/>
      <c r="AC192" s="304"/>
    </row>
    <row r="193" spans="16:29" x14ac:dyDescent="0.25">
      <c r="P193" s="200"/>
      <c r="Q193" s="200"/>
      <c r="AB193" s="304"/>
      <c r="AC193" s="304"/>
    </row>
    <row r="194" spans="16:29" x14ac:dyDescent="0.25">
      <c r="P194" s="200"/>
      <c r="Q194" s="200"/>
      <c r="AB194" s="304"/>
      <c r="AC194" s="304"/>
    </row>
    <row r="195" spans="16:29" x14ac:dyDescent="0.25">
      <c r="P195" s="200"/>
      <c r="Q195" s="200"/>
      <c r="AB195" s="304"/>
      <c r="AC195" s="304"/>
    </row>
    <row r="196" spans="16:29" x14ac:dyDescent="0.25">
      <c r="P196" s="200"/>
      <c r="Q196" s="200"/>
      <c r="AB196" s="304"/>
      <c r="AC196" s="304"/>
    </row>
    <row r="197" spans="16:29" x14ac:dyDescent="0.25">
      <c r="P197" s="200"/>
      <c r="Q197" s="200"/>
      <c r="AB197" s="304"/>
      <c r="AC197" s="304"/>
    </row>
    <row r="198" spans="16:29" x14ac:dyDescent="0.25">
      <c r="P198" s="200"/>
      <c r="Q198" s="200"/>
      <c r="AB198" s="304"/>
      <c r="AC198" s="304"/>
    </row>
    <row r="199" spans="16:29" x14ac:dyDescent="0.25">
      <c r="P199" s="200"/>
      <c r="Q199" s="200"/>
      <c r="AB199" s="304"/>
      <c r="AC199" s="304"/>
    </row>
    <row r="200" spans="16:29" x14ac:dyDescent="0.25">
      <c r="P200" s="200"/>
      <c r="Q200" s="200"/>
      <c r="AB200" s="304"/>
      <c r="AC200" s="304"/>
    </row>
    <row r="201" spans="16:29" x14ac:dyDescent="0.25">
      <c r="P201" s="200"/>
      <c r="Q201" s="200"/>
      <c r="AB201" s="304"/>
      <c r="AC201" s="304"/>
    </row>
    <row r="202" spans="16:29" x14ac:dyDescent="0.25">
      <c r="P202" s="200"/>
      <c r="Q202" s="200"/>
      <c r="AB202" s="304"/>
      <c r="AC202" s="304"/>
    </row>
    <row r="203" spans="16:29" x14ac:dyDescent="0.25">
      <c r="P203" s="200"/>
      <c r="Q203" s="200"/>
      <c r="AB203" s="304"/>
      <c r="AC203" s="304"/>
    </row>
    <row r="204" spans="16:29" x14ac:dyDescent="0.25">
      <c r="P204" s="200"/>
      <c r="Q204" s="200"/>
      <c r="AB204" s="304"/>
      <c r="AC204" s="304"/>
    </row>
    <row r="205" spans="16:29" x14ac:dyDescent="0.25">
      <c r="P205" s="200"/>
      <c r="Q205" s="200"/>
      <c r="AB205" s="304"/>
      <c r="AC205" s="304"/>
    </row>
    <row r="206" spans="16:29" x14ac:dyDescent="0.25">
      <c r="P206" s="200"/>
      <c r="Q206" s="200"/>
      <c r="AB206" s="304"/>
      <c r="AC206" s="304"/>
    </row>
    <row r="207" spans="16:29" x14ac:dyDescent="0.25">
      <c r="P207" s="200"/>
      <c r="Q207" s="200"/>
      <c r="AB207" s="304"/>
      <c r="AC207" s="304"/>
    </row>
    <row r="208" spans="16:29" x14ac:dyDescent="0.25">
      <c r="P208" s="200"/>
      <c r="Q208" s="200"/>
      <c r="AB208" s="304"/>
      <c r="AC208" s="304"/>
    </row>
    <row r="209" spans="16:29" x14ac:dyDescent="0.25">
      <c r="P209" s="200"/>
      <c r="Q209" s="200"/>
      <c r="AB209" s="304"/>
      <c r="AC209" s="304"/>
    </row>
    <row r="210" spans="16:29" x14ac:dyDescent="0.25">
      <c r="P210" s="200"/>
      <c r="Q210" s="200"/>
      <c r="AB210" s="304"/>
      <c r="AC210" s="304"/>
    </row>
    <row r="211" spans="16:29" x14ac:dyDescent="0.25">
      <c r="P211" s="200"/>
      <c r="Q211" s="200"/>
      <c r="AB211" s="304"/>
      <c r="AC211" s="304"/>
    </row>
    <row r="212" spans="16:29" x14ac:dyDescent="0.25">
      <c r="P212" s="200"/>
      <c r="Q212" s="200"/>
      <c r="AB212" s="304"/>
      <c r="AC212" s="304"/>
    </row>
    <row r="213" spans="16:29" x14ac:dyDescent="0.25">
      <c r="P213" s="200"/>
      <c r="Q213" s="200"/>
      <c r="AB213" s="304"/>
      <c r="AC213" s="304"/>
    </row>
    <row r="214" spans="16:29" x14ac:dyDescent="0.25">
      <c r="P214" s="200"/>
      <c r="Q214" s="200"/>
      <c r="AB214" s="304"/>
      <c r="AC214" s="304"/>
    </row>
    <row r="215" spans="16:29" x14ac:dyDescent="0.25">
      <c r="P215" s="200"/>
      <c r="Q215" s="200"/>
      <c r="AB215" s="304"/>
      <c r="AC215" s="304"/>
    </row>
    <row r="216" spans="16:29" x14ac:dyDescent="0.25">
      <c r="P216" s="200"/>
      <c r="Q216" s="200"/>
      <c r="AB216" s="304"/>
      <c r="AC216" s="304"/>
    </row>
    <row r="217" spans="16:29" x14ac:dyDescent="0.25">
      <c r="P217" s="200"/>
      <c r="Q217" s="200"/>
      <c r="AB217" s="304"/>
      <c r="AC217" s="304"/>
    </row>
    <row r="218" spans="16:29" x14ac:dyDescent="0.25">
      <c r="P218" s="200"/>
      <c r="Q218" s="200"/>
      <c r="AB218" s="304"/>
      <c r="AC218" s="304"/>
    </row>
    <row r="219" spans="16:29" x14ac:dyDescent="0.25">
      <c r="P219" s="200"/>
      <c r="Q219" s="200"/>
      <c r="AB219" s="304"/>
      <c r="AC219" s="304"/>
    </row>
    <row r="220" spans="16:29" x14ac:dyDescent="0.25">
      <c r="P220" s="200"/>
      <c r="Q220" s="200"/>
      <c r="AB220" s="304"/>
      <c r="AC220" s="304"/>
    </row>
    <row r="221" spans="16:29" x14ac:dyDescent="0.25">
      <c r="P221" s="200"/>
      <c r="Q221" s="200"/>
      <c r="AB221" s="304"/>
      <c r="AC221" s="304"/>
    </row>
    <row r="222" spans="16:29" x14ac:dyDescent="0.25">
      <c r="P222" s="200"/>
      <c r="Q222" s="200"/>
      <c r="AB222" s="304"/>
      <c r="AC222" s="304"/>
    </row>
    <row r="223" spans="16:29" x14ac:dyDescent="0.25">
      <c r="P223" s="200"/>
      <c r="Q223" s="200"/>
      <c r="AB223" s="304"/>
      <c r="AC223" s="304"/>
    </row>
    <row r="224" spans="16:29" x14ac:dyDescent="0.25">
      <c r="P224" s="200"/>
      <c r="Q224" s="200"/>
      <c r="AB224" s="304"/>
      <c r="AC224" s="304"/>
    </row>
    <row r="225" spans="16:29" x14ac:dyDescent="0.25">
      <c r="P225" s="200"/>
      <c r="Q225" s="200"/>
      <c r="AB225" s="304"/>
      <c r="AC225" s="304"/>
    </row>
    <row r="226" spans="16:29" x14ac:dyDescent="0.25">
      <c r="P226" s="200"/>
      <c r="Q226" s="200"/>
      <c r="AB226" s="304"/>
      <c r="AC226" s="304"/>
    </row>
    <row r="227" spans="16:29" x14ac:dyDescent="0.25">
      <c r="P227" s="200"/>
      <c r="Q227" s="200"/>
      <c r="AB227" s="304"/>
      <c r="AC227" s="304"/>
    </row>
    <row r="228" spans="16:29" x14ac:dyDescent="0.25">
      <c r="P228" s="200"/>
      <c r="Q228" s="200"/>
      <c r="AB228" s="304"/>
      <c r="AC228" s="304"/>
    </row>
    <row r="229" spans="16:29" x14ac:dyDescent="0.25">
      <c r="P229" s="200"/>
      <c r="Q229" s="200"/>
      <c r="AB229" s="304"/>
      <c r="AC229" s="304"/>
    </row>
    <row r="230" spans="16:29" x14ac:dyDescent="0.25">
      <c r="P230" s="200"/>
      <c r="Q230" s="200"/>
      <c r="AB230" s="304"/>
      <c r="AC230" s="304"/>
    </row>
    <row r="231" spans="16:29" x14ac:dyDescent="0.25">
      <c r="P231" s="200"/>
      <c r="Q231" s="200"/>
      <c r="AB231" s="304"/>
      <c r="AC231" s="304"/>
    </row>
    <row r="232" spans="16:29" x14ac:dyDescent="0.25">
      <c r="P232" s="200"/>
      <c r="Q232" s="200"/>
      <c r="AB232" s="304"/>
      <c r="AC232" s="304"/>
    </row>
    <row r="233" spans="16:29" x14ac:dyDescent="0.25">
      <c r="P233" s="200"/>
      <c r="Q233" s="200"/>
      <c r="AB233" s="304"/>
      <c r="AC233" s="304"/>
    </row>
    <row r="234" spans="16:29" x14ac:dyDescent="0.25">
      <c r="P234" s="200"/>
      <c r="Q234" s="200"/>
      <c r="AB234" s="304"/>
      <c r="AC234" s="304"/>
    </row>
    <row r="235" spans="16:29" x14ac:dyDescent="0.25">
      <c r="P235" s="200"/>
      <c r="Q235" s="200"/>
      <c r="AB235" s="304"/>
      <c r="AC235" s="304"/>
    </row>
    <row r="236" spans="16:29" x14ac:dyDescent="0.25">
      <c r="P236" s="200"/>
      <c r="Q236" s="200"/>
      <c r="AB236" s="304"/>
      <c r="AC236" s="304"/>
    </row>
    <row r="237" spans="16:29" x14ac:dyDescent="0.25">
      <c r="P237" s="200"/>
      <c r="Q237" s="200"/>
      <c r="AB237" s="304"/>
      <c r="AC237" s="304"/>
    </row>
    <row r="238" spans="16:29" x14ac:dyDescent="0.25">
      <c r="P238" s="200"/>
      <c r="Q238" s="200"/>
      <c r="AB238" s="304"/>
      <c r="AC238" s="304"/>
    </row>
    <row r="239" spans="16:29" x14ac:dyDescent="0.25">
      <c r="P239" s="200"/>
      <c r="Q239" s="200"/>
      <c r="AB239" s="304"/>
      <c r="AC239" s="304"/>
    </row>
    <row r="240" spans="16:29" x14ac:dyDescent="0.25">
      <c r="P240" s="200"/>
      <c r="Q240" s="200"/>
      <c r="AB240" s="304"/>
      <c r="AC240" s="304"/>
    </row>
    <row r="241" spans="16:29" x14ac:dyDescent="0.25">
      <c r="P241" s="200"/>
      <c r="Q241" s="200"/>
      <c r="AB241" s="304"/>
      <c r="AC241" s="304"/>
    </row>
    <row r="242" spans="16:29" x14ac:dyDescent="0.25">
      <c r="P242" s="200"/>
      <c r="Q242" s="200"/>
      <c r="AB242" s="304"/>
      <c r="AC242" s="304"/>
    </row>
    <row r="243" spans="16:29" x14ac:dyDescent="0.25">
      <c r="P243" s="200"/>
      <c r="Q243" s="200"/>
      <c r="AB243" s="304"/>
      <c r="AC243" s="304"/>
    </row>
    <row r="244" spans="16:29" x14ac:dyDescent="0.25">
      <c r="P244" s="200"/>
      <c r="Q244" s="200"/>
      <c r="AB244" s="304"/>
      <c r="AC244" s="304"/>
    </row>
    <row r="245" spans="16:29" x14ac:dyDescent="0.25">
      <c r="P245" s="200"/>
      <c r="Q245" s="200"/>
      <c r="AB245" s="304"/>
      <c r="AC245" s="304"/>
    </row>
    <row r="246" spans="16:29" x14ac:dyDescent="0.25">
      <c r="P246" s="200"/>
      <c r="Q246" s="200"/>
      <c r="AB246" s="304"/>
      <c r="AC246" s="304"/>
    </row>
    <row r="247" spans="16:29" x14ac:dyDescent="0.25">
      <c r="P247" s="200"/>
      <c r="Q247" s="200"/>
      <c r="AB247" s="304"/>
      <c r="AC247" s="304"/>
    </row>
    <row r="248" spans="16:29" x14ac:dyDescent="0.25">
      <c r="P248" s="200"/>
      <c r="Q248" s="200"/>
      <c r="AB248" s="304"/>
      <c r="AC248" s="304"/>
    </row>
    <row r="249" spans="16:29" x14ac:dyDescent="0.25">
      <c r="P249" s="200"/>
      <c r="Q249" s="200"/>
      <c r="AB249" s="304"/>
      <c r="AC249" s="304"/>
    </row>
    <row r="250" spans="16:29" x14ac:dyDescent="0.25">
      <c r="P250" s="200"/>
      <c r="Q250" s="200"/>
      <c r="AB250" s="304"/>
      <c r="AC250" s="304"/>
    </row>
    <row r="251" spans="16:29" x14ac:dyDescent="0.25">
      <c r="P251" s="200"/>
      <c r="Q251" s="200"/>
      <c r="AB251" s="304"/>
      <c r="AC251" s="304"/>
    </row>
    <row r="252" spans="16:29" x14ac:dyDescent="0.25">
      <c r="P252" s="200"/>
      <c r="Q252" s="200"/>
      <c r="AB252" s="304"/>
      <c r="AC252" s="304"/>
    </row>
    <row r="253" spans="16:29" x14ac:dyDescent="0.25">
      <c r="P253" s="200"/>
      <c r="Q253" s="200"/>
      <c r="AB253" s="304"/>
      <c r="AC253" s="304"/>
    </row>
    <row r="254" spans="16:29" x14ac:dyDescent="0.25">
      <c r="P254" s="200"/>
      <c r="Q254" s="200"/>
      <c r="AB254" s="304"/>
      <c r="AC254" s="304"/>
    </row>
    <row r="255" spans="16:29" x14ac:dyDescent="0.25">
      <c r="P255" s="200"/>
      <c r="Q255" s="200"/>
      <c r="AB255" s="304"/>
      <c r="AC255" s="304"/>
    </row>
    <row r="256" spans="16:29" x14ac:dyDescent="0.25">
      <c r="P256" s="200"/>
      <c r="Q256" s="200"/>
      <c r="AB256" s="304"/>
      <c r="AC256" s="304"/>
    </row>
    <row r="257" spans="16:29" x14ac:dyDescent="0.25">
      <c r="P257" s="200"/>
      <c r="Q257" s="200"/>
      <c r="AB257" s="304"/>
      <c r="AC257" s="304"/>
    </row>
    <row r="258" spans="16:29" x14ac:dyDescent="0.25">
      <c r="P258" s="200"/>
      <c r="Q258" s="200"/>
      <c r="AB258" s="304"/>
      <c r="AC258" s="304"/>
    </row>
    <row r="259" spans="16:29" x14ac:dyDescent="0.25">
      <c r="P259" s="200"/>
      <c r="Q259" s="200"/>
      <c r="AB259" s="304"/>
      <c r="AC259" s="304"/>
    </row>
    <row r="260" spans="16:29" x14ac:dyDescent="0.25">
      <c r="P260" s="200"/>
      <c r="Q260" s="200"/>
      <c r="AB260" s="304"/>
      <c r="AC260" s="304"/>
    </row>
    <row r="261" spans="16:29" x14ac:dyDescent="0.25">
      <c r="P261" s="200"/>
      <c r="Q261" s="200"/>
      <c r="AB261" s="304"/>
      <c r="AC261" s="304"/>
    </row>
    <row r="262" spans="16:29" x14ac:dyDescent="0.25">
      <c r="P262" s="200"/>
      <c r="Q262" s="200"/>
      <c r="AB262" s="304"/>
      <c r="AC262" s="304"/>
    </row>
    <row r="263" spans="16:29" x14ac:dyDescent="0.25">
      <c r="P263" s="200"/>
      <c r="Q263" s="200"/>
      <c r="AB263" s="304"/>
      <c r="AC263" s="304"/>
    </row>
    <row r="264" spans="16:29" x14ac:dyDescent="0.25">
      <c r="P264" s="200"/>
      <c r="Q264" s="200"/>
      <c r="AB264" s="304"/>
      <c r="AC264" s="304"/>
    </row>
    <row r="265" spans="16:29" x14ac:dyDescent="0.25">
      <c r="P265" s="200"/>
      <c r="Q265" s="200"/>
      <c r="AB265" s="304"/>
      <c r="AC265" s="304"/>
    </row>
    <row r="266" spans="16:29" x14ac:dyDescent="0.25">
      <c r="P266" s="200"/>
      <c r="Q266" s="200"/>
      <c r="AB266" s="304"/>
      <c r="AC266" s="304"/>
    </row>
    <row r="267" spans="16:29" x14ac:dyDescent="0.25">
      <c r="P267" s="200"/>
      <c r="Q267" s="200"/>
      <c r="AB267" s="304"/>
      <c r="AC267" s="304"/>
    </row>
    <row r="268" spans="16:29" x14ac:dyDescent="0.25">
      <c r="P268" s="200"/>
      <c r="Q268" s="200"/>
      <c r="AB268" s="304"/>
      <c r="AC268" s="304"/>
    </row>
    <row r="269" spans="16:29" x14ac:dyDescent="0.25">
      <c r="P269" s="200"/>
      <c r="Q269" s="200"/>
      <c r="AB269" s="304"/>
      <c r="AC269" s="304"/>
    </row>
    <row r="270" spans="16:29" x14ac:dyDescent="0.25">
      <c r="P270" s="200"/>
      <c r="Q270" s="200"/>
      <c r="AB270" s="304"/>
      <c r="AC270" s="304"/>
    </row>
    <row r="271" spans="16:29" x14ac:dyDescent="0.25">
      <c r="P271" s="200"/>
      <c r="Q271" s="200"/>
      <c r="AB271" s="304"/>
      <c r="AC271" s="304"/>
    </row>
    <row r="272" spans="16:29" x14ac:dyDescent="0.25">
      <c r="P272" s="200"/>
      <c r="Q272" s="200"/>
      <c r="AB272" s="304"/>
      <c r="AC272" s="304"/>
    </row>
    <row r="273" spans="16:29" x14ac:dyDescent="0.25">
      <c r="P273" s="200"/>
      <c r="Q273" s="200"/>
      <c r="AB273" s="304"/>
      <c r="AC273" s="304"/>
    </row>
    <row r="274" spans="16:29" x14ac:dyDescent="0.25">
      <c r="P274" s="200"/>
      <c r="Q274" s="200"/>
      <c r="AB274" s="304"/>
      <c r="AC274" s="304"/>
    </row>
    <row r="275" spans="16:29" x14ac:dyDescent="0.25">
      <c r="P275" s="200"/>
      <c r="Q275" s="200"/>
      <c r="AB275" s="304"/>
      <c r="AC275" s="304"/>
    </row>
    <row r="276" spans="16:29" x14ac:dyDescent="0.25">
      <c r="P276" s="200"/>
      <c r="Q276" s="200"/>
      <c r="AB276" s="304"/>
      <c r="AC276" s="304"/>
    </row>
    <row r="277" spans="16:29" x14ac:dyDescent="0.25">
      <c r="P277" s="200"/>
      <c r="Q277" s="200"/>
      <c r="AB277" s="304"/>
      <c r="AC277" s="304"/>
    </row>
    <row r="278" spans="16:29" x14ac:dyDescent="0.25">
      <c r="P278" s="200"/>
      <c r="Q278" s="200"/>
      <c r="AB278" s="304"/>
      <c r="AC278" s="304"/>
    </row>
    <row r="279" spans="16:29" x14ac:dyDescent="0.25">
      <c r="P279" s="200"/>
      <c r="Q279" s="200"/>
      <c r="AB279" s="304"/>
      <c r="AC279" s="304"/>
    </row>
    <row r="280" spans="16:29" x14ac:dyDescent="0.25">
      <c r="P280" s="200"/>
      <c r="Q280" s="200"/>
      <c r="AB280" s="304"/>
      <c r="AC280" s="304"/>
    </row>
    <row r="281" spans="16:29" x14ac:dyDescent="0.25">
      <c r="P281" s="200"/>
      <c r="Q281" s="200"/>
      <c r="AB281" s="304"/>
      <c r="AC281" s="304"/>
    </row>
    <row r="282" spans="16:29" x14ac:dyDescent="0.25">
      <c r="P282" s="200"/>
      <c r="Q282" s="200"/>
      <c r="AB282" s="304"/>
      <c r="AC282" s="304"/>
    </row>
    <row r="283" spans="16:29" x14ac:dyDescent="0.25">
      <c r="P283" s="200"/>
      <c r="Q283" s="200"/>
      <c r="AB283" s="304"/>
      <c r="AC283" s="304"/>
    </row>
    <row r="284" spans="16:29" x14ac:dyDescent="0.25">
      <c r="P284" s="200"/>
      <c r="Q284" s="200"/>
      <c r="AB284" s="304"/>
      <c r="AC284" s="304"/>
    </row>
    <row r="285" spans="16:29" x14ac:dyDescent="0.25">
      <c r="P285" s="200"/>
      <c r="Q285" s="200"/>
      <c r="AB285" s="304"/>
      <c r="AC285" s="304"/>
    </row>
    <row r="286" spans="16:29" x14ac:dyDescent="0.25">
      <c r="P286" s="200"/>
      <c r="Q286" s="200"/>
      <c r="AB286" s="304"/>
      <c r="AC286" s="304"/>
    </row>
    <row r="287" spans="16:29" x14ac:dyDescent="0.25">
      <c r="P287" s="200"/>
      <c r="Q287" s="200"/>
      <c r="AB287" s="304"/>
      <c r="AC287" s="304"/>
    </row>
    <row r="288" spans="16:29" x14ac:dyDescent="0.25">
      <c r="P288" s="200"/>
      <c r="Q288" s="200"/>
      <c r="AB288" s="304"/>
      <c r="AC288" s="304"/>
    </row>
    <row r="289" spans="16:29" x14ac:dyDescent="0.25">
      <c r="P289" s="200"/>
      <c r="Q289" s="200"/>
      <c r="AB289" s="304"/>
      <c r="AC289" s="304"/>
    </row>
    <row r="290" spans="16:29" x14ac:dyDescent="0.25">
      <c r="P290" s="200"/>
      <c r="Q290" s="200"/>
      <c r="AB290" s="304"/>
      <c r="AC290" s="304"/>
    </row>
    <row r="291" spans="16:29" x14ac:dyDescent="0.25">
      <c r="P291" s="200"/>
      <c r="Q291" s="200"/>
      <c r="AB291" s="304"/>
      <c r="AC291" s="304"/>
    </row>
    <row r="292" spans="16:29" x14ac:dyDescent="0.25">
      <c r="P292" s="200"/>
      <c r="Q292" s="200"/>
      <c r="AB292" s="304"/>
      <c r="AC292" s="304"/>
    </row>
    <row r="293" spans="16:29" x14ac:dyDescent="0.25">
      <c r="P293" s="200"/>
      <c r="Q293" s="200"/>
      <c r="AB293" s="304"/>
      <c r="AC293" s="304"/>
    </row>
    <row r="294" spans="16:29" x14ac:dyDescent="0.25">
      <c r="P294" s="200"/>
      <c r="Q294" s="200"/>
      <c r="AB294" s="304"/>
      <c r="AC294" s="304"/>
    </row>
    <row r="295" spans="16:29" x14ac:dyDescent="0.25">
      <c r="P295" s="200"/>
      <c r="Q295" s="200"/>
      <c r="AB295" s="304"/>
      <c r="AC295" s="304"/>
    </row>
    <row r="296" spans="16:29" x14ac:dyDescent="0.25">
      <c r="P296" s="200"/>
      <c r="Q296" s="200"/>
      <c r="AB296" s="304"/>
      <c r="AC296" s="304"/>
    </row>
    <row r="297" spans="16:29" x14ac:dyDescent="0.25">
      <c r="P297" s="200"/>
      <c r="Q297" s="200"/>
      <c r="AB297" s="304"/>
      <c r="AC297" s="304"/>
    </row>
    <row r="298" spans="16:29" x14ac:dyDescent="0.25">
      <c r="P298" s="200"/>
      <c r="Q298" s="200"/>
      <c r="AB298" s="304"/>
      <c r="AC298" s="304"/>
    </row>
    <row r="299" spans="16:29" x14ac:dyDescent="0.25">
      <c r="P299" s="200"/>
      <c r="Q299" s="200"/>
      <c r="AB299" s="304"/>
      <c r="AC299" s="304"/>
    </row>
    <row r="300" spans="16:29" x14ac:dyDescent="0.25">
      <c r="P300" s="200"/>
      <c r="Q300" s="200"/>
      <c r="AB300" s="304"/>
      <c r="AC300" s="304"/>
    </row>
  </sheetData>
  <sheetProtection algorithmName="SHA-512" hashValue="dXQw5bccszO8dSeuys4+QRc31KbvmblIkG5dRNI3TNZR2Or8e49K6qKDIafts1UDejTtg2mykBeT3Csxgz2ceQ==" saltValue="JW/YJGn4zt0k0TjrM0RzSA==" spinCount="100000" sheet="1" objects="1" scenarios="1"/>
  <dataConsolidate/>
  <mergeCells count="119">
    <mergeCell ref="I12:I14"/>
    <mergeCell ref="F14:H14"/>
    <mergeCell ref="E15:H15"/>
    <mergeCell ref="J3:M3"/>
    <mergeCell ref="N3:W3"/>
    <mergeCell ref="X3:AA3"/>
    <mergeCell ref="AB3:AQ3"/>
    <mergeCell ref="D4:H4"/>
    <mergeCell ref="D5:H5"/>
    <mergeCell ref="E16:H16"/>
    <mergeCell ref="E17:H17"/>
    <mergeCell ref="E18:H18"/>
    <mergeCell ref="E20:H20"/>
    <mergeCell ref="E21:H21"/>
    <mergeCell ref="E22:H22"/>
    <mergeCell ref="E6:H6"/>
    <mergeCell ref="E7:H7"/>
    <mergeCell ref="E10:H10"/>
    <mergeCell ref="E29:H29"/>
    <mergeCell ref="E30:H30"/>
    <mergeCell ref="E31:H31"/>
    <mergeCell ref="E32:H32"/>
    <mergeCell ref="E33:H33"/>
    <mergeCell ref="E34:H34"/>
    <mergeCell ref="E23:H23"/>
    <mergeCell ref="E24:H24"/>
    <mergeCell ref="E25:H25"/>
    <mergeCell ref="E26:H26"/>
    <mergeCell ref="E27:H27"/>
    <mergeCell ref="E28:H28"/>
    <mergeCell ref="I43:I44"/>
    <mergeCell ref="E44:H44"/>
    <mergeCell ref="E45:H45"/>
    <mergeCell ref="E35:H35"/>
    <mergeCell ref="E36:H36"/>
    <mergeCell ref="E37:H37"/>
    <mergeCell ref="E38:H38"/>
    <mergeCell ref="E39:H39"/>
    <mergeCell ref="E40:H40"/>
    <mergeCell ref="E46:H46"/>
    <mergeCell ref="E47:H47"/>
    <mergeCell ref="E48:H48"/>
    <mergeCell ref="E49:H49"/>
    <mergeCell ref="E50:H50"/>
    <mergeCell ref="F51:H51"/>
    <mergeCell ref="E41:H41"/>
    <mergeCell ref="E42:H42"/>
    <mergeCell ref="E43:H43"/>
    <mergeCell ref="F58:H58"/>
    <mergeCell ref="G59:H59"/>
    <mergeCell ref="G60:H60"/>
    <mergeCell ref="G61:H61"/>
    <mergeCell ref="G62:H62"/>
    <mergeCell ref="G63:H63"/>
    <mergeCell ref="F52:H52"/>
    <mergeCell ref="F53:H53"/>
    <mergeCell ref="F54:H54"/>
    <mergeCell ref="F55:H55"/>
    <mergeCell ref="F56:H56"/>
    <mergeCell ref="F57:H57"/>
    <mergeCell ref="I82:I83"/>
    <mergeCell ref="F83:H83"/>
    <mergeCell ref="G72:H72"/>
    <mergeCell ref="G73:H73"/>
    <mergeCell ref="E74:H74"/>
    <mergeCell ref="E75:H75"/>
    <mergeCell ref="E76:H76"/>
    <mergeCell ref="E77:H77"/>
    <mergeCell ref="G64:H64"/>
    <mergeCell ref="G65:H65"/>
    <mergeCell ref="E66:H66"/>
    <mergeCell ref="F67:H67"/>
    <mergeCell ref="F70:H70"/>
    <mergeCell ref="G71:H71"/>
    <mergeCell ref="F84:H84"/>
    <mergeCell ref="E85:H85"/>
    <mergeCell ref="F86:H86"/>
    <mergeCell ref="F87:H87"/>
    <mergeCell ref="E88:H88"/>
    <mergeCell ref="F89:H89"/>
    <mergeCell ref="E78:H78"/>
    <mergeCell ref="E79:H79"/>
    <mergeCell ref="E80:H80"/>
    <mergeCell ref="F81:H81"/>
    <mergeCell ref="E82:H82"/>
    <mergeCell ref="E96:H96"/>
    <mergeCell ref="E97:H97"/>
    <mergeCell ref="E98:H98"/>
    <mergeCell ref="E99:H99"/>
    <mergeCell ref="F100:H100"/>
    <mergeCell ref="I100:I107"/>
    <mergeCell ref="G105:H105"/>
    <mergeCell ref="F90:H90"/>
    <mergeCell ref="E91:H91"/>
    <mergeCell ref="E92:H92"/>
    <mergeCell ref="E93:H93"/>
    <mergeCell ref="E94:H94"/>
    <mergeCell ref="F95:H95"/>
    <mergeCell ref="G114:H114"/>
    <mergeCell ref="G115:H115"/>
    <mergeCell ref="G116:H116"/>
    <mergeCell ref="E117:H117"/>
    <mergeCell ref="F118:H118"/>
    <mergeCell ref="G119:H119"/>
    <mergeCell ref="F108:H108"/>
    <mergeCell ref="G109:H109"/>
    <mergeCell ref="G110:H110"/>
    <mergeCell ref="G111:H111"/>
    <mergeCell ref="G112:H112"/>
    <mergeCell ref="G113:H113"/>
    <mergeCell ref="E127:H127"/>
    <mergeCell ref="H137:I137"/>
    <mergeCell ref="H138:I138"/>
    <mergeCell ref="G120:H120"/>
    <mergeCell ref="G121:H121"/>
    <mergeCell ref="E123:H123"/>
    <mergeCell ref="E124:H124"/>
    <mergeCell ref="E125:H125"/>
    <mergeCell ref="E126:H126"/>
  </mergeCells>
  <conditionalFormatting sqref="P59:P65 AB59:AB65 AD59:AD65 AG59:AG65 AI59:AI65 AL59:AL65 AN59:AN65">
    <cfRule type="expression" dxfId="5" priority="1">
      <formula>OR(AND(P51="yes",LEFT(P59,14)="not applicable"),AND(P51="no/not applicable",LEFT(P59,14)&lt;&gt;"not applicable"))</formula>
    </cfRule>
  </conditionalFormatting>
  <conditionalFormatting sqref="P71:P74 AB71:AB73 AD71:AD73 AG71:AG73 AI71:AI73 AL71:AL73 AN71:AN73">
    <cfRule type="expression" dxfId="4" priority="2">
      <formula>OR(AND(P67="yes",LEFT(P71,14)="not applicable"),AND(P67="no/not applicable",LEFT(P71,14)&lt;&gt;"not applicable"))</formula>
    </cfRule>
  </conditionalFormatting>
  <conditionalFormatting sqref="P83 AB83 AD83 AG83 AI83 AL83 AN83">
    <cfRule type="expression" dxfId="3" priority="3">
      <formula>OR(AND(LEFT(P82,3)="yes",LEFT(P83,14)="not applicable"),AND(P82="no",LEFT(P83,14)&lt;&gt;"not applicable"))</formula>
    </cfRule>
  </conditionalFormatting>
  <conditionalFormatting sqref="P89 AB89 AD89 AG89 AI89 AL89 AN89">
    <cfRule type="expression" dxfId="2" priority="5">
      <formula>OR(AND(LEFT(P88,3)="yes",LEFT(P89,14)="not applicable"),AND(OR(P88="no",P88="not applicable"),LEFT(P89,14)&lt;&gt;"not applicable"))</formula>
    </cfRule>
  </conditionalFormatting>
  <conditionalFormatting sqref="P86 AB86 AD86 AG86 AI86 AL86 AN86">
    <cfRule type="expression" dxfId="1" priority="4">
      <formula>OR(AND(LEFT(P85,3)="yes",LEFT(P86,14)="not applicable"),AND(OR(P85="no",P85="not applicable"),LEFT(P86,14)&lt;&gt;"not applicable"))</formula>
    </cfRule>
  </conditionalFormatting>
  <dataValidations count="39">
    <dataValidation type="list" allowBlank="1" showInputMessage="1" showErrorMessage="1" sqref="P126 AB126 AD126 AG126 AI126 AL126 AN126" xr:uid="{C7652B87-839C-4C3A-B59B-D38AD7A159A1}">
      <formula1>REGD7_2023</formula1>
    </dataValidation>
    <dataValidation type="list" allowBlank="1" showInputMessage="1" showErrorMessage="1" sqref="P125 AB125 AD125 AG125 AI125 AL125 AN125" xr:uid="{CB37FD82-B52E-4849-9FDF-F50473660BB1}">
      <formula1>REGD6_2023</formula1>
    </dataValidation>
    <dataValidation type="list" allowBlank="1" showInputMessage="1" showErrorMessage="1" sqref="P124 AB124 AD124 AG124 AI124 AL124 AN124" xr:uid="{8C8FD5D5-79CE-4DC8-850B-6920352AC79A}">
      <formula1>REGD5_2023</formula1>
    </dataValidation>
    <dataValidation type="list" allowBlank="1" showInputMessage="1" showErrorMessage="1" sqref="P117 AB117 AD117 AG117 AI117 AL117 AN117" xr:uid="{B3B0B291-5B9A-4F61-BD50-999C4C8F1710}">
      <formula1>REGD3_2023</formula1>
    </dataValidation>
    <dataValidation type="list" allowBlank="1" showInputMessage="1" showErrorMessage="1" sqref="P98 AB98 AD98 AG98 AI98 AL98 AN98" xr:uid="{FEEA7A88-5F90-4C9B-83DE-E23A3CA9A73C}">
      <formula1>REGD1_2023</formula1>
    </dataValidation>
    <dataValidation type="list" allowBlank="1" showInputMessage="1" showErrorMessage="1" sqref="P94 AB94 AD94 AG94 AI94 AL94 AN94" xr:uid="{F0F77563-13CB-4FB7-B9D4-AC86CF7B1AA1}">
      <formula1>REGC13</formula1>
    </dataValidation>
    <dataValidation type="list" allowBlank="1" showInputMessage="1" showErrorMessage="1" sqref="P76 AB76 AD76 AG76 AI76 AL76 AN76" xr:uid="{07DE28B7-F367-402A-A252-E4E3C33FABA4}">
      <formula1>REGC2</formula1>
    </dataValidation>
    <dataValidation type="list" allowBlank="1" showInputMessage="1" showErrorMessage="1" sqref="P49 AB49 AD49 AG49 AI49 AL49 AN49" xr:uid="{E886D25C-DFFD-4DA0-8EFB-767214D6B5B3}">
      <formula1>REGB9_2023</formula1>
    </dataValidation>
    <dataValidation type="list" allowBlank="1" showInputMessage="1" showErrorMessage="1" sqref="P46 AB46 AD46 AG46 AI46 AL46 AN46" xr:uid="{4B1FC51C-CA84-4494-8AFF-CFDC301656DF}">
      <formula1>REGB7</formula1>
    </dataValidation>
    <dataValidation type="list" allowBlank="1" showInputMessage="1" showErrorMessage="1" sqref="P33 AB33 AD33 AG33 AI33 AL33 AN33" xr:uid="{AA0B728C-966B-4915-BD25-136B12D27635}">
      <formula1>REGA22_2023</formula1>
    </dataValidation>
    <dataValidation type="list" allowBlank="1" showInputMessage="1" showErrorMessage="1" sqref="P30 AB30 AD30 AG30 AI30 AL30 AN30" xr:uid="{6061FDB7-A9AB-4C15-AFCE-92BE9108BE53}">
      <formula1>REGA16</formula1>
    </dataValidation>
    <dataValidation type="list" allowBlank="1" showInputMessage="1" showErrorMessage="1" sqref="P25 AB25 AD25 AG25 AI25 AL25 AN25" xr:uid="{F191ECAF-6D00-407F-BB9E-809892AA6928}">
      <formula1>REGA11_2023</formula1>
    </dataValidation>
    <dataValidation type="list" allowBlank="1" showInputMessage="1" showErrorMessage="1" sqref="P21 AB21 AD21 AG21 AI21 AL21 AN21" xr:uid="{DD9C493C-A852-4FBB-91EB-1556D8745F5F}">
      <formula1>REGA10_2023</formula1>
    </dataValidation>
    <dataValidation type="list" allowBlank="1" showInputMessage="1" showErrorMessage="1" sqref="P20 AB20 AD20 AG20 AI20 AL20 AN20" xr:uid="{DB0A2A42-4BCE-402A-A526-D87CE559C716}">
      <formula1>REGA9_2023</formula1>
    </dataValidation>
    <dataValidation type="list" allowBlank="1" showInputMessage="1" showErrorMessage="1" sqref="P16 AB16 AD16 AG16 AI16 AL16 AN16" xr:uid="{97CF5AB8-28FB-4911-B701-B8EDB73A35AC}">
      <formula1>REGA4_2023</formula1>
    </dataValidation>
    <dataValidation type="list" allowBlank="1" showInputMessage="1" showErrorMessage="1" sqref="AN78:AN80 P78:P80 P82 AN82 AN91:AN93 AB78:AB80 AB82 AB91:AB93 AD91:AD93 AD78:AD80 AD82 AG82 AG91:AG93 AG78:AG80 AI78:AI80 AI82 AI91:AI93 AL91:AL93 AL78:AL80 AL82 P91:P93" xr:uid="{9D45D805-1AFA-499F-BD0F-412797F6580E}">
      <formula1>REGC4</formula1>
    </dataValidation>
    <dataValidation type="list" allowBlank="1" showInputMessage="1" showErrorMessage="1" sqref="AN77 P77 P85 AN85 AN88 AB77 AB85 AB88 AD88 AD77 AD85 AG85 AG88 AG77 AI77 AI85 AI88 AL88 AL77 AL85 P88" xr:uid="{17FDCE4E-E36E-411E-AB5D-90A46BADE3DD}">
      <formula1>REGC3</formula1>
    </dataValidation>
    <dataValidation type="list" allowBlank="1" showInputMessage="1" showErrorMessage="1" sqref="AN8 AB8 AD8 AG8 AI8 AL8 P8" xr:uid="{B0D45369-69B7-419C-BD16-4D0FB6497B2E}">
      <formula1>REGC1</formula1>
    </dataValidation>
    <dataValidation type="list" allowBlank="1" showInputMessage="1" showErrorMessage="1" sqref="P67:P69 AN47:AN48 P51:P57 P47:P48 AN51:AN57 AN67:AN69 AB47:AB48 AB51:AB57 AB67:AB69 AD67:AD69 AD47:AD48 AD51:AD57 AG51:AG57 AG67:AG69 AG47:AG48 AI47:AI48 AI51:AI57 AI67:AI69 AL67:AL69 AL47:AL48 AL51:AL57" xr:uid="{01F45AB4-431C-4945-A0F8-727AF68E7A35}">
      <formula1>REGB8</formula1>
    </dataValidation>
    <dataValidation type="list" allowBlank="1" showInputMessage="1" showErrorMessage="1" sqref="AN45 AB45 AD45 AG45 AI45 AL45 P45" xr:uid="{27A8B41D-E2A6-497F-AE4D-59F09727F49F}">
      <formula1>REGB6</formula1>
    </dataValidation>
    <dataValidation type="list" allowBlank="1" showInputMessage="1" showErrorMessage="1" sqref="AN43:AN44 AB43:AB44 AD43:AD44 AG43:AG44 AI43:AI44 AL43:AL44 P43:P44" xr:uid="{49D22541-56BB-4451-8704-39EDAD3D210F}">
      <formula1>REGB4</formula1>
    </dataValidation>
    <dataValidation type="list" allowBlank="1" showInputMessage="1" showErrorMessage="1" sqref="AN18 AB18 AD18 AG18 AI18 AL18 P18" xr:uid="{1BA67F34-7B3B-400F-A027-74322AB17221}">
      <formula1>REGB3</formula1>
    </dataValidation>
    <dataValidation type="list" allowBlank="1" showInputMessage="1" showErrorMessage="1" sqref="AN42 AB42 AD42 AG42 AI42 AL42 P42" xr:uid="{4B2B294A-5879-462B-A542-9FD997F7D945}">
      <formula1>REGB2</formula1>
    </dataValidation>
    <dataValidation type="list" allowBlank="1" showInputMessage="1" showErrorMessage="1" sqref="AN41 AB41 AD41 AG41 AI41 AL41 P41" xr:uid="{473207AC-6394-4DD5-A79B-0B6BFC5F30F7}">
      <formula1>REGB1</formula1>
    </dataValidation>
    <dataValidation type="list" allowBlank="1" showInputMessage="1" showErrorMessage="1" sqref="AN38 P38 AB38 AD38 AG38 AI38 AL38" xr:uid="{1866F0D0-9E14-420B-A76C-1373801645AF}">
      <formula1>REGA23</formula1>
    </dataValidation>
    <dataValidation type="list" allowBlank="1" showInputMessage="1" showErrorMessage="1" sqref="AN36 AB36 AD36 AG36 AI36 AL36 P36" xr:uid="{168D2623-FCCB-4C1F-97B2-E9889F6354CE}">
      <formula1>REGA21</formula1>
    </dataValidation>
    <dataValidation type="list" allowBlank="1" showInputMessage="1" showErrorMessage="1" sqref="AN35 AB35 AD35 AG35 AI35 AL35 P35" xr:uid="{376C98E6-9816-4FBE-B642-2C6FC671FCEE}">
      <formula1>REGA20</formula1>
    </dataValidation>
    <dataValidation type="list" allowBlank="1" showInputMessage="1" showErrorMessage="1" sqref="AN34 AB34 AD34 AG34 AI34 AL34 P34" xr:uid="{2BF0E716-1170-4354-AC24-F4F1E68A909C}">
      <formula1>REGA19</formula1>
    </dataValidation>
    <dataValidation type="list" allowBlank="1" showInputMessage="1" showErrorMessage="1" sqref="AN31 AB31 AD31 AG31 AI31 AL31 P31" xr:uid="{6996D574-47D3-49BD-91FC-2BDB0F360D62}">
      <formula1>REGA17</formula1>
    </dataValidation>
    <dataValidation type="list" allowBlank="1" showInputMessage="1" showErrorMessage="1" sqref="AN28 AB28 AD28 AG28 AI28 AL28 P28" xr:uid="{5AD8BA6C-F68D-4BAE-AE66-E5DC0FFAD148}">
      <formula1>REGA14</formula1>
    </dataValidation>
    <dataValidation type="list" allowBlank="1" showInputMessage="1" showErrorMessage="1" sqref="AN27 P27 AB27 AD27 AG27 AI27 AL27" xr:uid="{782BDD74-EE78-4470-A89D-CD8A1206B372}">
      <formula1>REGA13_2023</formula1>
    </dataValidation>
    <dataValidation type="list" allowBlank="1" showInputMessage="1" showErrorMessage="1" sqref="AN22 AB22 AD22 AG22 AI22 AL22 P22" xr:uid="{A8DDF8C2-5282-4DC9-B124-B2B3A7B8B093}">
      <formula1>REGA8</formula1>
    </dataValidation>
    <dataValidation type="list" allowBlank="1" showInputMessage="1" showErrorMessage="1" sqref="AN19 P19 AB19 AD19 AG19 AI19 AL19" xr:uid="{240B9A4D-4F9F-44CC-B09A-3D82227EDA11}">
      <formula1>REGA6</formula1>
    </dataValidation>
    <dataValidation type="list" allowBlank="1" showInputMessage="1" showErrorMessage="1" sqref="AN17 AB17 AD17 AG17 AI17 AL17 P17" xr:uid="{FD530523-5DED-41D1-9AE3-AC1CB46AB951}">
      <formula1>REGA5</formula1>
    </dataValidation>
    <dataValidation type="list" allowBlank="1" showInputMessage="1" showErrorMessage="1" sqref="AN15 AB15 AD15 AG15 AI15 AL15 P15" xr:uid="{DB2570BB-701E-4276-B1A9-534987662D12}">
      <formula1>REGA3</formula1>
    </dataValidation>
    <dataValidation type="list" allowBlank="1" showInputMessage="1" showErrorMessage="1" sqref="AN9 AB9 AD9 AG9 AI9 AL9 P9" xr:uid="{593FD17F-E384-464A-977E-22FF9618E5DB}">
      <formula1>REGA1</formula1>
    </dataValidation>
    <dataValidation type="list" allowBlank="1" showInputMessage="1" showErrorMessage="1" sqref="AN6 AB6 AD6 AG6 AI6 AL6 P6" xr:uid="{D4B22917-E5A2-4ABC-9384-0B6664A852A1}">
      <formula1>REGNAME</formula1>
    </dataValidation>
    <dataValidation type="list" allowBlank="1" showInputMessage="1" showErrorMessage="1" sqref="P37 AN101:AN107 AN109:AN116 AN119:AN123 AN127 AN32 AN23:AN24 AN26 AN29 AN11:AN14 P127 P119:P123 P109:P116 P101:P107 P99 P11:P14 P29 P26 P23:P24 AN99 P32 AN37 AB23:AB24 AB32 AB127 AB119:AB123 AB109:AB116 AB101:AB107 AB99 AB37 AB11:AB14 AB29 AB26 AD26 AD23:AD24 AD32 AD127 AD119:AD123 AD109:AD116 AD101:AD107 AD99 AD37 AD11:AD14 AD29 AG29 AG26 AG23:AG24 AG32 AG127 AG119:AG123 AG109:AG116 AG101:AG107 AG99 AG37 AG11:AG14 AI11:AI14 AI29 AI26 AI23:AI24 AI32 AI127 AI119:AI123 AI109:AI116 AI101:AI107 AI99 AI37 AL37 AL11:AL14 AL29 AL26 AL23:AL24 AL32 AL127 AL119:AL123 AL109:AL116 AL101:AL107 AL99" xr:uid="{4B112A72-187B-4A54-8548-C7F8BA760908}">
      <formula1>ECO_A</formula1>
    </dataValidation>
    <dataValidation allowBlank="1" showInputMessage="1" showErrorMessage="1" sqref="P70 AG5 AD74:AD75 AB84 P7 AD70 AD95:AD96 AG70 AB87 AB100 AG95:AG96 AB90 AG10 I136:J137 K97:M141 AD50 AD7 J97:J134 I122:I133 I5:M59 N128:N141 AG7 J66:M96 I66:I100 AG50 P66 AD10 AG39:AG40 P39:P40 AG90 P118 AG81 AB81 AB128:AB141 P128:P141 AB39:AB40 P81 AB50 AD66 AD118 AB95:AB97 P108 AB74:AB75 AG66 P74:P75 P50 P84 P10 AG74:AG75 AD84 AD87 P87 AD108 P95:P97 AG84 AG87 AD90 P90 AB5 P5 P100 AB66 P58 AB7 AB58 AB70 AD5 AD58 AB10 AG58 AB108 AB118 AD81 AD39:AD40" xr:uid="{E6576F2E-40F0-4A41-B93A-256815A8A41D}"/>
  </dataValidations>
  <pageMargins left="0.7" right="0.7" top="0.75" bottom="0.75" header="0.3" footer="0.3"/>
  <pageSetup paperSize="9" orientation="portrait" r:id="rId1"/>
  <headerFooter>
    <oddFooter>&amp;C_x000D_&amp;1#&amp;"Calibri"&amp;10&amp;K0000FF Restricted Use - À usage restreint</oddFooter>
  </headerFooter>
  <extLst>
    <ext xmlns:x14="http://schemas.microsoft.com/office/spreadsheetml/2009/9/main" uri="{CCE6A557-97BC-4b89-ADB6-D9C93CAAB3DF}">
      <x14:dataValidations xmlns:xm="http://schemas.microsoft.com/office/excel/2006/main" count="91">
        <x14:dataValidation type="list" allowBlank="1" showInputMessage="1" showErrorMessage="1" xr:uid="{46CD025F-8C38-4B7F-AAC5-EC4601B1E7E8}">
          <x14:formula1>
            <xm:f>OFFSET(Conditions!$CO$3,0,0,Conditions!$CO$1,1)</xm:f>
          </x14:formula1>
          <xm:sqref>P59</xm:sqref>
        </x14:dataValidation>
        <x14:dataValidation type="list" allowBlank="1" showInputMessage="1" showErrorMessage="1" xr:uid="{B2054069-5517-489A-9B16-5A5DCCB4044A}">
          <x14:formula1>
            <xm:f>OFFSET(Conditions!$CP$3,0,0,Conditions!$CP$1,1)</xm:f>
          </x14:formula1>
          <xm:sqref>P60</xm:sqref>
        </x14:dataValidation>
        <x14:dataValidation type="list" allowBlank="1" showInputMessage="1" showErrorMessage="1" xr:uid="{7744977E-2012-4ED6-A4CA-9675044B6196}">
          <x14:formula1>
            <xm:f>OFFSET(Conditions!$CQ$3,0,0,Conditions!$CQ$1,1)</xm:f>
          </x14:formula1>
          <xm:sqref>P61</xm:sqref>
        </x14:dataValidation>
        <x14:dataValidation type="list" allowBlank="1" showInputMessage="1" showErrorMessage="1" xr:uid="{7BF61C5E-E4B8-4F2E-B375-14489C50996B}">
          <x14:formula1>
            <xm:f>OFFSET(Conditions!$CR$3,0,0,Conditions!$CR$1,1)</xm:f>
          </x14:formula1>
          <xm:sqref>P62</xm:sqref>
        </x14:dataValidation>
        <x14:dataValidation type="list" allowBlank="1" showInputMessage="1" showErrorMessage="1" xr:uid="{DD240F3B-7900-4DF7-8D93-F4FE7B45523E}">
          <x14:formula1>
            <xm:f>OFFSET(Conditions!$CS$3,0,0,Conditions!$CS$1,1)</xm:f>
          </x14:formula1>
          <xm:sqref>P63</xm:sqref>
        </x14:dataValidation>
        <x14:dataValidation type="list" allowBlank="1" showInputMessage="1" showErrorMessage="1" xr:uid="{A20F5229-AD15-44B7-BC6D-7AAC231C977A}">
          <x14:formula1>
            <xm:f>OFFSET(Conditions!$CT$3,0,0,Conditions!$CT$1,1)</xm:f>
          </x14:formula1>
          <xm:sqref>P64</xm:sqref>
        </x14:dataValidation>
        <x14:dataValidation type="list" allowBlank="1" showInputMessage="1" showErrorMessage="1" xr:uid="{504C3663-EA3F-42A1-A950-8D02E120D1D1}">
          <x14:formula1>
            <xm:f>OFFSET(Conditions!$CU$3,0,0,Conditions!$CU$1,1)</xm:f>
          </x14:formula1>
          <xm:sqref>P65</xm:sqref>
        </x14:dataValidation>
        <x14:dataValidation type="list" allowBlank="1" showInputMessage="1" showErrorMessage="1" xr:uid="{636EE379-C5D2-4AF8-8761-E14879F0F340}">
          <x14:formula1>
            <xm:f>OFFSET(Conditions!$CO$13,0,0,Conditions!$CO$11,1)</xm:f>
          </x14:formula1>
          <xm:sqref>AB59</xm:sqref>
        </x14:dataValidation>
        <x14:dataValidation type="list" allowBlank="1" showInputMessage="1" showErrorMessage="1" xr:uid="{2D85583C-9339-45AC-A97B-EACFB248CDF3}">
          <x14:formula1>
            <xm:f>OFFSET(Conditions!$CP$13,0,0,Conditions!$CP$11,1)</xm:f>
          </x14:formula1>
          <xm:sqref>AB60</xm:sqref>
        </x14:dataValidation>
        <x14:dataValidation type="list" allowBlank="1" showInputMessage="1" showErrorMessage="1" xr:uid="{D0725FE1-F782-4192-BCFB-FCDE0DC02C9B}">
          <x14:formula1>
            <xm:f>OFFSET(Conditions!$CQ$13,0,0,Conditions!$CQ$11,1)</xm:f>
          </x14:formula1>
          <xm:sqref>AB61</xm:sqref>
        </x14:dataValidation>
        <x14:dataValidation type="list" allowBlank="1" showInputMessage="1" showErrorMessage="1" xr:uid="{E073B793-C433-448B-9FBD-89DBCAABCC76}">
          <x14:formula1>
            <xm:f>OFFSET(Conditions!$CR$13,0,0,Conditions!$CR$11,1)</xm:f>
          </x14:formula1>
          <xm:sqref>AB62</xm:sqref>
        </x14:dataValidation>
        <x14:dataValidation type="list" allowBlank="1" showInputMessage="1" showErrorMessage="1" xr:uid="{F570CAE1-0BAF-4910-9D58-71EFEAE368CE}">
          <x14:formula1>
            <xm:f>OFFSET(Conditions!$CS$13,0,0,Conditions!$CS$11,1)</xm:f>
          </x14:formula1>
          <xm:sqref>AB63</xm:sqref>
        </x14:dataValidation>
        <x14:dataValidation type="list" allowBlank="1" showInputMessage="1" showErrorMessage="1" xr:uid="{6E2CEF74-D7ED-4BB6-8E9D-013C76C45538}">
          <x14:formula1>
            <xm:f>OFFSET(Conditions!$CT$13,0,0,Conditions!$CT$11,1)</xm:f>
          </x14:formula1>
          <xm:sqref>AB64</xm:sqref>
        </x14:dataValidation>
        <x14:dataValidation type="list" allowBlank="1" showInputMessage="1" showErrorMessage="1" xr:uid="{E88F2298-4CE3-4406-BC43-968C384D8D5C}">
          <x14:formula1>
            <xm:f>OFFSET(Conditions!$CU$13,0,0,Conditions!$CU$11,1)</xm:f>
          </x14:formula1>
          <xm:sqref>AB65</xm:sqref>
        </x14:dataValidation>
        <x14:dataValidation type="list" allowBlank="1" showInputMessage="1" showErrorMessage="1" xr:uid="{4BC22772-EC41-4558-8231-5BC1E2BE0ACE}">
          <x14:formula1>
            <xm:f>OFFSET(Conditions!$CO$23,0,0,Conditions!$CO$21,1)</xm:f>
          </x14:formula1>
          <xm:sqref>AD59</xm:sqref>
        </x14:dataValidation>
        <x14:dataValidation type="list" allowBlank="1" showInputMessage="1" showErrorMessage="1" xr:uid="{C405BAC0-DF4D-4099-BCF2-DDA1902F623D}">
          <x14:formula1>
            <xm:f>OFFSET(Conditions!$CP$23,0,0,Conditions!$CP$21,1)</xm:f>
          </x14:formula1>
          <xm:sqref>AD60</xm:sqref>
        </x14:dataValidation>
        <x14:dataValidation type="list" allowBlank="1" showInputMessage="1" showErrorMessage="1" xr:uid="{4B2CB6EF-39E3-489B-92C3-B2999C26ADC2}">
          <x14:formula1>
            <xm:f>OFFSET(Conditions!$CQ$23,0,0,Conditions!$CQ$21,1)</xm:f>
          </x14:formula1>
          <xm:sqref>AD61</xm:sqref>
        </x14:dataValidation>
        <x14:dataValidation type="list" allowBlank="1" showInputMessage="1" showErrorMessage="1" xr:uid="{EC424656-5B45-4015-AD59-5B2C05AFC71B}">
          <x14:formula1>
            <xm:f>OFFSET(Conditions!$CR$23,0,0,Conditions!$CR$21,1)</xm:f>
          </x14:formula1>
          <xm:sqref>AD62</xm:sqref>
        </x14:dataValidation>
        <x14:dataValidation type="list" allowBlank="1" showInputMessage="1" showErrorMessage="1" xr:uid="{328C92BD-83B6-4137-851C-188707AE9136}">
          <x14:formula1>
            <xm:f>OFFSET(Conditions!$CS$23,0,0,Conditions!$CS$21,1)</xm:f>
          </x14:formula1>
          <xm:sqref>AD63</xm:sqref>
        </x14:dataValidation>
        <x14:dataValidation type="list" allowBlank="1" showInputMessage="1" showErrorMessage="1" xr:uid="{13F07877-B117-4819-91F3-477B8477BE1F}">
          <x14:formula1>
            <xm:f>OFFSET(Conditions!$CT$23,0,0,Conditions!$CT$21,1)</xm:f>
          </x14:formula1>
          <xm:sqref>AD64</xm:sqref>
        </x14:dataValidation>
        <x14:dataValidation type="list" allowBlank="1" showInputMessage="1" showErrorMessage="1" xr:uid="{08FA7D4A-AF5E-4C18-AA1A-1D877AFDF7FE}">
          <x14:formula1>
            <xm:f>OFFSET(Conditions!$CU$23,0,0,Conditions!$CU$21,1)</xm:f>
          </x14:formula1>
          <xm:sqref>AD65</xm:sqref>
        </x14:dataValidation>
        <x14:dataValidation type="list" allowBlank="1" showInputMessage="1" showErrorMessage="1" xr:uid="{BF399E57-FA93-442A-9DAF-BB7923E68909}">
          <x14:formula1>
            <xm:f>OFFSET(Conditions!$CO$33,0,0,Conditions!$CO$31,1)</xm:f>
          </x14:formula1>
          <xm:sqref>AG59</xm:sqref>
        </x14:dataValidation>
        <x14:dataValidation type="list" allowBlank="1" showInputMessage="1" showErrorMessage="1" xr:uid="{6C8A59DF-696F-4CCE-A532-4637E0A3F0C0}">
          <x14:formula1>
            <xm:f>OFFSET(Conditions!$CP$33,0,0,Conditions!$CP$31,1)</xm:f>
          </x14:formula1>
          <xm:sqref>AG60</xm:sqref>
        </x14:dataValidation>
        <x14:dataValidation type="list" allowBlank="1" showInputMessage="1" showErrorMessage="1" xr:uid="{C902A20F-5EA6-42C7-9FAF-04787D56985E}">
          <x14:formula1>
            <xm:f>OFFSET(Conditions!$CQ$33,0,0,Conditions!$CQ$31,1)</xm:f>
          </x14:formula1>
          <xm:sqref>AG61</xm:sqref>
        </x14:dataValidation>
        <x14:dataValidation type="list" allowBlank="1" showInputMessage="1" showErrorMessage="1" xr:uid="{F94789B5-557B-4C51-B444-5313A7817D9F}">
          <x14:formula1>
            <xm:f>OFFSET(Conditions!$CR$33,0,0,Conditions!$CR$31,1)</xm:f>
          </x14:formula1>
          <xm:sqref>AG62</xm:sqref>
        </x14:dataValidation>
        <x14:dataValidation type="list" allowBlank="1" showInputMessage="1" showErrorMessage="1" xr:uid="{47D0B95D-0B1A-4B10-AB16-A500931F59CE}">
          <x14:formula1>
            <xm:f>OFFSET(Conditions!$CS$33,0,0,Conditions!$CS$31,1)</xm:f>
          </x14:formula1>
          <xm:sqref>AG63</xm:sqref>
        </x14:dataValidation>
        <x14:dataValidation type="list" allowBlank="1" showInputMessage="1" showErrorMessage="1" xr:uid="{89057034-D67D-4220-AB40-AFFD239A32BE}">
          <x14:formula1>
            <xm:f>OFFSET(Conditions!$CT$33,0,0,Conditions!$CT$31,1)</xm:f>
          </x14:formula1>
          <xm:sqref>AG64</xm:sqref>
        </x14:dataValidation>
        <x14:dataValidation type="list" allowBlank="1" showInputMessage="1" showErrorMessage="1" xr:uid="{40C347CC-5297-4ECC-BC11-4059E7361B07}">
          <x14:formula1>
            <xm:f>OFFSET(Conditions!$CU$33,0,0,Conditions!$CU$31,1)</xm:f>
          </x14:formula1>
          <xm:sqref>AG65</xm:sqref>
        </x14:dataValidation>
        <x14:dataValidation type="list" allowBlank="1" showInputMessage="1" showErrorMessage="1" xr:uid="{2EA86B93-58FA-430D-A4EF-5EFFA7066D1F}">
          <x14:formula1>
            <xm:f>OFFSET(Conditions!$CO$43,0,0,Conditions!$CO$41,1)</xm:f>
          </x14:formula1>
          <xm:sqref>AI59</xm:sqref>
        </x14:dataValidation>
        <x14:dataValidation type="list" allowBlank="1" showInputMessage="1" showErrorMessage="1" xr:uid="{479DF48A-CA01-4634-8763-0C0711BE8A1A}">
          <x14:formula1>
            <xm:f>OFFSET(Conditions!$CP$43,0,0,Conditions!$CP$41,1)</xm:f>
          </x14:formula1>
          <xm:sqref>AI60</xm:sqref>
        </x14:dataValidation>
        <x14:dataValidation type="list" allowBlank="1" showInputMessage="1" showErrorMessage="1" xr:uid="{F74A4245-0423-4C93-BD6D-E610E6729E86}">
          <x14:formula1>
            <xm:f>OFFSET(Conditions!$CQ$43,0,0,Conditions!$CQ$41,1)</xm:f>
          </x14:formula1>
          <xm:sqref>AI61</xm:sqref>
        </x14:dataValidation>
        <x14:dataValidation type="list" allowBlank="1" showInputMessage="1" showErrorMessage="1" xr:uid="{61A40470-C8F5-44CA-A41A-1F9A955B3222}">
          <x14:formula1>
            <xm:f>OFFSET(Conditions!$CR$43,0,0,Conditions!$CR$41,1)</xm:f>
          </x14:formula1>
          <xm:sqref>AI62</xm:sqref>
        </x14:dataValidation>
        <x14:dataValidation type="list" allowBlank="1" showInputMessage="1" showErrorMessage="1" xr:uid="{E80E0D70-A4F6-41E6-8ED8-66EFC21C61ED}">
          <x14:formula1>
            <xm:f>OFFSET(Conditions!$CS$43,0,0,Conditions!$CS$41,1)</xm:f>
          </x14:formula1>
          <xm:sqref>AI63</xm:sqref>
        </x14:dataValidation>
        <x14:dataValidation type="list" allowBlank="1" showInputMessage="1" showErrorMessage="1" xr:uid="{049AF0B2-70F2-4F21-AC16-D926F6792ADB}">
          <x14:formula1>
            <xm:f>OFFSET(Conditions!$CT$43,0,0,Conditions!$CT$41,1)</xm:f>
          </x14:formula1>
          <xm:sqref>AI64</xm:sqref>
        </x14:dataValidation>
        <x14:dataValidation type="list" allowBlank="1" showInputMessage="1" showErrorMessage="1" xr:uid="{CD0E6DDD-DC3D-4B0E-840A-813782D040B3}">
          <x14:formula1>
            <xm:f>OFFSET(Conditions!$CU$43,0,0,Conditions!$CU$41,1)</xm:f>
          </x14:formula1>
          <xm:sqref>AI65</xm:sqref>
        </x14:dataValidation>
        <x14:dataValidation type="list" allowBlank="1" showInputMessage="1" showErrorMessage="1" xr:uid="{FB1B964D-089E-419C-9696-9F8FB8FB6509}">
          <x14:formula1>
            <xm:f>OFFSET(Conditions!$CO$53,0,0,Conditions!$CO$51,1)</xm:f>
          </x14:formula1>
          <xm:sqref>AL59</xm:sqref>
        </x14:dataValidation>
        <x14:dataValidation type="list" allowBlank="1" showInputMessage="1" showErrorMessage="1" xr:uid="{A6907F7A-7D58-4CA8-8F70-851FA1D0FC48}">
          <x14:formula1>
            <xm:f>OFFSET(Conditions!$CP$53,0,0,Conditions!$CP$51,1)</xm:f>
          </x14:formula1>
          <xm:sqref>AL60</xm:sqref>
        </x14:dataValidation>
        <x14:dataValidation type="list" allowBlank="1" showInputMessage="1" showErrorMessage="1" xr:uid="{EABB0617-3F10-4E22-A8C3-A9A5B3330847}">
          <x14:formula1>
            <xm:f>OFFSET(Conditions!$CQ$53,0,0,Conditions!$CQ$51,1)</xm:f>
          </x14:formula1>
          <xm:sqref>AL61</xm:sqref>
        </x14:dataValidation>
        <x14:dataValidation type="list" allowBlank="1" showInputMessage="1" showErrorMessage="1" xr:uid="{8373B006-DCAC-4D53-AD73-B925C98C9446}">
          <x14:formula1>
            <xm:f>OFFSET(Conditions!$CR$53,0,0,Conditions!$CR$51,1)</xm:f>
          </x14:formula1>
          <xm:sqref>AL62</xm:sqref>
        </x14:dataValidation>
        <x14:dataValidation type="list" allowBlank="1" showInputMessage="1" showErrorMessage="1" xr:uid="{79CA64B7-7A12-4BB5-80C5-3E2DDED65E08}">
          <x14:formula1>
            <xm:f>OFFSET(Conditions!$CS$53,0,0,Conditions!$CS$51,1)</xm:f>
          </x14:formula1>
          <xm:sqref>AL63</xm:sqref>
        </x14:dataValidation>
        <x14:dataValidation type="list" allowBlank="1" showInputMessage="1" showErrorMessage="1" xr:uid="{42B6D4CF-983F-45DE-8B51-66CE5B9DDDE9}">
          <x14:formula1>
            <xm:f>OFFSET(Conditions!$CT$53,0,0,Conditions!$CT$51,1)</xm:f>
          </x14:formula1>
          <xm:sqref>AL64</xm:sqref>
        </x14:dataValidation>
        <x14:dataValidation type="list" allowBlank="1" showInputMessage="1" showErrorMessage="1" xr:uid="{ABC5531E-6D64-4AE6-942E-E2BE41F013EC}">
          <x14:formula1>
            <xm:f>OFFSET(Conditions!$CU$53,0,0,Conditions!$CU$51,1)</xm:f>
          </x14:formula1>
          <xm:sqref>AL65</xm:sqref>
        </x14:dataValidation>
        <x14:dataValidation type="list" allowBlank="1" showInputMessage="1" showErrorMessage="1" xr:uid="{6E4386F2-FF93-4C20-8178-693B075CFAB6}">
          <x14:formula1>
            <xm:f>OFFSET(Conditions!$CO$63,0,0,Conditions!$CO$61,1)</xm:f>
          </x14:formula1>
          <xm:sqref>AN59</xm:sqref>
        </x14:dataValidation>
        <x14:dataValidation type="list" allowBlank="1" showInputMessage="1" showErrorMessage="1" xr:uid="{A73EE248-04A5-4B80-9DFE-5F6B643C5A78}">
          <x14:formula1>
            <xm:f>OFFSET(Conditions!$CP$63,0,0,Conditions!$CP$61,1)</xm:f>
          </x14:formula1>
          <xm:sqref>AN60</xm:sqref>
        </x14:dataValidation>
        <x14:dataValidation type="list" allowBlank="1" showInputMessage="1" showErrorMessage="1" xr:uid="{94457656-3D58-46D6-B092-70F4ECEAB8F5}">
          <x14:formula1>
            <xm:f>OFFSET(Conditions!$CQ$63,0,0,Conditions!$CQ$61,1)</xm:f>
          </x14:formula1>
          <xm:sqref>AN61</xm:sqref>
        </x14:dataValidation>
        <x14:dataValidation type="list" allowBlank="1" showInputMessage="1" showErrorMessage="1" xr:uid="{235E4BF3-FB0D-4014-A8BE-89F7C76E97C3}">
          <x14:formula1>
            <xm:f>OFFSET(Conditions!$CR$63,0,0,Conditions!$CR$61,1)</xm:f>
          </x14:formula1>
          <xm:sqref>AN62</xm:sqref>
        </x14:dataValidation>
        <x14:dataValidation type="list" allowBlank="1" showInputMessage="1" showErrorMessage="1" xr:uid="{A08D9525-35EA-4BDA-9B9D-3E796E90D5C4}">
          <x14:formula1>
            <xm:f>OFFSET(Conditions!$CS$63,0,0,Conditions!$CS$61,1)</xm:f>
          </x14:formula1>
          <xm:sqref>AN63</xm:sqref>
        </x14:dataValidation>
        <x14:dataValidation type="list" allowBlank="1" showInputMessage="1" showErrorMessage="1" xr:uid="{548B4C13-4D54-4D0A-9480-DE5A9A3FDE21}">
          <x14:formula1>
            <xm:f>OFFSET(Conditions!$CT$63,0,0,Conditions!$CT$61,1)</xm:f>
          </x14:formula1>
          <xm:sqref>AN64</xm:sqref>
        </x14:dataValidation>
        <x14:dataValidation type="list" allowBlank="1" showInputMessage="1" showErrorMessage="1" xr:uid="{0200D3AB-E052-4766-89CD-27A65BA6BCAD}">
          <x14:formula1>
            <xm:f>OFFSET(Conditions!$CU$63,0,0,Conditions!$CU$61,1)</xm:f>
          </x14:formula1>
          <xm:sqref>AN65</xm:sqref>
        </x14:dataValidation>
        <x14:dataValidation type="list" allowBlank="1" showInputMessage="1" showErrorMessage="1" xr:uid="{619093C5-DD55-4B49-B44C-928F009BF54C}">
          <x14:formula1>
            <xm:f>OFFSET(Conditions!$CW$3,0,0,Conditions!$CW$1,1)</xm:f>
          </x14:formula1>
          <xm:sqref>P71</xm:sqref>
        </x14:dataValidation>
        <x14:dataValidation type="list" allowBlank="1" showInputMessage="1" showErrorMessage="1" xr:uid="{7CA87B9C-4133-4397-BDBB-FF9F33B281C8}">
          <x14:formula1>
            <xm:f>OFFSET(Conditions!$CX$3,0,0,Conditions!$CX$1,1)</xm:f>
          </x14:formula1>
          <xm:sqref>P72</xm:sqref>
        </x14:dataValidation>
        <x14:dataValidation type="list" allowBlank="1" showInputMessage="1" showErrorMessage="1" xr:uid="{A58287C3-257C-4D7E-870C-E8DDCC129F0C}">
          <x14:formula1>
            <xm:f>OFFSET(Conditions!$CY$3,0,0,Conditions!$CY$1,1)</xm:f>
          </x14:formula1>
          <xm:sqref>P73</xm:sqref>
        </x14:dataValidation>
        <x14:dataValidation type="list" allowBlank="1" showInputMessage="1" showErrorMessage="1" xr:uid="{9F25FEC8-54AD-4E57-A0A3-5427B3D29D57}">
          <x14:formula1>
            <xm:f>OFFSET(Conditions!$CW$13,0,0,Conditions!$CW$11,1)</xm:f>
          </x14:formula1>
          <xm:sqref>AB71</xm:sqref>
        </x14:dataValidation>
        <x14:dataValidation type="list" allowBlank="1" showInputMessage="1" showErrorMessage="1" xr:uid="{331BDBA4-2150-4B02-B7BC-0BCFFD5346C5}">
          <x14:formula1>
            <xm:f>OFFSET(Conditions!$CX$13,0,0,Conditions!$CX$11,1)</xm:f>
          </x14:formula1>
          <xm:sqref>AB72</xm:sqref>
        </x14:dataValidation>
        <x14:dataValidation type="list" allowBlank="1" showInputMessage="1" showErrorMessage="1" xr:uid="{E77E10E8-B766-48E1-8506-4371826C8F70}">
          <x14:formula1>
            <xm:f>OFFSET(Conditions!$CY$13,0,0,Conditions!$CY$11,1)</xm:f>
          </x14:formula1>
          <xm:sqref>AB73</xm:sqref>
        </x14:dataValidation>
        <x14:dataValidation type="list" allowBlank="1" showInputMessage="1" showErrorMessage="1" xr:uid="{20073033-C51C-4B58-9658-1C1FB2E79E01}">
          <x14:formula1>
            <xm:f>OFFSET(Conditions!$CW$23,0,0,Conditions!$CW$21,1)</xm:f>
          </x14:formula1>
          <xm:sqref>AD71</xm:sqref>
        </x14:dataValidation>
        <x14:dataValidation type="list" allowBlank="1" showInputMessage="1" showErrorMessage="1" xr:uid="{AB61FCB9-02B5-4559-BD6B-731FF788BE9E}">
          <x14:formula1>
            <xm:f>OFFSET(Conditions!$CX$23,0,0,Conditions!$CX$21,1)</xm:f>
          </x14:formula1>
          <xm:sqref>AD72</xm:sqref>
        </x14:dataValidation>
        <x14:dataValidation type="list" allowBlank="1" showInputMessage="1" showErrorMessage="1" xr:uid="{574BAA2C-9D6B-4E8A-905F-3FCDF52540C6}">
          <x14:formula1>
            <xm:f>OFFSET(Conditions!$CY$23,0,0,Conditions!$CY$21,1)</xm:f>
          </x14:formula1>
          <xm:sqref>AD73</xm:sqref>
        </x14:dataValidation>
        <x14:dataValidation type="list" allowBlank="1" showInputMessage="1" showErrorMessage="1" xr:uid="{CF8F5C83-3407-4F22-8A1E-5EDEFE52641E}">
          <x14:formula1>
            <xm:f>OFFSET(Conditions!$CW$33,0,0,Conditions!$CW$31,1)</xm:f>
          </x14:formula1>
          <xm:sqref>AG71</xm:sqref>
        </x14:dataValidation>
        <x14:dataValidation type="list" allowBlank="1" showInputMessage="1" showErrorMessage="1" xr:uid="{118547BE-C436-4259-97CE-982213338E35}">
          <x14:formula1>
            <xm:f>OFFSET(Conditions!$CX$33,0,0,Conditions!$CX$31,1)</xm:f>
          </x14:formula1>
          <xm:sqref>AG72</xm:sqref>
        </x14:dataValidation>
        <x14:dataValidation type="list" allowBlank="1" showInputMessage="1" showErrorMessage="1" xr:uid="{DFDDB38F-2ACF-4AAC-913C-44A659561AC3}">
          <x14:formula1>
            <xm:f>OFFSET(Conditions!$CY$33,0,0,Conditions!$CY$31,1)</xm:f>
          </x14:formula1>
          <xm:sqref>AG73</xm:sqref>
        </x14:dataValidation>
        <x14:dataValidation type="list" allowBlank="1" showInputMessage="1" showErrorMessage="1" xr:uid="{A59C50AA-54F1-4E30-8D90-5D72CC382293}">
          <x14:formula1>
            <xm:f>OFFSET(Conditions!$CW$43,0,0,Conditions!$CW$41,1)</xm:f>
          </x14:formula1>
          <xm:sqref>AI71</xm:sqref>
        </x14:dataValidation>
        <x14:dataValidation type="list" allowBlank="1" showInputMessage="1" showErrorMessage="1" xr:uid="{B821EE86-ABDE-46D8-B045-7CF9456244E3}">
          <x14:formula1>
            <xm:f>OFFSET(Conditions!$CX$43,0,0,Conditions!$CX$41,1)</xm:f>
          </x14:formula1>
          <xm:sqref>AI72</xm:sqref>
        </x14:dataValidation>
        <x14:dataValidation type="list" allowBlank="1" showInputMessage="1" showErrorMessage="1" xr:uid="{7F8F8CFF-1606-4CCE-B7E5-997927914557}">
          <x14:formula1>
            <xm:f>OFFSET(Conditions!$CY$43,0,0,Conditions!$CY$41,1)</xm:f>
          </x14:formula1>
          <xm:sqref>AI73</xm:sqref>
        </x14:dataValidation>
        <x14:dataValidation type="list" allowBlank="1" showInputMessage="1" showErrorMessage="1" xr:uid="{A4A40983-6A16-4853-ACEE-196556893358}">
          <x14:formula1>
            <xm:f>OFFSET(Conditions!$CW$53,0,0,Conditions!$CW$51,1)</xm:f>
          </x14:formula1>
          <xm:sqref>AL71</xm:sqref>
        </x14:dataValidation>
        <x14:dataValidation type="list" allowBlank="1" showInputMessage="1" showErrorMessage="1" xr:uid="{E1F4A5DD-682A-49E0-BF28-263A11AFFF82}">
          <x14:formula1>
            <xm:f>OFFSET(Conditions!$CX$53,0,0,Conditions!$CX$51,1)</xm:f>
          </x14:formula1>
          <xm:sqref>AL72</xm:sqref>
        </x14:dataValidation>
        <x14:dataValidation type="list" allowBlank="1" showInputMessage="1" showErrorMessage="1" xr:uid="{022685F1-756C-48CE-AC15-C19F3B7CB31E}">
          <x14:formula1>
            <xm:f>OFFSET(Conditions!$CY$53,0,0,Conditions!$CY$51,1)</xm:f>
          </x14:formula1>
          <xm:sqref>AL73</xm:sqref>
        </x14:dataValidation>
        <x14:dataValidation type="list" allowBlank="1" showInputMessage="1" showErrorMessage="1" xr:uid="{E643736E-FB78-41BB-A732-662E1087E0D2}">
          <x14:formula1>
            <xm:f>OFFSET(Conditions!$CW$63,0,0,Conditions!$CW$61,1)</xm:f>
          </x14:formula1>
          <xm:sqref>AN71</xm:sqref>
        </x14:dataValidation>
        <x14:dataValidation type="list" allowBlank="1" showInputMessage="1" showErrorMessage="1" xr:uid="{2AEA321D-0238-4830-9D3E-41F87DADB7B9}">
          <x14:formula1>
            <xm:f>OFFSET(Conditions!$CX$63,0,0,Conditions!$CX$61,1)</xm:f>
          </x14:formula1>
          <xm:sqref>AN72</xm:sqref>
        </x14:dataValidation>
        <x14:dataValidation type="list" allowBlank="1" showInputMessage="1" showErrorMessage="1" xr:uid="{9D96B2DD-6608-493F-925D-A37DD88B1EEF}">
          <x14:formula1>
            <xm:f>OFFSET(Conditions!$CY$63,0,0,Conditions!$CY$61,1)</xm:f>
          </x14:formula1>
          <xm:sqref>AN73</xm:sqref>
        </x14:dataValidation>
        <x14:dataValidation type="list" allowBlank="1" showInputMessage="1" showErrorMessage="1" xr:uid="{2767DC6A-CA23-403E-947C-0BF18AC7BF09}">
          <x14:formula1>
            <xm:f>OFFSET(Conditions!$CZ$3,0,0,Conditions!$CZ$1,1)</xm:f>
          </x14:formula1>
          <xm:sqref>P83</xm:sqref>
        </x14:dataValidation>
        <x14:dataValidation type="list" allowBlank="1" showInputMessage="1" showErrorMessage="1" xr:uid="{7FDB14C3-E830-4C7A-B3DB-797F67B8D377}">
          <x14:formula1>
            <xm:f>OFFSET(Conditions!$CZ$13,0,0,Conditions!$CZ$11,1)</xm:f>
          </x14:formula1>
          <xm:sqref>AB83</xm:sqref>
        </x14:dataValidation>
        <x14:dataValidation type="list" allowBlank="1" showInputMessage="1" showErrorMessage="1" xr:uid="{EBFA941E-759D-4416-97BA-2DE5022E9406}">
          <x14:formula1>
            <xm:f>OFFSET(Conditions!$CZ$23,0,0,Conditions!$CZ$21,1)</xm:f>
          </x14:formula1>
          <xm:sqref>AD83</xm:sqref>
        </x14:dataValidation>
        <x14:dataValidation type="list" allowBlank="1" showInputMessage="1" showErrorMessage="1" xr:uid="{46986814-C013-42BF-87EE-9ABA6A0C8DE3}">
          <x14:formula1>
            <xm:f>OFFSET(Conditions!$CZ$33,0,0,Conditions!$CZ$31,1)</xm:f>
          </x14:formula1>
          <xm:sqref>AG83</xm:sqref>
        </x14:dataValidation>
        <x14:dataValidation type="list" allowBlank="1" showInputMessage="1" showErrorMessage="1" xr:uid="{06D09ACC-94EC-43AE-97B1-8ED1D8319781}">
          <x14:formula1>
            <xm:f>OFFSET(Conditions!$CZ$43,0,0,Conditions!$CZ$41,1)</xm:f>
          </x14:formula1>
          <xm:sqref>AI83</xm:sqref>
        </x14:dataValidation>
        <x14:dataValidation type="list" allowBlank="1" showInputMessage="1" showErrorMessage="1" xr:uid="{7CB2EAD8-6941-4659-9655-796F1DA60BC7}">
          <x14:formula1>
            <xm:f>OFFSET(Conditions!$CZ$53,0,0,Conditions!$CZ$51,1)</xm:f>
          </x14:formula1>
          <xm:sqref>AL83</xm:sqref>
        </x14:dataValidation>
        <x14:dataValidation type="list" allowBlank="1" showInputMessage="1" showErrorMessage="1" xr:uid="{AE0F2231-C434-4C31-B50E-86C02ED9F6D7}">
          <x14:formula1>
            <xm:f>OFFSET(Conditions!$CZ$63,0,0,Conditions!$CZ$61,1)</xm:f>
          </x14:formula1>
          <xm:sqref>AN83</xm:sqref>
        </x14:dataValidation>
        <x14:dataValidation type="list" allowBlank="1" showInputMessage="1" showErrorMessage="1" xr:uid="{829C621A-ABF7-4A8E-A683-62C8FD1259A9}">
          <x14:formula1>
            <xm:f>OFFSET(Conditions!$DA$3,0,0,Conditions!$DA$1,1)</xm:f>
          </x14:formula1>
          <xm:sqref>P86</xm:sqref>
        </x14:dataValidation>
        <x14:dataValidation type="list" allowBlank="1" showInputMessage="1" showErrorMessage="1" xr:uid="{032D88BC-D02E-4F7E-A0C2-4E8518D0937B}">
          <x14:formula1>
            <xm:f>OFFSET(Conditions!$DA$13,0,0,Conditions!$DA$11,1)</xm:f>
          </x14:formula1>
          <xm:sqref>AB86</xm:sqref>
        </x14:dataValidation>
        <x14:dataValidation type="list" allowBlank="1" showInputMessage="1" showErrorMessage="1" xr:uid="{75283861-C959-4AD3-A7C5-7C888D6AAAFD}">
          <x14:formula1>
            <xm:f>OFFSET(Conditions!$DA$23,0,0,Conditions!$DA$21,1)</xm:f>
          </x14:formula1>
          <xm:sqref>AD86</xm:sqref>
        </x14:dataValidation>
        <x14:dataValidation type="list" allowBlank="1" showInputMessage="1" showErrorMessage="1" xr:uid="{4BEA499D-1148-492C-91D0-A54809887A24}">
          <x14:formula1>
            <xm:f>OFFSET(Conditions!$DA$33,0,0,Conditions!$DA$31,1)</xm:f>
          </x14:formula1>
          <xm:sqref>AG86</xm:sqref>
        </x14:dataValidation>
        <x14:dataValidation type="list" allowBlank="1" showInputMessage="1" showErrorMessage="1" xr:uid="{F59CE7FC-1068-479F-AADE-811BE9E5E581}">
          <x14:formula1>
            <xm:f>OFFSET(Conditions!$DA$43,0,0,Conditions!$DA$41,1)</xm:f>
          </x14:formula1>
          <xm:sqref>AI86</xm:sqref>
        </x14:dataValidation>
        <x14:dataValidation type="list" allowBlank="1" showInputMessage="1" showErrorMessage="1" xr:uid="{9C9C21FD-08C0-4AB8-9892-AB628138C0E0}">
          <x14:formula1>
            <xm:f>OFFSET(Conditions!$DA$53,0,0,Conditions!$DA$51,1)</xm:f>
          </x14:formula1>
          <xm:sqref>AL86</xm:sqref>
        </x14:dataValidation>
        <x14:dataValidation type="list" allowBlank="1" showInputMessage="1" showErrorMessage="1" xr:uid="{2CD4434B-351C-4418-BEBA-65BBC8F6A038}">
          <x14:formula1>
            <xm:f>OFFSET(Conditions!$DA$63,0,0,Conditions!$DA$61,1)</xm:f>
          </x14:formula1>
          <xm:sqref>AN86</xm:sqref>
        </x14:dataValidation>
        <x14:dataValidation type="list" allowBlank="1" showInputMessage="1" showErrorMessage="1" xr:uid="{AD6C89AA-6BE1-4C95-80F7-B70CF51B02F6}">
          <x14:formula1>
            <xm:f>OFFSET(Conditions!$DB$3,0,0,Conditions!$DB$1,1)</xm:f>
          </x14:formula1>
          <xm:sqref>P89</xm:sqref>
        </x14:dataValidation>
        <x14:dataValidation type="list" allowBlank="1" showInputMessage="1" showErrorMessage="1" xr:uid="{57B965FB-BB32-47C1-AA38-3C8FA610E0DB}">
          <x14:formula1>
            <xm:f>OFFSET(Conditions!$DB$13,0,0,Conditions!$DB$11,1)</xm:f>
          </x14:formula1>
          <xm:sqref>AB89</xm:sqref>
        </x14:dataValidation>
        <x14:dataValidation type="list" allowBlank="1" showInputMessage="1" showErrorMessage="1" xr:uid="{0E94361A-3938-44EE-B3FE-12CACC29C024}">
          <x14:formula1>
            <xm:f>OFFSET(Conditions!$DB$23,0,0,Conditions!$DB$21,1)</xm:f>
          </x14:formula1>
          <xm:sqref>AD89</xm:sqref>
        </x14:dataValidation>
        <x14:dataValidation type="list" allowBlank="1" showInputMessage="1" showErrorMessage="1" xr:uid="{B67D073C-6EBD-43C0-B9E6-4F48F794A876}">
          <x14:formula1>
            <xm:f>OFFSET(Conditions!$DB$33,0,0,Conditions!$DB$31,1)</xm:f>
          </x14:formula1>
          <xm:sqref>AG89</xm:sqref>
        </x14:dataValidation>
        <x14:dataValidation type="list" allowBlank="1" showInputMessage="1" showErrorMessage="1" xr:uid="{BC34BE79-A451-42F6-8190-6C63A5170C8A}">
          <x14:formula1>
            <xm:f>OFFSET(Conditions!$DB$43,0,0,Conditions!$DB$41,1)</xm:f>
          </x14:formula1>
          <xm:sqref>AI89</xm:sqref>
        </x14:dataValidation>
        <x14:dataValidation type="list" allowBlank="1" showInputMessage="1" showErrorMessage="1" xr:uid="{113F1C1C-13C6-41F5-A9AD-D4BAFDF2796D}">
          <x14:formula1>
            <xm:f>OFFSET(Conditions!$DB$53,0,0,Conditions!$DB$51,1)</xm:f>
          </x14:formula1>
          <xm:sqref>AL89</xm:sqref>
        </x14:dataValidation>
        <x14:dataValidation type="list" allowBlank="1" showInputMessage="1" showErrorMessage="1" xr:uid="{72B1BA24-DE70-4CF3-AF06-3F8C30183100}">
          <x14:formula1>
            <xm:f>OFFSET(Conditions!$DB$63,0,0,Conditions!$DB$61,1)</xm:f>
          </x14:formula1>
          <xm:sqref>AN89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dimension ref="A1:S395"/>
  <sheetViews>
    <sheetView topLeftCell="E1" zoomScale="85" zoomScaleNormal="85" zoomScaleSheetLayoutView="100" workbookViewId="0">
      <selection activeCell="H11" sqref="H11"/>
    </sheetView>
  </sheetViews>
  <sheetFormatPr defaultRowHeight="12.5" x14ac:dyDescent="0.25"/>
  <cols>
    <col min="1" max="1" width="8.26953125" customWidth="1"/>
    <col min="2" max="2" width="15.1796875" customWidth="1"/>
    <col min="3" max="3" width="100.54296875" style="13" customWidth="1"/>
    <col min="4" max="4" width="12.7265625" style="13" customWidth="1"/>
    <col min="5" max="5" width="100.54296875" style="13" customWidth="1"/>
    <col min="6" max="9" width="23.54296875" style="12" customWidth="1"/>
    <col min="10" max="10" width="20.54296875" bestFit="1" customWidth="1"/>
    <col min="14" max="14" width="32" customWidth="1"/>
  </cols>
  <sheetData>
    <row r="1" spans="1:19" x14ac:dyDescent="0.25">
      <c r="A1" s="8" t="s">
        <v>11</v>
      </c>
      <c r="B1" s="2" t="s">
        <v>480</v>
      </c>
      <c r="C1" s="13" t="s">
        <v>481</v>
      </c>
      <c r="D1" s="13" t="s">
        <v>10</v>
      </c>
      <c r="E1" s="13" t="s">
        <v>9</v>
      </c>
      <c r="F1" s="24" t="str">
        <f>"reply_"&amp;LEFT(Country!B3,3)&amp;"_2018"</f>
        <v>reply_AUS_2018</v>
      </c>
      <c r="G1" s="24" t="str">
        <f>"reply_"&amp;LEFT(Country!B3,3)&amp;"_2023"</f>
        <v>reply_AUS_2023</v>
      </c>
      <c r="H1" s="24" t="s">
        <v>1178</v>
      </c>
      <c r="I1" s="24" t="str">
        <f>"Comment_"&amp;LEFT(Country!B3,3)</f>
        <v>Comment_AUS</v>
      </c>
      <c r="S1" t="s">
        <v>102</v>
      </c>
    </row>
    <row r="2" spans="1:19" s="8" customFormat="1" ht="31" x14ac:dyDescent="0.25">
      <c r="A2" s="13" t="str">
        <f>'2-E-Communication'!B6</f>
        <v>I</v>
      </c>
      <c r="B2" s="13" t="str">
        <f>'2-E-Communication'!A6</f>
        <v>Q2.0.1_i</v>
      </c>
      <c r="C2" s="13" t="str">
        <f>LEFT('2-E-Communication'!E5,FIND("(Q",'2-E-Communication'!E5)-2)&amp;" - "&amp;'2-E-Communication'!F6</f>
        <v xml:space="preserve">Do these sectors exist in your country? - E-Communications - fixed-line networks  and services (voice, video and data)  </v>
      </c>
      <c r="D2" s="13" t="str">
        <f>IF(OR('2-E-Communication'!B6="N",'2-E-Communication'!B6="NI"),"N",'2-E-Communication'!C6)</f>
        <v>Q3.01_i</v>
      </c>
      <c r="E2" s="13" t="s">
        <v>999</v>
      </c>
      <c r="F2" s="13" t="str">
        <f>'2-E-Communication'!V6</f>
        <v>yes</v>
      </c>
      <c r="G2" s="13" t="str">
        <f>'2-E-Communication'!AP6</f>
        <v>.</v>
      </c>
      <c r="H2" s="13">
        <f>'2-E-Communication'!AQ6</f>
        <v>0</v>
      </c>
      <c r="I2" s="13" t="str">
        <f>IF(H2=0,".",H2)</f>
        <v>.</v>
      </c>
      <c r="J2" s="156" t="s">
        <v>214</v>
      </c>
    </row>
    <row r="3" spans="1:19" s="12" customFormat="1" x14ac:dyDescent="0.25">
      <c r="A3" s="13" t="str">
        <f>'2-E-Communication'!B7</f>
        <v>I</v>
      </c>
      <c r="B3" s="13" t="str">
        <f>'2-E-Communication'!A7</f>
        <v>Q2.0.1_ii</v>
      </c>
      <c r="C3" s="13" t="str">
        <f>LEFT('2-E-Communication'!E5,FIND("(Q",'2-E-Communication'!E5)-2)&amp;" - "&amp;'2-E-Communication'!F7</f>
        <v>Do these sectors exist in your country? - E-Communications - mobile networks and services (voice, video and data)</v>
      </c>
      <c r="D3" s="13" t="str">
        <f>IF(OR('2-E-Communication'!B7="N",'2-E-Communication'!B7="NI"),"N",'2-E-Communication'!C7)</f>
        <v>Q3.01_ii</v>
      </c>
      <c r="E3" s="13" t="s">
        <v>1000</v>
      </c>
      <c r="F3" s="13" t="str">
        <f>'2-E-Communication'!V7</f>
        <v>yes</v>
      </c>
      <c r="G3" s="13" t="str">
        <f>'2-E-Communication'!AP7</f>
        <v>.</v>
      </c>
      <c r="H3" s="13">
        <f>'2-E-Communication'!AQ7</f>
        <v>0</v>
      </c>
      <c r="I3" s="13" t="str">
        <f t="shared" ref="I3:I66" si="0">IF(H3=0,".",H3)</f>
        <v>.</v>
      </c>
    </row>
    <row r="4" spans="1:19" s="12" customFormat="1" ht="25" x14ac:dyDescent="0.25">
      <c r="A4" s="13" t="str">
        <f>'2-E-Communication'!B8</f>
        <v>NI</v>
      </c>
      <c r="B4" s="13" t="str">
        <f>'2-E-Communication'!A8</f>
        <v>Q2.0.1a</v>
      </c>
      <c r="C4" s="13" t="str">
        <f>LEFT('2-E-Communication'!E8,FIND("(Q",'2-E-Communication'!E8)-2)</f>
        <v>Please provide us the name of the body/institution answering this question in the original language and provide a link to its webpage.</v>
      </c>
      <c r="D4" s="13" t="str">
        <f>IF(OR('2-E-Communication'!B8="N",'2-E-Communication'!B8="NI"),"N",'2-E-Communication'!C8)</f>
        <v>N</v>
      </c>
      <c r="E4" s="13" t="s">
        <v>0</v>
      </c>
      <c r="F4" s="13" t="str">
        <f>'2-E-Communication'!V8</f>
        <v/>
      </c>
      <c r="G4" s="13" t="str">
        <f>'2-E-Communication'!AP8</f>
        <v>.</v>
      </c>
      <c r="H4" s="13">
        <f>'2-E-Communication'!AQ8</f>
        <v>0</v>
      </c>
      <c r="I4" s="13" t="str">
        <f t="shared" si="0"/>
        <v>.</v>
      </c>
    </row>
    <row r="5" spans="1:19" s="12" customFormat="1" x14ac:dyDescent="0.25">
      <c r="A5" s="13" t="str">
        <f>'2-E-Communication'!B9</f>
        <v>NI</v>
      </c>
      <c r="B5" s="13" t="str">
        <f>'2-E-Communication'!A9</f>
        <v>Q2.0.1b</v>
      </c>
      <c r="C5" s="13" t="str">
        <f>LEFT('2-E-Communication'!E9,FIND("(Q",'2-E-Communication'!E9)-2)</f>
        <v>Please also indicate the e-mail address of the specific person answering this section.</v>
      </c>
      <c r="D5" s="13" t="str">
        <f>IF(OR('2-E-Communication'!B9="N",'2-E-Communication'!B9="NI"),"N",'2-E-Communication'!C9)</f>
        <v>N</v>
      </c>
      <c r="E5" s="13" t="s">
        <v>0</v>
      </c>
      <c r="F5" s="13" t="str">
        <f>'2-E-Communication'!V9</f>
        <v/>
      </c>
      <c r="G5" s="13" t="str">
        <f>'2-E-Communication'!AP9</f>
        <v>.</v>
      </c>
      <c r="H5" s="13">
        <f>'2-E-Communication'!AQ9</f>
        <v>0</v>
      </c>
      <c r="I5" s="13" t="str">
        <f t="shared" si="0"/>
        <v>.</v>
      </c>
    </row>
    <row r="6" spans="1:19" s="12" customFormat="1" ht="25" x14ac:dyDescent="0.25">
      <c r="A6" s="13" t="str">
        <f>'2-E-Communication'!B13</f>
        <v>EC</v>
      </c>
      <c r="B6" s="13" t="str">
        <f>'2-E-Communication'!A13</f>
        <v>Q2.1.1_C1</v>
      </c>
      <c r="C6" s="13" t="str">
        <f>LEFT('2-E-Communication'!E12,FIND("(Q",'2-E-Communication'!E12)-2)&amp;" - "&amp;'2-E-Communication'!F13</f>
        <v xml:space="preserve">Do federal, national, state regional or provincial governments control at least one firm in each of the following sectors? - E-Communications - fixed-line networks  </v>
      </c>
      <c r="D6" s="13" t="str">
        <f>IF(OR('2-E-Communication'!B13="N",'2-E-Communication'!B13="NI"),"N",'2-E-Communication'!C13)</f>
        <v>Q3.1.2_C1</v>
      </c>
      <c r="E6" s="13" t="s">
        <v>1001</v>
      </c>
      <c r="F6" s="13" t="str">
        <f>'2-E-Communication'!V13</f>
        <v>yes</v>
      </c>
      <c r="G6" s="13" t="str">
        <f>'2-E-Communication'!AP13</f>
        <v>.</v>
      </c>
      <c r="H6" s="13">
        <f>'2-E-Communication'!AQ13</f>
        <v>0</v>
      </c>
      <c r="I6" s="13" t="str">
        <f t="shared" si="0"/>
        <v>.</v>
      </c>
    </row>
    <row r="7" spans="1:19" s="12" customFormat="1" ht="25" x14ac:dyDescent="0.25">
      <c r="A7" s="13" t="str">
        <f>'2-E-Communication'!B14</f>
        <v>EC</v>
      </c>
      <c r="B7" s="13" t="str">
        <f>'2-E-Communication'!A14</f>
        <v>Q2.1.1_C2</v>
      </c>
      <c r="C7" s="13" t="str">
        <f>LEFT('2-E-Communication'!E12,FIND("(Q",'2-E-Communication'!E12)-2)&amp;" - "&amp;'2-E-Communication'!F14</f>
        <v xml:space="preserve">Do federal, national, state regional or provincial governments control at least one firm in each of the following sectors? - E-Communications – retail fixed line services (voice, video and data)  </v>
      </c>
      <c r="D7" s="13" t="str">
        <f>IF(OR('2-E-Communication'!B14="N",'2-E-Communication'!B14="NI"),"N",'2-E-Communication'!C14)</f>
        <v>Q3.1.2_C2</v>
      </c>
      <c r="E7" s="13" t="s">
        <v>1002</v>
      </c>
      <c r="F7" s="13" t="str">
        <f>'2-E-Communication'!V14</f>
        <v>no</v>
      </c>
      <c r="G7" s="13" t="str">
        <f>'2-E-Communication'!AP14</f>
        <v>.</v>
      </c>
      <c r="H7" s="13">
        <f>'2-E-Communication'!AQ14</f>
        <v>0</v>
      </c>
      <c r="I7" s="13" t="str">
        <f t="shared" si="0"/>
        <v>.</v>
      </c>
    </row>
    <row r="8" spans="1:19" s="12" customFormat="1" ht="25" x14ac:dyDescent="0.25">
      <c r="A8" s="13" t="str">
        <f>'2-E-Communication'!B15</f>
        <v>EC</v>
      </c>
      <c r="B8" s="13" t="str">
        <f>'2-E-Communication'!A15</f>
        <v>Q2.1.1_C3</v>
      </c>
      <c r="C8" s="13" t="str">
        <f>LEFT('2-E-Communication'!E12,FIND("(Q",'2-E-Communication'!E12)-2)&amp;" - "&amp;'2-E-Communication'!F15</f>
        <v xml:space="preserve">Do federal, national, state regional or provincial governments control at least one firm in each of the following sectors? - E-Communications - mobile networks </v>
      </c>
      <c r="D8" s="13" t="str">
        <f>IF(OR('2-E-Communication'!B15="N",'2-E-Communication'!B15="NI"),"N",'2-E-Communication'!C15)</f>
        <v>Q3.1.2_C3</v>
      </c>
      <c r="E8" s="13" t="s">
        <v>1003</v>
      </c>
      <c r="F8" s="13" t="str">
        <f>'2-E-Communication'!V15</f>
        <v>no</v>
      </c>
      <c r="G8" s="13" t="str">
        <f>'2-E-Communication'!AP15</f>
        <v>.</v>
      </c>
      <c r="H8" s="13">
        <f>'2-E-Communication'!AQ15</f>
        <v>0</v>
      </c>
      <c r="I8" s="13" t="str">
        <f t="shared" si="0"/>
        <v>.</v>
      </c>
    </row>
    <row r="9" spans="1:19" s="12" customFormat="1" ht="25" x14ac:dyDescent="0.25">
      <c r="A9" s="13" t="str">
        <f>'2-E-Communication'!B16</f>
        <v>EC</v>
      </c>
      <c r="B9" s="13" t="str">
        <f>'2-E-Communication'!A16</f>
        <v>Q2.1.1_C4</v>
      </c>
      <c r="C9" s="13" t="str">
        <f>LEFT('2-E-Communication'!E12,FIND("(Q",'2-E-Communication'!E12)-2)&amp;" - "&amp;'2-E-Communication'!F16</f>
        <v xml:space="preserve">Do federal, national, state regional or provincial governments control at least one firm in each of the following sectors? - E-Communications – retail mobile services (voice, video and data)  </v>
      </c>
      <c r="D9" s="13" t="str">
        <f>IF(OR('2-E-Communication'!B16="N",'2-E-Communication'!B16="NI"),"N",'2-E-Communication'!C16)</f>
        <v>Q3.1.2_C4</v>
      </c>
      <c r="E9" s="13" t="s">
        <v>1004</v>
      </c>
      <c r="F9" s="13" t="str">
        <f>'2-E-Communication'!V16</f>
        <v>no</v>
      </c>
      <c r="G9" s="13" t="str">
        <f>'2-E-Communication'!AP16</f>
        <v>.</v>
      </c>
      <c r="H9" s="13">
        <f>'2-E-Communication'!AQ16</f>
        <v>0</v>
      </c>
      <c r="I9" s="13" t="str">
        <f t="shared" si="0"/>
        <v>.</v>
      </c>
    </row>
    <row r="10" spans="1:19" s="12" customFormat="1" ht="37.5" x14ac:dyDescent="0.25">
      <c r="A10" s="13" t="str">
        <f>'2-E-Communication'!B19</f>
        <v>EC</v>
      </c>
      <c r="B10" s="13" t="str">
        <f>'2-E-Communication'!A19</f>
        <v>Q2.1.2a_C1</v>
      </c>
      <c r="C10" s="13" t="str">
        <f>'2-E-Communication'!$E$17&amp;LEFT('2-E-Communication'!E18,FIND("(Q",'2-E-Communication'!E18)-2)&amp;" - "&amp;'2-E-Communication'!F19</f>
        <v xml:space="preserve">Do federal, national, state, regional or provincial governments have special voting rights in at least one firm in the sectors listed below, where such voting rights allow the government to:Approve, appoint or remove more than half of the firm board - E-Communications - fixed-line networks  </v>
      </c>
      <c r="D10" s="13" t="str">
        <f>IF(OR('2-E-Communication'!B19="N",'2-E-Communication'!B19="NI"),"N",'2-E-Communication'!C19)</f>
        <v>Q3.1.3_C1</v>
      </c>
      <c r="E10" s="13" t="s">
        <v>1005</v>
      </c>
      <c r="F10" s="13" t="str">
        <f>'2-E-Communication'!V19</f>
        <v>no</v>
      </c>
      <c r="G10" s="13" t="str">
        <f>'2-E-Communication'!AP19</f>
        <v>.</v>
      </c>
      <c r="H10" s="13">
        <f>'2-E-Communication'!AQ19</f>
        <v>0</v>
      </c>
      <c r="I10" s="13" t="str">
        <f t="shared" si="0"/>
        <v>.</v>
      </c>
    </row>
    <row r="11" spans="1:19" s="12" customFormat="1" ht="37.5" x14ac:dyDescent="0.25">
      <c r="A11" s="13" t="str">
        <f>'2-E-Communication'!B20</f>
        <v>EC</v>
      </c>
      <c r="B11" s="13" t="str">
        <f>'2-E-Communication'!A20</f>
        <v>Q2.1.2a_C2</v>
      </c>
      <c r="C11" s="13" t="str">
        <f>'2-E-Communication'!$E$17&amp;LEFT('2-E-Communication'!E18,FIND("(Q",'2-E-Communication'!E18)-2)&amp;" - "&amp;'2-E-Communication'!F20</f>
        <v xml:space="preserve">Do federal, national, state, regional or provincial governments have special voting rights in at least one firm in the sectors listed below, where such voting rights allow the government to:Approve, appoint or remove more than half of the firm board - E-Communications – retail fixed line services (voice, video and data)  </v>
      </c>
      <c r="D11" s="13" t="str">
        <f>IF(OR('2-E-Communication'!B20="N",'2-E-Communication'!B20="NI"),"N",'2-E-Communication'!C20)</f>
        <v>Q3.1.3_C2</v>
      </c>
      <c r="E11" s="13" t="s">
        <v>1006</v>
      </c>
      <c r="F11" s="13" t="str">
        <f>'2-E-Communication'!V20</f>
        <v>no</v>
      </c>
      <c r="G11" s="13" t="str">
        <f>'2-E-Communication'!AP20</f>
        <v>.</v>
      </c>
      <c r="H11" s="13">
        <f>'2-E-Communication'!AQ20</f>
        <v>0</v>
      </c>
      <c r="I11" s="13" t="str">
        <f t="shared" si="0"/>
        <v>.</v>
      </c>
    </row>
    <row r="12" spans="1:19" s="12" customFormat="1" ht="37.5" x14ac:dyDescent="0.25">
      <c r="A12" s="13" t="str">
        <f>'2-E-Communication'!B21</f>
        <v>EC</v>
      </c>
      <c r="B12" s="13" t="str">
        <f>'2-E-Communication'!A21</f>
        <v>Q2.1.2a_C3</v>
      </c>
      <c r="C12" s="13" t="str">
        <f>'2-E-Communication'!$E$17&amp;LEFT('2-E-Communication'!E18,FIND("(Q",'2-E-Communication'!E18)-2)&amp;" - "&amp;'2-E-Communication'!F21</f>
        <v xml:space="preserve">Do federal, national, state, regional or provincial governments have special voting rights in at least one firm in the sectors listed below, where such voting rights allow the government to:Approve, appoint or remove more than half of the firm board - E-Communications - mobile networks </v>
      </c>
      <c r="D12" s="13" t="str">
        <f>IF(OR('2-E-Communication'!B21="N",'2-E-Communication'!B21="NI"),"N",'2-E-Communication'!C21)</f>
        <v>Q3.1.3_C3</v>
      </c>
      <c r="E12" s="13" t="s">
        <v>1007</v>
      </c>
      <c r="F12" s="13" t="str">
        <f>'2-E-Communication'!V21</f>
        <v>no</v>
      </c>
      <c r="G12" s="13" t="str">
        <f>'2-E-Communication'!AP21</f>
        <v>.</v>
      </c>
      <c r="H12" s="13">
        <f>'2-E-Communication'!AQ21</f>
        <v>0</v>
      </c>
      <c r="I12" s="13" t="str">
        <f t="shared" si="0"/>
        <v>.</v>
      </c>
    </row>
    <row r="13" spans="1:19" s="12" customFormat="1" ht="37.5" x14ac:dyDescent="0.25">
      <c r="A13" s="13" t="str">
        <f>'2-E-Communication'!B22</f>
        <v>EC</v>
      </c>
      <c r="B13" s="13" t="str">
        <f>'2-E-Communication'!A22</f>
        <v>Q2.1.2a_C4</v>
      </c>
      <c r="C13" s="13" t="str">
        <f>'2-E-Communication'!$E$17&amp;LEFT('2-E-Communication'!E18,FIND("(Q",'2-E-Communication'!E18)-2)&amp;" - "&amp;'2-E-Communication'!F22</f>
        <v xml:space="preserve">Do federal, national, state, regional or provincial governments have special voting rights in at least one firm in the sectors listed below, where such voting rights allow the government to:Approve, appoint or remove more than half of the firm board - E-Communications – retail mobile services (voice, video and data)  </v>
      </c>
      <c r="D13" s="13" t="str">
        <f>IF(OR('2-E-Communication'!B22="N",'2-E-Communication'!B22="NI"),"N",'2-E-Communication'!C22)</f>
        <v>Q3.1.3_C4</v>
      </c>
      <c r="E13" s="13" t="s">
        <v>1008</v>
      </c>
      <c r="F13" s="13" t="str">
        <f>'2-E-Communication'!V22</f>
        <v>no</v>
      </c>
      <c r="G13" s="13" t="str">
        <f>'2-E-Communication'!AP22</f>
        <v>.</v>
      </c>
      <c r="H13" s="13">
        <f>'2-E-Communication'!AQ22</f>
        <v>0</v>
      </c>
      <c r="I13" s="13" t="str">
        <f t="shared" si="0"/>
        <v>.</v>
      </c>
    </row>
    <row r="14" spans="1:19" s="12" customFormat="1" ht="37.5" x14ac:dyDescent="0.25">
      <c r="A14" s="13" t="str">
        <f>'2-E-Communication'!B24</f>
        <v>EC</v>
      </c>
      <c r="B14" s="13" t="str">
        <f>'2-E-Communication'!A24</f>
        <v>Q2.1.2b_C1</v>
      </c>
      <c r="C14" s="13" t="str">
        <f>'2-E-Communication'!$E$17&amp;LEFT('2-E-Communication'!E23,FIND("(Q",'2-E-Communication'!E23)-2)&amp;" - "&amp;'2-E-Communication'!F24</f>
        <v xml:space="preserve">Do federal, national, state, regional or provincial governments have special voting rights in at least one firm in the sectors listed below, where such voting rights allow the government to:Block the sale of shares that could lead to change in the control of the firm - E-Communications - fixed-line networks  </v>
      </c>
      <c r="D14" s="13" t="str">
        <f>IF(OR('2-E-Communication'!B24="N",'2-E-Communication'!B24="NI"),"N",'2-E-Communication'!C24)</f>
        <v>Q3.1.3_C1</v>
      </c>
      <c r="E14" s="13" t="s">
        <v>1005</v>
      </c>
      <c r="F14" s="13" t="str">
        <f>'2-E-Communication'!V24</f>
        <v>no</v>
      </c>
      <c r="G14" s="13" t="str">
        <f>'2-E-Communication'!AP24</f>
        <v>.</v>
      </c>
      <c r="H14" s="13">
        <f>'2-E-Communication'!AQ24</f>
        <v>0</v>
      </c>
      <c r="I14" s="13" t="str">
        <f t="shared" si="0"/>
        <v>.</v>
      </c>
    </row>
    <row r="15" spans="1:19" s="12" customFormat="1" ht="37.5" x14ac:dyDescent="0.25">
      <c r="A15" s="13" t="str">
        <f>'2-E-Communication'!B25</f>
        <v>EC</v>
      </c>
      <c r="B15" s="13" t="str">
        <f>'2-E-Communication'!A25</f>
        <v>Q2.1.2b_C2</v>
      </c>
      <c r="C15" s="13" t="str">
        <f>'2-E-Communication'!$E$17&amp;LEFT('2-E-Communication'!E23,FIND("(Q",'2-E-Communication'!E23)-2)&amp;" - "&amp;'2-E-Communication'!F25</f>
        <v xml:space="preserve">Do federal, national, state, regional or provincial governments have special voting rights in at least one firm in the sectors listed below, where such voting rights allow the government to:Block the sale of shares that could lead to change in the control of the firm - E-Communications – retail fixed line services (voice, video and data)  </v>
      </c>
      <c r="D15" s="13" t="str">
        <f>IF(OR('2-E-Communication'!B25="N",'2-E-Communication'!B25="NI"),"N",'2-E-Communication'!C25)</f>
        <v>Q3.1.3_C2</v>
      </c>
      <c r="E15" s="13" t="s">
        <v>1006</v>
      </c>
      <c r="F15" s="13" t="str">
        <f>'2-E-Communication'!V25</f>
        <v>no</v>
      </c>
      <c r="G15" s="13" t="str">
        <f>'2-E-Communication'!AP25</f>
        <v>.</v>
      </c>
      <c r="H15" s="13">
        <f>'2-E-Communication'!AQ25</f>
        <v>0</v>
      </c>
      <c r="I15" s="13" t="str">
        <f t="shared" si="0"/>
        <v>.</v>
      </c>
    </row>
    <row r="16" spans="1:19" s="12" customFormat="1" ht="37.5" x14ac:dyDescent="0.25">
      <c r="A16" s="13" t="str">
        <f>'2-E-Communication'!B26</f>
        <v>EC</v>
      </c>
      <c r="B16" s="13" t="str">
        <f>'2-E-Communication'!A26</f>
        <v>Q2.1.2b_C3</v>
      </c>
      <c r="C16" s="13" t="str">
        <f>'2-E-Communication'!$E$17&amp;LEFT('2-E-Communication'!E23,FIND("(Q",'2-E-Communication'!E23)-2)&amp;" - "&amp;'2-E-Communication'!F26</f>
        <v xml:space="preserve">Do federal, national, state, regional or provincial governments have special voting rights in at least one firm in the sectors listed below, where such voting rights allow the government to:Block the sale of shares that could lead to change in the control of the firm - E-Communications - mobile networks </v>
      </c>
      <c r="D16" s="13" t="str">
        <f>IF(OR('2-E-Communication'!B26="N",'2-E-Communication'!B26="NI"),"N",'2-E-Communication'!C26)</f>
        <v>Q3.1.3_C3</v>
      </c>
      <c r="E16" s="13" t="s">
        <v>1007</v>
      </c>
      <c r="F16" s="13" t="str">
        <f>'2-E-Communication'!V26</f>
        <v>no</v>
      </c>
      <c r="G16" s="13" t="str">
        <f>'2-E-Communication'!AP26</f>
        <v>.</v>
      </c>
      <c r="H16" s="13">
        <f>'2-E-Communication'!AQ26</f>
        <v>0</v>
      </c>
      <c r="I16" s="13" t="str">
        <f t="shared" si="0"/>
        <v>.</v>
      </c>
    </row>
    <row r="17" spans="1:9" s="12" customFormat="1" ht="37.5" x14ac:dyDescent="0.25">
      <c r="A17" s="13" t="str">
        <f>'2-E-Communication'!B27</f>
        <v>EC</v>
      </c>
      <c r="B17" s="13" t="str">
        <f>'2-E-Communication'!A27</f>
        <v>Q2.1.2b_C4</v>
      </c>
      <c r="C17" s="13" t="str">
        <f>'2-E-Communication'!$E$17&amp;LEFT('2-E-Communication'!E23,FIND("(Q",'2-E-Communication'!E23)-2)&amp;" - "&amp;'2-E-Communication'!F27</f>
        <v xml:space="preserve">Do federal, national, state, regional or provincial governments have special voting rights in at least one firm in the sectors listed below, where such voting rights allow the government to:Block the sale of shares that could lead to change in the control of the firm - E-Communications – retail mobile services (voice, video and data)  </v>
      </c>
      <c r="D17" s="13" t="str">
        <f>IF(OR('2-E-Communication'!B27="N",'2-E-Communication'!B27="NI"),"N",'2-E-Communication'!C27)</f>
        <v>Q3.1.3_C4</v>
      </c>
      <c r="E17" s="13" t="s">
        <v>1008</v>
      </c>
      <c r="F17" s="13" t="str">
        <f>'2-E-Communication'!V27</f>
        <v>no</v>
      </c>
      <c r="G17" s="13" t="str">
        <f>'2-E-Communication'!AP27</f>
        <v>.</v>
      </c>
      <c r="H17" s="13">
        <f>'2-E-Communication'!AQ27</f>
        <v>0</v>
      </c>
      <c r="I17" s="13" t="str">
        <f t="shared" si="0"/>
        <v>.</v>
      </c>
    </row>
    <row r="18" spans="1:9" s="12" customFormat="1" ht="37.5" x14ac:dyDescent="0.25">
      <c r="A18" s="13" t="str">
        <f>'2-E-Communication'!B29</f>
        <v>EC</v>
      </c>
      <c r="B18" s="13" t="str">
        <f>'2-E-Communication'!A29</f>
        <v>Q2.1.2c_C1</v>
      </c>
      <c r="C18" s="13" t="str">
        <f>'2-E-Communication'!$E$17&amp;LEFT('2-E-Communication'!E28,FIND("(Q",'2-E-Communication'!E28)-2)&amp;" - "&amp;'2-E-Communication'!F29</f>
        <v xml:space="preserve">Do federal, national, state, regional or provincial governments have special voting rights in at least one firm in the sectors listed below, where such voting rights allow the government to:Prevent the relocation of the firm outside the national territory - E-Communications - fixed-line networks  </v>
      </c>
      <c r="D18" s="13" t="str">
        <f>IF(OR('2-E-Communication'!B29="N",'2-E-Communication'!B29="NI"),"N",'2-E-Communication'!C29)</f>
        <v>Q3.1.3_C1</v>
      </c>
      <c r="E18" s="13" t="s">
        <v>1005</v>
      </c>
      <c r="F18" s="13" t="str">
        <f>'2-E-Communication'!V29</f>
        <v>no</v>
      </c>
      <c r="G18" s="13" t="str">
        <f>'2-E-Communication'!AP29</f>
        <v>.</v>
      </c>
      <c r="H18" s="13">
        <f>'2-E-Communication'!AQ29</f>
        <v>0</v>
      </c>
      <c r="I18" s="13" t="str">
        <f t="shared" si="0"/>
        <v>.</v>
      </c>
    </row>
    <row r="19" spans="1:9" s="12" customFormat="1" ht="37.5" x14ac:dyDescent="0.25">
      <c r="A19" s="13" t="str">
        <f>'2-E-Communication'!B30</f>
        <v>EC</v>
      </c>
      <c r="B19" s="13" t="str">
        <f>'2-E-Communication'!A30</f>
        <v>Q2.1.2c_C2</v>
      </c>
      <c r="C19" s="13" t="str">
        <f>'2-E-Communication'!$E$17&amp;LEFT('2-E-Communication'!E28,FIND("(Q",'2-E-Communication'!E28)-2)&amp;" - "&amp;'2-E-Communication'!F30</f>
        <v xml:space="preserve">Do federal, national, state, regional or provincial governments have special voting rights in at least one firm in the sectors listed below, where such voting rights allow the government to:Prevent the relocation of the firm outside the national territory - E-Communications – retail fixed line services (voice, video and data)  </v>
      </c>
      <c r="D19" s="13" t="str">
        <f>IF(OR('2-E-Communication'!B30="N",'2-E-Communication'!B30="NI"),"N",'2-E-Communication'!C30)</f>
        <v>Q3.1.3_C2</v>
      </c>
      <c r="E19" s="13" t="s">
        <v>1006</v>
      </c>
      <c r="F19" s="13" t="str">
        <f>'2-E-Communication'!V30</f>
        <v>no</v>
      </c>
      <c r="G19" s="13" t="str">
        <f>'2-E-Communication'!AP30</f>
        <v>.</v>
      </c>
      <c r="H19" s="13">
        <f>'2-E-Communication'!AQ30</f>
        <v>0</v>
      </c>
      <c r="I19" s="13" t="str">
        <f t="shared" si="0"/>
        <v>.</v>
      </c>
    </row>
    <row r="20" spans="1:9" s="12" customFormat="1" ht="12.75" customHeight="1" x14ac:dyDescent="0.25">
      <c r="A20" s="13" t="str">
        <f>'2-E-Communication'!B31</f>
        <v>EC</v>
      </c>
      <c r="B20" s="13" t="str">
        <f>'2-E-Communication'!A31</f>
        <v>Q2.1.2c_C3</v>
      </c>
      <c r="C20" s="13" t="str">
        <f>'2-E-Communication'!$E$17&amp;LEFT('2-E-Communication'!E28,FIND("(Q",'2-E-Communication'!E28)-2)&amp;" - "&amp;'2-E-Communication'!F31</f>
        <v xml:space="preserve">Do federal, national, state, regional or provincial governments have special voting rights in at least one firm in the sectors listed below, where such voting rights allow the government to:Prevent the relocation of the firm outside the national territory - E-Communications - mobile networks </v>
      </c>
      <c r="D20" s="13" t="str">
        <f>IF(OR('2-E-Communication'!B31="N",'2-E-Communication'!B31="NI"),"N",'2-E-Communication'!C31)</f>
        <v>Q3.1.3_C3</v>
      </c>
      <c r="E20" s="13" t="s">
        <v>1007</v>
      </c>
      <c r="F20" s="13" t="str">
        <f>'2-E-Communication'!V31</f>
        <v>no</v>
      </c>
      <c r="G20" s="13" t="str">
        <f>'2-E-Communication'!AP31</f>
        <v>.</v>
      </c>
      <c r="H20" s="13">
        <f>'2-E-Communication'!AQ31</f>
        <v>0</v>
      </c>
      <c r="I20" s="13" t="str">
        <f t="shared" si="0"/>
        <v>.</v>
      </c>
    </row>
    <row r="21" spans="1:9" s="12" customFormat="1" ht="12.75" customHeight="1" x14ac:dyDescent="0.25">
      <c r="A21" s="13" t="str">
        <f>'2-E-Communication'!B32</f>
        <v>EC</v>
      </c>
      <c r="B21" s="13" t="str">
        <f>'2-E-Communication'!A32</f>
        <v>Q2.1.2c_C4</v>
      </c>
      <c r="C21" s="13" t="str">
        <f>'2-E-Communication'!$E$17&amp;LEFT('2-E-Communication'!E28,FIND("(Q",'2-E-Communication'!E28)-2)&amp;" - "&amp;'2-E-Communication'!F32</f>
        <v xml:space="preserve">Do federal, national, state, regional or provincial governments have special voting rights in at least one firm in the sectors listed below, where such voting rights allow the government to:Prevent the relocation of the firm outside the national territory - E-Communications – retail mobile services (voice, video and data)  </v>
      </c>
      <c r="D21" s="13" t="str">
        <f>IF(OR('2-E-Communication'!B32="N",'2-E-Communication'!B32="NI"),"N",'2-E-Communication'!C32)</f>
        <v>Q3.1.3_C4</v>
      </c>
      <c r="E21" s="13" t="s">
        <v>1008</v>
      </c>
      <c r="F21" s="13" t="str">
        <f>'2-E-Communication'!V32</f>
        <v>no</v>
      </c>
      <c r="G21" s="13" t="str">
        <f>'2-E-Communication'!AP32</f>
        <v>.</v>
      </c>
      <c r="H21" s="13">
        <f>'2-E-Communication'!AQ32</f>
        <v>0</v>
      </c>
      <c r="I21" s="13" t="str">
        <f t="shared" si="0"/>
        <v>.</v>
      </c>
    </row>
    <row r="22" spans="1:9" s="126" customFormat="1" ht="37.5" x14ac:dyDescent="0.25">
      <c r="A22" s="125" t="str">
        <f>'2-E-Communication'!B33</f>
        <v>NI</v>
      </c>
      <c r="B22" s="125" t="str">
        <f>'2-E-Communication'!A33</f>
        <v>Q2.1.2d</v>
      </c>
      <c r="C22" s="125" t="str">
        <f>LEFT('2-E-Communication'!E33,FIND("(Q",'2-E-Communication'!E33)-2)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22" s="125" t="str">
        <f>IF(OR('2-E-Communication'!B33="N",'2-E-Communication'!B33="NI"),"N",'2-E-Communication'!C33)</f>
        <v>N</v>
      </c>
      <c r="E22" s="13" t="s">
        <v>0</v>
      </c>
      <c r="F22" s="125" t="str">
        <f>'2-E-Communication'!V33</f>
        <v/>
      </c>
      <c r="G22" s="125" t="str">
        <f>'2-E-Communication'!AP33</f>
        <v>.</v>
      </c>
      <c r="H22" s="125">
        <f>'2-E-Communication'!AQ33</f>
        <v>0</v>
      </c>
      <c r="I22" s="13" t="str">
        <f t="shared" si="0"/>
        <v>.</v>
      </c>
    </row>
    <row r="23" spans="1:9" s="12" customFormat="1" ht="25" x14ac:dyDescent="0.25">
      <c r="A23" s="13" t="str">
        <f>'2-E-Communication'!B35</f>
        <v>ETS</v>
      </c>
      <c r="B23" s="13" t="str">
        <f>'2-E-Communication'!A35</f>
        <v>Q2.1.3_C1</v>
      </c>
      <c r="C23" s="13" t="str">
        <f>LEFT('2-E-Communication'!E34,FIND("(Q",'2-E-Communication'!E34)-2)&amp;" - "&amp;'2-E-Communication'!F35</f>
        <v xml:space="preserve">If federal, national, state, regional or provincial governments control at least one firm in the sector, is a legislative action necessary for the government to sell its stakes in these firms partially or entirely? - E-Communications - fixed-line networks  </v>
      </c>
      <c r="D23" s="13" t="str">
        <f>IF(OR('2-E-Communication'!B35="N",'2-E-Communication'!B35="NI"),"N",'2-E-Communication'!C35)</f>
        <v>Q3.1.2a_C1</v>
      </c>
      <c r="E23" s="13" t="s">
        <v>1009</v>
      </c>
      <c r="F23" s="13" t="str">
        <f>'2-E-Communication'!V35</f>
        <v>yes</v>
      </c>
      <c r="G23" s="13" t="str">
        <f>'2-E-Communication'!AP35</f>
        <v>.</v>
      </c>
      <c r="H23" s="13">
        <f>'2-E-Communication'!AQ35</f>
        <v>0</v>
      </c>
      <c r="I23" s="13" t="str">
        <f t="shared" si="0"/>
        <v>.</v>
      </c>
    </row>
    <row r="24" spans="1:9" s="12" customFormat="1" ht="37.5" x14ac:dyDescent="0.25">
      <c r="A24" s="13" t="str">
        <f>'2-E-Communication'!B36</f>
        <v>ETS</v>
      </c>
      <c r="B24" s="13" t="str">
        <f>'2-E-Communication'!A36</f>
        <v>Q2.1.3_C2</v>
      </c>
      <c r="C24" s="13" t="str">
        <f>LEFT('2-E-Communication'!E34,FIND("(Q",'2-E-Communication'!E34)-2)&amp;" - "&amp;'2-E-Communication'!F36</f>
        <v xml:space="preserve">If federal, national, state, regional or provincial governments control at least one firm in the sector, is a legislative action necessary for the government to sell its stakes in these firms partially or entirely? - E-Communications – retail fixed line services (voice, video and data)  </v>
      </c>
      <c r="D24" s="13" t="str">
        <f>IF(OR('2-E-Communication'!B36="N",'2-E-Communication'!B36="NI"),"N",'2-E-Communication'!C36)</f>
        <v>Q3.1.2a_C2</v>
      </c>
      <c r="E24" s="13" t="s">
        <v>1010</v>
      </c>
      <c r="F24" s="13" t="str">
        <f>'2-E-Communication'!V36</f>
        <v>not applicable</v>
      </c>
      <c r="G24" s="13" t="str">
        <f>'2-E-Communication'!AP36</f>
        <v>.</v>
      </c>
      <c r="H24" s="13">
        <f>'2-E-Communication'!AQ36</f>
        <v>0</v>
      </c>
      <c r="I24" s="13" t="str">
        <f t="shared" si="0"/>
        <v>.</v>
      </c>
    </row>
    <row r="25" spans="1:9" s="12" customFormat="1" ht="25" x14ac:dyDescent="0.25">
      <c r="A25" s="13" t="str">
        <f>'2-E-Communication'!B37</f>
        <v>ETS</v>
      </c>
      <c r="B25" s="13" t="str">
        <f>'2-E-Communication'!A37</f>
        <v>Q2.1.3_C3</v>
      </c>
      <c r="C25" s="13" t="str">
        <f>LEFT('2-E-Communication'!E34,FIND("(Q",'2-E-Communication'!E34)-2)&amp;" - "&amp;'2-E-Communication'!F37</f>
        <v xml:space="preserve">If federal, national, state, regional or provincial governments control at least one firm in the sector, is a legislative action necessary for the government to sell its stakes in these firms partially or entirely? - E-Communications - mobile networks </v>
      </c>
      <c r="D25" s="13" t="str">
        <f>IF(OR('2-E-Communication'!B37="N",'2-E-Communication'!B37="NI"),"N",'2-E-Communication'!C37)</f>
        <v>Q3.1.2a_C3</v>
      </c>
      <c r="E25" s="13" t="s">
        <v>1011</v>
      </c>
      <c r="F25" s="13" t="str">
        <f>'2-E-Communication'!V37</f>
        <v>not applicable</v>
      </c>
      <c r="G25" s="13" t="str">
        <f>'2-E-Communication'!AP37</f>
        <v>.</v>
      </c>
      <c r="H25" s="13">
        <f>'2-E-Communication'!AQ37</f>
        <v>0</v>
      </c>
      <c r="I25" s="13" t="str">
        <f t="shared" si="0"/>
        <v>.</v>
      </c>
    </row>
    <row r="26" spans="1:9" s="12" customFormat="1" ht="37.5" x14ac:dyDescent="0.25">
      <c r="A26" s="13" t="str">
        <f>'2-E-Communication'!B38</f>
        <v>ETS</v>
      </c>
      <c r="B26" s="13" t="str">
        <f>'2-E-Communication'!A38</f>
        <v>Q2.1.3_C4</v>
      </c>
      <c r="C26" s="13" t="str">
        <f>LEFT('2-E-Communication'!E34,FIND("(Q",'2-E-Communication'!E34)-2)&amp;" - "&amp;'2-E-Communication'!F38</f>
        <v xml:space="preserve">If federal, national, state, regional or provincial governments control at least one firm in the sector, is a legislative action necessary for the government to sell its stakes in these firms partially or entirely? - E-Communications – retail mobile services (voice, video and data)  </v>
      </c>
      <c r="D26" s="13" t="str">
        <f>IF(OR('2-E-Communication'!B38="N",'2-E-Communication'!B38="NI"),"N",'2-E-Communication'!C38)</f>
        <v>Q3.1.2a_C4</v>
      </c>
      <c r="E26" s="13" t="s">
        <v>1012</v>
      </c>
      <c r="F26" s="13" t="str">
        <f>'2-E-Communication'!V38</f>
        <v>not applicable</v>
      </c>
      <c r="G26" s="13" t="str">
        <f>'2-E-Communication'!AP38</f>
        <v>.</v>
      </c>
      <c r="H26" s="13">
        <f>'2-E-Communication'!AQ38</f>
        <v>0</v>
      </c>
      <c r="I26" s="13" t="str">
        <f t="shared" si="0"/>
        <v>.</v>
      </c>
    </row>
    <row r="27" spans="1:9" s="126" customFormat="1" ht="25" x14ac:dyDescent="0.25">
      <c r="A27" s="125" t="str">
        <f>'2-E-Communication'!B39</f>
        <v>I</v>
      </c>
      <c r="B27" s="125" t="str">
        <f>'2-E-Communication'!A39</f>
        <v>Q2.1.3a</v>
      </c>
      <c r="C27" s="125" t="str">
        <f>LEFT('2-E-Communication'!E39,FIND("(Q",'2-E-Communication'!E39)-2)</f>
        <v xml:space="preserve">Please provide a link to the law/regulation or other legal document that creates such legal constraints </v>
      </c>
      <c r="D27" s="125" t="str">
        <f>IF(OR('2-E-Communication'!B39="N",'2-E-Communication'!B39="NI"),"N",'2-E-Communication'!C39)</f>
        <v>Q3.1.2b</v>
      </c>
      <c r="E27" s="125" t="s">
        <v>1013</v>
      </c>
      <c r="F27" s="125" t="str">
        <f>'2-E-Communication'!V39</f>
        <v>not applicable</v>
      </c>
      <c r="G27" s="125" t="str">
        <f>'2-E-Communication'!AP39</f>
        <v>.</v>
      </c>
      <c r="H27" s="125">
        <f>'2-E-Communication'!AQ39</f>
        <v>0</v>
      </c>
      <c r="I27" s="13" t="str">
        <f t="shared" si="0"/>
        <v>.</v>
      </c>
    </row>
    <row r="28" spans="1:9" s="12" customFormat="1" ht="25" x14ac:dyDescent="0.25">
      <c r="A28" s="13" t="str">
        <f>'2-E-Communication'!B41</f>
        <v>N</v>
      </c>
      <c r="B28" s="13" t="str">
        <f>'2-E-Communication'!A41</f>
        <v>Q2.1.4_C1</v>
      </c>
      <c r="C28" s="13" t="str">
        <f>LEFT('2-E-Communication'!E40,FIND("(Q",'2-E-Communication'!E40)-2)&amp;" - "&amp;'2-E-Communication'!F41</f>
        <v xml:space="preserve">Do federal, national, state regional or provincial governments control the largest firm of the following sectors? - E-Communications - fixed-line networks  </v>
      </c>
      <c r="D28" s="13" t="str">
        <f>IF(OR('2-E-Communication'!B41="N",'2-E-Communication'!B41="NI"),"N",'2-E-Communication'!C41)</f>
        <v>N</v>
      </c>
      <c r="E28" s="125" t="s">
        <v>0</v>
      </c>
      <c r="F28" s="13" t="str">
        <f>'2-E-Communication'!V41</f>
        <v/>
      </c>
      <c r="G28" s="13" t="str">
        <f>'2-E-Communication'!AP41</f>
        <v>.</v>
      </c>
      <c r="H28" s="13">
        <f>'2-E-Communication'!AQ41</f>
        <v>0</v>
      </c>
      <c r="I28" s="13" t="str">
        <f t="shared" si="0"/>
        <v>.</v>
      </c>
    </row>
    <row r="29" spans="1:9" s="12" customFormat="1" ht="25" x14ac:dyDescent="0.25">
      <c r="A29" s="13" t="str">
        <f>'2-E-Communication'!B42</f>
        <v>N</v>
      </c>
      <c r="B29" s="13" t="str">
        <f>'2-E-Communication'!A42</f>
        <v>Q2.1.4_C2</v>
      </c>
      <c r="C29" s="13" t="str">
        <f>LEFT('2-E-Communication'!E40,FIND("(Q",'2-E-Communication'!E40)-2)&amp;" - "&amp;'2-E-Communication'!F42</f>
        <v xml:space="preserve">Do federal, national, state regional or provincial governments control the largest firm of the following sectors? - E-Communications – retail fixed line services (voice, video and data)  </v>
      </c>
      <c r="D29" s="13" t="str">
        <f>IF(OR('2-E-Communication'!B42="N",'2-E-Communication'!B42="NI"),"N",'2-E-Communication'!C42)</f>
        <v>N</v>
      </c>
      <c r="E29" s="125" t="s">
        <v>0</v>
      </c>
      <c r="F29" s="13" t="str">
        <f>'2-E-Communication'!V42</f>
        <v/>
      </c>
      <c r="G29" s="13" t="str">
        <f>'2-E-Communication'!AP42</f>
        <v>.</v>
      </c>
      <c r="H29" s="13">
        <f>'2-E-Communication'!AQ42</f>
        <v>0</v>
      </c>
      <c r="I29" s="13" t="str">
        <f t="shared" si="0"/>
        <v>.</v>
      </c>
    </row>
    <row r="30" spans="1:9" s="12" customFormat="1" ht="25" x14ac:dyDescent="0.25">
      <c r="A30" s="13" t="str">
        <f>'2-E-Communication'!B43</f>
        <v>N</v>
      </c>
      <c r="B30" s="13" t="str">
        <f>'2-E-Communication'!A43</f>
        <v>Q2.1.4_C3</v>
      </c>
      <c r="C30" s="13" t="str">
        <f>LEFT('2-E-Communication'!E40,FIND("(Q",'2-E-Communication'!E40)-2)&amp;" - "&amp;'2-E-Communication'!F43</f>
        <v xml:space="preserve">Do federal, national, state regional or provincial governments control the largest firm of the following sectors? - E-Communications - mobile networks </v>
      </c>
      <c r="D30" s="13" t="str">
        <f>IF(OR('2-E-Communication'!B43="N",'2-E-Communication'!B43="NI"),"N",'2-E-Communication'!C43)</f>
        <v>N</v>
      </c>
      <c r="E30" s="125" t="s">
        <v>0</v>
      </c>
      <c r="F30" s="13" t="str">
        <f>'2-E-Communication'!V43</f>
        <v/>
      </c>
      <c r="G30" s="13" t="str">
        <f>'2-E-Communication'!AP43</f>
        <v>.</v>
      </c>
      <c r="H30" s="13">
        <f>'2-E-Communication'!AQ43</f>
        <v>0</v>
      </c>
      <c r="I30" s="13" t="str">
        <f t="shared" si="0"/>
        <v>.</v>
      </c>
    </row>
    <row r="31" spans="1:9" s="12" customFormat="1" ht="25" x14ac:dyDescent="0.25">
      <c r="A31" s="13" t="str">
        <f>'2-E-Communication'!B44</f>
        <v>N</v>
      </c>
      <c r="B31" s="13" t="str">
        <f>'2-E-Communication'!A44</f>
        <v>Q2.1.4_C4</v>
      </c>
      <c r="C31" s="13" t="str">
        <f>LEFT('2-E-Communication'!E40,FIND("(Q",'2-E-Communication'!E40)-2)&amp;" - "&amp;'2-E-Communication'!F44</f>
        <v xml:space="preserve">Do federal, national, state regional or provincial governments control the largest firm of the following sectors? - E-Communications – retail mobile services (voice, video and data)  </v>
      </c>
      <c r="D31" s="13" t="str">
        <f>IF(OR('2-E-Communication'!B44="N",'2-E-Communication'!B44="NI"),"N",'2-E-Communication'!C44)</f>
        <v>N</v>
      </c>
      <c r="E31" s="125" t="s">
        <v>0</v>
      </c>
      <c r="F31" s="13" t="str">
        <f>'2-E-Communication'!V44</f>
        <v/>
      </c>
      <c r="G31" s="13" t="str">
        <f>'2-E-Communication'!AP44</f>
        <v>.</v>
      </c>
      <c r="H31" s="13">
        <f>'2-E-Communication'!AQ44</f>
        <v>0</v>
      </c>
      <c r="I31" s="13" t="str">
        <f t="shared" si="0"/>
        <v>.</v>
      </c>
    </row>
    <row r="32" spans="1:9" s="126" customFormat="1" ht="25" x14ac:dyDescent="0.25">
      <c r="A32" s="125" t="str">
        <f>'2-E-Communication'!B45</f>
        <v>NI</v>
      </c>
      <c r="B32" s="125" t="str">
        <f>'2-E-Communication'!A45</f>
        <v>Q2.1.4a</v>
      </c>
      <c r="C32" s="125" t="str">
        <f>LEFT('2-E-Communication'!E45,FIND("(Q",'2-E-Communication'!E45)-2)</f>
        <v>Please if you answered yes, indicate the name of the companies and explain or provide a link to a document (e.g. annual report) that contains the ownership structure of the firms.</v>
      </c>
      <c r="D32" s="13" t="str">
        <f>IF(OR('2-E-Communication'!B45="N",'2-E-Communication'!B45="NI"),"N",'2-E-Communication'!C45)</f>
        <v>N</v>
      </c>
      <c r="E32" s="125" t="s">
        <v>0</v>
      </c>
      <c r="F32" s="125" t="str">
        <f>'2-E-Communication'!V45</f>
        <v/>
      </c>
      <c r="G32" s="125" t="str">
        <f>'2-E-Communication'!AP45</f>
        <v>.</v>
      </c>
      <c r="H32" s="125">
        <f>'2-E-Communication'!AQ45</f>
        <v>0</v>
      </c>
      <c r="I32" s="13" t="str">
        <f t="shared" si="0"/>
        <v>.</v>
      </c>
    </row>
    <row r="33" spans="1:9" s="126" customFormat="1" x14ac:dyDescent="0.25">
      <c r="A33" s="125" t="str">
        <f>'2-E-Communication'!B46</f>
        <v>NI</v>
      </c>
      <c r="B33" s="125" t="str">
        <f>'2-E-Communication'!A46</f>
        <v>Q2.1.4b</v>
      </c>
      <c r="C33" s="125" t="str">
        <f>LEFT('2-E-Communication'!E46,FIND("(Q",'2-E-Communication'!E46)-2)</f>
        <v>Please indicate how the market shares of the firms assessed were calculated to answer this question.</v>
      </c>
      <c r="D33" s="13" t="str">
        <f>IF(OR('2-E-Communication'!B46="N",'2-E-Communication'!B46="NI"),"N",'2-E-Communication'!C46)</f>
        <v>N</v>
      </c>
      <c r="E33" s="125" t="s">
        <v>0</v>
      </c>
      <c r="F33" s="125" t="str">
        <f>'2-E-Communication'!V46</f>
        <v/>
      </c>
      <c r="G33" s="125" t="str">
        <f>'2-E-Communication'!AP46</f>
        <v>.</v>
      </c>
      <c r="H33" s="125">
        <f>'2-E-Communication'!AQ46</f>
        <v>0</v>
      </c>
      <c r="I33" s="13" t="str">
        <f t="shared" si="0"/>
        <v>.</v>
      </c>
    </row>
    <row r="34" spans="1:9" s="12" customFormat="1" ht="37.5" x14ac:dyDescent="0.25">
      <c r="A34" s="13" t="str">
        <f>'2-E-Communication'!B49</f>
        <v>N</v>
      </c>
      <c r="B34" s="13" t="str">
        <f>'2-E-Communication'!A49</f>
        <v>Q2.1.5a_C1</v>
      </c>
      <c r="C34" s="13" t="str">
        <f>'2-E-Communication'!$E$47&amp;LEFT('2-E-Communication'!E48,FIND("(Q",'2-E-Communication'!E48)-2)&amp;" - "&amp;'2-E-Communication'!F49</f>
        <v xml:space="preserve">Do federal, national, state, regional or provincial governments have special voting rights in the largest firm in the sectors listed below, where such voting rights allow the government to:Approve, appoint or remove more than half of the firm board - E-Communications - fixed-line networks  </v>
      </c>
      <c r="D34" s="13" t="str">
        <f>IF(OR('2-E-Communication'!B49="N",'2-E-Communication'!B49="NI"),"N",'2-E-Communication'!C49)</f>
        <v>N</v>
      </c>
      <c r="E34" s="125" t="s">
        <v>0</v>
      </c>
      <c r="F34" s="13" t="str">
        <f>'2-E-Communication'!V49</f>
        <v/>
      </c>
      <c r="G34" s="13" t="str">
        <f>'2-E-Communication'!AP49</f>
        <v>.</v>
      </c>
      <c r="H34" s="13">
        <f>'2-E-Communication'!AQ49</f>
        <v>0</v>
      </c>
      <c r="I34" s="13" t="str">
        <f t="shared" si="0"/>
        <v>.</v>
      </c>
    </row>
    <row r="35" spans="1:9" s="12" customFormat="1" ht="37.5" x14ac:dyDescent="0.25">
      <c r="A35" s="13" t="str">
        <f>'2-E-Communication'!B50</f>
        <v>N</v>
      </c>
      <c r="B35" s="13" t="str">
        <f>'2-E-Communication'!A50</f>
        <v>Q2.1.5a_C2</v>
      </c>
      <c r="C35" s="13" t="str">
        <f>'2-E-Communication'!$E$47&amp;LEFT('2-E-Communication'!E48,FIND("(Q",'2-E-Communication'!E48)-2)&amp;" - "&amp;'2-E-Communication'!F50</f>
        <v xml:space="preserve">Do federal, national, state, regional or provincial governments have special voting rights in the largest firm in the sectors listed below, where such voting rights allow the government to:Approve, appoint or remove more than half of the firm board - E-Communications – retail fixed line services (voice, video and data)  </v>
      </c>
      <c r="D35" s="13" t="str">
        <f>IF(OR('2-E-Communication'!B50="N",'2-E-Communication'!B50="NI"),"N",'2-E-Communication'!C50)</f>
        <v>N</v>
      </c>
      <c r="E35" s="125" t="s">
        <v>0</v>
      </c>
      <c r="F35" s="13" t="str">
        <f>'2-E-Communication'!V50</f>
        <v/>
      </c>
      <c r="G35" s="13" t="str">
        <f>'2-E-Communication'!AP50</f>
        <v>.</v>
      </c>
      <c r="H35" s="13">
        <f>'2-E-Communication'!AQ50</f>
        <v>0</v>
      </c>
      <c r="I35" s="13" t="str">
        <f t="shared" si="0"/>
        <v>.</v>
      </c>
    </row>
    <row r="36" spans="1:9" s="12" customFormat="1" ht="37.5" x14ac:dyDescent="0.25">
      <c r="A36" s="13" t="str">
        <f>'2-E-Communication'!B51</f>
        <v>N</v>
      </c>
      <c r="B36" s="13" t="str">
        <f>'2-E-Communication'!A51</f>
        <v>Q2.1.5a_C3</v>
      </c>
      <c r="C36" s="13" t="str">
        <f>'2-E-Communication'!$E$47&amp;LEFT('2-E-Communication'!E48,FIND("(Q",'2-E-Communication'!E48)-2)&amp;" - "&amp;'2-E-Communication'!F51</f>
        <v xml:space="preserve">Do federal, national, state, regional or provincial governments have special voting rights in the largest firm in the sectors listed below, where such voting rights allow the government to:Approve, appoint or remove more than half of the firm board - E-Communications - mobile networks </v>
      </c>
      <c r="D36" s="13" t="str">
        <f>IF(OR('2-E-Communication'!B51="N",'2-E-Communication'!B51="NI"),"N",'2-E-Communication'!C51)</f>
        <v>N</v>
      </c>
      <c r="E36" s="125" t="s">
        <v>0</v>
      </c>
      <c r="F36" s="13" t="str">
        <f>'2-E-Communication'!V51</f>
        <v/>
      </c>
      <c r="G36" s="13" t="str">
        <f>'2-E-Communication'!AP51</f>
        <v>.</v>
      </c>
      <c r="H36" s="13">
        <f>'2-E-Communication'!AQ51</f>
        <v>0</v>
      </c>
      <c r="I36" s="13" t="str">
        <f t="shared" si="0"/>
        <v>.</v>
      </c>
    </row>
    <row r="37" spans="1:9" s="12" customFormat="1" ht="37.5" x14ac:dyDescent="0.25">
      <c r="A37" s="13" t="str">
        <f>'2-E-Communication'!B52</f>
        <v>N</v>
      </c>
      <c r="B37" s="13" t="str">
        <f>'2-E-Communication'!A52</f>
        <v>Q2.1.5a_C4</v>
      </c>
      <c r="C37" s="13" t="str">
        <f>'2-E-Communication'!$E$47&amp;LEFT('2-E-Communication'!E48,FIND("(Q",'2-E-Communication'!E48)-2)&amp;" - "&amp;'2-E-Communication'!F52</f>
        <v xml:space="preserve">Do federal, national, state, regional or provincial governments have special voting rights in the largest firm in the sectors listed below, where such voting rights allow the government to:Approve, appoint or remove more than half of the firm board - E-Communications – retail mobile services (voice, video and data)  </v>
      </c>
      <c r="D37" s="13" t="str">
        <f>IF(OR('2-E-Communication'!B52="N",'2-E-Communication'!B52="NI"),"N",'2-E-Communication'!C52)</f>
        <v>N</v>
      </c>
      <c r="E37" s="125" t="s">
        <v>0</v>
      </c>
      <c r="F37" s="13" t="str">
        <f>'2-E-Communication'!V52</f>
        <v/>
      </c>
      <c r="G37" s="13" t="str">
        <f>'2-E-Communication'!AP52</f>
        <v>.</v>
      </c>
      <c r="H37" s="13">
        <f>'2-E-Communication'!AQ52</f>
        <v>0</v>
      </c>
      <c r="I37" s="13" t="str">
        <f t="shared" si="0"/>
        <v>.</v>
      </c>
    </row>
    <row r="38" spans="1:9" s="12" customFormat="1" ht="37.5" x14ac:dyDescent="0.25">
      <c r="A38" s="13" t="str">
        <f>'2-E-Communication'!B54</f>
        <v>N</v>
      </c>
      <c r="B38" s="13" t="str">
        <f>'2-E-Communication'!A54</f>
        <v>Q2.1.5b_C1</v>
      </c>
      <c r="C38" s="13" t="str">
        <f>'2-E-Communication'!$E$47&amp;LEFT('2-E-Communication'!E53,FIND("(Q",'2-E-Communication'!E53)-2)&amp;" - "&amp;'2-E-Communication'!F54</f>
        <v xml:space="preserve">Do federal, national, state, regional or provincial governments have special voting rights in the largest firm in the sectors listed below, where such voting rights allow the government to:Block the sale of shares that could lead to change in the control of the firm - E-Communications - fixed-line networks  </v>
      </c>
      <c r="D38" s="13" t="str">
        <f>IF(OR('2-E-Communication'!B54="N",'2-E-Communication'!B54="NI"),"N",'2-E-Communication'!C54)</f>
        <v>N</v>
      </c>
      <c r="E38" s="125" t="s">
        <v>0</v>
      </c>
      <c r="F38" s="13" t="str">
        <f>'2-E-Communication'!V54</f>
        <v/>
      </c>
      <c r="G38" s="13" t="str">
        <f>'2-E-Communication'!AP54</f>
        <v>.</v>
      </c>
      <c r="H38" s="13">
        <f>'2-E-Communication'!AQ54</f>
        <v>0</v>
      </c>
      <c r="I38" s="13" t="str">
        <f t="shared" si="0"/>
        <v>.</v>
      </c>
    </row>
    <row r="39" spans="1:9" s="12" customFormat="1" ht="37.5" x14ac:dyDescent="0.25">
      <c r="A39" s="13" t="str">
        <f>'2-E-Communication'!B55</f>
        <v>N</v>
      </c>
      <c r="B39" s="13" t="str">
        <f>'2-E-Communication'!A55</f>
        <v>Q2.1.5b_C2</v>
      </c>
      <c r="C39" s="13" t="str">
        <f>'2-E-Communication'!$E$47&amp;LEFT('2-E-Communication'!E53,FIND("(Q",'2-E-Communication'!E53)-2)&amp;" - "&amp;'2-E-Communication'!F55</f>
        <v xml:space="preserve">Do federal, national, state, regional or provincial governments have special voting rights in the largest firm in the sectors listed below, where such voting rights allow the government to:Block the sale of shares that could lead to change in the control of the firm - E-Communications – retail fixed line services (voice, video and data)  </v>
      </c>
      <c r="D39" s="13" t="str">
        <f>IF(OR('2-E-Communication'!B55="N",'2-E-Communication'!B55="NI"),"N",'2-E-Communication'!C55)</f>
        <v>N</v>
      </c>
      <c r="E39" s="125" t="s">
        <v>0</v>
      </c>
      <c r="F39" s="13" t="str">
        <f>'2-E-Communication'!V55</f>
        <v/>
      </c>
      <c r="G39" s="13" t="str">
        <f>'2-E-Communication'!AP55</f>
        <v>.</v>
      </c>
      <c r="H39" s="13">
        <f>'2-E-Communication'!AQ55</f>
        <v>0</v>
      </c>
      <c r="I39" s="13" t="str">
        <f t="shared" si="0"/>
        <v>.</v>
      </c>
    </row>
    <row r="40" spans="1:9" s="12" customFormat="1" ht="37.5" x14ac:dyDescent="0.25">
      <c r="A40" s="13" t="str">
        <f>'2-E-Communication'!B56</f>
        <v>N</v>
      </c>
      <c r="B40" s="13" t="str">
        <f>'2-E-Communication'!A56</f>
        <v>Q2.1.5b_C3</v>
      </c>
      <c r="C40" s="13" t="str">
        <f>'2-E-Communication'!$E$47&amp;LEFT('2-E-Communication'!E53,FIND("(Q",'2-E-Communication'!E53)-2)&amp;" - "&amp;'2-E-Communication'!F56</f>
        <v xml:space="preserve">Do federal, national, state, regional or provincial governments have special voting rights in the largest firm in the sectors listed below, where such voting rights allow the government to:Block the sale of shares that could lead to change in the control of the firm - E-Communications - mobile networks </v>
      </c>
      <c r="D40" s="13" t="str">
        <f>IF(OR('2-E-Communication'!B56="N",'2-E-Communication'!B56="NI"),"N",'2-E-Communication'!C56)</f>
        <v>N</v>
      </c>
      <c r="E40" s="125" t="s">
        <v>0</v>
      </c>
      <c r="F40" s="13" t="str">
        <f>'2-E-Communication'!V56</f>
        <v/>
      </c>
      <c r="G40" s="13" t="str">
        <f>'2-E-Communication'!AP56</f>
        <v>.</v>
      </c>
      <c r="H40" s="13">
        <f>'2-E-Communication'!AQ56</f>
        <v>0</v>
      </c>
      <c r="I40" s="13" t="str">
        <f t="shared" si="0"/>
        <v>.</v>
      </c>
    </row>
    <row r="41" spans="1:9" s="12" customFormat="1" ht="37.5" x14ac:dyDescent="0.25">
      <c r="A41" s="13" t="str">
        <f>'2-E-Communication'!B57</f>
        <v>N</v>
      </c>
      <c r="B41" s="13" t="str">
        <f>'2-E-Communication'!A57</f>
        <v>Q2.1.5b_C4</v>
      </c>
      <c r="C41" s="13" t="str">
        <f>'2-E-Communication'!$E$47&amp;LEFT('2-E-Communication'!E53,FIND("(Q",'2-E-Communication'!E53)-2)&amp;" - "&amp;'2-E-Communication'!F57</f>
        <v xml:space="preserve">Do federal, national, state, regional or provincial governments have special voting rights in the largest firm in the sectors listed below, where such voting rights allow the government to:Block the sale of shares that could lead to change in the control of the firm - E-Communications – retail mobile services (voice, video and data)  </v>
      </c>
      <c r="D41" s="13" t="str">
        <f>IF(OR('2-E-Communication'!B57="N",'2-E-Communication'!B57="NI"),"N",'2-E-Communication'!C57)</f>
        <v>N</v>
      </c>
      <c r="E41" s="125" t="s">
        <v>0</v>
      </c>
      <c r="F41" s="13" t="str">
        <f>'2-E-Communication'!V57</f>
        <v/>
      </c>
      <c r="G41" s="13" t="str">
        <f>'2-E-Communication'!AP57</f>
        <v>.</v>
      </c>
      <c r="H41" s="13">
        <f>'2-E-Communication'!AQ57</f>
        <v>0</v>
      </c>
      <c r="I41" s="13" t="str">
        <f t="shared" si="0"/>
        <v>.</v>
      </c>
    </row>
    <row r="42" spans="1:9" s="12" customFormat="1" ht="37.5" x14ac:dyDescent="0.25">
      <c r="A42" s="13" t="str">
        <f>'2-E-Communication'!B59</f>
        <v>N</v>
      </c>
      <c r="B42" s="13" t="str">
        <f>'2-E-Communication'!A59</f>
        <v>Q2.1.5c_C1</v>
      </c>
      <c r="C42" s="13" t="str">
        <f>'2-E-Communication'!$E$47&amp;LEFT('2-E-Communication'!E58,FIND("(Q",'2-E-Communication'!E58)-2)&amp;" - "&amp;'2-E-Communication'!F59</f>
        <v xml:space="preserve">Do federal, national, state, regional or provincial governments have special voting rights in the largest firm in the sectors listed below, where such voting rights allow the government to:Prevent the relocation of the firm outside the national territory - E-Communications - fixed-line networks  </v>
      </c>
      <c r="D42" s="13" t="str">
        <f>IF(OR('2-E-Communication'!B59="N",'2-E-Communication'!B59="NI"),"N",'2-E-Communication'!C59)</f>
        <v>N</v>
      </c>
      <c r="E42" s="125" t="s">
        <v>0</v>
      </c>
      <c r="F42" s="13" t="str">
        <f>'2-E-Communication'!V59</f>
        <v/>
      </c>
      <c r="G42" s="13" t="str">
        <f>'2-E-Communication'!AP59</f>
        <v>.</v>
      </c>
      <c r="H42" s="13">
        <f>'2-E-Communication'!AQ59</f>
        <v>0</v>
      </c>
      <c r="I42" s="13" t="str">
        <f t="shared" si="0"/>
        <v>.</v>
      </c>
    </row>
    <row r="43" spans="1:9" s="12" customFormat="1" ht="37.5" x14ac:dyDescent="0.25">
      <c r="A43" s="13" t="str">
        <f>'2-E-Communication'!B60</f>
        <v>N</v>
      </c>
      <c r="B43" s="13" t="str">
        <f>'2-E-Communication'!A60</f>
        <v>Q2.1.5c_C2</v>
      </c>
      <c r="C43" s="13" t="str">
        <f>'2-E-Communication'!$E$47&amp;LEFT('2-E-Communication'!E58,FIND("(Q",'2-E-Communication'!E58)-2)&amp;" - "&amp;'2-E-Communication'!F60</f>
        <v xml:space="preserve">Do federal, national, state, regional or provincial governments have special voting rights in the largest firm in the sectors listed below, where such voting rights allow the government to:Prevent the relocation of the firm outside the national territory - E-Communications – retail fixed line services (voice, video and data)  </v>
      </c>
      <c r="D43" s="13" t="str">
        <f>IF(OR('2-E-Communication'!B60="N",'2-E-Communication'!B60="NI"),"N",'2-E-Communication'!C60)</f>
        <v>N</v>
      </c>
      <c r="E43" s="125" t="s">
        <v>0</v>
      </c>
      <c r="F43" s="13" t="str">
        <f>'2-E-Communication'!V60</f>
        <v/>
      </c>
      <c r="G43" s="13" t="str">
        <f>'2-E-Communication'!AP60</f>
        <v>.</v>
      </c>
      <c r="H43" s="13">
        <f>'2-E-Communication'!AQ60</f>
        <v>0</v>
      </c>
      <c r="I43" s="13" t="str">
        <f t="shared" si="0"/>
        <v>.</v>
      </c>
    </row>
    <row r="44" spans="1:9" s="12" customFormat="1" ht="37.5" x14ac:dyDescent="0.25">
      <c r="A44" s="13" t="str">
        <f>'2-E-Communication'!B61</f>
        <v>N</v>
      </c>
      <c r="B44" s="13" t="str">
        <f>'2-E-Communication'!A61</f>
        <v>Q2.1.5c_C3</v>
      </c>
      <c r="C44" s="13" t="str">
        <f>'2-E-Communication'!$E$47&amp;LEFT('2-E-Communication'!E58,FIND("(Q",'2-E-Communication'!E58)-2)&amp;" - "&amp;'2-E-Communication'!F61</f>
        <v xml:space="preserve">Do federal, national, state, regional or provincial governments have special voting rights in the largest firm in the sectors listed below, where such voting rights allow the government to:Prevent the relocation of the firm outside the national territory - E-Communications - mobile networks </v>
      </c>
      <c r="D44" s="13" t="str">
        <f>IF(OR('2-E-Communication'!B61="N",'2-E-Communication'!B61="NI"),"N",'2-E-Communication'!C61)</f>
        <v>N</v>
      </c>
      <c r="E44" s="125" t="s">
        <v>0</v>
      </c>
      <c r="F44" s="13" t="str">
        <f>'2-E-Communication'!V61</f>
        <v/>
      </c>
      <c r="G44" s="13" t="str">
        <f>'2-E-Communication'!AP61</f>
        <v>.</v>
      </c>
      <c r="H44" s="13">
        <f>'2-E-Communication'!AQ61</f>
        <v>0</v>
      </c>
      <c r="I44" s="13" t="str">
        <f t="shared" si="0"/>
        <v>.</v>
      </c>
    </row>
    <row r="45" spans="1:9" s="12" customFormat="1" ht="37.5" x14ac:dyDescent="0.25">
      <c r="A45" s="13" t="str">
        <f>'2-E-Communication'!B62</f>
        <v>N</v>
      </c>
      <c r="B45" s="13" t="str">
        <f>'2-E-Communication'!A62</f>
        <v>Q2.1.5c_C4</v>
      </c>
      <c r="C45" s="13" t="str">
        <f>'2-E-Communication'!$E$47&amp;LEFT('2-E-Communication'!E58,FIND("(Q",'2-E-Communication'!E58)-2)&amp;" - "&amp;'2-E-Communication'!F62</f>
        <v xml:space="preserve">Do federal, national, state, regional or provincial governments have special voting rights in the largest firm in the sectors listed below, where such voting rights allow the government to:Prevent the relocation of the firm outside the national territory - E-Communications – retail mobile services (voice, video and data)  </v>
      </c>
      <c r="D45" s="13" t="str">
        <f>IF(OR('2-E-Communication'!B62="N",'2-E-Communication'!B62="NI"),"N",'2-E-Communication'!C62)</f>
        <v>N</v>
      </c>
      <c r="E45" s="125" t="s">
        <v>0</v>
      </c>
      <c r="F45" s="13" t="str">
        <f>'2-E-Communication'!V62</f>
        <v/>
      </c>
      <c r="G45" s="13" t="str">
        <f>'2-E-Communication'!AP62</f>
        <v>.</v>
      </c>
      <c r="H45" s="13">
        <f>'2-E-Communication'!AQ62</f>
        <v>0</v>
      </c>
      <c r="I45" s="13" t="str">
        <f t="shared" si="0"/>
        <v>.</v>
      </c>
    </row>
    <row r="46" spans="1:9" s="12" customFormat="1" ht="37.5" x14ac:dyDescent="0.25">
      <c r="A46" s="13" t="str">
        <f>'2-E-Communication'!B63</f>
        <v>NI</v>
      </c>
      <c r="B46" s="13" t="str">
        <f>'2-E-Communication'!A63</f>
        <v>Q2.1.5d</v>
      </c>
      <c r="C46" s="125" t="str">
        <f>LEFT('2-E-Communication'!E63,FIND("(Q",'2-E-Communication'!E63)-2)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46" s="13" t="str">
        <f>IF(OR('2-E-Communication'!B63="N",'2-E-Communication'!B63="NI"),"N",'2-E-Communication'!C63)</f>
        <v>N</v>
      </c>
      <c r="E46" s="125" t="s">
        <v>0</v>
      </c>
      <c r="F46" s="13" t="str">
        <f>'2-E-Communication'!V63</f>
        <v/>
      </c>
      <c r="G46" s="13" t="str">
        <f>'2-E-Communication'!AP63</f>
        <v>.</v>
      </c>
      <c r="H46" s="13">
        <f>'2-E-Communication'!AQ63</f>
        <v>0</v>
      </c>
      <c r="I46" s="13" t="str">
        <f t="shared" si="0"/>
        <v>.</v>
      </c>
    </row>
    <row r="47" spans="1:9" s="12" customFormat="1" ht="25" x14ac:dyDescent="0.25">
      <c r="A47" s="13" t="str">
        <f>'2-E-Communication'!B65</f>
        <v>ETS</v>
      </c>
      <c r="B47" s="13" t="str">
        <f>'2-E-Communication'!A65</f>
        <v>Q2.1.6_C1</v>
      </c>
      <c r="C47" s="13" t="str">
        <f>LEFT('2-E-Communication'!E64,FIND("(Q",'2-E-Communication'!E64)-2)&amp;" - "&amp;'2-E-Communication'!F65</f>
        <v xml:space="preserve">Do national, state, regional provincial or municipal governments hold equity stakes in the largest firm in the following sectors? - E-Communications - fixed-line networks  </v>
      </c>
      <c r="D47" s="13" t="str">
        <f>IF(OR('2-E-Communication'!B65="N",'2-E-Communication'!B65="NI"),"N",'2-E-Communication'!C65)</f>
        <v>Q3.1.1_C1</v>
      </c>
      <c r="E47" s="125" t="s">
        <v>1014</v>
      </c>
      <c r="F47" s="13" t="str">
        <f>'2-E-Communication'!V65</f>
        <v>yes</v>
      </c>
      <c r="G47" s="13" t="str">
        <f>'2-E-Communication'!AP65</f>
        <v>.</v>
      </c>
      <c r="H47" s="13">
        <f>'2-E-Communication'!AQ65</f>
        <v>0</v>
      </c>
      <c r="I47" s="13" t="str">
        <f t="shared" si="0"/>
        <v>.</v>
      </c>
    </row>
    <row r="48" spans="1:9" s="12" customFormat="1" ht="25" x14ac:dyDescent="0.25">
      <c r="A48" s="13" t="str">
        <f>'2-E-Communication'!B66</f>
        <v>ETS</v>
      </c>
      <c r="B48" s="13" t="str">
        <f>'2-E-Communication'!A66</f>
        <v>Q2.1.6_C2</v>
      </c>
      <c r="C48" s="13" t="str">
        <f>LEFT('2-E-Communication'!E64,FIND("(Q",'2-E-Communication'!E64)-2)&amp;" - "&amp;'2-E-Communication'!F66</f>
        <v xml:space="preserve">Do national, state, regional provincial or municipal governments hold equity stakes in the largest firm in the following sectors? - E-Communications – retail fixed line services (voice, video and data)  </v>
      </c>
      <c r="D48" s="13" t="str">
        <f>IF(OR('2-E-Communication'!B66="N",'2-E-Communication'!B66="NI"),"N",'2-E-Communication'!C66)</f>
        <v>Q3.1.1_C2</v>
      </c>
      <c r="E48" s="125" t="s">
        <v>1015</v>
      </c>
      <c r="F48" s="13" t="str">
        <f>'2-E-Communication'!V66</f>
        <v>no</v>
      </c>
      <c r="G48" s="13" t="str">
        <f>'2-E-Communication'!AP66</f>
        <v>.</v>
      </c>
      <c r="H48" s="13">
        <f>'2-E-Communication'!AQ66</f>
        <v>0</v>
      </c>
      <c r="I48" s="13" t="str">
        <f t="shared" si="0"/>
        <v>.</v>
      </c>
    </row>
    <row r="49" spans="1:9" s="12" customFormat="1" ht="25" x14ac:dyDescent="0.25">
      <c r="A49" s="13" t="str">
        <f>'2-E-Communication'!B67</f>
        <v>ETS</v>
      </c>
      <c r="B49" s="13" t="str">
        <f>'2-E-Communication'!A67</f>
        <v>Q2.1.6_C3</v>
      </c>
      <c r="C49" s="13" t="str">
        <f>LEFT('2-E-Communication'!E64,FIND("(Q",'2-E-Communication'!E64)-2)&amp;" - "&amp;'2-E-Communication'!F67</f>
        <v xml:space="preserve">Do national, state, regional provincial or municipal governments hold equity stakes in the largest firm in the following sectors? - E-Communications - mobile networks </v>
      </c>
      <c r="D49" s="13" t="str">
        <f>IF(OR('2-E-Communication'!B67="N",'2-E-Communication'!B67="NI"),"N",'2-E-Communication'!C67)</f>
        <v>Q3.1.1_C3</v>
      </c>
      <c r="E49" s="125" t="s">
        <v>1016</v>
      </c>
      <c r="F49" s="13" t="str">
        <f>'2-E-Communication'!V67</f>
        <v>no</v>
      </c>
      <c r="G49" s="13" t="str">
        <f>'2-E-Communication'!AP67</f>
        <v>.</v>
      </c>
      <c r="H49" s="13">
        <f>'2-E-Communication'!AQ67</f>
        <v>0</v>
      </c>
      <c r="I49" s="13" t="str">
        <f t="shared" si="0"/>
        <v>.</v>
      </c>
    </row>
    <row r="50" spans="1:9" s="12" customFormat="1" ht="25" x14ac:dyDescent="0.25">
      <c r="A50" s="13" t="str">
        <f>'2-E-Communication'!B68</f>
        <v>ETS</v>
      </c>
      <c r="B50" s="13" t="str">
        <f>'2-E-Communication'!A68</f>
        <v>Q2.1.6_C4</v>
      </c>
      <c r="C50" s="13" t="str">
        <f>LEFT('2-E-Communication'!E64,FIND("(Q",'2-E-Communication'!E64)-2)&amp;" - "&amp;'2-E-Communication'!F68</f>
        <v xml:space="preserve">Do national, state, regional provincial or municipal governments hold equity stakes in the largest firm in the following sectors? - E-Communications – retail mobile services (voice, video and data)  </v>
      </c>
      <c r="D50" s="13" t="str">
        <f>IF(OR('2-E-Communication'!B68="N",'2-E-Communication'!B68="NI"),"N",'2-E-Communication'!C68)</f>
        <v>Q3.1.1_C4</v>
      </c>
      <c r="E50" s="125" t="s">
        <v>1017</v>
      </c>
      <c r="F50" s="13" t="str">
        <f>'2-E-Communication'!V68</f>
        <v>no</v>
      </c>
      <c r="G50" s="13" t="str">
        <f>'2-E-Communication'!AP68</f>
        <v>.</v>
      </c>
      <c r="H50" s="13">
        <f>'2-E-Communication'!AQ68</f>
        <v>0</v>
      </c>
      <c r="I50" s="13" t="str">
        <f t="shared" si="0"/>
        <v>.</v>
      </c>
    </row>
    <row r="51" spans="1:9" s="12" customFormat="1" ht="37.5" x14ac:dyDescent="0.25">
      <c r="A51" s="13" t="str">
        <f>'2-E-Communication'!B71</f>
        <v>ETS</v>
      </c>
      <c r="B51" s="13" t="str">
        <f>'2-E-Communication'!A70</f>
        <v>Q2.1.6a_C1</v>
      </c>
      <c r="C51" s="13" t="str">
        <f>LEFT('2-E-Communication'!E69,FIND("(Q",'2-E-Communication'!E69)-2)&amp;" - "&amp;'2-E-Communication'!F70</f>
        <v xml:space="preserve">What is the percentage of shares owned, either directly or indirectly, by the government in the largest firm in the following sectors? - E-Communications - fixed-line networks  </v>
      </c>
      <c r="D51" s="13" t="str">
        <f>IF(OR('2-E-Communication'!B70="N",'2-E-Communication'!B70="NI"),"N",'2-E-Communication'!C70)</f>
        <v>Q3.1.1a_C1</v>
      </c>
      <c r="E51" s="125" t="s">
        <v>1018</v>
      </c>
      <c r="F51" s="13" t="str">
        <f>'2-E-Communication'!V70</f>
        <v>1</v>
      </c>
      <c r="G51" s="13" t="str">
        <f>'2-E-Communication'!AP70</f>
        <v>.</v>
      </c>
      <c r="H51" s="13">
        <f>'2-E-Communication'!AQ70</f>
        <v>0</v>
      </c>
      <c r="I51" s="13" t="str">
        <f t="shared" si="0"/>
        <v>.</v>
      </c>
    </row>
    <row r="52" spans="1:9" s="12" customFormat="1" ht="37.5" x14ac:dyDescent="0.25">
      <c r="A52" s="13" t="str">
        <f>'2-E-Communication'!B72</f>
        <v>ETS</v>
      </c>
      <c r="B52" s="13" t="str">
        <f>'2-E-Communication'!A71</f>
        <v>Q2.1.6a_C2</v>
      </c>
      <c r="C52" s="13" t="str">
        <f>LEFT('2-E-Communication'!E69,FIND("(Q",'2-E-Communication'!E69)-2)&amp;" - "&amp;'2-E-Communication'!F71</f>
        <v xml:space="preserve">What is the percentage of shares owned, either directly or indirectly, by the government in the largest firm in the following sectors? - E-Communications – retail fixed line services (voice, video and data)  </v>
      </c>
      <c r="D52" s="13" t="str">
        <f>IF(OR('2-E-Communication'!B71="N",'2-E-Communication'!B71="NI"),"N",'2-E-Communication'!C71)</f>
        <v>Q3.1.1a_C2</v>
      </c>
      <c r="E52" s="125" t="s">
        <v>1019</v>
      </c>
      <c r="F52" s="13" t="str">
        <f>'2-E-Communication'!V71</f>
        <v>not applicable</v>
      </c>
      <c r="G52" s="13" t="str">
        <f>'2-E-Communication'!AP71</f>
        <v>.</v>
      </c>
      <c r="H52" s="13">
        <f>'2-E-Communication'!AQ71</f>
        <v>0</v>
      </c>
      <c r="I52" s="13" t="str">
        <f t="shared" si="0"/>
        <v>.</v>
      </c>
    </row>
    <row r="53" spans="1:9" s="12" customFormat="1" ht="25" x14ac:dyDescent="0.25">
      <c r="A53" s="13" t="str">
        <f>'2-E-Communication'!B73</f>
        <v>ETS</v>
      </c>
      <c r="B53" s="12" t="str">
        <f>'2-E-Communication'!A72</f>
        <v>Q2.1.6a_C3</v>
      </c>
      <c r="C53" s="13" t="str">
        <f>LEFT('2-E-Communication'!E69,FIND("(Q",'2-E-Communication'!E69)-2)&amp;" - "&amp;'2-E-Communication'!F72</f>
        <v xml:space="preserve">What is the percentage of shares owned, either directly or indirectly, by the government in the largest firm in the following sectors? - E-Communications - mobile networks </v>
      </c>
      <c r="D53" s="13" t="str">
        <f>IF(OR('2-E-Communication'!B72="N",'2-E-Communication'!B72="NI"),"N",'2-E-Communication'!C72)</f>
        <v>Q3.1.1a_C3</v>
      </c>
      <c r="E53" s="125" t="s">
        <v>1020</v>
      </c>
      <c r="F53" s="12" t="str">
        <f>'2-E-Communication'!V72</f>
        <v>not applicable</v>
      </c>
      <c r="G53" s="12" t="str">
        <f>'2-E-Communication'!AP72</f>
        <v>.</v>
      </c>
      <c r="H53" s="12">
        <f>'2-E-Communication'!AQ72</f>
        <v>0</v>
      </c>
      <c r="I53" s="13" t="str">
        <f t="shared" si="0"/>
        <v>.</v>
      </c>
    </row>
    <row r="54" spans="1:9" s="12" customFormat="1" ht="37.5" x14ac:dyDescent="0.25">
      <c r="A54" s="13" t="str">
        <f>'2-E-Communication'!B73</f>
        <v>ETS</v>
      </c>
      <c r="B54" s="12" t="str">
        <f>'2-E-Communication'!A73</f>
        <v>Q2.1.6a_C4</v>
      </c>
      <c r="C54" s="13" t="str">
        <f>LEFT('2-E-Communication'!E69,FIND("(Q",'2-E-Communication'!E69)-2)&amp;" - "&amp;'2-E-Communication'!F73</f>
        <v xml:space="preserve">What is the percentage of shares owned, either directly or indirectly, by the government in the largest firm in the following sectors? - E-Communications – retail mobile services (voice, video and data)  </v>
      </c>
      <c r="D54" s="13" t="str">
        <f>IF(OR('2-E-Communication'!B73="N",'2-E-Communication'!B73="NI"),"N",'2-E-Communication'!C73)</f>
        <v>Q3.1.1a_C4</v>
      </c>
      <c r="E54" s="125" t="s">
        <v>1021</v>
      </c>
      <c r="F54" s="12" t="str">
        <f>'2-E-Communication'!V73</f>
        <v>not applicable</v>
      </c>
      <c r="G54" s="12" t="str">
        <f>'2-E-Communication'!AP73</f>
        <v>.</v>
      </c>
      <c r="H54" s="12">
        <f>'2-E-Communication'!AQ73</f>
        <v>0</v>
      </c>
      <c r="I54" s="13" t="str">
        <f t="shared" si="0"/>
        <v>.</v>
      </c>
    </row>
    <row r="55" spans="1:9" s="12" customFormat="1" ht="25" x14ac:dyDescent="0.25">
      <c r="A55" s="13" t="str">
        <f>'2-E-Communication'!B76</f>
        <v>EC</v>
      </c>
      <c r="B55" s="13" t="str">
        <f>'2-E-Communication'!A76</f>
        <v>Q2.2.1.</v>
      </c>
      <c r="C55" s="125" t="str">
        <f>LEFT('2-E-Communication'!E76,FIND("(Q",'2-E-Communication'!E76)-2)</f>
        <v>For which jurisdiction are you answering the questions?</v>
      </c>
      <c r="D55" s="13" t="str">
        <f>IF(OR('2-E-Communication'!B76="N",'2-E-Communication'!B76="NI"),"N",'2-E-Communication'!C76)</f>
        <v>Q3.02</v>
      </c>
      <c r="E55" s="125" t="s">
        <v>1022</v>
      </c>
      <c r="F55" s="13" t="str">
        <f>'2-E-Communication'!V76</f>
        <v>Federal level/ National Level (for non-federal states)</v>
      </c>
      <c r="G55" s="13" t="str">
        <f>'2-E-Communication'!AP76</f>
        <v>.</v>
      </c>
      <c r="H55" s="13">
        <f>'2-E-Communication'!AQ76</f>
        <v>0</v>
      </c>
      <c r="I55" s="13" t="str">
        <f t="shared" si="0"/>
        <v>.</v>
      </c>
    </row>
    <row r="56" spans="1:9" s="12" customFormat="1" ht="25" x14ac:dyDescent="0.25">
      <c r="A56" s="13" t="str">
        <f>'2-E-Communication'!B77</f>
        <v>NI</v>
      </c>
      <c r="B56" s="13" t="str">
        <f>'2-E-Communication'!A77</f>
        <v>Q2.2.1a</v>
      </c>
      <c r="C56" s="125" t="str">
        <f>LEFT('2-E-Communication'!E77,FIND("(Q",'2-E-Communication'!E77)-2)</f>
        <v>In case you indicate that you are answering for the “State level” or “Subnational” level or “a combination of the above”, please always indicate the name of the jurisdiction/s</v>
      </c>
      <c r="D56" s="13" t="str">
        <f>IF(OR('2-E-Communication'!B77="N",'2-E-Communication'!B77="NI"),"N",'2-E-Communication'!C77)</f>
        <v>N</v>
      </c>
      <c r="E56" s="125" t="s">
        <v>0</v>
      </c>
      <c r="F56" s="13" t="str">
        <f>'2-E-Communication'!V77</f>
        <v/>
      </c>
      <c r="G56" s="13" t="str">
        <f>'2-E-Communication'!AP77</f>
        <v>.</v>
      </c>
      <c r="H56" s="13">
        <f>'2-E-Communication'!AQ77</f>
        <v>0</v>
      </c>
      <c r="I56" s="13" t="str">
        <f t="shared" si="0"/>
        <v>.</v>
      </c>
    </row>
    <row r="57" spans="1:9" s="12" customFormat="1" ht="37.5" x14ac:dyDescent="0.25">
      <c r="A57" s="13" t="str">
        <f>'2-E-Communication'!B79</f>
        <v>EC</v>
      </c>
      <c r="B57" s="13" t="str">
        <f>'2-E-Communication'!A79</f>
        <v>Q2.2.2_C1</v>
      </c>
      <c r="C57" s="13" t="str">
        <f>LEFT('2-E-Communication'!E78,FIND("(Q",'2-E-Communication'!E78)-2)&amp;" - "&amp;'2-E-Communication'!F79</f>
        <v xml:space="preserve">Do laws or regulations restrict the number of competing firms permitted to operate a business (e.g. by establishing a legal monopoly, or limiting the number of operators) in the following sectors? - E-Communications - fixed-line networks  </v>
      </c>
      <c r="D57" s="13" t="str">
        <f>IF(OR('2-E-Communication'!B79="N",'2-E-Communication'!B79="NI"),"N",'2-E-Communication'!C79)</f>
        <v>Q3.2.1_C1</v>
      </c>
      <c r="E57" s="125" t="s">
        <v>1023</v>
      </c>
      <c r="F57" s="13" t="str">
        <f>'2-E-Communication'!V79</f>
        <v>no (market open to competition)</v>
      </c>
      <c r="G57" s="13" t="str">
        <f>'2-E-Communication'!AP79</f>
        <v>.</v>
      </c>
      <c r="H57" s="13">
        <f>'2-E-Communication'!AQ79</f>
        <v>0</v>
      </c>
      <c r="I57" s="13" t="str">
        <f t="shared" si="0"/>
        <v>.</v>
      </c>
    </row>
    <row r="58" spans="1:9" s="12" customFormat="1" ht="37.5" x14ac:dyDescent="0.25">
      <c r="A58" s="13" t="str">
        <f>'2-E-Communication'!B80</f>
        <v>EC</v>
      </c>
      <c r="B58" s="13" t="str">
        <f>'2-E-Communication'!A80</f>
        <v>Q2.2.2_C2</v>
      </c>
      <c r="C58" s="13" t="str">
        <f>LEFT('2-E-Communication'!E78,FIND("(Q",'2-E-Communication'!E78)-2)&amp;" - "&amp;'2-E-Communication'!F80</f>
        <v xml:space="preserve">Do laws or regulations restrict the number of competing firms permitted to operate a business (e.g. by establishing a legal monopoly, or limiting the number of operators) in the following sectors? - E-Communications – retail fixed line services (voice, video and data)  </v>
      </c>
      <c r="D58" s="13" t="str">
        <f>IF(OR('2-E-Communication'!B80="N",'2-E-Communication'!B80="NI"),"N",'2-E-Communication'!C80)</f>
        <v>Q3.2.1_C2</v>
      </c>
      <c r="E58" s="125" t="s">
        <v>1024</v>
      </c>
      <c r="F58" s="13" t="str">
        <f>'2-E-Communication'!V80</f>
        <v>no (market open to competition)</v>
      </c>
      <c r="G58" s="13" t="str">
        <f>'2-E-Communication'!AP80</f>
        <v>.</v>
      </c>
      <c r="H58" s="13">
        <f>'2-E-Communication'!AQ80</f>
        <v>0</v>
      </c>
      <c r="I58" s="13" t="str">
        <f t="shared" si="0"/>
        <v>.</v>
      </c>
    </row>
    <row r="59" spans="1:9" s="12" customFormat="1" x14ac:dyDescent="0.25">
      <c r="A59" s="13" t="str">
        <f>'2-E-Communication'!B81</f>
        <v>NI</v>
      </c>
      <c r="B59" s="13" t="str">
        <f>'2-E-Communication'!A81</f>
        <v>Q2.2.2a</v>
      </c>
      <c r="C59" s="125" t="str">
        <f>LEFT('2-E-Communication'!E81,FIND("(Q",'2-E-Communication'!E81)-2)</f>
        <v>Please provide links to the laws/regulations that regulate access conditions in each of these markets</v>
      </c>
      <c r="D59" s="125" t="str">
        <f>IF(OR('2-E-Communication'!B81="N",'2-E-Communication'!B81="NI"),"N",'2-E-Communication'!C81)</f>
        <v>N</v>
      </c>
      <c r="E59" s="125" t="s">
        <v>0</v>
      </c>
      <c r="F59" s="13" t="str">
        <f>'2-E-Communication'!V81</f>
        <v/>
      </c>
      <c r="G59" s="13" t="str">
        <f>'2-E-Communication'!AP81</f>
        <v>.</v>
      </c>
      <c r="H59" s="13">
        <f>'2-E-Communication'!AQ81</f>
        <v>0</v>
      </c>
      <c r="I59" s="13" t="str">
        <f t="shared" si="0"/>
        <v>.</v>
      </c>
    </row>
    <row r="60" spans="1:9" s="12" customFormat="1" x14ac:dyDescent="0.25">
      <c r="A60" s="13" t="str">
        <f>'2-E-Communication'!B83</f>
        <v>I</v>
      </c>
      <c r="B60" s="13" t="str">
        <f>'2-E-Communication'!A83</f>
        <v>Q2.2.3_C1</v>
      </c>
      <c r="C60" s="13" t="str">
        <f>LEFT('2-E-Communication'!E82,FIND("(Q",'2-E-Communication'!E82)-2)&amp;" - "&amp;'2-E-Communication'!F83</f>
        <v xml:space="preserve">How many firms compete in the same market in the following sectors? - E-Communications - fixed-line networks  </v>
      </c>
      <c r="D60" s="13" t="str">
        <f>IF(OR('2-E-Communication'!B83="N",'2-E-Communication'!B83="NI"),"N",'2-E-Communication'!C83)</f>
        <v>Q3.2.2_C1</v>
      </c>
      <c r="E60" s="125" t="s">
        <v>1025</v>
      </c>
      <c r="F60" s="13" t="str">
        <f>'2-E-Communication'!V83</f>
        <v>11</v>
      </c>
      <c r="G60" s="13" t="str">
        <f>'2-E-Communication'!AP83</f>
        <v>.</v>
      </c>
      <c r="H60" s="13">
        <f>'2-E-Communication'!AQ83</f>
        <v>0</v>
      </c>
      <c r="I60" s="13" t="str">
        <f t="shared" si="0"/>
        <v>.</v>
      </c>
    </row>
    <row r="61" spans="1:9" s="12" customFormat="1" ht="25" x14ac:dyDescent="0.25">
      <c r="A61" s="13" t="str">
        <f>'2-E-Communication'!B84</f>
        <v>I</v>
      </c>
      <c r="B61" s="13" t="str">
        <f>'2-E-Communication'!A84</f>
        <v>Q2.2.3_C2</v>
      </c>
      <c r="C61" s="13" t="str">
        <f>LEFT('2-E-Communication'!E82,FIND("(Q",'2-E-Communication'!E82)-2)&amp;" - "&amp;'2-E-Communication'!F84</f>
        <v xml:space="preserve">How many firms compete in the same market in the following sectors? - E-Communications – retail fixed line services (voice, video and data)  </v>
      </c>
      <c r="D61" s="13" t="str">
        <f>IF(OR('2-E-Communication'!B84="N",'2-E-Communication'!B84="NI"),"N",'2-E-Communication'!C84)</f>
        <v>Q3.2.2_C2</v>
      </c>
      <c r="E61" s="125" t="s">
        <v>1026</v>
      </c>
      <c r="F61" s="13" t="str">
        <f>'2-E-Communication'!V84</f>
        <v>358</v>
      </c>
      <c r="G61" s="13" t="str">
        <f>'2-E-Communication'!AP84</f>
        <v>.</v>
      </c>
      <c r="H61" s="13">
        <f>'2-E-Communication'!AQ84</f>
        <v>0</v>
      </c>
      <c r="I61" s="13" t="str">
        <f t="shared" si="0"/>
        <v>.</v>
      </c>
    </row>
    <row r="62" spans="1:9" s="12" customFormat="1" ht="62.5" x14ac:dyDescent="0.25">
      <c r="A62" s="13" t="str">
        <f>'2-E-Communication'!B86</f>
        <v>EC</v>
      </c>
      <c r="B62" s="13" t="str">
        <f>'2-E-Communication'!A86</f>
        <v>Q2.2.4</v>
      </c>
      <c r="C62" s="125" t="str">
        <f>LEFT('2-E-Communication'!E86,FIND("(Q",'2-E-Communication'!E86)-2)</f>
        <v>Is there an operator (or group of operators) that has significant/substantial market power in the market for the provision of wholesale fixed local access?</v>
      </c>
      <c r="D62" s="13" t="str">
        <f>IF(OR('2-E-Communication'!B86="N",'2-E-Communication'!B86="NI"),"N",'2-E-Communication'!C86)</f>
        <v>Q3.2.4</v>
      </c>
      <c r="E62" s="125" t="s">
        <v>1027</v>
      </c>
      <c r="F62" s="13" t="str">
        <f>'2-E-Communication'!V86</f>
        <v>yes</v>
      </c>
      <c r="G62" s="13" t="str">
        <f>'2-E-Communication'!AP86</f>
        <v>.</v>
      </c>
      <c r="H62" s="13">
        <f>'2-E-Communication'!AQ86</f>
        <v>0</v>
      </c>
      <c r="I62" s="13" t="str">
        <f t="shared" si="0"/>
        <v>.</v>
      </c>
    </row>
    <row r="63" spans="1:9" s="12" customFormat="1" ht="37.5" x14ac:dyDescent="0.25">
      <c r="A63" s="13" t="str">
        <f>'2-E-Communication'!B88</f>
        <v>EC</v>
      </c>
      <c r="B63" s="13" t="str">
        <f>'2-E-Communication'!A88</f>
        <v>Q2.2.5</v>
      </c>
      <c r="C63" s="125" t="str">
        <f>LEFT('2-E-Communication'!F88,FIND("(Q",'2-E-Communication'!F88)-2)</f>
        <v xml:space="preserve">If there is an operator (or group of operators) that has significant/substantial market power, is there a requirement for this operator (or group of operators) to introduce some form of separation between their local access business and their downstream retail activities? </v>
      </c>
      <c r="D63" s="13" t="str">
        <f>IF(OR('2-E-Communication'!B88="N",'2-E-Communication'!B88="NI"),"N",'2-E-Communication'!C88)</f>
        <v>Q3.2.5</v>
      </c>
      <c r="E63" s="125" t="s">
        <v>1028</v>
      </c>
      <c r="F63" s="13" t="str">
        <f>'2-E-Communication'!V88</f>
        <v>yes (must ensure legal, operational or ownership separation)</v>
      </c>
      <c r="G63" s="13" t="str">
        <f>'2-E-Communication'!AP88</f>
        <v>.</v>
      </c>
      <c r="H63" s="13">
        <f>'2-E-Communication'!AQ88</f>
        <v>0</v>
      </c>
      <c r="I63" s="13" t="str">
        <f t="shared" si="0"/>
        <v>.</v>
      </c>
    </row>
    <row r="64" spans="1:9" s="12" customFormat="1" x14ac:dyDescent="0.25">
      <c r="A64" s="13" t="str">
        <f>'2-E-Communication'!B89</f>
        <v>I</v>
      </c>
      <c r="B64" s="13" t="str">
        <f>'2-E-Communication'!A89</f>
        <v>Q2.2.5a</v>
      </c>
      <c r="C64" s="125" t="str">
        <f>LEFT('2-E-Communication'!F89,FIND("(Q",'2-E-Communication'!F89)-2)</f>
        <v>Please provide link to the regulation/law that establishes this requirement</v>
      </c>
      <c r="D64" s="13" t="str">
        <f>IF(OR('2-E-Communication'!B89="N",'2-E-Communication'!B89="NI"),"N",'2-E-Communication'!C89)</f>
        <v>Q3.2.5a</v>
      </c>
      <c r="E64" s="125" t="s">
        <v>1029</v>
      </c>
      <c r="F64" s="13" t="str">
        <f>'2-E-Communication'!V89</f>
        <v>.</v>
      </c>
      <c r="G64" s="13" t="str">
        <f>'2-E-Communication'!AP89</f>
        <v>.</v>
      </c>
      <c r="H64" s="13">
        <f>'2-E-Communication'!AQ89</f>
        <v>0</v>
      </c>
      <c r="I64" s="13" t="str">
        <f t="shared" si="0"/>
        <v>.</v>
      </c>
    </row>
    <row r="65" spans="1:9" s="12" customFormat="1" ht="25" x14ac:dyDescent="0.25">
      <c r="A65" s="12" t="str">
        <f>'2-E-Communication'!B90</f>
        <v>EC</v>
      </c>
      <c r="B65" s="12" t="str">
        <f>'2-E-Communication'!A90</f>
        <v>Q2.2.5b</v>
      </c>
      <c r="C65" s="125" t="str">
        <f>LEFT('2-E-Communication'!F90,FIND("(Q",'2-E-Communication'!F90)-2)</f>
        <v>If there is an operator (or group of operators) that has significant/substantial market power, is this operator (or group of operators) required to provide at least one of the following:</v>
      </c>
      <c r="D65" s="13" t="str">
        <f>IF(OR('2-E-Communication'!B90="N",'2-E-Communication'!B90="NI"),"N",'2-E-Communication'!C90)</f>
        <v>Q3.2.5b</v>
      </c>
      <c r="E65" s="125" t="s">
        <v>1030</v>
      </c>
      <c r="F65" s="12" t="str">
        <f>'2-E-Communication'!V90</f>
        <v>yes</v>
      </c>
      <c r="G65" s="12" t="str">
        <f>'2-E-Communication'!AP90</f>
        <v>.</v>
      </c>
      <c r="H65" s="12">
        <f>'2-E-Communication'!AQ90</f>
        <v>0</v>
      </c>
      <c r="I65" s="13" t="str">
        <f t="shared" si="0"/>
        <v>.</v>
      </c>
    </row>
    <row r="66" spans="1:9" s="12" customFormat="1" x14ac:dyDescent="0.25">
      <c r="A66" s="13" t="str">
        <f>'2-E-Communication'!B91</f>
        <v>I</v>
      </c>
      <c r="B66" s="13" t="str">
        <f>'2-E-Communication'!A91</f>
        <v>Q2.2.5c</v>
      </c>
      <c r="C66" s="125" t="str">
        <f>LEFT('2-E-Communication'!F91,FIND("(Q",'2-E-Communication'!F91)-2)</f>
        <v>Please provide link to the regulatory authority’s decision or to the regulation/law that establishes this requirement</v>
      </c>
      <c r="D66" s="13" t="str">
        <f>IF(OR('2-E-Communication'!B91="N",'2-E-Communication'!B91="NI"),"N",'2-E-Communication'!C91)</f>
        <v>Q3.2.5c</v>
      </c>
      <c r="E66" s="125" t="s">
        <v>1031</v>
      </c>
      <c r="F66" s="13" t="str">
        <f>'2-E-Communication'!V91</f>
        <v>.</v>
      </c>
      <c r="G66" s="13" t="str">
        <f>'2-E-Communication'!AP91</f>
        <v>.</v>
      </c>
      <c r="H66" s="13">
        <f>'2-E-Communication'!AQ91</f>
        <v>0</v>
      </c>
      <c r="I66" s="13" t="str">
        <f t="shared" si="0"/>
        <v>.</v>
      </c>
    </row>
    <row r="67" spans="1:9" s="12" customFormat="1" x14ac:dyDescent="0.25">
      <c r="A67" s="13" t="str">
        <f>'2-E-Communication'!B92</f>
        <v>EC</v>
      </c>
      <c r="B67" s="13" t="str">
        <f>'2-E-Communication'!A92</f>
        <v>Q2.2.5d</v>
      </c>
      <c r="C67" s="125" t="str">
        <f>LEFT('2-E-Communication'!G92,FIND("(Q",'2-E-Communication'!G92)-2)</f>
        <v>If the answer to the question above is yes, are the prices of the required product(s) regulated directly or indirectly?</v>
      </c>
      <c r="D67" s="13" t="str">
        <f>IF(OR('2-E-Communication'!B92="N",'2-E-Communication'!B92="NI"),"N",'2-E-Communication'!C92)</f>
        <v>Q3.2.5d</v>
      </c>
      <c r="E67" s="125" t="s">
        <v>1032</v>
      </c>
      <c r="F67" s="13" t="str">
        <f>'2-E-Communication'!V92</f>
        <v>yes</v>
      </c>
      <c r="G67" s="13" t="str">
        <f>'2-E-Communication'!AP92</f>
        <v>.</v>
      </c>
      <c r="H67" s="13">
        <f>'2-E-Communication'!AQ92</f>
        <v>0</v>
      </c>
      <c r="I67" s="13" t="str">
        <f t="shared" ref="I67:I130" si="1">IF(H67=0,".",H67)</f>
        <v>.</v>
      </c>
    </row>
    <row r="68" spans="1:9" s="12" customFormat="1" x14ac:dyDescent="0.25">
      <c r="A68" s="13" t="str">
        <f>'2-E-Communication'!B93</f>
        <v>I</v>
      </c>
      <c r="B68" s="13" t="str">
        <f>'2-E-Communication'!A93</f>
        <v>Q2.2.5e</v>
      </c>
      <c r="C68" s="125" t="str">
        <f>LEFT('2-E-Communication'!G93,FIND("(Q",'2-E-Communication'!G93)-2)</f>
        <v>Please provide link to the regulatory authority’s decision or to the regulation/law that establishes this requirement</v>
      </c>
      <c r="D68" s="13" t="str">
        <f>IF(OR('2-E-Communication'!B93="N",'2-E-Communication'!B93="NI"),"N",'2-E-Communication'!C93)</f>
        <v>Q3.2.5e</v>
      </c>
      <c r="E68" s="125" t="s">
        <v>1031</v>
      </c>
      <c r="F68" s="13" t="str">
        <f>'2-E-Communication'!V93</f>
        <v>See above.</v>
      </c>
      <c r="G68" s="13" t="str">
        <f>'2-E-Communication'!AP93</f>
        <v>.</v>
      </c>
      <c r="H68" s="13">
        <f>'2-E-Communication'!AQ93</f>
        <v>0</v>
      </c>
      <c r="I68" s="13" t="str">
        <f t="shared" si="1"/>
        <v>.</v>
      </c>
    </row>
    <row r="69" spans="1:9" s="12" customFormat="1" ht="25" x14ac:dyDescent="0.25">
      <c r="A69" s="12" t="str">
        <f>'2-E-Communication'!B94</f>
        <v>EC</v>
      </c>
      <c r="B69" s="12" t="str">
        <f>'2-E-Communication'!A94</f>
        <v>Q2.2.5f</v>
      </c>
      <c r="C69" s="125" t="str">
        <f>LEFT('2-E-Communication'!H94,FIND("(Q",'2-E-Communication'!H94)-2)</f>
        <v>If the answer to the question above is yes, is this operator (or group of operators) required to publish a reference offer and to regularly update it?</v>
      </c>
      <c r="D69" s="13" t="str">
        <f>IF(OR('2-E-Communication'!B94="N",'2-E-Communication'!B94="NI"),"N",'2-E-Communication'!C94)</f>
        <v>Q3.2.5f</v>
      </c>
      <c r="E69" s="125" t="s">
        <v>1033</v>
      </c>
      <c r="F69" s="12" t="str">
        <f>'2-E-Communication'!V94</f>
        <v>yes</v>
      </c>
      <c r="G69" s="12" t="str">
        <f>'2-E-Communication'!AP94</f>
        <v>.</v>
      </c>
      <c r="H69" s="12">
        <f>'2-E-Communication'!AQ94</f>
        <v>0</v>
      </c>
      <c r="I69" s="13" t="str">
        <f t="shared" si="1"/>
        <v>.</v>
      </c>
    </row>
    <row r="70" spans="1:9" s="12" customFormat="1" x14ac:dyDescent="0.25">
      <c r="A70" s="13" t="str">
        <f>'2-E-Communication'!B95</f>
        <v>I</v>
      </c>
      <c r="B70" s="13" t="str">
        <f>'2-E-Communication'!A95</f>
        <v>Q2.2.5g</v>
      </c>
      <c r="C70" s="125" t="str">
        <f>LEFT('2-E-Communication'!H95,FIND("(Q",'2-E-Communication'!H95)-2)</f>
        <v>Please provide link to the latest available reference offer</v>
      </c>
      <c r="D70" s="13" t="str">
        <f>IF(OR('2-E-Communication'!B95="N",'2-E-Communication'!B95="NI"),"N",'2-E-Communication'!C95)</f>
        <v>Q3.2.5g</v>
      </c>
      <c r="E70" s="125" t="s">
        <v>1034</v>
      </c>
      <c r="F70" s="13" t="str">
        <f>'2-E-Communication'!V95</f>
        <v>.</v>
      </c>
      <c r="G70" s="13" t="str">
        <f>'2-E-Communication'!AP95</f>
        <v>.</v>
      </c>
      <c r="H70" s="13">
        <f>'2-E-Communication'!AQ95</f>
        <v>0</v>
      </c>
      <c r="I70" s="13" t="str">
        <f t="shared" si="1"/>
        <v>.</v>
      </c>
    </row>
    <row r="71" spans="1:9" s="12" customFormat="1" ht="25" x14ac:dyDescent="0.25">
      <c r="A71" s="12" t="str">
        <f>'2-E-Communication'!B96</f>
        <v>EC</v>
      </c>
      <c r="B71" s="12" t="str">
        <f>'2-E-Communication'!A96</f>
        <v>Q2.2.6</v>
      </c>
      <c r="C71" s="125" t="str">
        <f>LEFT('2-E-Communication'!F96,FIND("(Q",'2-E-Communication'!F96)-2)</f>
        <v>If no operator (or group of operators) has significant/substantial market power in the market for wholesale fixed local access, is there a requirement for any operator to separate their local access business from their retail activities?</v>
      </c>
      <c r="D71" s="13" t="str">
        <f>IF(OR('2-E-Communication'!B96="N",'2-E-Communication'!B96="NI"),"N",'2-E-Communication'!C96)</f>
        <v>Q3.2.6</v>
      </c>
      <c r="E71" s="125" t="s">
        <v>1035</v>
      </c>
      <c r="F71" s="12" t="str">
        <f>'2-E-Communication'!V96</f>
        <v>not applicable</v>
      </c>
      <c r="G71" s="12" t="str">
        <f>'2-E-Communication'!AP96</f>
        <v>.</v>
      </c>
      <c r="H71" s="12">
        <f>'2-E-Communication'!AQ96</f>
        <v>0</v>
      </c>
      <c r="I71" s="13" t="str">
        <f t="shared" si="1"/>
        <v>.</v>
      </c>
    </row>
    <row r="72" spans="1:9" s="12" customFormat="1" x14ac:dyDescent="0.25">
      <c r="A72" s="13" t="str">
        <f>'2-E-Communication'!B97</f>
        <v>I</v>
      </c>
      <c r="B72" s="13" t="str">
        <f>'2-E-Communication'!A97</f>
        <v>Q2.2.6a</v>
      </c>
      <c r="C72" s="125" t="str">
        <f>LEFT('2-E-Communication'!F97,FIND("(Q",'2-E-Communication'!F97)-2)</f>
        <v>Please provide link to the regulation/law that establishes this requirement</v>
      </c>
      <c r="D72" s="13" t="str">
        <f>IF(OR('2-E-Communication'!B97="N",'2-E-Communication'!B97="NI"),"N",'2-E-Communication'!C97)</f>
        <v>Q3.2.6a</v>
      </c>
      <c r="E72" s="125" t="s">
        <v>1036</v>
      </c>
      <c r="F72" s="13" t="str">
        <f>'2-E-Communication'!V97</f>
        <v>N/A</v>
      </c>
      <c r="G72" s="13" t="str">
        <f>'2-E-Communication'!AP97</f>
        <v>.</v>
      </c>
      <c r="H72" s="13">
        <f>'2-E-Communication'!AQ97</f>
        <v>0</v>
      </c>
      <c r="I72" s="13" t="str">
        <f t="shared" si="1"/>
        <v>.</v>
      </c>
    </row>
    <row r="73" spans="1:9" s="12" customFormat="1" ht="25" x14ac:dyDescent="0.25">
      <c r="A73" s="12" t="str">
        <f>'2-E-Communication'!B98</f>
        <v>EC</v>
      </c>
      <c r="B73" s="12" t="str">
        <f>'2-E-Communication'!A98</f>
        <v>Q2.2.6b</v>
      </c>
      <c r="C73" s="125" t="str">
        <f>LEFT('2-E-Communication'!F98,FIND("(Q",'2-E-Communication'!F98)-2)</f>
        <v>If no operator (or group of operators) thas significant/substantial market power, is any operator required to provide at least one of the following:</v>
      </c>
      <c r="D73" s="13" t="str">
        <f>IF(OR('2-E-Communication'!B98="N",'2-E-Communication'!B98="NI"),"N",'2-E-Communication'!C98)</f>
        <v>Q3.2.6b</v>
      </c>
      <c r="E73" s="125" t="s">
        <v>1037</v>
      </c>
      <c r="F73" s="12" t="str">
        <f>'2-E-Communication'!V98</f>
        <v>not applicable</v>
      </c>
      <c r="G73" s="12" t="str">
        <f>'2-E-Communication'!AP98</f>
        <v>.</v>
      </c>
      <c r="H73" s="12">
        <f>'2-E-Communication'!AQ98</f>
        <v>0</v>
      </c>
      <c r="I73" s="13" t="str">
        <f t="shared" si="1"/>
        <v>.</v>
      </c>
    </row>
    <row r="74" spans="1:9" s="12" customFormat="1" x14ac:dyDescent="0.25">
      <c r="A74" s="13" t="str">
        <f>'2-E-Communication'!B99</f>
        <v>I</v>
      </c>
      <c r="B74" s="13" t="str">
        <f>'2-E-Communication'!A99</f>
        <v>Q2.2.6c</v>
      </c>
      <c r="C74" s="125" t="str">
        <f>LEFT('2-E-Communication'!F99,FIND("(Q",'2-E-Communication'!F99)-2)</f>
        <v>Please provide link to the regulatory authority’s decision or to the regulation/law that establishes this requirement</v>
      </c>
      <c r="D74" s="13" t="str">
        <f>IF(OR('2-E-Communication'!B99="N",'2-E-Communication'!B99="NI"),"N",'2-E-Communication'!C99)</f>
        <v>Q3.2.6c</v>
      </c>
      <c r="E74" s="125" t="s">
        <v>1031</v>
      </c>
      <c r="F74" s="13" t="str">
        <f>'2-E-Communication'!V99</f>
        <v>N/A</v>
      </c>
      <c r="G74" s="13" t="str">
        <f>'2-E-Communication'!AP99</f>
        <v>.</v>
      </c>
      <c r="H74" s="13">
        <f>'2-E-Communication'!AQ99</f>
        <v>0</v>
      </c>
      <c r="I74" s="13" t="str">
        <f t="shared" si="1"/>
        <v>.</v>
      </c>
    </row>
    <row r="75" spans="1:9" s="12" customFormat="1" ht="25" x14ac:dyDescent="0.25">
      <c r="A75" s="12" t="str">
        <f>'2-E-Communication'!B100</f>
        <v>EC</v>
      </c>
      <c r="B75" s="12" t="str">
        <f>'2-E-Communication'!A100</f>
        <v>Q2.2.6d</v>
      </c>
      <c r="C75" s="125" t="str">
        <f>LEFT('2-E-Communication'!G100,FIND("(Q",'2-E-Communication'!G100)-2)</f>
        <v>If the answer to the question above is yes, are the prices of the required product(s) regulated directly or indirectly (for example by prohibiting a retail margin squeeze)?</v>
      </c>
      <c r="D75" s="13" t="str">
        <f>IF(OR('2-E-Communication'!B100="N",'2-E-Communication'!B100="NI"),"N",'2-E-Communication'!C100)</f>
        <v>Q3.2.6d</v>
      </c>
      <c r="E75" s="125" t="s">
        <v>1038</v>
      </c>
      <c r="F75" s="12" t="str">
        <f>'2-E-Communication'!V100</f>
        <v>not applicable</v>
      </c>
      <c r="G75" s="12" t="str">
        <f>'2-E-Communication'!AP100</f>
        <v>.</v>
      </c>
      <c r="H75" s="12">
        <f>'2-E-Communication'!AQ100</f>
        <v>0</v>
      </c>
      <c r="I75" s="13" t="str">
        <f t="shared" si="1"/>
        <v>.</v>
      </c>
    </row>
    <row r="76" spans="1:9" s="12" customFormat="1" x14ac:dyDescent="0.25">
      <c r="A76" s="13" t="str">
        <f>'2-E-Communication'!B101</f>
        <v>I</v>
      </c>
      <c r="B76" s="13" t="str">
        <f>'2-E-Communication'!A101</f>
        <v>Q2.2.6e</v>
      </c>
      <c r="C76" s="125" t="str">
        <f>LEFT('2-E-Communication'!G101,FIND("(Q",'2-E-Communication'!G101)-2)</f>
        <v>Please provide link to the regulatory authority’s decision or to the regulation/law that establishes this requirement</v>
      </c>
      <c r="D76" s="13" t="str">
        <f>IF(OR('2-E-Communication'!B101="N",'2-E-Communication'!B101="NI"),"N",'2-E-Communication'!C101)</f>
        <v>Q3.2.6e</v>
      </c>
      <c r="E76" s="125" t="s">
        <v>1031</v>
      </c>
      <c r="F76" s="13" t="str">
        <f>'2-E-Communication'!V101</f>
        <v>N/A</v>
      </c>
      <c r="G76" s="13" t="str">
        <f>'2-E-Communication'!AP101</f>
        <v>.</v>
      </c>
      <c r="H76" s="13">
        <f>'2-E-Communication'!AQ101</f>
        <v>0</v>
      </c>
      <c r="I76" s="13" t="str">
        <f t="shared" si="1"/>
        <v>.</v>
      </c>
    </row>
    <row r="77" spans="1:9" s="12" customFormat="1" ht="62.5" x14ac:dyDescent="0.25">
      <c r="A77" s="12" t="str">
        <f>'2-E-Communication'!B103</f>
        <v>EC</v>
      </c>
      <c r="B77" s="12" t="str">
        <f>'2-E-Communication'!A103</f>
        <v>Q2.2.7</v>
      </c>
      <c r="C77" s="125" t="str">
        <f>LEFT('2-E-Communication'!E103,FIND("(Q",'2-E-Communication'!E103)-2)</f>
        <v>Is there an operator (or group of operators) that has significant/substantial market power in the market for the provision of wholesale dedicated internet access?</v>
      </c>
      <c r="D77" s="13" t="str">
        <f>IF(OR('2-E-Communication'!B103="N",'2-E-Communication'!B103="NI"),"N",'2-E-Communication'!C103)</f>
        <v>Q3.2.7</v>
      </c>
      <c r="E77" s="125" t="s">
        <v>1039</v>
      </c>
      <c r="F77" s="12" t="str">
        <f>'2-E-Communication'!V103</f>
        <v>yes</v>
      </c>
      <c r="G77" s="12" t="str">
        <f>'2-E-Communication'!AP103</f>
        <v>.</v>
      </c>
      <c r="H77" s="12">
        <f>'2-E-Communication'!AQ103</f>
        <v>0</v>
      </c>
      <c r="I77" s="13" t="str">
        <f t="shared" si="1"/>
        <v>.</v>
      </c>
    </row>
    <row r="78" spans="1:9" s="12" customFormat="1" ht="25" x14ac:dyDescent="0.25">
      <c r="A78" s="12" t="str">
        <f>'2-E-Communication'!B105</f>
        <v>EC</v>
      </c>
      <c r="B78" s="12" t="str">
        <f>'2-E-Communication'!A105</f>
        <v>Q2.2.8</v>
      </c>
      <c r="C78" s="125" t="str">
        <f>LEFT('2-E-Communication'!F105,FIND("(Q",'2-E-Communication'!F105)-2)</f>
        <v>If there is an operator (or group of operators) that has significant/substantial market power, is this operator (or group of operators) required to provide a wholesale dedicated internet access product?</v>
      </c>
      <c r="D78" s="13" t="str">
        <f>IF(OR('2-E-Communication'!B105="N",'2-E-Communication'!B105="NI"),"N",'2-E-Communication'!C105)</f>
        <v>Q3.2.8</v>
      </c>
      <c r="E78" s="125" t="s">
        <v>1040</v>
      </c>
      <c r="F78" s="12" t="str">
        <f>'2-E-Communication'!V105</f>
        <v>yes</v>
      </c>
      <c r="G78" s="12" t="str">
        <f>'2-E-Communication'!AP105</f>
        <v>.</v>
      </c>
      <c r="H78" s="12">
        <f>'2-E-Communication'!AQ105</f>
        <v>0</v>
      </c>
      <c r="I78" s="13" t="str">
        <f t="shared" si="1"/>
        <v>.</v>
      </c>
    </row>
    <row r="79" spans="1:9" s="12" customFormat="1" ht="25" x14ac:dyDescent="0.25">
      <c r="A79" s="12" t="str">
        <f>'2-E-Communication'!B106</f>
        <v>I</v>
      </c>
      <c r="B79" s="12" t="str">
        <f>'2-E-Communication'!A106</f>
        <v>Q2.2.8a</v>
      </c>
      <c r="C79" s="125" t="str">
        <f>LEFT('2-E-Communication'!F106,FIND("(Q",'2-E-Communication'!F106)-2)</f>
        <v>Please provide link to the regulatory authority’s decision or to the regulation/law that establishes this requirement</v>
      </c>
      <c r="D79" s="13" t="str">
        <f>IF(OR('2-E-Communication'!B106="N",'2-E-Communication'!B106="NI"),"N",'2-E-Communication'!C106)</f>
        <v>Q3.2.8a</v>
      </c>
      <c r="E79" s="125" t="s">
        <v>1041</v>
      </c>
      <c r="F79" s="12" t="str">
        <f>'2-E-Communication'!V106</f>
        <v>.</v>
      </c>
      <c r="G79" s="12" t="str">
        <f>'2-E-Communication'!AP106</f>
        <v>.</v>
      </c>
      <c r="H79" s="12">
        <f>'2-E-Communication'!AQ106</f>
        <v>0</v>
      </c>
      <c r="I79" s="13" t="str">
        <f t="shared" si="1"/>
        <v>.</v>
      </c>
    </row>
    <row r="80" spans="1:9" s="12" customFormat="1" ht="25" x14ac:dyDescent="0.25">
      <c r="A80" s="12" t="str">
        <f>'2-E-Communication'!B107</f>
        <v>EC</v>
      </c>
      <c r="B80" s="12" t="str">
        <f>'2-E-Communication'!A107</f>
        <v>Q2.2.8b</v>
      </c>
      <c r="C80" s="125" t="str">
        <f>LEFT('2-E-Communication'!G107,FIND("(Q",'2-E-Communication'!G107)-2)</f>
        <v>If the answer to the question above is yes, are the prices of the required wholesale dedicated internet access product regulated directly or indirectly?</v>
      </c>
      <c r="D80" s="13" t="str">
        <f>IF(OR('2-E-Communication'!B107="N",'2-E-Communication'!B107="NI"),"N",'2-E-Communication'!C107)</f>
        <v>Q3.2.8b</v>
      </c>
      <c r="E80" s="125" t="s">
        <v>1042</v>
      </c>
      <c r="F80" s="12" t="str">
        <f>'2-E-Communication'!V107</f>
        <v>yes</v>
      </c>
      <c r="G80" s="12" t="str">
        <f>'2-E-Communication'!AP107</f>
        <v>.</v>
      </c>
      <c r="H80" s="12">
        <f>'2-E-Communication'!AQ107</f>
        <v>0</v>
      </c>
      <c r="I80" s="13" t="str">
        <f t="shared" si="1"/>
        <v>.</v>
      </c>
    </row>
    <row r="81" spans="1:9" s="12" customFormat="1" x14ac:dyDescent="0.25">
      <c r="A81" s="12" t="str">
        <f>'2-E-Communication'!B108</f>
        <v>I</v>
      </c>
      <c r="B81" s="12" t="str">
        <f>'2-E-Communication'!A108</f>
        <v>Q2.2.8c</v>
      </c>
      <c r="C81" s="125" t="str">
        <f>LEFT('2-E-Communication'!G108,FIND("(Q",'2-E-Communication'!G108)-2)</f>
        <v>Please provide link to the regulatory authority’s decision or to the regulation/law that establishes this requirement</v>
      </c>
      <c r="D81" s="13" t="str">
        <f>IF(OR('2-E-Communication'!B108="N",'2-E-Communication'!B108="NI"),"N",'2-E-Communication'!C108)</f>
        <v>Q3.2.8c</v>
      </c>
      <c r="E81" s="125" t="s">
        <v>1031</v>
      </c>
      <c r="F81" s="12" t="str">
        <f>'2-E-Communication'!V108</f>
        <v>See above.</v>
      </c>
      <c r="G81" s="12" t="str">
        <f>'2-E-Communication'!AP108</f>
        <v>.</v>
      </c>
      <c r="H81" s="12">
        <f>'2-E-Communication'!AQ108</f>
        <v>0</v>
      </c>
      <c r="I81" s="13" t="str">
        <f t="shared" si="1"/>
        <v>.</v>
      </c>
    </row>
    <row r="82" spans="1:9" s="12" customFormat="1" ht="25" x14ac:dyDescent="0.25">
      <c r="A82" s="12" t="str">
        <f>'2-E-Communication'!B109</f>
        <v>EC</v>
      </c>
      <c r="B82" s="12" t="str">
        <f>'2-E-Communication'!A109</f>
        <v>Q2.2.8d</v>
      </c>
      <c r="C82" s="125" t="str">
        <f>LEFT('2-E-Communication'!H109,FIND("(Q",'2-E-Communication'!H109)-2)</f>
        <v>If the answer to the question above is yes, is there a requirement on this operator (or group of operators) to publish a reference offer and to regularly update it?</v>
      </c>
      <c r="D82" s="13" t="str">
        <f>IF(OR('2-E-Communication'!B109="N",'2-E-Communication'!B109="NI"),"N",'2-E-Communication'!C109)</f>
        <v>Q3.2.8d</v>
      </c>
      <c r="E82" s="125" t="s">
        <v>1043</v>
      </c>
      <c r="F82" s="12" t="str">
        <f>'2-E-Communication'!V109</f>
        <v>no</v>
      </c>
      <c r="G82" s="12" t="str">
        <f>'2-E-Communication'!AP109</f>
        <v>.</v>
      </c>
      <c r="H82" s="12">
        <f>'2-E-Communication'!AQ109</f>
        <v>0</v>
      </c>
      <c r="I82" s="13" t="str">
        <f t="shared" si="1"/>
        <v>.</v>
      </c>
    </row>
    <row r="83" spans="1:9" s="12" customFormat="1" x14ac:dyDescent="0.25">
      <c r="A83" s="12" t="str">
        <f>'2-E-Communication'!B110</f>
        <v>I</v>
      </c>
      <c r="B83" s="12" t="str">
        <f>'2-E-Communication'!A110</f>
        <v>Q2.2.8e</v>
      </c>
      <c r="C83" s="125" t="str">
        <f>LEFT('2-E-Communication'!H110,FIND("(Q",'2-E-Communication'!H110)-2)</f>
        <v>Please provide link to the latest available reference offer</v>
      </c>
      <c r="D83" s="13" t="str">
        <f>IF(OR('2-E-Communication'!B110="N",'2-E-Communication'!B110="NI"),"N",'2-E-Communication'!C110)</f>
        <v>Q3.2.8e</v>
      </c>
      <c r="E83" s="125" t="s">
        <v>1034</v>
      </c>
      <c r="F83" s="12" t="str">
        <f>'2-E-Communication'!V110</f>
        <v>not applicable</v>
      </c>
      <c r="G83" s="12" t="str">
        <f>'2-E-Communication'!AP110</f>
        <v>.</v>
      </c>
      <c r="H83" s="12">
        <f>'2-E-Communication'!AQ110</f>
        <v>0</v>
      </c>
      <c r="I83" s="13" t="str">
        <f t="shared" si="1"/>
        <v>.</v>
      </c>
    </row>
    <row r="84" spans="1:9" s="12" customFormat="1" ht="25" x14ac:dyDescent="0.25">
      <c r="A84" s="12" t="str">
        <f>'2-E-Communication'!B111</f>
        <v>EC</v>
      </c>
      <c r="B84" s="12" t="str">
        <f>'2-E-Communication'!A111</f>
        <v>Q2.2.9</v>
      </c>
      <c r="C84" s="125" t="str">
        <f>LEFT('2-E-Communication'!F111,FIND("(Q",'2-E-Communication'!F111)-2)</f>
        <v>If no operator (or group of operators) has significant/substantial market power, is any operator required to provide a wholesale dedicated internet access product?</v>
      </c>
      <c r="D84" s="13" t="str">
        <f>IF(OR('2-E-Communication'!B111="N",'2-E-Communication'!B111="NI"),"N",'2-E-Communication'!C111)</f>
        <v>Q3.2.9</v>
      </c>
      <c r="E84" s="125" t="s">
        <v>1044</v>
      </c>
      <c r="F84" s="12" t="str">
        <f>'2-E-Communication'!V111</f>
        <v>not applicable</v>
      </c>
      <c r="G84" s="12" t="str">
        <f>'2-E-Communication'!AP111</f>
        <v>.</v>
      </c>
      <c r="H84" s="12">
        <f>'2-E-Communication'!AQ111</f>
        <v>0</v>
      </c>
      <c r="I84" s="13" t="str">
        <f t="shared" si="1"/>
        <v>.</v>
      </c>
    </row>
    <row r="85" spans="1:9" s="12" customFormat="1" ht="25" x14ac:dyDescent="0.25">
      <c r="A85" s="12" t="str">
        <f>'2-E-Communication'!B112</f>
        <v>I</v>
      </c>
      <c r="B85" s="12" t="str">
        <f>'2-E-Communication'!A112</f>
        <v>Q2.2.9a</v>
      </c>
      <c r="C85" s="125" t="str">
        <f>LEFT('2-E-Communication'!F112,FIND("(Q",'2-E-Communication'!F112)-2)</f>
        <v xml:space="preserve">Please provide link to the regulatory authority’s decision or to the regulation/law that establishes this requirement </v>
      </c>
      <c r="D85" s="13" t="str">
        <f>IF(OR('2-E-Communication'!B112="N",'2-E-Communication'!B112="NI"),"N",'2-E-Communication'!C112)</f>
        <v>Q3.2.9a</v>
      </c>
      <c r="E85" s="125" t="s">
        <v>1041</v>
      </c>
      <c r="F85" s="12" t="str">
        <f>'2-E-Communication'!V112</f>
        <v>N/A</v>
      </c>
      <c r="G85" s="12" t="str">
        <f>'2-E-Communication'!AP112</f>
        <v>.</v>
      </c>
      <c r="H85" s="12">
        <f>'2-E-Communication'!AQ112</f>
        <v>0</v>
      </c>
      <c r="I85" s="13" t="str">
        <f t="shared" si="1"/>
        <v>.</v>
      </c>
    </row>
    <row r="86" spans="1:9" s="12" customFormat="1" ht="25" x14ac:dyDescent="0.25">
      <c r="A86" s="12" t="str">
        <f>'2-E-Communication'!B113</f>
        <v>EC</v>
      </c>
      <c r="B86" s="12" t="str">
        <f>'2-E-Communication'!A113</f>
        <v>Q2.2.9b</v>
      </c>
      <c r="C86" s="125" t="str">
        <f>LEFT('2-E-Communication'!G113,FIND("(Q",'2-E-Communication'!G113)-2)</f>
        <v>If the answer to the question above is yes, are the prices of the required wholesale dedicated internet access product regulated directly or indirectly?</v>
      </c>
      <c r="D86" s="13" t="str">
        <f>IF(OR('2-E-Communication'!B113="N",'2-E-Communication'!B113="NI"),"N",'2-E-Communication'!C113)</f>
        <v>Q3.2.9b</v>
      </c>
      <c r="E86" s="125" t="s">
        <v>1042</v>
      </c>
      <c r="F86" s="12" t="str">
        <f>'2-E-Communication'!V113</f>
        <v>not applicable</v>
      </c>
      <c r="G86" s="12" t="str">
        <f>'2-E-Communication'!AP113</f>
        <v>.</v>
      </c>
      <c r="H86" s="12">
        <f>'2-E-Communication'!AQ113</f>
        <v>0</v>
      </c>
      <c r="I86" s="13" t="str">
        <f t="shared" si="1"/>
        <v>.</v>
      </c>
    </row>
    <row r="87" spans="1:9" s="12" customFormat="1" ht="25" x14ac:dyDescent="0.25">
      <c r="A87" s="12" t="str">
        <f>'2-E-Communication'!B114</f>
        <v>I</v>
      </c>
      <c r="B87" s="12" t="str">
        <f>'2-E-Communication'!A114</f>
        <v>Q2.2.9c</v>
      </c>
      <c r="C87" s="125" t="str">
        <f>LEFT('2-E-Communication'!G114,FIND("(Q",'2-E-Communication'!G114)-2)</f>
        <v xml:space="preserve">Please provide link to the regulatory authority’s decision or to the regulation/law that establishes this requirement </v>
      </c>
      <c r="D87" s="13" t="str">
        <f>IF(OR('2-E-Communication'!B114="N",'2-E-Communication'!B114="NI"),"N",'2-E-Communication'!C114)</f>
        <v>Q3.2.9c</v>
      </c>
      <c r="E87" s="125" t="s">
        <v>1041</v>
      </c>
      <c r="F87" s="12" t="str">
        <f>'2-E-Communication'!V114</f>
        <v>N/A</v>
      </c>
      <c r="G87" s="12" t="str">
        <f>'2-E-Communication'!AP114</f>
        <v>.</v>
      </c>
      <c r="H87" s="12">
        <f>'2-E-Communication'!AQ114</f>
        <v>0</v>
      </c>
      <c r="I87" s="13" t="str">
        <f t="shared" si="1"/>
        <v>.</v>
      </c>
    </row>
    <row r="88" spans="1:9" s="12" customFormat="1" ht="62.5" x14ac:dyDescent="0.25">
      <c r="A88" s="12" t="str">
        <f>'2-E-Communication'!B116</f>
        <v>EC</v>
      </c>
      <c r="B88" s="12" t="str">
        <f>'2-E-Communication'!A116</f>
        <v>Q2.2.10</v>
      </c>
      <c r="C88" s="125" t="str">
        <f>LEFT('2-E-Communication'!E116,FIND("(Q",'2-E-Communication'!E116)-2)</f>
        <v>Is there an operator (or group of operators) that has significant/substantial market power in the market for the provision of wholesale fixed call origination services?</v>
      </c>
      <c r="D88" s="13" t="str">
        <f>IF(OR('2-E-Communication'!B116="N",'2-E-Communication'!B116="NI"),"N",'2-E-Communication'!C116)</f>
        <v>Q3.2.10</v>
      </c>
      <c r="E88" s="125" t="s">
        <v>1045</v>
      </c>
      <c r="F88" s="12" t="str">
        <f>'2-E-Communication'!V116</f>
        <v>yes</v>
      </c>
      <c r="G88" s="12" t="str">
        <f>'2-E-Communication'!AP116</f>
        <v>.</v>
      </c>
      <c r="H88" s="12">
        <f>'2-E-Communication'!AQ116</f>
        <v>0</v>
      </c>
      <c r="I88" s="13" t="str">
        <f t="shared" si="1"/>
        <v>.</v>
      </c>
    </row>
    <row r="89" spans="1:9" s="12" customFormat="1" ht="25" x14ac:dyDescent="0.25">
      <c r="A89" s="12" t="str">
        <f>'2-E-Communication'!B118</f>
        <v>E</v>
      </c>
      <c r="B89" s="12" t="str">
        <f>'2-E-Communication'!A118</f>
        <v>Q2.2.11</v>
      </c>
      <c r="C89" s="125" t="str">
        <f>LEFT('2-E-Communication'!F118,FIND("(Q",'2-E-Communication'!F118)-2)</f>
        <v>If there is an operator (or group of operators) that has significant/substantial market power, is this operator (or group of operators) required to provide wholesale fixed call origination services?</v>
      </c>
      <c r="D89" s="13" t="str">
        <f>IF(OR('2-E-Communication'!B118="N",'2-E-Communication'!B118="NI"),"N",'2-E-Communication'!C118)</f>
        <v>Q3.2.11</v>
      </c>
      <c r="E89" s="125" t="s">
        <v>1046</v>
      </c>
      <c r="F89" s="12" t="str">
        <f>'2-E-Communication'!V118</f>
        <v>yes</v>
      </c>
      <c r="G89" s="12" t="str">
        <f>'2-E-Communication'!AP118</f>
        <v>.</v>
      </c>
      <c r="H89" s="12">
        <f>'2-E-Communication'!AQ118</f>
        <v>0</v>
      </c>
      <c r="I89" s="13" t="str">
        <f t="shared" si="1"/>
        <v>.</v>
      </c>
    </row>
    <row r="90" spans="1:9" s="12" customFormat="1" ht="25" x14ac:dyDescent="0.25">
      <c r="A90" s="12" t="str">
        <f>'2-E-Communication'!B119</f>
        <v>I</v>
      </c>
      <c r="B90" s="12" t="str">
        <f>'2-E-Communication'!A119</f>
        <v>Q2.2.11a</v>
      </c>
      <c r="C90" s="125" t="str">
        <f>LEFT('2-E-Communication'!F119,FIND("(Q",'2-E-Communication'!F119)-2)</f>
        <v>Please provide link to the regulatory authority’s decision or to the regulation/law that establishes this requirement</v>
      </c>
      <c r="D90" s="13" t="str">
        <f>IF(OR('2-E-Communication'!B119="N",'2-E-Communication'!B119="NI"),"N",'2-E-Communication'!C119)</f>
        <v>Q3.2.11a</v>
      </c>
      <c r="E90" s="125" t="s">
        <v>1047</v>
      </c>
      <c r="F90" s="12" t="str">
        <f>'2-E-Communication'!V119</f>
        <v>.</v>
      </c>
      <c r="G90" s="12" t="str">
        <f>'2-E-Communication'!AP119</f>
        <v>.</v>
      </c>
      <c r="H90" s="12">
        <f>'2-E-Communication'!AQ119</f>
        <v>0</v>
      </c>
      <c r="I90" s="13" t="str">
        <f t="shared" si="1"/>
        <v>.</v>
      </c>
    </row>
    <row r="91" spans="1:9" s="12" customFormat="1" x14ac:dyDescent="0.25">
      <c r="A91" s="12" t="str">
        <f>'2-E-Communication'!B120</f>
        <v>EC</v>
      </c>
      <c r="B91" s="12" t="str">
        <f>'2-E-Communication'!A120</f>
        <v>Q2.2.11b</v>
      </c>
      <c r="C91" s="125" t="str">
        <f>LEFT('2-E-Communication'!G120,FIND("(Q",'2-E-Communication'!G120)-2)</f>
        <v>If the answer to the question above is yes, are the prices of these required services regulated?</v>
      </c>
      <c r="D91" s="13" t="str">
        <f>IF(OR('2-E-Communication'!B120="N",'2-E-Communication'!B120="NI"),"N",'2-E-Communication'!C120)</f>
        <v>Q3.2.11b</v>
      </c>
      <c r="E91" s="125" t="s">
        <v>1048</v>
      </c>
      <c r="F91" s="12" t="str">
        <f>'2-E-Communication'!V120</f>
        <v>yes</v>
      </c>
      <c r="G91" s="12" t="str">
        <f>'2-E-Communication'!AP120</f>
        <v>.</v>
      </c>
      <c r="H91" s="12">
        <f>'2-E-Communication'!AQ120</f>
        <v>0</v>
      </c>
      <c r="I91" s="13" t="str">
        <f t="shared" si="1"/>
        <v>.</v>
      </c>
    </row>
    <row r="92" spans="1:9" s="12" customFormat="1" ht="25" x14ac:dyDescent="0.25">
      <c r="A92" s="12" t="str">
        <f>'2-E-Communication'!B121</f>
        <v>I</v>
      </c>
      <c r="B92" s="12" t="str">
        <f>'2-E-Communication'!A121</f>
        <v>Q2.2.11c</v>
      </c>
      <c r="C92" s="125" t="str">
        <f>LEFT('2-E-Communication'!G121,FIND("(Q",'2-E-Communication'!G121)-2)</f>
        <v>Please provide link to the regulatory authority’s decision or to the regulation/law that establishes this requirement</v>
      </c>
      <c r="D92" s="13" t="str">
        <f>IF(OR('2-E-Communication'!B121="N",'2-E-Communication'!B121="NI"),"N",'2-E-Communication'!C121)</f>
        <v>Q3.2.11c</v>
      </c>
      <c r="E92" s="125" t="s">
        <v>1041</v>
      </c>
      <c r="F92" s="12" t="str">
        <f>'2-E-Communication'!V121</f>
        <v>.</v>
      </c>
      <c r="G92" s="12" t="str">
        <f>'2-E-Communication'!AP121</f>
        <v>.</v>
      </c>
      <c r="H92" s="12">
        <f>'2-E-Communication'!AQ121</f>
        <v>0</v>
      </c>
      <c r="I92" s="13" t="str">
        <f t="shared" si="1"/>
        <v>.</v>
      </c>
    </row>
    <row r="93" spans="1:9" s="12" customFormat="1" ht="25" x14ac:dyDescent="0.25">
      <c r="A93" s="12" t="str">
        <f>'2-E-Communication'!B122</f>
        <v>EC</v>
      </c>
      <c r="B93" s="12" t="str">
        <f>'2-E-Communication'!A122</f>
        <v>Q2.2.11d</v>
      </c>
      <c r="C93" s="125" t="str">
        <f>LEFT('2-E-Communication'!H122,FIND("(Q",'2-E-Communication'!H122)-2)</f>
        <v>If the answer to the question above is yes, is this operator (or group of operators) required to publish a reference offer and to regularly update it?</v>
      </c>
      <c r="D93" s="13" t="str">
        <f>IF(OR('2-E-Communication'!B122="N",'2-E-Communication'!B122="NI"),"N",'2-E-Communication'!C122)</f>
        <v>Q3.2.11d</v>
      </c>
      <c r="E93" s="125" t="s">
        <v>1049</v>
      </c>
      <c r="F93" s="12" t="str">
        <f>'2-E-Communication'!V122</f>
        <v>yes</v>
      </c>
      <c r="G93" s="12" t="str">
        <f>'2-E-Communication'!AP122</f>
        <v>.</v>
      </c>
      <c r="H93" s="12">
        <f>'2-E-Communication'!AQ122</f>
        <v>0</v>
      </c>
      <c r="I93" s="13" t="str">
        <f t="shared" si="1"/>
        <v>.</v>
      </c>
    </row>
    <row r="94" spans="1:9" s="12" customFormat="1" x14ac:dyDescent="0.25">
      <c r="A94" s="12" t="str">
        <f>'2-E-Communication'!B123</f>
        <v>I</v>
      </c>
      <c r="B94" s="12" t="str">
        <f>'2-E-Communication'!A123</f>
        <v>Q2.2.11e</v>
      </c>
      <c r="C94" s="125" t="str">
        <f>LEFT('2-E-Communication'!H123,FIND("(Q",'2-E-Communication'!H123)-2)</f>
        <v>Please provide link to the  latest available reference offer</v>
      </c>
      <c r="D94" s="13" t="str">
        <f>IF(OR('2-E-Communication'!B123="N",'2-E-Communication'!B123="NI"),"N",'2-E-Communication'!C123)</f>
        <v>Q3.2.11e</v>
      </c>
      <c r="E94" s="125" t="s">
        <v>1050</v>
      </c>
      <c r="F94" s="12" t="str">
        <f>'2-E-Communication'!V123</f>
        <v>.</v>
      </c>
      <c r="G94" s="12" t="str">
        <f>'2-E-Communication'!AP123</f>
        <v>.</v>
      </c>
      <c r="H94" s="12">
        <f>'2-E-Communication'!AQ123</f>
        <v>0</v>
      </c>
      <c r="I94" s="13" t="str">
        <f t="shared" si="1"/>
        <v>.</v>
      </c>
    </row>
    <row r="95" spans="1:9" s="12" customFormat="1" ht="25" x14ac:dyDescent="0.25">
      <c r="A95" s="12" t="str">
        <f>'2-E-Communication'!B124</f>
        <v>E</v>
      </c>
      <c r="B95" s="12" t="str">
        <f>'2-E-Communication'!A124</f>
        <v>Q2.2.12</v>
      </c>
      <c r="C95" s="125" t="str">
        <f>LEFT('2-E-Communication'!F124,FIND("(Q",'2-E-Communication'!F124)-2)</f>
        <v>If there is no operator (or group of operators) that has significant/substantial market power, is any operator required to provide wholesale fixed call origination services?</v>
      </c>
      <c r="D95" s="13" t="str">
        <f>IF(OR('2-E-Communication'!B124="N",'2-E-Communication'!B124="NI"),"N",'2-E-Communication'!C124)</f>
        <v>Q3.2.12</v>
      </c>
      <c r="E95" s="125" t="s">
        <v>1051</v>
      </c>
      <c r="F95" s="12" t="str">
        <f>'2-E-Communication'!V124</f>
        <v>not applicable</v>
      </c>
      <c r="G95" s="12" t="str">
        <f>'2-E-Communication'!AP124</f>
        <v>.</v>
      </c>
      <c r="H95" s="12">
        <f>'2-E-Communication'!AQ124</f>
        <v>0</v>
      </c>
      <c r="I95" s="13" t="str">
        <f t="shared" si="1"/>
        <v>.</v>
      </c>
    </row>
    <row r="96" spans="1:9" s="12" customFormat="1" ht="25" x14ac:dyDescent="0.25">
      <c r="A96" s="12" t="str">
        <f>'2-E-Communication'!B125</f>
        <v>I</v>
      </c>
      <c r="B96" s="12" t="str">
        <f>'2-E-Communication'!A125</f>
        <v>Q2.2.12a</v>
      </c>
      <c r="C96" s="125" t="str">
        <f>LEFT('2-E-Communication'!F125,FIND("(Q",'2-E-Communication'!F125)-2)</f>
        <v>Please provide link to the regulatory authority’s decision or to the regulation/law that establishes this requirement</v>
      </c>
      <c r="D96" s="13" t="str">
        <f>IF(OR('2-E-Communication'!B125="N",'2-E-Communication'!B125="NI"),"N",'2-E-Communication'!C125)</f>
        <v>Q3.2.12a</v>
      </c>
      <c r="E96" s="125" t="s">
        <v>1041</v>
      </c>
      <c r="F96" s="12" t="str">
        <f>'2-E-Communication'!V125</f>
        <v>.</v>
      </c>
      <c r="G96" s="12" t="str">
        <f>'2-E-Communication'!AP125</f>
        <v>.</v>
      </c>
      <c r="H96" s="12">
        <f>'2-E-Communication'!AQ125</f>
        <v>0</v>
      </c>
      <c r="I96" s="13" t="str">
        <f t="shared" si="1"/>
        <v>.</v>
      </c>
    </row>
    <row r="97" spans="1:9" s="12" customFormat="1" x14ac:dyDescent="0.25">
      <c r="A97" s="12" t="str">
        <f>'2-E-Communication'!B126</f>
        <v>EC</v>
      </c>
      <c r="B97" s="12" t="str">
        <f>'2-E-Communication'!A126</f>
        <v>Q2.2.12b</v>
      </c>
      <c r="C97" s="125" t="str">
        <f>LEFT('2-E-Communication'!F126,FIND("(Q",'2-E-Communication'!F126)-2)</f>
        <v>If the answer to the question above is yes, are the prices of these required services regulated?</v>
      </c>
      <c r="D97" s="13" t="str">
        <f>IF(OR('2-E-Communication'!B126="N",'2-E-Communication'!B126="NI"),"N",'2-E-Communication'!C126)</f>
        <v>Q3.2.12b</v>
      </c>
      <c r="E97" s="125" t="s">
        <v>1052</v>
      </c>
      <c r="F97" s="12" t="str">
        <f>'2-E-Communication'!V126</f>
        <v>not applicable</v>
      </c>
      <c r="G97" s="12" t="str">
        <f>'2-E-Communication'!AP126</f>
        <v>.</v>
      </c>
      <c r="H97" s="12">
        <f>'2-E-Communication'!AQ126</f>
        <v>0</v>
      </c>
      <c r="I97" s="13" t="str">
        <f t="shared" si="1"/>
        <v>.</v>
      </c>
    </row>
    <row r="98" spans="1:9" s="12" customFormat="1" ht="25" x14ac:dyDescent="0.25">
      <c r="A98" s="12" t="str">
        <f>'2-E-Communication'!B127</f>
        <v>I</v>
      </c>
      <c r="B98" s="12" t="str">
        <f>'2-E-Communication'!A127</f>
        <v>Q2.2.12c</v>
      </c>
      <c r="C98" s="125" t="str">
        <f>LEFT('2-E-Communication'!F127,FIND("(Q",'2-E-Communication'!F127)-2)</f>
        <v>Please provide link to the regulatory authority’s decision or to the regulation/law that establishes this requirement</v>
      </c>
      <c r="D98" s="13" t="str">
        <f>IF(OR('2-E-Communication'!B127="N",'2-E-Communication'!B127="NI"),"N",'2-E-Communication'!C127)</f>
        <v>Q3.2.12c</v>
      </c>
      <c r="E98" s="125" t="s">
        <v>1041</v>
      </c>
      <c r="F98" s="12" t="str">
        <f>'2-E-Communication'!V127</f>
        <v>.</v>
      </c>
      <c r="G98" s="12" t="str">
        <f>'2-E-Communication'!AP127</f>
        <v>.</v>
      </c>
      <c r="H98" s="12">
        <f>'2-E-Communication'!AQ127</f>
        <v>0</v>
      </c>
      <c r="I98" s="13" t="str">
        <f t="shared" si="1"/>
        <v>.</v>
      </c>
    </row>
    <row r="99" spans="1:9" s="12" customFormat="1" ht="62.5" x14ac:dyDescent="0.25">
      <c r="A99" s="12" t="str">
        <f>'2-E-Communication'!B129</f>
        <v>EC</v>
      </c>
      <c r="B99" s="12" t="str">
        <f>'2-E-Communication'!A129</f>
        <v>Q2.2.13</v>
      </c>
      <c r="C99" s="125" t="str">
        <f>LEFT('2-E-Communication'!E129,FIND("(Q",'2-E-Communication'!E129)-2)</f>
        <v>Is there an operator (or group of operators) that has significant/substantial market power in the market for the provision of wholesale fixed call termination services?</v>
      </c>
      <c r="D99" s="13" t="str">
        <f>IF(OR('2-E-Communication'!B129="N",'2-E-Communication'!B129="NI"),"N",'2-E-Communication'!C129)</f>
        <v>Q3.2.13</v>
      </c>
      <c r="E99" s="125" t="s">
        <v>1053</v>
      </c>
      <c r="F99" s="12" t="str">
        <f>'2-E-Communication'!V129</f>
        <v>yes</v>
      </c>
      <c r="G99" s="12" t="str">
        <f>'2-E-Communication'!AP129</f>
        <v>.</v>
      </c>
      <c r="H99" s="12">
        <f>'2-E-Communication'!AQ129</f>
        <v>0</v>
      </c>
      <c r="I99" s="13" t="str">
        <f t="shared" si="1"/>
        <v>.</v>
      </c>
    </row>
    <row r="100" spans="1:9" s="12" customFormat="1" ht="25" x14ac:dyDescent="0.25">
      <c r="A100" s="12" t="str">
        <f>'2-E-Communication'!B131</f>
        <v>E</v>
      </c>
      <c r="B100" s="12" t="str">
        <f>'2-E-Communication'!A131</f>
        <v>Q2.2.14</v>
      </c>
      <c r="C100" s="125" t="str">
        <f>LEFT('2-E-Communication'!F131,FIND("(Q",'2-E-Communication'!F131)-2)</f>
        <v>If there is an operator (or group of operators) that has significant/substantial market power, is this operator (or group of operators) required to provide wholesale fixed call termination services?</v>
      </c>
      <c r="D100" s="13" t="str">
        <f>IF(OR('2-E-Communication'!B131="N",'2-E-Communication'!B131="NI"),"N",'2-E-Communication'!C131)</f>
        <v>Q3.2.14</v>
      </c>
      <c r="E100" s="125" t="s">
        <v>1054</v>
      </c>
      <c r="F100" s="12" t="str">
        <f>'2-E-Communication'!V131</f>
        <v>yes</v>
      </c>
      <c r="G100" s="12" t="str">
        <f>'2-E-Communication'!AP131</f>
        <v>.</v>
      </c>
      <c r="H100" s="12">
        <f>'2-E-Communication'!AQ131</f>
        <v>0</v>
      </c>
      <c r="I100" s="13" t="str">
        <f t="shared" si="1"/>
        <v>.</v>
      </c>
    </row>
    <row r="101" spans="1:9" s="12" customFormat="1" ht="25" x14ac:dyDescent="0.25">
      <c r="A101" s="12" t="str">
        <f>'2-E-Communication'!B132</f>
        <v>I</v>
      </c>
      <c r="B101" s="12" t="str">
        <f>'2-E-Communication'!A132</f>
        <v>Q2.2.14a</v>
      </c>
      <c r="C101" s="125" t="str">
        <f>LEFT('2-E-Communication'!F132,FIND("(Q",'2-E-Communication'!F132)-2)</f>
        <v xml:space="preserve">Please provide link to the regulatory authority’s decision or to the regulation/law that establishes this requirement </v>
      </c>
      <c r="D101" s="13" t="str">
        <f>IF(OR('2-E-Communication'!B132="N",'2-E-Communication'!B132="NI"),"N",'2-E-Communication'!C132)</f>
        <v>Q3.2.14a</v>
      </c>
      <c r="E101" s="125" t="s">
        <v>1041</v>
      </c>
      <c r="F101" s="12" t="str">
        <f>'2-E-Communication'!V132</f>
        <v>.</v>
      </c>
      <c r="G101" s="12" t="str">
        <f>'2-E-Communication'!AP132</f>
        <v>.</v>
      </c>
      <c r="H101" s="12">
        <f>'2-E-Communication'!AQ132</f>
        <v>0</v>
      </c>
      <c r="I101" s="13" t="str">
        <f t="shared" si="1"/>
        <v>.</v>
      </c>
    </row>
    <row r="102" spans="1:9" s="12" customFormat="1" x14ac:dyDescent="0.25">
      <c r="A102" s="12" t="str">
        <f>'2-E-Communication'!B133</f>
        <v>EC</v>
      </c>
      <c r="B102" s="12" t="str">
        <f>'2-E-Communication'!A133</f>
        <v>Q2.2.14b</v>
      </c>
      <c r="C102" s="125" t="str">
        <f>LEFT('2-E-Communication'!G133,FIND("(Q",'2-E-Communication'!G133)-2)</f>
        <v>If the answer to the question above is yes, are the prices of these required services regulated?</v>
      </c>
      <c r="D102" s="13" t="str">
        <f>IF(OR('2-E-Communication'!B133="N",'2-E-Communication'!B133="NI"),"N",'2-E-Communication'!C133)</f>
        <v>Q3.2.14b</v>
      </c>
      <c r="E102" s="125" t="s">
        <v>1048</v>
      </c>
      <c r="F102" s="12" t="str">
        <f>'2-E-Communication'!V133</f>
        <v>yes</v>
      </c>
      <c r="G102" s="12" t="str">
        <f>'2-E-Communication'!AP133</f>
        <v>.</v>
      </c>
      <c r="H102" s="12">
        <f>'2-E-Communication'!AQ133</f>
        <v>0</v>
      </c>
      <c r="I102" s="13" t="str">
        <f t="shared" si="1"/>
        <v>.</v>
      </c>
    </row>
    <row r="103" spans="1:9" s="12" customFormat="1" ht="25" x14ac:dyDescent="0.25">
      <c r="A103" s="12" t="str">
        <f>'2-E-Communication'!B134</f>
        <v>I</v>
      </c>
      <c r="B103" s="12" t="str">
        <f>'2-E-Communication'!A134</f>
        <v>Q2.2.14c</v>
      </c>
      <c r="C103" s="125" t="str">
        <f>LEFT('2-E-Communication'!G134,FIND("(Q",'2-E-Communication'!G134)-2)</f>
        <v xml:space="preserve">Please provide link to the regulatory authority’s decision or to the regulation/law that establishes this requirement </v>
      </c>
      <c r="D103" s="13" t="str">
        <f>IF(OR('2-E-Communication'!B134="N",'2-E-Communication'!B134="NI"),"N",'2-E-Communication'!C134)</f>
        <v>Q3.2.14c</v>
      </c>
      <c r="E103" s="125" t="s">
        <v>1041</v>
      </c>
      <c r="F103" s="12" t="str">
        <f>'2-E-Communication'!V134</f>
        <v>.</v>
      </c>
      <c r="G103" s="12" t="str">
        <f>'2-E-Communication'!AP134</f>
        <v>.</v>
      </c>
      <c r="H103" s="12">
        <f>'2-E-Communication'!AQ134</f>
        <v>0</v>
      </c>
      <c r="I103" s="13" t="str">
        <f t="shared" si="1"/>
        <v>.</v>
      </c>
    </row>
    <row r="104" spans="1:9" s="12" customFormat="1" ht="25" x14ac:dyDescent="0.25">
      <c r="A104" s="12" t="str">
        <f>'2-E-Communication'!B135</f>
        <v>EC</v>
      </c>
      <c r="B104" s="12" t="str">
        <f>'2-E-Communication'!A135</f>
        <v>Q2.2.14d</v>
      </c>
      <c r="C104" s="125" t="str">
        <f>LEFT('2-E-Communication'!H135,FIND("(Q",'2-E-Communication'!H135)-2)</f>
        <v xml:space="preserve">If the answer to the question above is yes, is this operator (or group of operators) required to publish a reference offer and to regularly update it? </v>
      </c>
      <c r="D104" s="13" t="str">
        <f>IF(OR('2-E-Communication'!B135="N",'2-E-Communication'!B135="NI"),"N",'2-E-Communication'!C135)</f>
        <v>Q3.2.14d</v>
      </c>
      <c r="E104" s="125" t="s">
        <v>1055</v>
      </c>
      <c r="F104" s="12" t="str">
        <f>'2-E-Communication'!V135</f>
        <v>yes</v>
      </c>
      <c r="G104" s="12" t="str">
        <f>'2-E-Communication'!AP135</f>
        <v>.</v>
      </c>
      <c r="H104" s="12">
        <f>'2-E-Communication'!AQ135</f>
        <v>0</v>
      </c>
      <c r="I104" s="13" t="str">
        <f t="shared" si="1"/>
        <v>.</v>
      </c>
    </row>
    <row r="105" spans="1:9" s="12" customFormat="1" x14ac:dyDescent="0.25">
      <c r="A105" s="12" t="str">
        <f>'2-E-Communication'!B136</f>
        <v>I</v>
      </c>
      <c r="B105" s="12" t="str">
        <f>'2-E-Communication'!A136</f>
        <v>Q2.2.14e</v>
      </c>
      <c r="C105" s="125" t="str">
        <f>LEFT('2-E-Communication'!H136,FIND("(Q",'2-E-Communication'!H136)-2)</f>
        <v xml:space="preserve">Please provide link to the latest available reference offer </v>
      </c>
      <c r="D105" s="13" t="str">
        <f>IF(OR('2-E-Communication'!B136="N",'2-E-Communication'!B136="NI"),"N",'2-E-Communication'!C136)</f>
        <v>Q3.2.14e</v>
      </c>
      <c r="E105" s="125" t="s">
        <v>1034</v>
      </c>
      <c r="F105" s="12" t="str">
        <f>'2-E-Communication'!V136</f>
        <v>.</v>
      </c>
      <c r="G105" s="12" t="str">
        <f>'2-E-Communication'!AP136</f>
        <v>.</v>
      </c>
      <c r="H105" s="12">
        <f>'2-E-Communication'!AQ136</f>
        <v>0</v>
      </c>
      <c r="I105" s="13" t="str">
        <f t="shared" si="1"/>
        <v>.</v>
      </c>
    </row>
    <row r="106" spans="1:9" s="12" customFormat="1" ht="25" x14ac:dyDescent="0.25">
      <c r="A106" s="12" t="str">
        <f>'2-E-Communication'!B137</f>
        <v>E</v>
      </c>
      <c r="B106" s="12" t="str">
        <f>'2-E-Communication'!A137</f>
        <v>Q2.2.15</v>
      </c>
      <c r="C106" s="125" t="str">
        <f>LEFT('2-E-Communication'!F137,FIND("(Q",'2-E-Communication'!F137)-2)</f>
        <v>If there is no operator (or group of operators) that has significant/substantial market power, is any operator required providing wholesale fixed call termination services?</v>
      </c>
      <c r="D106" s="13" t="str">
        <f>IF(OR('2-E-Communication'!B137="N",'2-E-Communication'!B137="NI"),"N",'2-E-Communication'!C137)</f>
        <v>Q3.2.15</v>
      </c>
      <c r="E106" s="125" t="s">
        <v>1056</v>
      </c>
      <c r="F106" s="12" t="str">
        <f>'2-E-Communication'!V137</f>
        <v>not applicable</v>
      </c>
      <c r="G106" s="12" t="str">
        <f>'2-E-Communication'!AP137</f>
        <v>.</v>
      </c>
      <c r="H106" s="12">
        <f>'2-E-Communication'!AQ137</f>
        <v>0</v>
      </c>
      <c r="I106" s="13" t="str">
        <f t="shared" si="1"/>
        <v>.</v>
      </c>
    </row>
    <row r="107" spans="1:9" s="12" customFormat="1" ht="25" x14ac:dyDescent="0.25">
      <c r="A107" s="12" t="str">
        <f>'2-E-Communication'!B138</f>
        <v>I</v>
      </c>
      <c r="B107" s="12" t="str">
        <f>'2-E-Communication'!A138</f>
        <v>Q2.2.15a</v>
      </c>
      <c r="C107" s="125" t="str">
        <f>LEFT('2-E-Communication'!F138,FIND("(Q",'2-E-Communication'!F138)-2)</f>
        <v xml:space="preserve">Please provide link to the regulatory authority’s decision or to the regulation/law that establishes this requirement </v>
      </c>
      <c r="D107" s="13" t="str">
        <f>IF(OR('2-E-Communication'!B138="N",'2-E-Communication'!B138="NI"),"N",'2-E-Communication'!C138)</f>
        <v>Q3.2.15a</v>
      </c>
      <c r="E107" s="125" t="s">
        <v>1041</v>
      </c>
      <c r="F107" s="12" t="str">
        <f>'2-E-Communication'!V138</f>
        <v>N/A</v>
      </c>
      <c r="G107" s="12" t="str">
        <f>'2-E-Communication'!AP138</f>
        <v>.</v>
      </c>
      <c r="H107" s="12">
        <f>'2-E-Communication'!AQ138</f>
        <v>0</v>
      </c>
      <c r="I107" s="13" t="str">
        <f t="shared" si="1"/>
        <v>.</v>
      </c>
    </row>
    <row r="108" spans="1:9" s="12" customFormat="1" x14ac:dyDescent="0.25">
      <c r="A108" s="12" t="str">
        <f>'2-E-Communication'!B139</f>
        <v>EC</v>
      </c>
      <c r="B108" s="12" t="str">
        <f>'2-E-Communication'!A139</f>
        <v>Q2.2.15b</v>
      </c>
      <c r="C108" s="125" t="str">
        <f>LEFT('2-E-Communication'!G139,FIND("(Q",'2-E-Communication'!G139)-2)</f>
        <v>If the answer to the question above is yes, are the prices of these required services regulated?</v>
      </c>
      <c r="D108" s="13" t="str">
        <f>IF(OR('2-E-Communication'!B139="N",'2-E-Communication'!B139="NI"),"N",'2-E-Communication'!C139)</f>
        <v>Q3.2.15b</v>
      </c>
      <c r="E108" s="125" t="s">
        <v>1048</v>
      </c>
      <c r="F108" s="12" t="str">
        <f>'2-E-Communication'!V139</f>
        <v>not applicable</v>
      </c>
      <c r="G108" s="12" t="str">
        <f>'2-E-Communication'!AP139</f>
        <v>.</v>
      </c>
      <c r="H108" s="12">
        <f>'2-E-Communication'!AQ139</f>
        <v>0</v>
      </c>
      <c r="I108" s="13" t="str">
        <f t="shared" si="1"/>
        <v>.</v>
      </c>
    </row>
    <row r="109" spans="1:9" s="12" customFormat="1" ht="25" x14ac:dyDescent="0.25">
      <c r="A109" s="12" t="str">
        <f>'2-E-Communication'!B140</f>
        <v>I</v>
      </c>
      <c r="B109" s="12" t="str">
        <f>'2-E-Communication'!A140</f>
        <v>Q2.2.15c</v>
      </c>
      <c r="C109" s="125" t="str">
        <f>LEFT('2-E-Communication'!G140,FIND("(Q",'2-E-Communication'!G140)-2)</f>
        <v xml:space="preserve">Please provide link to the regulatory authority’s decision or to the regulation/law that establishes this requirement </v>
      </c>
      <c r="D109" s="13" t="str">
        <f>IF(OR('2-E-Communication'!B140="N",'2-E-Communication'!B140="NI"),"N",'2-E-Communication'!C140)</f>
        <v>Q3.2.15c</v>
      </c>
      <c r="E109" s="125" t="s">
        <v>1041</v>
      </c>
      <c r="F109" s="12" t="str">
        <f>'2-E-Communication'!V140</f>
        <v>N/A</v>
      </c>
      <c r="G109" s="12" t="str">
        <f>'2-E-Communication'!AP140</f>
        <v>.</v>
      </c>
      <c r="H109" s="12">
        <f>'2-E-Communication'!AQ140</f>
        <v>0</v>
      </c>
      <c r="I109" s="13" t="str">
        <f t="shared" si="1"/>
        <v>.</v>
      </c>
    </row>
    <row r="110" spans="1:9" s="12" customFormat="1" ht="25" x14ac:dyDescent="0.25">
      <c r="A110" s="12" t="str">
        <f>'2-E-Communication'!B141</f>
        <v>EC</v>
      </c>
      <c r="B110" s="12" t="str">
        <f>'2-E-Communication'!A141</f>
        <v>Q2.2.16</v>
      </c>
      <c r="C110" s="125" t="str">
        <f>LEFT('2-E-Communication'!E141,FIND("(Q",'2-E-Communication'!E141)-2)</f>
        <v>Are retail tariffs for all fixed line services (voice, data and video) or a subset of them (e.g. only voice) regulated or approved by the government, ministry, regulator or other public body</v>
      </c>
      <c r="D110" s="13" t="str">
        <f>IF(OR('2-E-Communication'!B141="N",'2-E-Communication'!B141="NI"),"N",'2-E-Communication'!C141)</f>
        <v>Q3.2.16</v>
      </c>
      <c r="E110" s="125" t="s">
        <v>1057</v>
      </c>
      <c r="F110" s="12" t="str">
        <f>'2-E-Communication'!V141</f>
        <v>no</v>
      </c>
      <c r="G110" s="12" t="str">
        <f>'2-E-Communication'!AP141</f>
        <v>.</v>
      </c>
      <c r="H110" s="12">
        <f>'2-E-Communication'!AQ141</f>
        <v>0</v>
      </c>
      <c r="I110" s="13" t="str">
        <f t="shared" si="1"/>
        <v>.</v>
      </c>
    </row>
    <row r="111" spans="1:9" s="12" customFormat="1" x14ac:dyDescent="0.25">
      <c r="A111" s="12" t="str">
        <f>'2-E-Communication'!B142</f>
        <v>E</v>
      </c>
      <c r="B111" s="12" t="str">
        <f>'2-E-Communication'!A142</f>
        <v>Q2.2.16a</v>
      </c>
      <c r="C111" s="125" t="str">
        <f>LEFT('2-E-Communication'!F142,FIND("(Q",'2-E-Communication'!F142)-2)</f>
        <v>If you have answered yes to the question above, why is it that there is at least some form of regulation on retail tariff?</v>
      </c>
      <c r="D111" s="13" t="str">
        <f>IF(OR('2-E-Communication'!B142="N",'2-E-Communication'!B142="NI"),"N",'2-E-Communication'!C142)</f>
        <v>Q3.2.16a</v>
      </c>
      <c r="E111" s="125" t="s">
        <v>1058</v>
      </c>
      <c r="F111" s="12" t="str">
        <f>'2-E-Communication'!V142</f>
        <v>not applicable</v>
      </c>
      <c r="G111" s="12" t="str">
        <f>'2-E-Communication'!AP142</f>
        <v>.</v>
      </c>
      <c r="H111" s="12">
        <f>'2-E-Communication'!AQ142</f>
        <v>0</v>
      </c>
      <c r="I111" s="13" t="str">
        <f t="shared" si="1"/>
        <v>.</v>
      </c>
    </row>
    <row r="112" spans="1:9" x14ac:dyDescent="0.25">
      <c r="A112" s="13" t="str">
        <f>'2-E-Communication'!B143</f>
        <v>EC</v>
      </c>
      <c r="B112" s="13" t="str">
        <f>'2-E-Communication'!A143</f>
        <v>Q2.2.17</v>
      </c>
      <c r="C112" s="125" t="str">
        <f>LEFT('2-E-Communication'!E143,FIND("(Q",'2-E-Communication'!E143)-2)</f>
        <v>Is fixed number portability required?</v>
      </c>
      <c r="D112" s="13" t="str">
        <f>IF(OR('2-E-Communication'!B143="N",'2-E-Communication'!B143="NI"),"N",'2-E-Communication'!C143)</f>
        <v>Q3.2.17</v>
      </c>
      <c r="E112" s="125" t="s">
        <v>1059</v>
      </c>
      <c r="F112" s="13" t="str">
        <f>'2-E-Communication'!V143</f>
        <v>yes</v>
      </c>
      <c r="G112" s="13" t="str">
        <f>'2-E-Communication'!AP143</f>
        <v>.</v>
      </c>
      <c r="H112" s="13">
        <f>'2-E-Communication'!AQ143</f>
        <v>0</v>
      </c>
      <c r="I112" s="13" t="str">
        <f t="shared" si="1"/>
        <v>.</v>
      </c>
    </row>
    <row r="113" spans="1:9" s="12" customFormat="1" ht="25" x14ac:dyDescent="0.25">
      <c r="A113" s="12" t="str">
        <f>'2-E-Communication'!B144</f>
        <v>I</v>
      </c>
      <c r="B113" s="12" t="str">
        <f>'2-E-Communication'!A144</f>
        <v>Q2.2.17a</v>
      </c>
      <c r="C113" s="125" t="str">
        <f>LEFT('2-E-Communication'!E144,FIND("(Q",'2-E-Communication'!E144)-2)</f>
        <v>Please provide link to the regulatory authority’s decision or to the regulation/law that enables portability</v>
      </c>
      <c r="D113" s="13" t="str">
        <f>IF(OR('2-E-Communication'!B144="N",'2-E-Communication'!B144="NI"),"N",'2-E-Communication'!C144)</f>
        <v>Q3.2.17a</v>
      </c>
      <c r="E113" s="125" t="s">
        <v>1060</v>
      </c>
      <c r="F113" s="12" t="str">
        <f>'2-E-Communication'!V144</f>
        <v>.</v>
      </c>
      <c r="G113" s="12" t="str">
        <f>'2-E-Communication'!AP144</f>
        <v>.</v>
      </c>
      <c r="H113" s="12">
        <f>'2-E-Communication'!AQ144</f>
        <v>0</v>
      </c>
      <c r="I113" s="13" t="str">
        <f t="shared" si="1"/>
        <v>.</v>
      </c>
    </row>
    <row r="114" spans="1:9" x14ac:dyDescent="0.25">
      <c r="A114" s="13" t="str">
        <f>'2-E-Communication'!B145</f>
        <v>EC</v>
      </c>
      <c r="B114" s="13" t="str">
        <f>'2-E-Communication'!A145</f>
        <v>Q2.2.17b</v>
      </c>
      <c r="C114" s="125" t="str">
        <f>LEFT('2-E-Communication'!F145,FIND("(Q",'2-E-Communication'!F145)-2)</f>
        <v>If the answer to the question above is yes, are the conditions for porting fixed numbers regulated?</v>
      </c>
      <c r="D114" s="13" t="str">
        <f>IF(OR('2-E-Communication'!B145="N",'2-E-Communication'!B145="NI"),"N",'2-E-Communication'!C145)</f>
        <v>Q3.2.17b</v>
      </c>
      <c r="E114" s="125" t="s">
        <v>1061</v>
      </c>
      <c r="F114" s="13" t="str">
        <f>'2-E-Communication'!V145</f>
        <v>yes</v>
      </c>
      <c r="G114" s="13" t="str">
        <f>'2-E-Communication'!AP145</f>
        <v>.</v>
      </c>
      <c r="H114" s="13">
        <f>'2-E-Communication'!AQ145</f>
        <v>0</v>
      </c>
      <c r="I114" s="13" t="str">
        <f t="shared" si="1"/>
        <v>.</v>
      </c>
    </row>
    <row r="115" spans="1:9" s="12" customFormat="1" ht="25" x14ac:dyDescent="0.25">
      <c r="A115" s="12" t="str">
        <f>'2-E-Communication'!B146</f>
        <v>I</v>
      </c>
      <c r="B115" s="12" t="str">
        <f>'2-E-Communication'!A146</f>
        <v>Q2.2.17c</v>
      </c>
      <c r="C115" s="125" t="str">
        <f>LEFT('2-E-Communication'!F146,FIND("(Q",'2-E-Communication'!F146)-2)</f>
        <v>Please provide link to the regulatory authority’s decision or to the regulation/law that establishes this requirement</v>
      </c>
      <c r="D115" s="13" t="str">
        <f>IF(OR('2-E-Communication'!B146="N",'2-E-Communication'!B146="NI"),"N",'2-E-Communication'!C146)</f>
        <v>Q3.2.17c</v>
      </c>
      <c r="E115" s="125" t="s">
        <v>1041</v>
      </c>
      <c r="F115" s="12" t="str">
        <f>'2-E-Communication'!V146</f>
        <v>.</v>
      </c>
      <c r="G115" s="12" t="str">
        <f>'2-E-Communication'!AP146</f>
        <v>.</v>
      </c>
      <c r="H115" s="12">
        <f>'2-E-Communication'!AQ146</f>
        <v>0</v>
      </c>
      <c r="I115" s="13" t="str">
        <f t="shared" si="1"/>
        <v>.</v>
      </c>
    </row>
    <row r="116" spans="1:9" ht="25" x14ac:dyDescent="0.25">
      <c r="A116" s="13" t="str">
        <f>'2-E-Communication'!B149</f>
        <v>EC</v>
      </c>
      <c r="B116" s="13" t="str">
        <f>'2-E-Communication'!A149</f>
        <v>Q2.3.1.</v>
      </c>
      <c r="C116" s="125" t="str">
        <f>LEFT('2-E-Communication'!E149,FIND("(Q",'2-E-Communication'!E149)-2)</f>
        <v>For which jurisdiction are you answering the questions?</v>
      </c>
      <c r="D116" s="13" t="str">
        <f>IF(OR('2-E-Communication'!B149="N",'2-E-Communication'!B149="NI"),"N",'2-E-Communication'!C149)</f>
        <v>Q3.02</v>
      </c>
      <c r="E116" s="125" t="s">
        <v>1022</v>
      </c>
      <c r="F116" s="13" t="str">
        <f>'2-E-Communication'!V149</f>
        <v>Federal level/ National Level (for non-federal states)</v>
      </c>
      <c r="G116" s="13" t="str">
        <f>'2-E-Communication'!AP149</f>
        <v>.</v>
      </c>
      <c r="H116" s="13">
        <f>'2-E-Communication'!AQ149</f>
        <v>0</v>
      </c>
      <c r="I116" s="13" t="str">
        <f t="shared" si="1"/>
        <v>.</v>
      </c>
    </row>
    <row r="117" spans="1:9" ht="25" x14ac:dyDescent="0.25">
      <c r="A117" s="13" t="str">
        <f>'2-E-Communication'!B150</f>
        <v>NI</v>
      </c>
      <c r="B117" s="13" t="str">
        <f>'2-E-Communication'!A150</f>
        <v>Q2.3.1a</v>
      </c>
      <c r="C117" s="125" t="str">
        <f>LEFT('2-E-Communication'!E150,FIND("(Q",'2-E-Communication'!E150)-2)</f>
        <v>In case you indicate that you are answering for the “State level” or “Subnational” level or “a combination of the above”, please always indicate the name of the jurisdiction/s</v>
      </c>
      <c r="D117" s="13" t="str">
        <f>IF(OR('2-E-Communication'!B150="N",'2-E-Communication'!B150="NI"),"N",'2-E-Communication'!C150)</f>
        <v>N</v>
      </c>
      <c r="E117" s="125" t="s">
        <v>0</v>
      </c>
      <c r="F117" s="13" t="str">
        <f>'2-E-Communication'!V150</f>
        <v/>
      </c>
      <c r="G117" s="13" t="str">
        <f>'2-E-Communication'!AP150</f>
        <v>.</v>
      </c>
      <c r="H117" s="13">
        <f>'2-E-Communication'!AQ150</f>
        <v>0</v>
      </c>
      <c r="I117" s="13" t="str">
        <f t="shared" si="1"/>
        <v>.</v>
      </c>
    </row>
    <row r="118" spans="1:9" ht="25" x14ac:dyDescent="0.25">
      <c r="A118" s="13" t="str">
        <f>'2-E-Communication'!B152</f>
        <v>E</v>
      </c>
      <c r="B118" s="13" t="str">
        <f>'2-E-Communication'!A152</f>
        <v>Q2.3.2_C3</v>
      </c>
      <c r="C118" s="13" t="str">
        <f>LEFT('2-E-Communication'!E151,FIND("(Q",'2-E-Communication'!E151)-2)&amp;" - "&amp;'2-E-Communication'!F152</f>
        <v xml:space="preserve">Do laws or regulations restrict the number of competing firms permitted to operate a business (e.g. by establishing a legal monopoly, or limiting the number of operators) in the following sectors? - E-Communications - mobile networks  </v>
      </c>
      <c r="D118" s="13" t="str">
        <f>IF(OR('2-E-Communication'!B152="N",'2-E-Communication'!B152="NI"),"N",'2-E-Communication'!C152)</f>
        <v>Q3.3.1_C2</v>
      </c>
      <c r="E118" s="125" t="s">
        <v>1062</v>
      </c>
      <c r="F118" s="13" t="str">
        <f>'2-E-Communication'!V152</f>
        <v>no (market open to competition)</v>
      </c>
      <c r="G118" s="13" t="str">
        <f>'2-E-Communication'!AP152</f>
        <v>.</v>
      </c>
      <c r="H118" s="13">
        <f>'2-E-Communication'!AQ152</f>
        <v>0</v>
      </c>
      <c r="I118" s="13" t="str">
        <f t="shared" si="1"/>
        <v>.</v>
      </c>
    </row>
    <row r="119" spans="1:9" s="12" customFormat="1" ht="37.5" x14ac:dyDescent="0.25">
      <c r="A119" s="12" t="str">
        <f>'2-E-Communication'!B153</f>
        <v>E</v>
      </c>
      <c r="B119" s="12" t="str">
        <f>'2-E-Communication'!A153</f>
        <v>Q2.3.2_C4</v>
      </c>
      <c r="C119" s="13" t="str">
        <f>LEFT('2-E-Communication'!E151,FIND("(Q",'2-E-Communication'!E151)-2)&amp;" - "&amp;'2-E-Communication'!F153</f>
        <v xml:space="preserve">Do laws or regulations restrict the number of competing firms permitted to operate a business (e.g. by establishing a legal monopoly, or limiting the number of operators) in the following sectors? - E-Communications – retail mobile services (voice, video and data)  </v>
      </c>
      <c r="D119" s="13" t="str">
        <f>IF(OR('2-E-Communication'!B153="N",'2-E-Communication'!B153="NI"),"N",'2-E-Communication'!C153)</f>
        <v>Q3.3.1_C4</v>
      </c>
      <c r="E119" s="125" t="s">
        <v>1063</v>
      </c>
      <c r="F119" s="12" t="str">
        <f>'2-E-Communication'!V153</f>
        <v>no (market open to competition)</v>
      </c>
      <c r="G119" s="12" t="str">
        <f>'2-E-Communication'!AP153</f>
        <v>.</v>
      </c>
      <c r="H119" s="12">
        <f>'2-E-Communication'!AQ153</f>
        <v>0</v>
      </c>
      <c r="I119" s="13" t="str">
        <f t="shared" si="1"/>
        <v>.</v>
      </c>
    </row>
    <row r="120" spans="1:9" s="12" customFormat="1" ht="25" x14ac:dyDescent="0.25">
      <c r="A120" s="12" t="str">
        <f>'2-E-Communication'!B154</f>
        <v>I</v>
      </c>
      <c r="B120" s="12" t="str">
        <f>'2-E-Communication'!A154</f>
        <v>Q2.3.2a</v>
      </c>
      <c r="C120" s="125" t="str">
        <f>LEFT('2-E-Communication'!E154,FIND("(Q",'2-E-Communication'!E154)-2)</f>
        <v>Please provide links to the laws/regulations that regulate access conditions in each of these markets</v>
      </c>
      <c r="D120" s="13" t="str">
        <f>IF(OR('2-E-Communication'!B154="N",'2-E-Communication'!B154="NI"),"N",'2-E-Communication'!C154)</f>
        <v>Q3.3.1a</v>
      </c>
      <c r="E120" s="125" t="s">
        <v>1064</v>
      </c>
      <c r="F120" s="12" t="str">
        <f>'2-E-Communication'!V154</f>
        <v>.</v>
      </c>
      <c r="G120" s="12" t="str">
        <f>'2-E-Communication'!AP154</f>
        <v>.</v>
      </c>
      <c r="H120" s="12">
        <f>'2-E-Communication'!AQ154</f>
        <v>0</v>
      </c>
      <c r="I120" s="13" t="str">
        <f t="shared" si="1"/>
        <v>.</v>
      </c>
    </row>
    <row r="121" spans="1:9" s="12" customFormat="1" x14ac:dyDescent="0.25">
      <c r="A121" s="12" t="str">
        <f>'2-E-Communication'!B156</f>
        <v>NI</v>
      </c>
      <c r="B121" s="12" t="str">
        <f>'2-E-Communication'!A156</f>
        <v>Q2.3.3_C3</v>
      </c>
      <c r="C121" s="13" t="str">
        <f>LEFT('2-E-Communication'!E155,FIND("(Q",'2-E-Communication'!E155)-2)&amp;" - "&amp;'2-E-Communication'!F156</f>
        <v xml:space="preserve">How many firms compete in the same market in the following sectors? - E-Communications - mobile networks  </v>
      </c>
      <c r="D121" s="13" t="str">
        <f>IF(OR('2-E-Communication'!B156="N",'2-E-Communication'!B156="NI"),"N",'2-E-Communication'!C156)</f>
        <v>N</v>
      </c>
      <c r="E121" s="125" t="s">
        <v>0</v>
      </c>
      <c r="F121" s="12" t="str">
        <f>'2-E-Communication'!V156</f>
        <v/>
      </c>
      <c r="G121" s="12" t="str">
        <f>'2-E-Communication'!AP156</f>
        <v>.</v>
      </c>
      <c r="H121" s="12">
        <f>'2-E-Communication'!AQ156</f>
        <v>0</v>
      </c>
      <c r="I121" s="13" t="str">
        <f t="shared" si="1"/>
        <v>.</v>
      </c>
    </row>
    <row r="122" spans="1:9" s="12" customFormat="1" ht="25" x14ac:dyDescent="0.25">
      <c r="A122" s="12" t="str">
        <f>'2-E-Communication'!B157</f>
        <v>NI</v>
      </c>
      <c r="B122" s="12" t="str">
        <f>'2-E-Communication'!A157</f>
        <v>Q2.3.3_C4</v>
      </c>
      <c r="C122" s="13" t="str">
        <f>LEFT('2-E-Communication'!E155,FIND("(Q",'2-E-Communication'!E155)-2)&amp;" - "&amp;'2-E-Communication'!F157</f>
        <v xml:space="preserve">How many firms compete in the same market in the following sectors? - E-Communications – retail mobile services (voice, video and data)  </v>
      </c>
      <c r="D122" s="13" t="str">
        <f>IF(OR('2-E-Communication'!B157="N",'2-E-Communication'!B157="NI"),"N",'2-E-Communication'!C157)</f>
        <v>N</v>
      </c>
      <c r="E122" s="125" t="s">
        <v>0</v>
      </c>
      <c r="F122" s="12" t="str">
        <f>'2-E-Communication'!V157</f>
        <v/>
      </c>
      <c r="G122" s="12" t="str">
        <f>'2-E-Communication'!AP157</f>
        <v>.</v>
      </c>
      <c r="H122" s="12">
        <f>'2-E-Communication'!AQ157</f>
        <v>0</v>
      </c>
      <c r="I122" s="13" t="str">
        <f t="shared" si="1"/>
        <v>.</v>
      </c>
    </row>
    <row r="123" spans="1:9" s="12" customFormat="1" x14ac:dyDescent="0.25">
      <c r="A123" s="12" t="str">
        <f>'2-E-Communication'!B158</f>
        <v>E</v>
      </c>
      <c r="B123" s="12" t="str">
        <f>'2-E-Communication'!A158</f>
        <v>Q2.3.4</v>
      </c>
      <c r="C123" s="125" t="str">
        <f>LEFT('2-E-Communication'!E158,FIND("(Q",'2-E-Communication'!E158)-2)</f>
        <v>Is secondary trading of spectrum permitted?</v>
      </c>
      <c r="D123" s="13" t="str">
        <f>IF(OR('2-E-Communication'!B158="N",'2-E-Communication'!B158="NI"),"N",'2-E-Communication'!C158)</f>
        <v>Q3.3.2</v>
      </c>
      <c r="E123" s="125" t="s">
        <v>1065</v>
      </c>
      <c r="F123" s="12" t="str">
        <f>'2-E-Communication'!V158</f>
        <v>yes</v>
      </c>
      <c r="G123" s="12" t="str">
        <f>'2-E-Communication'!AP158</f>
        <v>.</v>
      </c>
      <c r="H123" s="12">
        <f>'2-E-Communication'!AQ158</f>
        <v>0</v>
      </c>
      <c r="I123" s="13" t="str">
        <f t="shared" si="1"/>
        <v>.</v>
      </c>
    </row>
    <row r="124" spans="1:9" s="12" customFormat="1" ht="25" x14ac:dyDescent="0.25">
      <c r="A124" s="12" t="str">
        <f>'2-E-Communication'!B159</f>
        <v>N</v>
      </c>
      <c r="B124" s="12" t="str">
        <f>'2-E-Communication'!A159</f>
        <v>Q2.3.4a</v>
      </c>
      <c r="C124" s="125" t="str">
        <f>LEFT('2-E-Communication'!F159,FIND("(Q",'2-E-Communication'!F159)-2)</f>
        <v>If secondary trading of spectrum is permitted, is the regulator required to assess whether a proposed trade may distort competition?</v>
      </c>
      <c r="D124" s="13" t="str">
        <f>IF(OR('2-E-Communication'!B159="N",'2-E-Communication'!B159="NI"),"N",'2-E-Communication'!C159)</f>
        <v>N</v>
      </c>
      <c r="E124" s="125" t="s">
        <v>0</v>
      </c>
      <c r="F124" s="12" t="str">
        <f>'2-E-Communication'!V159</f>
        <v/>
      </c>
      <c r="G124" s="12" t="str">
        <f>'2-E-Communication'!AP159</f>
        <v>.</v>
      </c>
      <c r="H124" s="12">
        <f>'2-E-Communication'!AQ159</f>
        <v>0</v>
      </c>
      <c r="I124" s="13" t="str">
        <f t="shared" si="1"/>
        <v>.</v>
      </c>
    </row>
    <row r="125" spans="1:9" s="12" customFormat="1" x14ac:dyDescent="0.25">
      <c r="A125" s="12" t="str">
        <f>'2-E-Communication'!B160</f>
        <v>NI</v>
      </c>
      <c r="B125" s="12" t="str">
        <f>'2-E-Communication'!A160</f>
        <v>Q2.3.4b</v>
      </c>
      <c r="C125" s="125" t="str">
        <f>LEFT('2-E-Communication'!F160,FIND("(Q",'2-E-Communication'!F160)-2)</f>
        <v>Please provide a link to the regulation/guidance notes that explain how this assessment is carried out.</v>
      </c>
      <c r="D125" s="13" t="str">
        <f>IF(OR('2-E-Communication'!B160="N",'2-E-Communication'!B160="NI"),"N",'2-E-Communication'!C160)</f>
        <v>N</v>
      </c>
      <c r="E125" s="125" t="s">
        <v>0</v>
      </c>
      <c r="F125" s="12" t="str">
        <f>'2-E-Communication'!V160</f>
        <v/>
      </c>
      <c r="G125" s="12" t="str">
        <f>'2-E-Communication'!AP160</f>
        <v>.</v>
      </c>
      <c r="H125" s="12">
        <f>'2-E-Communication'!AQ160</f>
        <v>0</v>
      </c>
      <c r="I125" s="13" t="str">
        <f t="shared" si="1"/>
        <v>.</v>
      </c>
    </row>
    <row r="126" spans="1:9" s="12" customFormat="1" ht="25" x14ac:dyDescent="0.25">
      <c r="A126" s="12" t="str">
        <f>'2-E-Communication'!B162</f>
        <v>N</v>
      </c>
      <c r="B126" s="12" t="str">
        <f>'2-E-Communication'!A162</f>
        <v>Q2.3.4c</v>
      </c>
      <c r="C126" s="125" t="str">
        <f>'2-E-Communication'!$F$161&amp;LEFT('2-E-Communication'!G162,FIND("(Q",'2-E-Communication'!G162)-2)</f>
        <v>If secondary trading of spectrum is permitted, is at least one of the following options allowed? Partial transfer of the relevant licence</v>
      </c>
      <c r="D126" s="13" t="str">
        <f>IF(OR('2-E-Communication'!B162="N",'2-E-Communication'!B162="NI"),"N",'2-E-Communication'!C162)</f>
        <v>N</v>
      </c>
      <c r="E126" s="125" t="s">
        <v>0</v>
      </c>
      <c r="F126" s="12" t="str">
        <f>'2-E-Communication'!V162</f>
        <v/>
      </c>
      <c r="G126" s="12" t="str">
        <f>'2-E-Communication'!AP162</f>
        <v>.</v>
      </c>
      <c r="H126" s="12">
        <f>'2-E-Communication'!AQ162</f>
        <v>0</v>
      </c>
      <c r="I126" s="13" t="str">
        <f t="shared" si="1"/>
        <v>.</v>
      </c>
    </row>
    <row r="127" spans="1:9" s="12" customFormat="1" ht="25" x14ac:dyDescent="0.25">
      <c r="A127" s="12" t="str">
        <f>'2-E-Communication'!B163</f>
        <v>N</v>
      </c>
      <c r="B127" s="12" t="str">
        <f>'2-E-Communication'!A163</f>
        <v>Q2.3.4d</v>
      </c>
      <c r="C127" s="125" t="str">
        <f>'2-E-Communication'!$F$161&amp;LEFT('2-E-Communication'!G163,FIND("(Q",'2-E-Communication'!G163)-2)</f>
        <v>If secondary trading of spectrum is permitted, is at least one of the following options allowed? Concurrent transfer of the relevant licence</v>
      </c>
      <c r="D127" s="13" t="str">
        <f>IF(OR('2-E-Communication'!B163="N",'2-E-Communication'!B163="NI"),"N",'2-E-Communication'!C163)</f>
        <v>N</v>
      </c>
      <c r="E127" s="125" t="s">
        <v>0</v>
      </c>
      <c r="F127" s="12" t="str">
        <f>'2-E-Communication'!V163</f>
        <v/>
      </c>
      <c r="G127" s="12" t="str">
        <f>'2-E-Communication'!AP163</f>
        <v>.</v>
      </c>
      <c r="H127" s="12">
        <f>'2-E-Communication'!AQ163</f>
        <v>0</v>
      </c>
      <c r="I127" s="13" t="str">
        <f t="shared" si="1"/>
        <v>.</v>
      </c>
    </row>
    <row r="128" spans="1:9" s="12" customFormat="1" x14ac:dyDescent="0.25">
      <c r="A128" s="12" t="str">
        <f>'2-E-Communication'!B164</f>
        <v>N</v>
      </c>
      <c r="B128" s="12" t="str">
        <f>'2-E-Communication'!A164</f>
        <v>Q2.3.4e</v>
      </c>
      <c r="C128" s="125" t="str">
        <f>'2-E-Communication'!$F$161&amp;LEFT('2-E-Communication'!G164,FIND("(Q",'2-E-Communication'!G164)-2)</f>
        <v>If secondary trading of spectrum is permitted, is at least one of the following options allowed? Spectrum leasing</v>
      </c>
      <c r="D128" s="13" t="str">
        <f>IF(OR('2-E-Communication'!B164="N",'2-E-Communication'!B164="NI"),"N",'2-E-Communication'!C164)</f>
        <v>N</v>
      </c>
      <c r="E128" s="125" t="s">
        <v>0</v>
      </c>
      <c r="F128" s="12" t="str">
        <f>'2-E-Communication'!V164</f>
        <v/>
      </c>
      <c r="G128" s="12" t="str">
        <f>'2-E-Communication'!AP164</f>
        <v>.</v>
      </c>
      <c r="H128" s="12">
        <f>'2-E-Communication'!AQ164</f>
        <v>0</v>
      </c>
      <c r="I128" s="13" t="str">
        <f t="shared" si="1"/>
        <v>.</v>
      </c>
    </row>
    <row r="129" spans="1:9" s="12" customFormat="1" x14ac:dyDescent="0.25">
      <c r="A129" s="12" t="str">
        <f>'2-E-Communication'!B165</f>
        <v>NI</v>
      </c>
      <c r="B129" s="12" t="str">
        <f>'2-E-Communication'!A165</f>
        <v>Q2.3.4f</v>
      </c>
      <c r="C129" s="125" t="str">
        <f>LEFT('2-E-Communication'!G165,FIND("(Q",'2-E-Communication'!G165)-2)</f>
        <v>Please indicate which of the options are allowed and provide a link to the relevant regulation.</v>
      </c>
      <c r="D129" s="13" t="str">
        <f>IF(OR('2-E-Communication'!B165="N",'2-E-Communication'!B165="NI"),"N",'2-E-Communication'!C165)</f>
        <v>N</v>
      </c>
      <c r="E129" s="125" t="s">
        <v>0</v>
      </c>
      <c r="F129" s="12" t="str">
        <f>'2-E-Communication'!V165</f>
        <v/>
      </c>
      <c r="G129" s="12" t="str">
        <f>'2-E-Communication'!AP165</f>
        <v>.</v>
      </c>
      <c r="H129" s="12">
        <f>'2-E-Communication'!AQ165</f>
        <v>0</v>
      </c>
      <c r="I129" s="13" t="str">
        <f t="shared" si="1"/>
        <v>.</v>
      </c>
    </row>
    <row r="130" spans="1:9" s="12" customFormat="1" x14ac:dyDescent="0.25">
      <c r="A130" s="12" t="str">
        <f>'2-E-Communication'!B166</f>
        <v>NI</v>
      </c>
      <c r="B130" s="12" t="str">
        <f>'2-E-Communication'!A166</f>
        <v>Q2.3.5</v>
      </c>
      <c r="C130" s="125" t="str">
        <f>LEFT('2-E-Communication'!E166,FIND("(Q",'2-E-Communication'!E166)-2)</f>
        <v>Are operators allowed to share passive mobile infrastructure?</v>
      </c>
      <c r="D130" s="13" t="str">
        <f>IF(OR('2-E-Communication'!B166="N",'2-E-Communication'!B166="NI"),"N",'2-E-Communication'!C166)</f>
        <v>N</v>
      </c>
      <c r="E130" s="125" t="s">
        <v>0</v>
      </c>
      <c r="F130" s="12" t="str">
        <f>'2-E-Communication'!V166</f>
        <v/>
      </c>
      <c r="G130" s="12" t="str">
        <f>'2-E-Communication'!AP166</f>
        <v>.</v>
      </c>
      <c r="H130" s="12">
        <f>'2-E-Communication'!AQ166</f>
        <v>0</v>
      </c>
      <c r="I130" s="13" t="str">
        <f t="shared" si="1"/>
        <v>.</v>
      </c>
    </row>
    <row r="131" spans="1:9" s="12" customFormat="1" ht="25" x14ac:dyDescent="0.25">
      <c r="A131" s="12" t="str">
        <f>'2-E-Communication'!B167</f>
        <v>N</v>
      </c>
      <c r="B131" s="12" t="str">
        <f>'2-E-Communication'!A167</f>
        <v>Q2.3.5a</v>
      </c>
      <c r="C131" s="125" t="str">
        <f>LEFT('2-E-Communication'!F167,FIND("(Q",'2-E-Communication'!F167)-2)</f>
        <v>If the answer is yes, has the regulator (or other relevant public body) published guidelines or specific rules on how operators can share passive mobile infrastructure?</v>
      </c>
      <c r="D131" s="13" t="str">
        <f>IF(OR('2-E-Communication'!B167="N",'2-E-Communication'!B167="NI"),"N",'2-E-Communication'!C167)</f>
        <v>N</v>
      </c>
      <c r="E131" s="125" t="s">
        <v>0</v>
      </c>
      <c r="F131" s="12" t="str">
        <f>'2-E-Communication'!V167</f>
        <v/>
      </c>
      <c r="G131" s="12" t="str">
        <f>'2-E-Communication'!AP167</f>
        <v>.</v>
      </c>
      <c r="H131" s="12">
        <f>'2-E-Communication'!AQ167</f>
        <v>0</v>
      </c>
      <c r="I131" s="13" t="str">
        <f t="shared" ref="I131:I194" si="2">IF(H131=0,".",H131)</f>
        <v>.</v>
      </c>
    </row>
    <row r="132" spans="1:9" s="12" customFormat="1" x14ac:dyDescent="0.25">
      <c r="A132" s="12" t="str">
        <f>'2-E-Communication'!B168</f>
        <v>NI</v>
      </c>
      <c r="B132" s="12" t="str">
        <f>'2-E-Communication'!A168</f>
        <v>Q2.3.5b</v>
      </c>
      <c r="C132" s="125" t="str">
        <f>LEFT('2-E-Communication'!F168,FIND("(Q",'2-E-Communication'!F168)-2)</f>
        <v>Please provide the link to the relevant guidelines for sharing of passive mobile infrastructure</v>
      </c>
      <c r="D132" s="13" t="str">
        <f>IF(OR('2-E-Communication'!B168="N",'2-E-Communication'!B168="NI"),"N",'2-E-Communication'!C168)</f>
        <v>N</v>
      </c>
      <c r="E132" s="125" t="s">
        <v>0</v>
      </c>
      <c r="F132" s="12" t="str">
        <f>'2-E-Communication'!V168</f>
        <v/>
      </c>
      <c r="G132" s="12" t="str">
        <f>'2-E-Communication'!AP168</f>
        <v>.</v>
      </c>
      <c r="H132" s="12">
        <f>'2-E-Communication'!AQ168</f>
        <v>0</v>
      </c>
      <c r="I132" s="13" t="str">
        <f t="shared" si="2"/>
        <v>.</v>
      </c>
    </row>
    <row r="133" spans="1:9" s="12" customFormat="1" x14ac:dyDescent="0.25">
      <c r="A133" s="12" t="str">
        <f>'2-E-Communication'!B169</f>
        <v>NI</v>
      </c>
      <c r="B133" s="12" t="str">
        <f>'2-E-Communication'!A169</f>
        <v>Q2.3.6</v>
      </c>
      <c r="C133" s="125" t="str">
        <f>LEFT('2-E-Communication'!E169,FIND("(Q",'2-E-Communication'!E169)-2)</f>
        <v>Are operators allowed to share active mobile infrastructure?</v>
      </c>
      <c r="D133" s="13" t="str">
        <f>IF(OR('2-E-Communication'!B169="N",'2-E-Communication'!B169="NI"),"N",'2-E-Communication'!C169)</f>
        <v>N</v>
      </c>
      <c r="E133" s="125" t="s">
        <v>0</v>
      </c>
      <c r="F133" s="12" t="str">
        <f>'2-E-Communication'!V169</f>
        <v/>
      </c>
      <c r="G133" s="12" t="str">
        <f>'2-E-Communication'!AP169</f>
        <v>.</v>
      </c>
      <c r="H133" s="12">
        <f>'2-E-Communication'!AQ169</f>
        <v>0</v>
      </c>
      <c r="I133" s="13" t="str">
        <f t="shared" si="2"/>
        <v>.</v>
      </c>
    </row>
    <row r="134" spans="1:9" s="12" customFormat="1" ht="25" x14ac:dyDescent="0.25">
      <c r="A134" s="12" t="str">
        <f>'2-E-Communication'!B170</f>
        <v>N</v>
      </c>
      <c r="B134" s="12" t="str">
        <f>'2-E-Communication'!A170</f>
        <v>Q2.3.6a</v>
      </c>
      <c r="C134" s="125" t="str">
        <f>LEFT('2-E-Communication'!F170,FIND("(Q",'2-E-Communication'!F170)-2)</f>
        <v>If the answer is yes, has the regulator (or other relevant public body) published guidelines or specific rules on how operators can share active mobile infrastructure?</v>
      </c>
      <c r="D134" s="13" t="str">
        <f>IF(OR('2-E-Communication'!B170="N",'2-E-Communication'!B170="NI"),"N",'2-E-Communication'!C170)</f>
        <v>N</v>
      </c>
      <c r="E134" s="125" t="s">
        <v>0</v>
      </c>
      <c r="F134" s="12" t="str">
        <f>'2-E-Communication'!V170</f>
        <v/>
      </c>
      <c r="G134" s="12" t="str">
        <f>'2-E-Communication'!AP170</f>
        <v>.</v>
      </c>
      <c r="H134" s="12">
        <f>'2-E-Communication'!AQ170</f>
        <v>0</v>
      </c>
      <c r="I134" s="13" t="str">
        <f t="shared" si="2"/>
        <v>.</v>
      </c>
    </row>
    <row r="135" spans="1:9" s="12" customFormat="1" x14ac:dyDescent="0.25">
      <c r="A135" s="12" t="str">
        <f>'2-E-Communication'!B171</f>
        <v>NI</v>
      </c>
      <c r="B135" s="12" t="str">
        <f>'2-E-Communication'!A171</f>
        <v>Q2.3.7</v>
      </c>
      <c r="C135" s="125" t="str">
        <f>LEFT('2-E-Communication'!F171,FIND("(Q",'2-E-Communication'!F171)-2)</f>
        <v>Please provide the link to the relevant guidelines for sharing of active mobile infrastructure</v>
      </c>
      <c r="D135" s="13" t="str">
        <f>IF(OR('2-E-Communication'!B171="N",'2-E-Communication'!B171="NI"),"N",'2-E-Communication'!C171)</f>
        <v>N</v>
      </c>
      <c r="E135" s="125" t="s">
        <v>0</v>
      </c>
      <c r="F135" s="12" t="str">
        <f>'2-E-Communication'!V171</f>
        <v/>
      </c>
      <c r="G135" s="12" t="str">
        <f>'2-E-Communication'!AP171</f>
        <v>.</v>
      </c>
      <c r="H135" s="12">
        <f>'2-E-Communication'!AQ171</f>
        <v>0</v>
      </c>
      <c r="I135" s="13" t="str">
        <f t="shared" si="2"/>
        <v>.</v>
      </c>
    </row>
    <row r="136" spans="1:9" s="12" customFormat="1" ht="25" x14ac:dyDescent="0.25">
      <c r="A136" s="12" t="str">
        <f>'2-E-Communication'!B172</f>
        <v>EC</v>
      </c>
      <c r="B136" s="12" t="str">
        <f>'2-E-Communication'!A172</f>
        <v>Q2.3.8</v>
      </c>
      <c r="C136" s="13" t="str">
        <f>LEFT('2-E-Communication'!E172,FIND("(Q",'2-E-Communication'!E172)-2)</f>
        <v>Are there any legal and/or regulatory impediments to entry in the market for retail mobile services (voice, video and data) for mobile virtual network operators (MVNOs)?</v>
      </c>
      <c r="D136" s="13" t="str">
        <f>IF(OR('2-E-Communication'!B172="N",'2-E-Communication'!B172="NI"),"N",'2-E-Communication'!C172)</f>
        <v>Q3.3.3</v>
      </c>
      <c r="E136" s="125" t="s">
        <v>1066</v>
      </c>
      <c r="F136" s="12" t="str">
        <f>'2-E-Communication'!V172</f>
        <v>no</v>
      </c>
      <c r="G136" s="12" t="str">
        <f>'2-E-Communication'!AP172</f>
        <v>.</v>
      </c>
      <c r="H136" s="12">
        <f>'2-E-Communication'!AQ172</f>
        <v>0</v>
      </c>
      <c r="I136" s="13" t="str">
        <f t="shared" si="2"/>
        <v>.</v>
      </c>
    </row>
    <row r="137" spans="1:9" s="12" customFormat="1" ht="25" x14ac:dyDescent="0.25">
      <c r="A137" s="12" t="str">
        <f>'2-E-Communication'!B173</f>
        <v>I</v>
      </c>
      <c r="B137" s="12" t="str">
        <f>'2-E-Communication'!A173</f>
        <v>Q2.3.8a</v>
      </c>
      <c r="C137" s="13" t="str">
        <f>LEFT('2-E-Communication'!E173,FIND("(Q",'2-E-Communication'!E173)-2)</f>
        <v>Please provide a description of these impediments and a link to any relevant law</v>
      </c>
      <c r="D137" s="13" t="str">
        <f>IF(OR('2-E-Communication'!B173="N",'2-E-Communication'!B173="NI"),"N",'2-E-Communication'!C173)</f>
        <v>Q3.3.3a</v>
      </c>
      <c r="E137" s="125" t="s">
        <v>1067</v>
      </c>
      <c r="F137" s="12" t="str">
        <f>'2-E-Communication'!V173</f>
        <v>.</v>
      </c>
      <c r="G137" s="12" t="str">
        <f>'2-E-Communication'!AP173</f>
        <v>.</v>
      </c>
      <c r="H137" s="12">
        <f>'2-E-Communication'!AQ173</f>
        <v>0</v>
      </c>
      <c r="I137" s="13" t="str">
        <f t="shared" si="2"/>
        <v>.</v>
      </c>
    </row>
    <row r="138" spans="1:9" s="12" customFormat="1" ht="62.5" x14ac:dyDescent="0.25">
      <c r="A138" s="12" t="str">
        <f>'2-E-Communication'!B175</f>
        <v>EC</v>
      </c>
      <c r="B138" s="12" t="str">
        <f>'2-E-Communication'!A175</f>
        <v>Q2.3.9</v>
      </c>
      <c r="C138" s="125" t="str">
        <f>LEFT('2-E-Communication'!E175,FIND("(Q",'2-E-Communication'!E175)-2)</f>
        <v>Is there an operator (or group of operators) that has significant/substantial market power in the market for the provision of wholesale mobile call origination services?</v>
      </c>
      <c r="D138" s="13" t="str">
        <f>IF(OR('2-E-Communication'!B175="N",'2-E-Communication'!B175="NI"),"N",'2-E-Communication'!C175)</f>
        <v>Q3.3.4</v>
      </c>
      <c r="E138" s="125" t="s">
        <v>1068</v>
      </c>
      <c r="F138" s="12" t="str">
        <f>'2-E-Communication'!V175</f>
        <v>no</v>
      </c>
      <c r="G138" s="12" t="str">
        <f>'2-E-Communication'!AP175</f>
        <v>.</v>
      </c>
      <c r="H138" s="12">
        <f>'2-E-Communication'!AQ175</f>
        <v>0</v>
      </c>
      <c r="I138" s="13" t="str">
        <f t="shared" si="2"/>
        <v>.</v>
      </c>
    </row>
    <row r="139" spans="1:9" s="12" customFormat="1" ht="25" x14ac:dyDescent="0.25">
      <c r="A139" s="12" t="str">
        <f>'2-E-Communication'!B177</f>
        <v>E</v>
      </c>
      <c r="B139" s="12" t="str">
        <f>'2-E-Communication'!A177</f>
        <v>Q2.3.10</v>
      </c>
      <c r="C139" s="125" t="str">
        <f>LEFT('2-E-Communication'!F177,FIND("(Q",'2-E-Communication'!F177)-2)</f>
        <v>If there is an operator (or group of operators) that has significant/substantial market power, is this operator (or group of operators) required to provide wholesale mobile call origination services?</v>
      </c>
      <c r="D139" s="13" t="str">
        <f>IF(OR('2-E-Communication'!B177="N",'2-E-Communication'!B177="NI"),"N",'2-E-Communication'!C177)</f>
        <v>Q3.3.5</v>
      </c>
      <c r="E139" s="125" t="s">
        <v>1069</v>
      </c>
      <c r="F139" s="12" t="str">
        <f>'2-E-Communication'!V177</f>
        <v>not applicable</v>
      </c>
      <c r="G139" s="12" t="str">
        <f>'2-E-Communication'!AP177</f>
        <v>.</v>
      </c>
      <c r="H139" s="12">
        <f>'2-E-Communication'!AQ177</f>
        <v>0</v>
      </c>
      <c r="I139" s="13" t="str">
        <f t="shared" si="2"/>
        <v>.</v>
      </c>
    </row>
    <row r="140" spans="1:9" s="12" customFormat="1" ht="25" x14ac:dyDescent="0.25">
      <c r="A140" s="12" t="str">
        <f>'2-E-Communication'!B178</f>
        <v>I</v>
      </c>
      <c r="B140" s="12" t="str">
        <f>'2-E-Communication'!A178</f>
        <v>Q2.3.10a</v>
      </c>
      <c r="C140" s="125" t="str">
        <f>LEFT('2-E-Communication'!F178,FIND("(Q",'2-E-Communication'!F178)-2)</f>
        <v xml:space="preserve">Please provide link to the regulatory authority’s decision or to the regulation/law that establishes this requirement </v>
      </c>
      <c r="D140" s="13" t="str">
        <f>IF(OR('2-E-Communication'!B178="N",'2-E-Communication'!B178="NI"),"N",'2-E-Communication'!C178)</f>
        <v>Q3.3.5a</v>
      </c>
      <c r="E140" s="125" t="s">
        <v>1041</v>
      </c>
      <c r="F140" s="12" t="str">
        <f>'2-E-Communication'!V178</f>
        <v>.</v>
      </c>
      <c r="G140" s="12" t="str">
        <f>'2-E-Communication'!AP178</f>
        <v>.</v>
      </c>
      <c r="H140" s="12">
        <f>'2-E-Communication'!AQ178</f>
        <v>0</v>
      </c>
      <c r="I140" s="13" t="str">
        <f t="shared" si="2"/>
        <v>.</v>
      </c>
    </row>
    <row r="141" spans="1:9" s="12" customFormat="1" x14ac:dyDescent="0.25">
      <c r="A141" s="12" t="str">
        <f>'2-E-Communication'!B179</f>
        <v>EC</v>
      </c>
      <c r="B141" s="12" t="str">
        <f>'2-E-Communication'!A179</f>
        <v>Q2.3.10b</v>
      </c>
      <c r="C141" s="125" t="str">
        <f>LEFT('2-E-Communication'!G179,FIND("(Q",'2-E-Communication'!G179)-2)</f>
        <v>If the answer to the question above is yes, are the prices of the required services regulated directly or indirectly?</v>
      </c>
      <c r="D141" s="13" t="str">
        <f>IF(OR('2-E-Communication'!B179="N",'2-E-Communication'!B179="NI"),"N",'2-E-Communication'!C179)</f>
        <v>Q3.3.5b</v>
      </c>
      <c r="E141" s="125" t="s">
        <v>1070</v>
      </c>
      <c r="F141" s="12" t="str">
        <f>'2-E-Communication'!V179</f>
        <v>not applicable</v>
      </c>
      <c r="G141" s="12" t="str">
        <f>'2-E-Communication'!AP179</f>
        <v>.</v>
      </c>
      <c r="H141" s="12">
        <f>'2-E-Communication'!AQ179</f>
        <v>0</v>
      </c>
      <c r="I141" s="13" t="str">
        <f t="shared" si="2"/>
        <v>.</v>
      </c>
    </row>
    <row r="142" spans="1:9" s="12" customFormat="1" ht="25" x14ac:dyDescent="0.25">
      <c r="A142" s="12" t="str">
        <f>'2-E-Communication'!B180</f>
        <v>I</v>
      </c>
      <c r="B142" s="12" t="str">
        <f>'2-E-Communication'!A180</f>
        <v>Q2.3.10c</v>
      </c>
      <c r="C142" s="125" t="str">
        <f>LEFT('2-E-Communication'!G180,FIND("(Q",'2-E-Communication'!G180)-2)</f>
        <v xml:space="preserve">Please provide link to the regulatory authority’s decision or to the regulation/law that establishes this requirement </v>
      </c>
      <c r="D142" s="13" t="str">
        <f>IF(OR('2-E-Communication'!B180="N",'2-E-Communication'!B180="NI"),"N",'2-E-Communication'!C180)</f>
        <v>Q3.3.5c</v>
      </c>
      <c r="E142" s="125" t="s">
        <v>1041</v>
      </c>
      <c r="F142" s="12" t="str">
        <f>'2-E-Communication'!V180</f>
        <v>.</v>
      </c>
      <c r="G142" s="12" t="str">
        <f>'2-E-Communication'!AP180</f>
        <v>.</v>
      </c>
      <c r="H142" s="12">
        <f>'2-E-Communication'!AQ180</f>
        <v>0</v>
      </c>
      <c r="I142" s="13" t="str">
        <f t="shared" si="2"/>
        <v>.</v>
      </c>
    </row>
    <row r="143" spans="1:9" s="12" customFormat="1" ht="25" x14ac:dyDescent="0.25">
      <c r="A143" s="12" t="str">
        <f>'2-E-Communication'!B181</f>
        <v>EC</v>
      </c>
      <c r="B143" s="12" t="str">
        <f>'2-E-Communication'!A181</f>
        <v>Q2.3.10d</v>
      </c>
      <c r="C143" s="125" t="str">
        <f>LEFT('2-E-Communication'!H181,FIND("(Q",'2-E-Communication'!H181)-2)</f>
        <v>If the answer to question above is yes, is this operator (or group of operators) required  to publish a reference offer and to regularly update it?</v>
      </c>
      <c r="D143" s="13" t="str">
        <f>IF(OR('2-E-Communication'!B181="N",'2-E-Communication'!B181="NI"),"N",'2-E-Communication'!C181)</f>
        <v>Q3.3.5d</v>
      </c>
      <c r="E143" s="125" t="s">
        <v>1071</v>
      </c>
      <c r="F143" s="12" t="str">
        <f>'2-E-Communication'!V181</f>
        <v>not applicable</v>
      </c>
      <c r="G143" s="12" t="str">
        <f>'2-E-Communication'!AP181</f>
        <v>.</v>
      </c>
      <c r="H143" s="12">
        <f>'2-E-Communication'!AQ181</f>
        <v>0</v>
      </c>
      <c r="I143" s="13" t="str">
        <f t="shared" si="2"/>
        <v>.</v>
      </c>
    </row>
    <row r="144" spans="1:9" s="12" customFormat="1" x14ac:dyDescent="0.25">
      <c r="A144" s="12" t="str">
        <f>'2-E-Communication'!B182</f>
        <v>I</v>
      </c>
      <c r="B144" s="12" t="str">
        <f>'2-E-Communication'!A182</f>
        <v>Q2.3.10e</v>
      </c>
      <c r="C144" s="125" t="str">
        <f>LEFT('2-E-Communication'!H182,FIND("(Q",'2-E-Communication'!H182)-2)</f>
        <v xml:space="preserve">Please provide link to latest reference offer </v>
      </c>
      <c r="D144" s="13" t="str">
        <f>IF(OR('2-E-Communication'!B182="N",'2-E-Communication'!B182="NI"),"N",'2-E-Communication'!C182)</f>
        <v>Q3.3.5e</v>
      </c>
      <c r="E144" s="125" t="s">
        <v>1072</v>
      </c>
      <c r="F144" s="12" t="str">
        <f>'2-E-Communication'!V182</f>
        <v>.</v>
      </c>
      <c r="G144" s="12" t="str">
        <f>'2-E-Communication'!AP182</f>
        <v>.</v>
      </c>
      <c r="H144" s="12">
        <f>'2-E-Communication'!AQ182</f>
        <v>0</v>
      </c>
      <c r="I144" s="13" t="str">
        <f t="shared" si="2"/>
        <v>.</v>
      </c>
    </row>
    <row r="145" spans="1:9" s="12" customFormat="1" ht="25" x14ac:dyDescent="0.25">
      <c r="A145" s="12" t="str">
        <f>'2-E-Communication'!B183</f>
        <v>E</v>
      </c>
      <c r="B145" s="12" t="str">
        <f>'2-E-Communication'!A183</f>
        <v>Q2.3.11</v>
      </c>
      <c r="C145" s="125" t="str">
        <f>LEFT('2-E-Communication'!F183,FIND("(Q",'2-E-Communication'!F183)-2)</f>
        <v>If there is no operator (or group of operators) that has significant/substantial market power in the market for wholesale mobile call origination, is there a requirement for any operator to provide wholesale mobile call origination services?</v>
      </c>
      <c r="D145" s="13" t="str">
        <f>IF(OR('2-E-Communication'!B183="N",'2-E-Communication'!B183="NI"),"N",'2-E-Communication'!C183)</f>
        <v>Q3.3.6</v>
      </c>
      <c r="E145" s="125" t="s">
        <v>1073</v>
      </c>
      <c r="F145" s="12" t="str">
        <f>'2-E-Communication'!V183</f>
        <v>no</v>
      </c>
      <c r="G145" s="12" t="str">
        <f>'2-E-Communication'!AP183</f>
        <v>.</v>
      </c>
      <c r="H145" s="12">
        <f>'2-E-Communication'!AQ183</f>
        <v>0</v>
      </c>
      <c r="I145" s="13" t="str">
        <f t="shared" si="2"/>
        <v>.</v>
      </c>
    </row>
    <row r="146" spans="1:9" s="12" customFormat="1" ht="25" x14ac:dyDescent="0.25">
      <c r="A146" s="12" t="str">
        <f>'2-E-Communication'!B184</f>
        <v>I</v>
      </c>
      <c r="B146" s="12" t="str">
        <f>'2-E-Communication'!A184</f>
        <v>Q2.3.11a</v>
      </c>
      <c r="C146" s="125" t="str">
        <f>LEFT('2-E-Communication'!F184,FIND("(Q",'2-E-Communication'!F184)-2)</f>
        <v xml:space="preserve">Please provide link to the regulatory authority’s decision or to the regulation/law that establishes this requirement </v>
      </c>
      <c r="D146" s="13" t="str">
        <f>IF(OR('2-E-Communication'!B184="N",'2-E-Communication'!B184="NI"),"N",'2-E-Communication'!C184)</f>
        <v>Q3.3.6a</v>
      </c>
      <c r="E146" s="125" t="s">
        <v>1041</v>
      </c>
      <c r="F146" s="12" t="str">
        <f>'2-E-Communication'!V184</f>
        <v>.</v>
      </c>
      <c r="G146" s="12" t="str">
        <f>'2-E-Communication'!AP184</f>
        <v>.</v>
      </c>
      <c r="H146" s="12">
        <f>'2-E-Communication'!AQ184</f>
        <v>0</v>
      </c>
      <c r="I146" s="13" t="str">
        <f t="shared" si="2"/>
        <v>.</v>
      </c>
    </row>
    <row r="147" spans="1:9" s="12" customFormat="1" x14ac:dyDescent="0.25">
      <c r="A147" s="12" t="str">
        <f>'2-E-Communication'!B185</f>
        <v>EC</v>
      </c>
      <c r="B147" s="12" t="str">
        <f>'2-E-Communication'!A185</f>
        <v>Q2.3.11b</v>
      </c>
      <c r="C147" s="125" t="str">
        <f>LEFT('2-E-Communication'!G185,FIND("(Q",'2-E-Communication'!G185)-2)</f>
        <v>If the answer to the question above is yes, are the prices of the required services regulated directly or indirectly?</v>
      </c>
      <c r="D147" s="13" t="str">
        <f>IF(OR('2-E-Communication'!B185="N",'2-E-Communication'!B185="NI"),"N",'2-E-Communication'!C185)</f>
        <v>Q3.3.6b</v>
      </c>
      <c r="E147" s="125" t="s">
        <v>1070</v>
      </c>
      <c r="F147" s="12" t="str">
        <f>'2-E-Communication'!V185</f>
        <v>not applicable</v>
      </c>
      <c r="G147" s="12" t="str">
        <f>'2-E-Communication'!AP185</f>
        <v>.</v>
      </c>
      <c r="H147" s="12">
        <f>'2-E-Communication'!AQ185</f>
        <v>0</v>
      </c>
      <c r="I147" s="13" t="str">
        <f t="shared" si="2"/>
        <v>.</v>
      </c>
    </row>
    <row r="148" spans="1:9" s="12" customFormat="1" ht="25" x14ac:dyDescent="0.25">
      <c r="A148" s="12" t="str">
        <f>'2-E-Communication'!B186</f>
        <v>I</v>
      </c>
      <c r="B148" s="12" t="str">
        <f>'2-E-Communication'!A186</f>
        <v>Q2.3.11c</v>
      </c>
      <c r="C148" s="125" t="str">
        <f>LEFT('2-E-Communication'!G186,FIND("(Q",'2-E-Communication'!G186)-2)</f>
        <v xml:space="preserve">Please provide link to the regulatory authority’s decision or to the regulation/law that establishes this requirement </v>
      </c>
      <c r="D148" s="13" t="str">
        <f>IF(OR('2-E-Communication'!B186="N",'2-E-Communication'!B186="NI"),"N",'2-E-Communication'!C186)</f>
        <v>Q3.3.6c</v>
      </c>
      <c r="E148" s="125" t="s">
        <v>1041</v>
      </c>
      <c r="F148" s="12" t="str">
        <f>'2-E-Communication'!V186</f>
        <v>.</v>
      </c>
      <c r="G148" s="12" t="str">
        <f>'2-E-Communication'!AP186</f>
        <v>.</v>
      </c>
      <c r="H148" s="12">
        <f>'2-E-Communication'!AQ186</f>
        <v>0</v>
      </c>
      <c r="I148" s="13" t="str">
        <f t="shared" si="2"/>
        <v>.</v>
      </c>
    </row>
    <row r="149" spans="1:9" s="12" customFormat="1" ht="62.5" x14ac:dyDescent="0.25">
      <c r="A149" s="12" t="str">
        <f>'2-E-Communication'!B188</f>
        <v>EC</v>
      </c>
      <c r="B149" s="12" t="str">
        <f>'2-E-Communication'!A188</f>
        <v>Q2.3.12</v>
      </c>
      <c r="C149" s="13" t="str">
        <f>LEFT('2-E-Communication'!E188,FIND("(Q",'2-E-Communication'!E188)-2)</f>
        <v>Is there an operator (or group of operators) that has significant/substantial market power in the market for the provision of wholesale mobile call termination services?</v>
      </c>
      <c r="D149" s="13" t="str">
        <f>IF(OR('2-E-Communication'!B188="N",'2-E-Communication'!B188="NI"),"N",'2-E-Communication'!C188)</f>
        <v>Q3.3.7</v>
      </c>
      <c r="E149" s="125" t="s">
        <v>1074</v>
      </c>
      <c r="F149" s="12" t="str">
        <f>'2-E-Communication'!V188</f>
        <v>yes</v>
      </c>
      <c r="G149" s="12" t="str">
        <f>'2-E-Communication'!AP188</f>
        <v>.</v>
      </c>
      <c r="H149" s="12">
        <f>'2-E-Communication'!AQ188</f>
        <v>0</v>
      </c>
      <c r="I149" s="13" t="str">
        <f t="shared" si="2"/>
        <v>.</v>
      </c>
    </row>
    <row r="150" spans="1:9" s="12" customFormat="1" ht="25" x14ac:dyDescent="0.25">
      <c r="A150" s="12" t="str">
        <f>'2-E-Communication'!B190</f>
        <v>EC</v>
      </c>
      <c r="B150" s="12" t="str">
        <f>'2-E-Communication'!A190</f>
        <v>Q2.3.13</v>
      </c>
      <c r="C150" s="13" t="str">
        <f>LEFT('2-E-Communication'!F190,FIND("(Q",'2-E-Communication'!F190)-2)</f>
        <v>If there is an operator (or group of operators) that has significant/substantial market power, is this operator (or group of operators) required to provide wholesale mobile call termination services?</v>
      </c>
      <c r="D150" s="13" t="str">
        <f>IF(OR('2-E-Communication'!B190="N",'2-E-Communication'!B190="NI"),"N",'2-E-Communication'!C190)</f>
        <v>Q3.3.8</v>
      </c>
      <c r="E150" s="125" t="s">
        <v>1075</v>
      </c>
      <c r="F150" s="12" t="str">
        <f>'2-E-Communication'!V190</f>
        <v>yes</v>
      </c>
      <c r="G150" s="12" t="str">
        <f>'2-E-Communication'!AP190</f>
        <v>.</v>
      </c>
      <c r="H150" s="12">
        <f>'2-E-Communication'!AQ190</f>
        <v>0</v>
      </c>
      <c r="I150" s="13" t="str">
        <f t="shared" si="2"/>
        <v>.</v>
      </c>
    </row>
    <row r="151" spans="1:9" s="12" customFormat="1" ht="25" x14ac:dyDescent="0.25">
      <c r="A151" s="12" t="str">
        <f>'2-E-Communication'!B191</f>
        <v>I</v>
      </c>
      <c r="B151" s="12" t="str">
        <f>'2-E-Communication'!A191</f>
        <v>Q2.3.13a</v>
      </c>
      <c r="C151" s="13" t="str">
        <f>LEFT('2-E-Communication'!F191,FIND("(Q",'2-E-Communication'!F191)-2)</f>
        <v xml:space="preserve">Please provide link to the regulatory authority’s decision or to the regulation/law that establishes this requirement </v>
      </c>
      <c r="D151" s="13" t="str">
        <f>IF(OR('2-E-Communication'!B191="N",'2-E-Communication'!B191="NI"),"N",'2-E-Communication'!C191)</f>
        <v>Q3.3.8a</v>
      </c>
      <c r="E151" s="125" t="s">
        <v>1041</v>
      </c>
      <c r="F151" s="12" t="str">
        <f>'2-E-Communication'!V191</f>
        <v>.</v>
      </c>
      <c r="G151" s="12" t="str">
        <f>'2-E-Communication'!AP191</f>
        <v>.</v>
      </c>
      <c r="H151" s="12">
        <f>'2-E-Communication'!AQ191</f>
        <v>0</v>
      </c>
      <c r="I151" s="13" t="str">
        <f t="shared" si="2"/>
        <v>.</v>
      </c>
    </row>
    <row r="152" spans="1:9" s="12" customFormat="1" x14ac:dyDescent="0.25">
      <c r="A152" s="12" t="str">
        <f>'2-E-Communication'!B192</f>
        <v>EC</v>
      </c>
      <c r="B152" s="12" t="str">
        <f>'2-E-Communication'!A192</f>
        <v>Q2.3.13b</v>
      </c>
      <c r="C152" s="13" t="str">
        <f>LEFT('2-E-Communication'!G192,FIND("(Q",'2-E-Communication'!G192)-2)</f>
        <v>If the answer to the question above is yes, are the prices of the required services regulated directly or indirectly?</v>
      </c>
      <c r="D152" s="13" t="str">
        <f>IF(OR('2-E-Communication'!B192="N",'2-E-Communication'!B192="NI"),"N",'2-E-Communication'!C192)</f>
        <v>Q3.3.8b</v>
      </c>
      <c r="E152" s="125" t="s">
        <v>1070</v>
      </c>
      <c r="F152" s="12" t="str">
        <f>'2-E-Communication'!V192</f>
        <v>yes</v>
      </c>
      <c r="G152" s="12" t="str">
        <f>'2-E-Communication'!AP192</f>
        <v>.</v>
      </c>
      <c r="H152" s="12">
        <f>'2-E-Communication'!AQ192</f>
        <v>0</v>
      </c>
      <c r="I152" s="13" t="str">
        <f t="shared" si="2"/>
        <v>.</v>
      </c>
    </row>
    <row r="153" spans="1:9" s="12" customFormat="1" ht="25" x14ac:dyDescent="0.25">
      <c r="A153" s="12" t="str">
        <f>'2-E-Communication'!B193</f>
        <v>I</v>
      </c>
      <c r="B153" s="12" t="str">
        <f>'2-E-Communication'!A193</f>
        <v>Q2.3.13c</v>
      </c>
      <c r="C153" s="13" t="str">
        <f>LEFT('2-E-Communication'!G193,FIND("(Q",'2-E-Communication'!G193)-2)</f>
        <v xml:space="preserve">Please provide link to the regulatory authority’s decision or to the regulation/law that establishes this requirement </v>
      </c>
      <c r="D153" s="13" t="str">
        <f>IF(OR('2-E-Communication'!B193="N",'2-E-Communication'!B193="NI"),"N",'2-E-Communication'!C193)</f>
        <v>Q3.3.8c</v>
      </c>
      <c r="E153" s="125" t="s">
        <v>1041</v>
      </c>
      <c r="F153" s="12" t="str">
        <f>'2-E-Communication'!V193</f>
        <v>https://www.accc.gov.au/regulated-infrastructure/communications/mobile-services/mobile-terminating-access-service-fad-inquiry-2014/final-decision</v>
      </c>
      <c r="G153" s="12" t="str">
        <f>'2-E-Communication'!AP193</f>
        <v>.</v>
      </c>
      <c r="H153" s="12">
        <f>'2-E-Communication'!AQ193</f>
        <v>0</v>
      </c>
      <c r="I153" s="13" t="str">
        <f t="shared" si="2"/>
        <v>.</v>
      </c>
    </row>
    <row r="154" spans="1:9" s="12" customFormat="1" ht="25" x14ac:dyDescent="0.25">
      <c r="A154" s="12" t="str">
        <f>'2-E-Communication'!B194</f>
        <v>EC</v>
      </c>
      <c r="B154" s="12" t="str">
        <f>'2-E-Communication'!A194</f>
        <v>Q2.3.13d</v>
      </c>
      <c r="C154" s="13" t="str">
        <f>LEFT('2-E-Communication'!H194,FIND("(Q",'2-E-Communication'!H194)-2)</f>
        <v>If the answer to the question above is yes, is this operator (or group of operators) required to publish a reference offer and to regularly update it?</v>
      </c>
      <c r="D154" s="13" t="str">
        <f>IF(OR('2-E-Communication'!B194="N",'2-E-Communication'!B194="NI"),"N",'2-E-Communication'!C194)</f>
        <v>Q3.3.8d</v>
      </c>
      <c r="E154" s="125" t="s">
        <v>1049</v>
      </c>
      <c r="F154" s="12" t="str">
        <f>'2-E-Communication'!V194</f>
        <v>no</v>
      </c>
      <c r="G154" s="12" t="str">
        <f>'2-E-Communication'!AP194</f>
        <v>.</v>
      </c>
      <c r="H154" s="12">
        <f>'2-E-Communication'!AQ194</f>
        <v>0</v>
      </c>
      <c r="I154" s="13" t="str">
        <f t="shared" si="2"/>
        <v>.</v>
      </c>
    </row>
    <row r="155" spans="1:9" s="12" customFormat="1" x14ac:dyDescent="0.25">
      <c r="A155" s="12" t="str">
        <f>'2-E-Communication'!B195</f>
        <v>I</v>
      </c>
      <c r="B155" s="12" t="str">
        <f>'2-E-Communication'!A195</f>
        <v>Q2.3.13e</v>
      </c>
      <c r="C155" s="13" t="str">
        <f>LEFT('2-E-Communication'!H195,FIND("(Q",'2-E-Communication'!H195)-2)</f>
        <v xml:space="preserve">Please provide link to the latest reference offer </v>
      </c>
      <c r="D155" s="13" t="str">
        <f>IF(OR('2-E-Communication'!B195="N",'2-E-Communication'!B195="NI"),"N",'2-E-Communication'!C195)</f>
        <v>Q3.3.8e</v>
      </c>
      <c r="E155" s="125" t="s">
        <v>1076</v>
      </c>
      <c r="F155" s="12" t="str">
        <f>'2-E-Communication'!V195</f>
        <v>.</v>
      </c>
      <c r="G155" s="12" t="str">
        <f>'2-E-Communication'!AP195</f>
        <v>.</v>
      </c>
      <c r="H155" s="12">
        <f>'2-E-Communication'!AQ195</f>
        <v>0</v>
      </c>
      <c r="I155" s="13" t="str">
        <f t="shared" si="2"/>
        <v>.</v>
      </c>
    </row>
    <row r="156" spans="1:9" s="12" customFormat="1" ht="25" x14ac:dyDescent="0.25">
      <c r="A156" s="12" t="str">
        <f>'2-E-Communication'!B196</f>
        <v>E</v>
      </c>
      <c r="B156" s="12" t="str">
        <f>'2-E-Communication'!A196</f>
        <v>Q2.3.14</v>
      </c>
      <c r="C156" s="13" t="str">
        <f>LEFT('2-E-Communication'!F196,FIND("(Q",'2-E-Communication'!F196)-2)</f>
        <v>If there is no operator (or group of operators) that has significant/substantial market power in the market for wholesale mobile call termination, is there a requirement for any operator to provide wholesale mobile call termination services?</v>
      </c>
      <c r="D156" s="13" t="str">
        <f>IF(OR('2-E-Communication'!B196="N",'2-E-Communication'!B196="NI"),"N",'2-E-Communication'!C196)</f>
        <v>Q3.3.9</v>
      </c>
      <c r="E156" s="125" t="s">
        <v>1077</v>
      </c>
      <c r="F156" s="12" t="str">
        <f>'2-E-Communication'!V196</f>
        <v>not applicable</v>
      </c>
      <c r="G156" s="12" t="str">
        <f>'2-E-Communication'!AP196</f>
        <v>.</v>
      </c>
      <c r="H156" s="12">
        <f>'2-E-Communication'!AQ196</f>
        <v>0</v>
      </c>
      <c r="I156" s="13" t="str">
        <f t="shared" si="2"/>
        <v>.</v>
      </c>
    </row>
    <row r="157" spans="1:9" s="12" customFormat="1" ht="25" x14ac:dyDescent="0.25">
      <c r="A157" s="12" t="str">
        <f>'2-E-Communication'!B197</f>
        <v>I</v>
      </c>
      <c r="B157" s="12" t="str">
        <f>'2-E-Communication'!A197</f>
        <v>Q2.3.14a</v>
      </c>
      <c r="C157" s="13" t="str">
        <f>LEFT('2-E-Communication'!F197,FIND("(Q",'2-E-Communication'!F197)-2)</f>
        <v xml:space="preserve">Please provide link to the regulatory authority’s decision or to the regulation/law that establishes this requirement </v>
      </c>
      <c r="D157" s="13" t="str">
        <f>IF(OR('2-E-Communication'!B197="N",'2-E-Communication'!B197="NI"),"N",'2-E-Communication'!C197)</f>
        <v>Q3.3.9a</v>
      </c>
      <c r="E157" s="125" t="s">
        <v>1041</v>
      </c>
      <c r="F157" s="12" t="str">
        <f>'2-E-Communication'!V197</f>
        <v>.</v>
      </c>
      <c r="G157" s="12" t="str">
        <f>'2-E-Communication'!AP197</f>
        <v>.</v>
      </c>
      <c r="H157" s="12">
        <f>'2-E-Communication'!AQ197</f>
        <v>0</v>
      </c>
      <c r="I157" s="13" t="str">
        <f t="shared" si="2"/>
        <v>.</v>
      </c>
    </row>
    <row r="158" spans="1:9" s="12" customFormat="1" x14ac:dyDescent="0.25">
      <c r="A158" s="12" t="str">
        <f>'2-E-Communication'!B198</f>
        <v>EC</v>
      </c>
      <c r="B158" s="12" t="str">
        <f>'2-E-Communication'!A198</f>
        <v>Q2.3.14b</v>
      </c>
      <c r="C158" s="13" t="str">
        <f>LEFT('2-E-Communication'!G198,FIND("(Q",'2-E-Communication'!G198)-2)</f>
        <v>If the answer to the question above is yes, are the prices of the required services regulated directly or indirectly?</v>
      </c>
      <c r="D158" s="13" t="str">
        <f>IF(OR('2-E-Communication'!B198="N",'2-E-Communication'!B198="NI"),"N",'2-E-Communication'!C198)</f>
        <v>Q3.3.9b</v>
      </c>
      <c r="E158" s="125" t="s">
        <v>1070</v>
      </c>
      <c r="F158" s="12" t="str">
        <f>'2-E-Communication'!V198</f>
        <v>not applicable</v>
      </c>
      <c r="G158" s="12" t="str">
        <f>'2-E-Communication'!AP198</f>
        <v>.</v>
      </c>
      <c r="H158" s="12">
        <f>'2-E-Communication'!AQ198</f>
        <v>0</v>
      </c>
      <c r="I158" s="13" t="str">
        <f t="shared" si="2"/>
        <v>.</v>
      </c>
    </row>
    <row r="159" spans="1:9" s="12" customFormat="1" ht="25" x14ac:dyDescent="0.25">
      <c r="A159" s="12" t="str">
        <f>'2-E-Communication'!B199</f>
        <v>I</v>
      </c>
      <c r="B159" s="12" t="str">
        <f>'2-E-Communication'!A199</f>
        <v>Q2.3.14c</v>
      </c>
      <c r="C159" s="13" t="str">
        <f>LEFT('2-E-Communication'!G199,FIND("(Q",'2-E-Communication'!G199)-2)</f>
        <v xml:space="preserve">Please provide link to the regulatory authority’s decision or to the regulation/law that establishes this requirement </v>
      </c>
      <c r="D159" s="13" t="str">
        <f>IF(OR('2-E-Communication'!B199="N",'2-E-Communication'!B199="NI"),"N",'2-E-Communication'!C199)</f>
        <v>Q3.3.9c</v>
      </c>
      <c r="E159" s="125" t="s">
        <v>1041</v>
      </c>
      <c r="F159" s="12" t="str">
        <f>'2-E-Communication'!V199</f>
        <v>.</v>
      </c>
      <c r="G159" s="12" t="str">
        <f>'2-E-Communication'!AP199</f>
        <v>.</v>
      </c>
      <c r="H159" s="12">
        <f>'2-E-Communication'!AQ199</f>
        <v>0</v>
      </c>
      <c r="I159" s="13" t="str">
        <f t="shared" si="2"/>
        <v>.</v>
      </c>
    </row>
    <row r="160" spans="1:9" s="12" customFormat="1" ht="25" x14ac:dyDescent="0.25">
      <c r="A160" s="12" t="str">
        <f>'2-E-Communication'!B200</f>
        <v>EC</v>
      </c>
      <c r="B160" s="12" t="str">
        <f>'2-E-Communication'!A200</f>
        <v>Q2.3.15</v>
      </c>
      <c r="C160" s="13" t="str">
        <f>LEFT('2-E-Communication'!E200,FIND("(Q",'2-E-Communication'!E200)-2)</f>
        <v>Are retail tariffs for all mobile services (voice, data and video) or a subset of them (e.g. only voice) regulated or approved by the government, ministry, regulator or other public body?</v>
      </c>
      <c r="D160" s="13" t="str">
        <f>IF(OR('2-E-Communication'!B200="N",'2-E-Communication'!B200="NI"),"N",'2-E-Communication'!C200)</f>
        <v>Q3.3.10</v>
      </c>
      <c r="E160" s="125" t="s">
        <v>1078</v>
      </c>
      <c r="F160" s="12" t="str">
        <f>'2-E-Communication'!V200</f>
        <v>no</v>
      </c>
      <c r="G160" s="12" t="str">
        <f>'2-E-Communication'!AP200</f>
        <v>.</v>
      </c>
      <c r="H160" s="12">
        <f>'2-E-Communication'!AQ200</f>
        <v>0</v>
      </c>
      <c r="I160" s="13" t="str">
        <f t="shared" si="2"/>
        <v>.</v>
      </c>
    </row>
    <row r="161" spans="1:9" x14ac:dyDescent="0.25">
      <c r="A161" s="13" t="str">
        <f>'2-E-Communication'!B201</f>
        <v>N</v>
      </c>
      <c r="B161" s="13" t="str">
        <f>'2-E-Communication'!A201</f>
        <v>Q2.3.15a</v>
      </c>
      <c r="C161" s="13" t="str">
        <f>LEFT('2-E-Communication'!E201,FIND("(Q",'2-E-Communication'!E201)-2)</f>
        <v>If you have answered yes to the question above, why is it that there is at least some form of regulation on retail tariff?</v>
      </c>
      <c r="D161" s="13" t="str">
        <f>IF(OR('2-E-Communication'!B201="N",'2-E-Communication'!B201="NI"),"N",'2-E-Communication'!C201)</f>
        <v>N</v>
      </c>
      <c r="E161" s="125" t="s">
        <v>0</v>
      </c>
      <c r="F161" s="13" t="str">
        <f>'2-E-Communication'!V201</f>
        <v/>
      </c>
      <c r="G161" s="13" t="str">
        <f>'2-E-Communication'!AP201</f>
        <v>.</v>
      </c>
      <c r="H161" s="13">
        <f>'2-E-Communication'!AQ201</f>
        <v>0</v>
      </c>
      <c r="I161" s="13" t="str">
        <f t="shared" si="2"/>
        <v>.</v>
      </c>
    </row>
    <row r="162" spans="1:9" s="12" customFormat="1" ht="25" x14ac:dyDescent="0.25">
      <c r="A162" s="12" t="str">
        <f>'2-E-Communication'!B202</f>
        <v>EC</v>
      </c>
      <c r="B162" s="12" t="str">
        <f>'2-E-Communication'!A202</f>
        <v>Q2.3.16</v>
      </c>
      <c r="C162" s="13" t="str">
        <f>LEFT('2-E-Communication'!E202,FIND("(Q",'2-E-Communication'!E202)-2)</f>
        <v>Are mobile operators required to provide – or is it common practice for them to provide - appropriate and timely information regarding the use and billing of roaming services, in particular on tariffs, to their customers?</v>
      </c>
      <c r="D162" s="13" t="str">
        <f>IF(OR('2-E-Communication'!B202="N",'2-E-Communication'!B202="NI"),"N",'2-E-Communication'!C202)</f>
        <v>Q3.3.11</v>
      </c>
      <c r="E162" s="125" t="s">
        <v>1079</v>
      </c>
      <c r="F162" s="12" t="str">
        <f>'2-E-Communication'!V202</f>
        <v>yes (common practice, tough not legally required)</v>
      </c>
      <c r="G162" s="12" t="str">
        <f>'2-E-Communication'!AP202</f>
        <v>.</v>
      </c>
      <c r="H162" s="12">
        <f>'2-E-Communication'!AQ202</f>
        <v>0</v>
      </c>
      <c r="I162" s="13" t="str">
        <f t="shared" si="2"/>
        <v>.</v>
      </c>
    </row>
    <row r="163" spans="1:9" s="12" customFormat="1" ht="25" x14ac:dyDescent="0.25">
      <c r="A163" s="12" t="str">
        <f>'2-E-Communication'!B203</f>
        <v>I</v>
      </c>
      <c r="B163" s="12" t="str">
        <f>'2-E-Communication'!A203</f>
        <v>Q2.3.16a</v>
      </c>
      <c r="C163" s="13" t="str">
        <f>LEFT('2-E-Communication'!E203,FIND("(Q",'2-E-Communication'!E203)-2)</f>
        <v>Please provide link to the regulatory authority’s decision or to the regulation/law that establishes this requirement</v>
      </c>
      <c r="D163" s="13" t="str">
        <f>IF(OR('2-E-Communication'!B203="N",'2-E-Communication'!B203="NI"),"N",'2-E-Communication'!C203)</f>
        <v>Q3.3.11a</v>
      </c>
      <c r="E163" s="125" t="s">
        <v>1041</v>
      </c>
      <c r="F163" s="12" t="str">
        <f>'2-E-Communication'!V203</f>
        <v>.</v>
      </c>
      <c r="G163" s="12" t="str">
        <f>'2-E-Communication'!AP203</f>
        <v>.</v>
      </c>
      <c r="H163" s="12">
        <f>'2-E-Communication'!AQ203</f>
        <v>0</v>
      </c>
      <c r="I163" s="13" t="str">
        <f t="shared" si="2"/>
        <v>.</v>
      </c>
    </row>
    <row r="164" spans="1:9" s="12" customFormat="1" x14ac:dyDescent="0.25">
      <c r="A164" s="12" t="str">
        <f>'2-E-Communication'!B204</f>
        <v>EC</v>
      </c>
      <c r="B164" s="12" t="str">
        <f>'2-E-Communication'!A204</f>
        <v>Q2.3.17</v>
      </c>
      <c r="C164" s="13" t="str">
        <f>LEFT('2-E-Communication'!E204,FIND("(Q",'2-E-Communication'!E204)-2)</f>
        <v>Is mobile number portability required?</v>
      </c>
      <c r="D164" s="13" t="str">
        <f>IF(OR('2-E-Communication'!B204="N",'2-E-Communication'!B204="NI"),"N",'2-E-Communication'!C204)</f>
        <v>Q3.3.12</v>
      </c>
      <c r="E164" s="125" t="s">
        <v>1080</v>
      </c>
      <c r="F164" s="12" t="str">
        <f>'2-E-Communication'!V204</f>
        <v>yes</v>
      </c>
      <c r="G164" s="12" t="str">
        <f>'2-E-Communication'!AP204</f>
        <v>.</v>
      </c>
      <c r="H164" s="12">
        <f>'2-E-Communication'!AQ204</f>
        <v>0</v>
      </c>
      <c r="I164" s="13" t="str">
        <f t="shared" si="2"/>
        <v>.</v>
      </c>
    </row>
    <row r="165" spans="1:9" s="12" customFormat="1" ht="25" x14ac:dyDescent="0.25">
      <c r="A165" s="12" t="str">
        <f>'2-E-Communication'!B205</f>
        <v>I</v>
      </c>
      <c r="B165" s="12" t="str">
        <f>'2-E-Communication'!A205</f>
        <v>Q2.3.17a</v>
      </c>
      <c r="C165" s="13" t="str">
        <f>LEFT('2-E-Communication'!E205,FIND("(Q",'2-E-Communication'!E205)-2)</f>
        <v>Please provide link to the regulatory authority’s decision or to the regulation/law that establishes this requirement in the Comments column</v>
      </c>
      <c r="D165" s="13" t="str">
        <f>IF(OR('2-E-Communication'!B205="N",'2-E-Communication'!B205="NI"),"N",'2-E-Communication'!C205)</f>
        <v>Q3.3.12a</v>
      </c>
      <c r="E165" s="125" t="s">
        <v>1041</v>
      </c>
      <c r="F165" s="12" t="str">
        <f>'2-E-Communication'!V205</f>
        <v>.</v>
      </c>
      <c r="G165" s="12" t="str">
        <f>'2-E-Communication'!AP205</f>
        <v>.</v>
      </c>
      <c r="H165" s="12">
        <f>'2-E-Communication'!AQ205</f>
        <v>0</v>
      </c>
      <c r="I165" s="13" t="str">
        <f t="shared" si="2"/>
        <v>.</v>
      </c>
    </row>
    <row r="166" spans="1:9" s="12" customFormat="1" x14ac:dyDescent="0.25">
      <c r="A166" s="12" t="str">
        <f>'2-E-Communication'!B206</f>
        <v>E</v>
      </c>
      <c r="B166" s="12" t="str">
        <f>'2-E-Communication'!A206</f>
        <v>Q2.3.17b</v>
      </c>
      <c r="C166" s="13" t="str">
        <f>LEFT('2-E-Communication'!F206,FIND("(Q",'2-E-Communication'!F206)-2)</f>
        <v>If the answer to the question above is yes, are conditions for porting mobile numbers regulated?</v>
      </c>
      <c r="D166" s="13" t="str">
        <f>IF(OR('2-E-Communication'!B206="N",'2-E-Communication'!B206="NI"),"N",'2-E-Communication'!C206)</f>
        <v>Q3.3.12b</v>
      </c>
      <c r="E166" s="125" t="s">
        <v>1081</v>
      </c>
      <c r="F166" s="12" t="str">
        <f>'2-E-Communication'!V206</f>
        <v>no</v>
      </c>
      <c r="G166" s="12" t="str">
        <f>'2-E-Communication'!AP206</f>
        <v>.</v>
      </c>
      <c r="H166" s="12">
        <f>'2-E-Communication'!AQ206</f>
        <v>0</v>
      </c>
      <c r="I166" s="13" t="str">
        <f t="shared" si="2"/>
        <v>.</v>
      </c>
    </row>
    <row r="167" spans="1:9" s="12" customFormat="1" ht="25" x14ac:dyDescent="0.25">
      <c r="A167" s="12" t="str">
        <f>'2-E-Communication'!B207</f>
        <v>I</v>
      </c>
      <c r="B167" s="12" t="str">
        <f>'2-E-Communication'!A207</f>
        <v>Q2.3.17c</v>
      </c>
      <c r="C167" s="13" t="str">
        <f>LEFT('2-E-Communication'!F207,FIND("(Q",'2-E-Communication'!F207)-2)</f>
        <v>Please provide link to the regulatory authority’s decision or to the regulation/law that establishes this requirement in the Comments column</v>
      </c>
      <c r="D167" s="13" t="str">
        <f>IF(OR('2-E-Communication'!B207="N",'2-E-Communication'!B207="NI"),"N",'2-E-Communication'!C207)</f>
        <v>Q3.3.12c</v>
      </c>
      <c r="E167" s="125" t="s">
        <v>1041</v>
      </c>
      <c r="F167" s="12" t="str">
        <f>'2-E-Communication'!V207</f>
        <v>.</v>
      </c>
      <c r="G167" s="12" t="str">
        <f>'2-E-Communication'!AP207</f>
        <v>.</v>
      </c>
      <c r="H167" s="12">
        <f>'2-E-Communication'!AQ207</f>
        <v>0</v>
      </c>
      <c r="I167" s="13" t="str">
        <f t="shared" si="2"/>
        <v>.</v>
      </c>
    </row>
    <row r="168" spans="1:9" ht="25" x14ac:dyDescent="0.25">
      <c r="A168" s="13" t="str">
        <f>'2-E-Communication'!B210</f>
        <v>N</v>
      </c>
      <c r="B168" s="13" t="str">
        <f>'2-E-Communication'!A210</f>
        <v>Q2.4.1a</v>
      </c>
      <c r="C168" s="13" t="str">
        <f>'2-E-Communication'!$E$209&amp;LEFT('2-E-Communication'!F210,FIND("(Q",'2-E-Communication'!F210)-2)</f>
        <v>Is there an electronic platform where network operators, and when relevant, public bodies, are required to publish information on:- The location of all elements of the existing passive network infrastructure for the provision of fixed services</v>
      </c>
      <c r="D168" s="13" t="str">
        <f>IF(OR('2-E-Communication'!B210="N",'2-E-Communication'!B210="NI"),"N",'2-E-Communication'!C210)</f>
        <v>N</v>
      </c>
      <c r="E168" s="125" t="s">
        <v>0</v>
      </c>
      <c r="F168" s="13" t="str">
        <f>'2-E-Communication'!V210</f>
        <v/>
      </c>
      <c r="G168" s="13" t="str">
        <f>'2-E-Communication'!AP210</f>
        <v>.</v>
      </c>
      <c r="H168" s="13">
        <f>'2-E-Communication'!AQ210</f>
        <v>0</v>
      </c>
      <c r="I168" s="13" t="str">
        <f t="shared" si="2"/>
        <v>.</v>
      </c>
    </row>
    <row r="169" spans="1:9" ht="25" x14ac:dyDescent="0.25">
      <c r="A169" s="13" t="str">
        <f>'2-E-Communication'!B211</f>
        <v>N</v>
      </c>
      <c r="B169" s="13" t="str">
        <f>'2-E-Communication'!A211</f>
        <v>Q2.4.1b</v>
      </c>
      <c r="C169" s="13" t="str">
        <f>'2-E-Communication'!$E$209&amp;LEFT('2-E-Communication'!F211,FIND("(Q",'2-E-Communication'!F211)-2)</f>
        <v>Is there an electronic platform where network operators, and when relevant, public bodies, are required to publish information on:- The occupation level of all elements of the passive network infrastructure for the provision of fixed services</v>
      </c>
      <c r="D169" s="13" t="str">
        <f>IF(OR('2-E-Communication'!B211="N",'2-E-Communication'!B211="NI"),"N",'2-E-Communication'!C211)</f>
        <v>N</v>
      </c>
      <c r="E169" s="125" t="s">
        <v>0</v>
      </c>
      <c r="F169" s="13" t="str">
        <f>'2-E-Communication'!V211</f>
        <v/>
      </c>
      <c r="G169" s="13" t="str">
        <f>'2-E-Communication'!AP211</f>
        <v>.</v>
      </c>
      <c r="H169" s="13">
        <f>'2-E-Communication'!AQ211</f>
        <v>0</v>
      </c>
      <c r="I169" s="13" t="str">
        <f t="shared" si="2"/>
        <v>.</v>
      </c>
    </row>
    <row r="170" spans="1:9" ht="37.5" x14ac:dyDescent="0.25">
      <c r="A170" s="13" t="str">
        <f>'2-E-Communication'!B212</f>
        <v>N</v>
      </c>
      <c r="B170" s="13" t="str">
        <f>'2-E-Communication'!A212</f>
        <v>Q2.4.1c</v>
      </c>
      <c r="C170" s="13" t="str">
        <f>'2-E-Communication'!$E$209&amp;LEFT('2-E-Communication'!F212,FIND("(Q",'2-E-Communication'!F212)-2)</f>
        <v>Is there an electronic platform where network operators, and when relevant, public bodies, are required to publish information on:- The location and duration of on-going and planned civil works related to the expansion of the passive network infrastructure for the provision of fixed services</v>
      </c>
      <c r="D170" s="13" t="str">
        <f>IF(OR('2-E-Communication'!B212="N",'2-E-Communication'!B212="NI"),"N",'2-E-Communication'!C212)</f>
        <v>N</v>
      </c>
      <c r="E170" s="125" t="s">
        <v>0</v>
      </c>
      <c r="F170" s="13" t="str">
        <f>'2-E-Communication'!V212</f>
        <v/>
      </c>
      <c r="G170" s="13" t="str">
        <f>'2-E-Communication'!AP212</f>
        <v>.</v>
      </c>
      <c r="H170" s="13">
        <f>'2-E-Communication'!AQ212</f>
        <v>0</v>
      </c>
      <c r="I170" s="13" t="str">
        <f t="shared" si="2"/>
        <v>.</v>
      </c>
    </row>
    <row r="171" spans="1:9" ht="37.5" x14ac:dyDescent="0.25">
      <c r="A171" s="13" t="str">
        <f>'2-E-Communication'!B213</f>
        <v>N</v>
      </c>
      <c r="B171" s="13" t="str">
        <f>'2-E-Communication'!A213</f>
        <v>Q2.4.1d</v>
      </c>
      <c r="C171" s="13" t="str">
        <f>'2-E-Communication'!$E$209&amp;LEFT('2-E-Communication'!F213,FIND("(Q",'2-E-Communication'!F213)-2)</f>
        <v>Is there an electronic platform where network operators, and when relevant, public bodies, are required to publish information on:- The location of all elements of the existing passive network infrastructure for the provision of mobile services</v>
      </c>
      <c r="D171" s="13" t="str">
        <f>IF(OR('2-E-Communication'!B213="N",'2-E-Communication'!B213="NI"),"N",'2-E-Communication'!C213)</f>
        <v>N</v>
      </c>
      <c r="E171" s="125" t="s">
        <v>0</v>
      </c>
      <c r="F171" s="13" t="str">
        <f>'2-E-Communication'!V213</f>
        <v/>
      </c>
      <c r="G171" s="13" t="str">
        <f>'2-E-Communication'!AP213</f>
        <v>.</v>
      </c>
      <c r="H171" s="13">
        <f>'2-E-Communication'!AQ213</f>
        <v>0</v>
      </c>
      <c r="I171" s="13" t="str">
        <f t="shared" si="2"/>
        <v>.</v>
      </c>
    </row>
    <row r="172" spans="1:9" ht="37.5" x14ac:dyDescent="0.25">
      <c r="A172" s="13" t="str">
        <f>'2-E-Communication'!B214</f>
        <v>N</v>
      </c>
      <c r="B172" s="13" t="str">
        <f>'2-E-Communication'!A214</f>
        <v>Q2.4.1e</v>
      </c>
      <c r="C172" s="13" t="str">
        <f>'2-E-Communication'!$E$209&amp;LEFT('2-E-Communication'!F214,FIND("(Q",'2-E-Communication'!F214)-2)</f>
        <v>Is there an electronic platform where network operators, and when relevant, public bodies, are required to publish information on:-The occupation level of all elements of the existing passive network infrastructure for the provision of mobile services?</v>
      </c>
      <c r="D172" s="13" t="str">
        <f>IF(OR('2-E-Communication'!B214="N",'2-E-Communication'!B214="NI"),"N",'2-E-Communication'!C214)</f>
        <v>N</v>
      </c>
      <c r="E172" s="125" t="s">
        <v>0</v>
      </c>
      <c r="F172" s="13" t="str">
        <f>'2-E-Communication'!V214</f>
        <v/>
      </c>
      <c r="G172" s="13" t="str">
        <f>'2-E-Communication'!AP214</f>
        <v>.</v>
      </c>
      <c r="H172" s="13">
        <f>'2-E-Communication'!AQ214</f>
        <v>0</v>
      </c>
      <c r="I172" s="13" t="str">
        <f t="shared" si="2"/>
        <v>.</v>
      </c>
    </row>
    <row r="173" spans="1:9" ht="37.5" x14ac:dyDescent="0.25">
      <c r="A173" s="13" t="str">
        <f>'2-E-Communication'!B215</f>
        <v>N</v>
      </c>
      <c r="B173" s="13" t="str">
        <f>'2-E-Communication'!A215</f>
        <v>Q2.4.1f</v>
      </c>
      <c r="C173" s="13" t="str">
        <f>'2-E-Communication'!$E$209&amp;LEFT('2-E-Communication'!F215,FIND("(Q",'2-E-Communication'!F215)-2)</f>
        <v xml:space="preserve">Is there an electronic platform where network operators, and when relevant, public bodies, are required to publish information on:- The location and duration of on-going and planned civil works related to the expansion of the existing passive network infrastructure for the provision of mobile services </v>
      </c>
      <c r="D173" s="13" t="str">
        <f>IF(OR('2-E-Communication'!B215="N",'2-E-Communication'!B215="NI"),"N",'2-E-Communication'!C215)</f>
        <v>N</v>
      </c>
      <c r="E173" s="125" t="s">
        <v>0</v>
      </c>
      <c r="F173" s="13" t="str">
        <f>'2-E-Communication'!V215</f>
        <v/>
      </c>
      <c r="G173" s="13" t="str">
        <f>'2-E-Communication'!AP215</f>
        <v>.</v>
      </c>
      <c r="H173" s="13">
        <f>'2-E-Communication'!AQ215</f>
        <v>0</v>
      </c>
      <c r="I173" s="13" t="str">
        <f t="shared" si="2"/>
        <v>.</v>
      </c>
    </row>
    <row r="174" spans="1:9" x14ac:dyDescent="0.25">
      <c r="A174" s="13" t="str">
        <f>'2-E-Communication'!B216</f>
        <v>NI</v>
      </c>
      <c r="B174" s="13" t="str">
        <f>'2-E-Communication'!A216</f>
        <v>Q2.4.1g</v>
      </c>
      <c r="C174" s="13" t="str">
        <f>LEFT('2-E-Communication'!F216,FIND("(Q",'2-E-Communication'!F216)-2)</f>
        <v>Please provide the link to this platform</v>
      </c>
      <c r="D174" s="13" t="str">
        <f>IF(OR('2-E-Communication'!B216="N",'2-E-Communication'!B216="NI"),"N",'2-E-Communication'!C216)</f>
        <v>N</v>
      </c>
      <c r="E174" s="125" t="s">
        <v>0</v>
      </c>
      <c r="F174" s="13" t="str">
        <f>'2-E-Communication'!V216</f>
        <v/>
      </c>
      <c r="G174" s="13" t="str">
        <f>'2-E-Communication'!AP216</f>
        <v>.</v>
      </c>
      <c r="H174" s="13">
        <f>'2-E-Communication'!AQ216</f>
        <v>0</v>
      </c>
      <c r="I174" s="13" t="str">
        <f t="shared" si="2"/>
        <v>.</v>
      </c>
    </row>
    <row r="175" spans="1:9" ht="25" x14ac:dyDescent="0.25">
      <c r="A175" s="13" t="str">
        <f>'2-E-Communication'!B217</f>
        <v>N</v>
      </c>
      <c r="B175" s="13" t="str">
        <f>'2-E-Communication'!A217</f>
        <v>Q2.4.2</v>
      </c>
      <c r="C175" s="13" t="str">
        <f>LEFT('2-E-Communication'!E217,FIND("(Q",'2-E-Communication'!E217)-2)</f>
        <v>Is there a legal requirement for public bodies to grant access to passive infrastructure that they own or control when this is suitable for the deployment of e-communications networks?</v>
      </c>
      <c r="D175" s="13" t="str">
        <f>IF(OR('2-E-Communication'!B217="N",'2-E-Communication'!B217="NI"),"N",'2-E-Communication'!C217)</f>
        <v>N</v>
      </c>
      <c r="E175" s="125" t="s">
        <v>0</v>
      </c>
      <c r="F175" s="13" t="str">
        <f>'2-E-Communication'!V217</f>
        <v/>
      </c>
      <c r="G175" s="13" t="str">
        <f>'2-E-Communication'!AP217</f>
        <v>.</v>
      </c>
      <c r="H175" s="13">
        <f>'2-E-Communication'!AQ217</f>
        <v>0</v>
      </c>
      <c r="I175" s="13" t="str">
        <f t="shared" si="2"/>
        <v>.</v>
      </c>
    </row>
    <row r="176" spans="1:9" ht="25" x14ac:dyDescent="0.25">
      <c r="A176" s="13" t="str">
        <f>'2-E-Communication'!B218</f>
        <v>N</v>
      </c>
      <c r="B176" s="13" t="str">
        <f>'2-E-Communication'!A218</f>
        <v>Q2.4.3</v>
      </c>
      <c r="C176" s="13" t="str">
        <f>LEFT('2-E-Communication'!E218,FIND("(Q",'2-E-Communication'!E218)-2)</f>
        <v>Has the relevant public authority published guidelines providing detailed information on how mobile and fixed network operators can obtain access to passive infrastructure owned or controlled by public bodies?</v>
      </c>
      <c r="D176" s="13" t="str">
        <f>IF(OR('2-E-Communication'!B218="N",'2-E-Communication'!B218="NI"),"N",'2-E-Communication'!C218)</f>
        <v>N</v>
      </c>
      <c r="E176" s="125" t="s">
        <v>0</v>
      </c>
      <c r="F176" s="13" t="str">
        <f>'2-E-Communication'!V218</f>
        <v/>
      </c>
      <c r="G176" s="13" t="str">
        <f>'2-E-Communication'!AP218</f>
        <v>.</v>
      </c>
      <c r="H176" s="13">
        <f>'2-E-Communication'!AQ218</f>
        <v>0</v>
      </c>
      <c r="I176" s="13" t="str">
        <f t="shared" si="2"/>
        <v>.</v>
      </c>
    </row>
    <row r="177" spans="1:10" x14ac:dyDescent="0.25">
      <c r="A177" s="13" t="str">
        <f>'2-E-Communication'!B219</f>
        <v>NI</v>
      </c>
      <c r="B177" s="13" t="str">
        <f>'2-E-Communication'!A219</f>
        <v>Q2.4.3a</v>
      </c>
      <c r="C177" s="13" t="str">
        <f>LEFT('2-E-Communication'!E219,FIND("(Q",'2-E-Communication'!E219)-2)</f>
        <v>Please provide a link to these guidelines</v>
      </c>
      <c r="D177" s="13" t="str">
        <f>IF(OR('2-E-Communication'!B219="N",'2-E-Communication'!B219="NI"),"N",'2-E-Communication'!C219)</f>
        <v>N</v>
      </c>
      <c r="E177" s="125" t="s">
        <v>0</v>
      </c>
      <c r="F177" s="13" t="str">
        <f>'2-E-Communication'!V219</f>
        <v/>
      </c>
      <c r="G177" s="13" t="str">
        <f>'2-E-Communication'!AP219</f>
        <v>.</v>
      </c>
      <c r="H177" s="13">
        <f>'2-E-Communication'!AQ219</f>
        <v>0</v>
      </c>
      <c r="I177" s="13" t="str">
        <f t="shared" si="2"/>
        <v>.</v>
      </c>
    </row>
    <row r="178" spans="1:10" ht="25" x14ac:dyDescent="0.25">
      <c r="A178" s="13" t="str">
        <f>'2-E-Communication'!B220</f>
        <v>NI</v>
      </c>
      <c r="B178" s="13" t="str">
        <f>'2-E-Communication'!A220</f>
        <v>Q2.4.4</v>
      </c>
      <c r="C178" s="13" t="str">
        <f>LEFT('2-E-Communication'!E220,FIND("(Q",'2-E-Communication'!E220)-2)</f>
        <v xml:space="preserve">Is there an independent body to which consumers can refer any complaint they may have about services provided by fixed and mobile operators? </v>
      </c>
      <c r="D178" s="13" t="str">
        <f>IF(OR('2-E-Communication'!B220="N",'2-E-Communication'!B220="NI"),"N",'2-E-Communication'!C220)</f>
        <v>N</v>
      </c>
      <c r="E178" s="125" t="s">
        <v>0</v>
      </c>
      <c r="F178" s="13" t="str">
        <f>'2-E-Communication'!V220</f>
        <v/>
      </c>
      <c r="G178" s="13" t="str">
        <f>'2-E-Communication'!AP220</f>
        <v>.</v>
      </c>
      <c r="H178" s="13">
        <f>'2-E-Communication'!AQ220</f>
        <v>0</v>
      </c>
      <c r="I178" s="13" t="str">
        <f t="shared" si="2"/>
        <v>.</v>
      </c>
    </row>
    <row r="179" spans="1:10" x14ac:dyDescent="0.25">
      <c r="A179" s="13" t="str">
        <f>'2-E-Communication'!B221</f>
        <v>NI</v>
      </c>
      <c r="B179" s="13" t="str">
        <f>'2-E-Communication'!A221</f>
        <v>Q2.4.4b</v>
      </c>
      <c r="C179" s="13" t="str">
        <f>LEFT('2-E-Communication'!E221,FIND("(Q",'2-E-Communication'!E221)-2)</f>
        <v>Please provide the name of this body and link to page explaining how complaints are handled</v>
      </c>
      <c r="D179" s="13" t="str">
        <f>IF(OR('2-E-Communication'!B221="N",'2-E-Communication'!B221="NI"),"N",'2-E-Communication'!C221)</f>
        <v>N</v>
      </c>
      <c r="E179" s="125" t="s">
        <v>0</v>
      </c>
      <c r="F179" s="13" t="str">
        <f>'2-E-Communication'!V221</f>
        <v/>
      </c>
      <c r="G179" s="13" t="str">
        <f>'2-E-Communication'!AP221</f>
        <v>.</v>
      </c>
      <c r="H179" s="13">
        <f>'2-E-Communication'!AQ221</f>
        <v>0</v>
      </c>
      <c r="I179" s="13" t="str">
        <f t="shared" si="2"/>
        <v>.</v>
      </c>
    </row>
    <row r="180" spans="1:10" ht="37.5" x14ac:dyDescent="0.25">
      <c r="A180" s="13" t="str">
        <f>'2bis-Regulator'!B8</f>
        <v>REGE</v>
      </c>
      <c r="B180" s="13" t="str">
        <f>'2bis-Regulator'!A8</f>
        <v>Q2b.a.1</v>
      </c>
      <c r="C180" s="13" t="str">
        <f>LEFT('2bis-Regulator'!E8,FIND("(Q",'2bis-Regulator'!E8)-2)</f>
        <v>What is the status of the regulator?</v>
      </c>
      <c r="D180" s="13" t="str">
        <f>IF(OR('2bis-Regulator'!B8="REGN", '2bis-Regulator'!B8="REGNI"),"N",'2bis-Regulator'!C8)</f>
        <v>Q3b.c.1</v>
      </c>
      <c r="E180" s="125" t="s">
        <v>1082</v>
      </c>
      <c r="F180" s="13" t="str">
        <f>'2bis-Regulator'!V8</f>
        <v>independent body with adjudicatory, rule-making or enforcement powers</v>
      </c>
      <c r="G180" s="13" t="str">
        <f>'2bis-Regulator'!AP8</f>
        <v>.</v>
      </c>
      <c r="H180" s="13">
        <f>'2bis-Regulator'!AQ8</f>
        <v>0</v>
      </c>
      <c r="I180" s="13" t="str">
        <f t="shared" si="2"/>
        <v>.</v>
      </c>
      <c r="J180" s="156" t="s">
        <v>839</v>
      </c>
    </row>
    <row r="181" spans="1:10" x14ac:dyDescent="0.25">
      <c r="A181" s="13" t="str">
        <f>'2bis-Regulator'!B9</f>
        <v>REGE</v>
      </c>
      <c r="B181" s="13" t="str">
        <f>'2bis-Regulator'!A9</f>
        <v>Q2b.a.2</v>
      </c>
      <c r="C181" s="13" t="str">
        <f>LEFT('2bis-Regulator'!E9,FIND("(Q",'2bis-Regulator'!E9)-2)</f>
        <v>Are the objectives and functions of the regulator defined?</v>
      </c>
      <c r="D181" s="13" t="str">
        <f>IF(OR('2bis-Regulator'!B9="REGN", '2bis-Regulator'!B9="REGNI"),"N",'2bis-Regulator'!C9)</f>
        <v>Q3b.a.1</v>
      </c>
      <c r="E181" s="125" t="s">
        <v>1083</v>
      </c>
      <c r="F181" s="13" t="str">
        <f>'2bis-Regulator'!V9</f>
        <v>yes (in legislation)</v>
      </c>
      <c r="G181" s="13" t="str">
        <f>'2bis-Regulator'!AP9</f>
        <v>.</v>
      </c>
      <c r="H181" s="13">
        <f>'2bis-Regulator'!AQ9</f>
        <v>0</v>
      </c>
      <c r="I181" s="13" t="str">
        <f t="shared" si="2"/>
        <v>.</v>
      </c>
    </row>
    <row r="182" spans="1:10" x14ac:dyDescent="0.25">
      <c r="A182" s="13" t="str">
        <f>'2bis-Regulator'!B11</f>
        <v>REGE</v>
      </c>
      <c r="B182" s="13" t="str">
        <f>'2bis-Regulator'!A11</f>
        <v>Q2b.a.3_i</v>
      </c>
      <c r="C182" s="13" t="str">
        <f>LEFT('2bis-Regulator'!E$10,FIND("(Q",'2bis-Regulator'!E$10)-2)&amp;" - "&amp;'2bis-Regulator'!F11</f>
        <v>The regulator can receive guidance from the government regarding: - Long-term strategy</v>
      </c>
      <c r="D182" s="13" t="str">
        <f>IF(OR('2bis-Regulator'!B11="REGN", '2bis-Regulator'!B11="REGNI"),"N",'2bis-Regulator'!C11)</f>
        <v>Q3b.a.2_i</v>
      </c>
      <c r="E182" s="125" t="s">
        <v>1084</v>
      </c>
      <c r="F182" s="13" t="str">
        <f>'2bis-Regulator'!V11</f>
        <v>yes</v>
      </c>
      <c r="G182" s="13" t="str">
        <f>'2bis-Regulator'!AP11</f>
        <v>.</v>
      </c>
      <c r="H182" s="13">
        <f>'2bis-Regulator'!AQ11</f>
        <v>0</v>
      </c>
      <c r="I182" s="13" t="str">
        <f t="shared" si="2"/>
        <v>.</v>
      </c>
    </row>
    <row r="183" spans="1:10" x14ac:dyDescent="0.25">
      <c r="A183" s="13" t="str">
        <f>'2bis-Regulator'!B12</f>
        <v>REGE</v>
      </c>
      <c r="B183" s="13" t="str">
        <f>'2bis-Regulator'!A12</f>
        <v>Q2b.a.3_ii</v>
      </c>
      <c r="C183" s="13" t="str">
        <f>LEFT('2bis-Regulator'!E$10,FIND("(Q",'2bis-Regulator'!E$10)-2)&amp;" - "&amp;'2bis-Regulator'!F12</f>
        <v>The regulator can receive guidance from the government regarding: - Work programme</v>
      </c>
      <c r="D183" s="13" t="str">
        <f>IF(OR('2bis-Regulator'!B12="REGN", '2bis-Regulator'!B12="REGNI"),"N",'2bis-Regulator'!C12)</f>
        <v>Q3b.a.2_ii</v>
      </c>
      <c r="E183" s="125" t="s">
        <v>1085</v>
      </c>
      <c r="F183" s="13" t="str">
        <f>'2bis-Regulator'!V12</f>
        <v>no</v>
      </c>
      <c r="G183" s="13" t="str">
        <f>'2bis-Regulator'!AP12</f>
        <v>.</v>
      </c>
      <c r="H183" s="13">
        <f>'2bis-Regulator'!AQ12</f>
        <v>0</v>
      </c>
      <c r="I183" s="13" t="str">
        <f t="shared" si="2"/>
        <v>.</v>
      </c>
    </row>
    <row r="184" spans="1:10" x14ac:dyDescent="0.25">
      <c r="A184" s="13" t="str">
        <f>'2bis-Regulator'!B13</f>
        <v>REGE</v>
      </c>
      <c r="B184" s="13" t="str">
        <f>'2bis-Regulator'!A13</f>
        <v>Q2b.a.3_iii</v>
      </c>
      <c r="C184" s="13" t="str">
        <f>LEFT('2bis-Regulator'!E$10,FIND("(Q",'2bis-Regulator'!E$10)-2)&amp;" - "&amp;'2bis-Regulator'!F13</f>
        <v>The regulator can receive guidance from the government regarding: - Individual cases or regulatory decisions</v>
      </c>
      <c r="D184" s="13" t="str">
        <f>IF(OR('2bis-Regulator'!B13="REGN", '2bis-Regulator'!B13="REGNI"),"N",'2bis-Regulator'!C13)</f>
        <v>Q3b.a.2_iii</v>
      </c>
      <c r="E184" s="125" t="s">
        <v>1086</v>
      </c>
      <c r="F184" s="13" t="str">
        <f>'2bis-Regulator'!V13</f>
        <v>no</v>
      </c>
      <c r="G184" s="13" t="str">
        <f>'2bis-Regulator'!AP13</f>
        <v>.</v>
      </c>
      <c r="H184" s="13">
        <f>'2bis-Regulator'!AQ13</f>
        <v>0</v>
      </c>
      <c r="I184" s="13" t="str">
        <f t="shared" si="2"/>
        <v>.</v>
      </c>
    </row>
    <row r="185" spans="1:10" x14ac:dyDescent="0.25">
      <c r="A185" s="13" t="str">
        <f>'2bis-Regulator'!B14</f>
        <v>REGE</v>
      </c>
      <c r="B185" s="13" t="str">
        <f>'2bis-Regulator'!A14</f>
        <v>Q2b.a.3_iv</v>
      </c>
      <c r="C185" s="13" t="str">
        <f>LEFT('2bis-Regulator'!E$10,FIND("(Q",'2bis-Regulator'!E$10)-2)&amp;" - "&amp;'2bis-Regulator'!F14</f>
        <v>The regulator can receive guidance from the government regarding: - Appeals</v>
      </c>
      <c r="D185" s="13" t="str">
        <f>IF(OR('2bis-Regulator'!B14="REGN", '2bis-Regulator'!B14="REGNI"),"N",'2bis-Regulator'!C14)</f>
        <v>Q3b.a.2_iv</v>
      </c>
      <c r="E185" s="125" t="s">
        <v>1087</v>
      </c>
      <c r="F185" s="13" t="str">
        <f>'2bis-Regulator'!V14</f>
        <v>no</v>
      </c>
      <c r="G185" s="13" t="str">
        <f>'2bis-Regulator'!AP14</f>
        <v>.</v>
      </c>
      <c r="H185" s="13">
        <f>'2bis-Regulator'!AQ14</f>
        <v>0</v>
      </c>
      <c r="I185" s="13" t="str">
        <f t="shared" si="2"/>
        <v>.</v>
      </c>
    </row>
    <row r="186" spans="1:10" ht="37.5" x14ac:dyDescent="0.25">
      <c r="A186" s="13" t="str">
        <f>'2bis-Regulator'!B15</f>
        <v>REGE</v>
      </c>
      <c r="B186" s="13" t="str">
        <f>'2bis-Regulator'!A15</f>
        <v>Q2b.a.4</v>
      </c>
      <c r="C186" s="13" t="str">
        <f>LEFT('2bis-Regulator'!E15,FIND("(Q",'2bis-Regulator'!E15)-2)</f>
        <v>Does the regulator make recommendations or issue opinions on draft legislation or policy documents proposed by the executive?</v>
      </c>
      <c r="D186" s="13" t="str">
        <f>IF(OR('2bis-Regulator'!B15="REGN", '2bis-Regulator'!B15="REGNI"),"N",'2bis-Regulator'!C15)</f>
        <v>Q3b.a.3</v>
      </c>
      <c r="E186" s="125" t="s">
        <v>1088</v>
      </c>
      <c r="F186" s="13" t="str">
        <f>'2bis-Regulator'!V15</f>
        <v>yes (through a formal process &amp; opinion made public)</v>
      </c>
      <c r="G186" s="13" t="str">
        <f>'2bis-Regulator'!AP15</f>
        <v>.</v>
      </c>
      <c r="H186" s="13">
        <f>'2bis-Regulator'!AQ15</f>
        <v>0</v>
      </c>
      <c r="I186" s="13" t="str">
        <f t="shared" si="2"/>
        <v>.</v>
      </c>
    </row>
    <row r="187" spans="1:10" x14ac:dyDescent="0.25">
      <c r="A187" s="13" t="str">
        <f>'2bis-Regulator'!B16</f>
        <v>REGEC</v>
      </c>
      <c r="B187" s="13" t="str">
        <f>'2bis-Regulator'!A16</f>
        <v>Q2b.a.5</v>
      </c>
      <c r="C187" s="13" t="str">
        <f>LEFT('2bis-Regulator'!E16,FIND("(Q",'2bis-Regulator'!E16)-2)</f>
        <v>Which body, other than a court, can overturn the decisions of the regulator?</v>
      </c>
      <c r="D187" s="13" t="str">
        <f>IF(OR('2bis-Regulator'!B16="REGN", '2bis-Regulator'!B16="REGNI"),"N",'2bis-Regulator'!C16)</f>
        <v>Q3b.a.4</v>
      </c>
      <c r="E187" s="125" t="s">
        <v>1089</v>
      </c>
      <c r="F187" s="13" t="str">
        <f>'2bis-Regulator'!V16</f>
        <v>none</v>
      </c>
      <c r="G187" s="13" t="str">
        <f>'2bis-Regulator'!AP16</f>
        <v>.</v>
      </c>
      <c r="H187" s="13">
        <f>'2bis-Regulator'!AQ16</f>
        <v>0</v>
      </c>
      <c r="I187" s="13" t="str">
        <f t="shared" si="2"/>
        <v>.</v>
      </c>
    </row>
    <row r="188" spans="1:10" ht="25" x14ac:dyDescent="0.25">
      <c r="A188" s="13" t="str">
        <f>'2bis-Regulator'!B17</f>
        <v>REGE</v>
      </c>
      <c r="B188" s="13" t="str">
        <f>'2bis-Regulator'!A17</f>
        <v>Q2b.a.6</v>
      </c>
      <c r="C188" s="13" t="str">
        <f>LEFT('2bis-Regulator'!E17,FIND("(Q",'2bis-Regulator'!E17)-2)</f>
        <v>Are the instances where decisions of the regulator can be overturned by a body other than a court clearly defined?</v>
      </c>
      <c r="D188" s="13" t="str">
        <f>IF(OR('2bis-Regulator'!B17="REGN", '2bis-Regulator'!B17="REGNI"),"N",'2bis-Regulator'!C17)</f>
        <v>Q3b.a.5</v>
      </c>
      <c r="E188" s="125" t="s">
        <v>1090</v>
      </c>
      <c r="F188" s="13" t="str">
        <f>'2bis-Regulator'!V17</f>
        <v>only court can overturn decisions</v>
      </c>
      <c r="G188" s="13" t="str">
        <f>'2bis-Regulator'!AP17</f>
        <v>.</v>
      </c>
      <c r="H188" s="13">
        <f>'2bis-Regulator'!AQ17</f>
        <v>0</v>
      </c>
      <c r="I188" s="13" t="str">
        <f t="shared" si="2"/>
        <v>.</v>
      </c>
    </row>
    <row r="189" spans="1:10" x14ac:dyDescent="0.25">
      <c r="A189" s="13" t="str">
        <f>'2bis-Regulator'!B18</f>
        <v>REGE</v>
      </c>
      <c r="B189" s="13" t="str">
        <f>'2bis-Regulator'!A18</f>
        <v>Q2b.a.7</v>
      </c>
      <c r="C189" s="13" t="str">
        <f>LEFT('2bis-Regulator'!E18,FIND("(Q",'2bis-Regulator'!E18)-2)</f>
        <v>Does the regulator need to submit proposals for new regulation that it is empowered to issue to other bodies for approval?</v>
      </c>
      <c r="D189" s="13" t="str">
        <f>IF(OR('2bis-Regulator'!B18="REGN", '2bis-Regulator'!B18="REGNI"),"N",'2bis-Regulator'!C18)</f>
        <v>Q3b.b.3</v>
      </c>
      <c r="E189" s="125" t="s">
        <v>1091</v>
      </c>
      <c r="F189" s="13" t="str">
        <f>'2bis-Regulator'!V18</f>
        <v>no</v>
      </c>
      <c r="G189" s="13" t="str">
        <f>'2bis-Regulator'!AP18</f>
        <v>.</v>
      </c>
      <c r="H189" s="13">
        <f>'2bis-Regulator'!AQ18</f>
        <v>0</v>
      </c>
      <c r="I189" s="13" t="str">
        <f t="shared" si="2"/>
        <v>.</v>
      </c>
    </row>
    <row r="190" spans="1:10" ht="37.5" x14ac:dyDescent="0.25">
      <c r="A190" s="13" t="str">
        <f>'2bis-Regulator'!B19</f>
        <v>REGE</v>
      </c>
      <c r="B190" s="13" t="str">
        <f>'2bis-Regulator'!A19</f>
        <v>Q2b.a.8</v>
      </c>
      <c r="C190" s="13" t="str">
        <f>LEFT('2bis-Regulator'!E19,FIND("(Q",'2bis-Regulator'!E19)-2)</f>
        <v>How is the majority of the permanent staff recruited?</v>
      </c>
      <c r="D190" s="13" t="str">
        <f>IF(OR('2bis-Regulator'!B19="REGN", '2bis-Regulator'!B19="REGNI"),"N",'2bis-Regulator'!C19)</f>
        <v>Q3b.a.6</v>
      </c>
      <c r="E190" s="125" t="s">
        <v>1092</v>
      </c>
      <c r="F190" s="13" t="str">
        <f>'2bis-Regulator'!V19</f>
        <v xml:space="preserve">positions are advertised publicly &amp; candidates examined by selection panel </v>
      </c>
      <c r="G190" s="13" t="str">
        <f>'2bis-Regulator'!AP19</f>
        <v>.</v>
      </c>
      <c r="H190" s="13">
        <f>'2bis-Regulator'!AQ19</f>
        <v>0</v>
      </c>
      <c r="I190" s="13" t="str">
        <f t="shared" si="2"/>
        <v>.</v>
      </c>
    </row>
    <row r="191" spans="1:10" x14ac:dyDescent="0.25">
      <c r="A191" s="13" t="str">
        <f>'2bis-Regulator'!B20</f>
        <v>REGN</v>
      </c>
      <c r="B191" s="13" t="str">
        <f>'2bis-Regulator'!A20</f>
        <v>Q2b.a.9</v>
      </c>
      <c r="C191" s="13" t="str">
        <f>LEFT('2bis-Regulator'!E20,FIND("(Q",'2bis-Regulator'!E20)-2)</f>
        <v>Does your organisation need to obtain approval from an external body before it can recruit staff?</v>
      </c>
      <c r="D191" s="13" t="str">
        <f>IF(OR('2bis-Regulator'!B20="REGN", '2bis-Regulator'!B20="REGNI"),"N",'2bis-Regulator'!C20)</f>
        <v>N</v>
      </c>
      <c r="E191" s="125" t="s">
        <v>0</v>
      </c>
      <c r="F191" s="13" t="str">
        <f>'2bis-Regulator'!V20</f>
        <v/>
      </c>
      <c r="G191" s="13" t="str">
        <f>'2bis-Regulator'!AP20</f>
        <v>.</v>
      </c>
      <c r="H191" s="13">
        <f>'2bis-Regulator'!AQ20</f>
        <v>0</v>
      </c>
      <c r="I191" s="13" t="str">
        <f t="shared" si="2"/>
        <v>.</v>
      </c>
    </row>
    <row r="192" spans="1:10" ht="50" x14ac:dyDescent="0.25">
      <c r="A192" s="13" t="str">
        <f>'2bis-Regulator'!B21</f>
        <v>REGEC</v>
      </c>
      <c r="B192" s="13" t="str">
        <f>'2bis-Regulator'!A21</f>
        <v>Q2b.a.10</v>
      </c>
      <c r="C192" s="13" t="str">
        <f>LEFT('2bis-Regulator'!E21,FIND("(Q",'2bis-Regulator'!E21)-2)</f>
        <v>What is the process for nominating the agency head/board members?</v>
      </c>
      <c r="D192" s="13" t="str">
        <f>IF(OR('2bis-Regulator'!B21="REGN", '2bis-Regulator'!B21="REGNI"),"N",'2bis-Regulator'!C21)</f>
        <v>Q3b.a.7</v>
      </c>
      <c r="E192" s="125" t="s">
        <v>1093</v>
      </c>
      <c r="F192" s="13" t="str">
        <f>'2bis-Regulator'!V21</f>
        <v xml:space="preserve">ministerial/governmental nomination based on public job ads &amp; independent selection panel </v>
      </c>
      <c r="G192" s="13" t="str">
        <f>'2bis-Regulator'!AP21</f>
        <v>.</v>
      </c>
      <c r="H192" s="13">
        <f>'2bis-Regulator'!AQ21</f>
        <v>0</v>
      </c>
      <c r="I192" s="13" t="str">
        <f t="shared" si="2"/>
        <v>.</v>
      </c>
    </row>
    <row r="193" spans="1:9" ht="37.5" x14ac:dyDescent="0.25">
      <c r="A193" s="13" t="str">
        <f>'2bis-Regulator'!B22</f>
        <v>REGEC</v>
      </c>
      <c r="B193" s="13" t="str">
        <f>'2bis-Regulator'!A22</f>
        <v>Q2b.a.11</v>
      </c>
      <c r="C193" s="13" t="str">
        <f>LEFT('2bis-Regulator'!E22,FIND("(Q",'2bis-Regulator'!E22)-2)</f>
        <v>Which body has the legal authority to make the final appointment of the agency head/board members?</v>
      </c>
      <c r="D193" s="13" t="str">
        <f>IF(OR('2bis-Regulator'!B22="REGN", '2bis-Regulator'!B22="REGNI"),"N",'2bis-Regulator'!C22)</f>
        <v>Q3b.a.8</v>
      </c>
      <c r="E193" s="125" t="s">
        <v>1094</v>
      </c>
      <c r="F193" s="13" t="str">
        <f>'2bis-Regulator'!V22</f>
        <v xml:space="preserve">parliament/congress/parliamentary/congressional committee </v>
      </c>
      <c r="G193" s="13" t="str">
        <f>'2bis-Regulator'!AP22</f>
        <v>.</v>
      </c>
      <c r="H193" s="13">
        <f>'2bis-Regulator'!AQ22</f>
        <v>0</v>
      </c>
      <c r="I193" s="13" t="str">
        <f t="shared" si="2"/>
        <v>.</v>
      </c>
    </row>
    <row r="194" spans="1:9" x14ac:dyDescent="0.25">
      <c r="A194" s="13" t="str">
        <f>'2bis-Regulator'!B23</f>
        <v>REGEC</v>
      </c>
      <c r="B194" s="13" t="str">
        <f>'2bis-Regulator'!A23</f>
        <v>Q2b.a.12</v>
      </c>
      <c r="C194" s="13" t="str">
        <f>LEFT('2bis-Regulator'!E23,FIND("(Q",'2bis-Regulator'!E23)-2)</f>
        <v>Are there restrictions regarding the employment history of the agency head/board members?</v>
      </c>
      <c r="D194" s="13" t="str">
        <f>IF(OR('2bis-Regulator'!B23="REGN", '2bis-Regulator'!B23="REGNI"),"N",'2bis-Regulator'!C23)</f>
        <v>Q3b.a.9</v>
      </c>
      <c r="E194" s="125" t="s">
        <v>1095</v>
      </c>
      <c r="F194" s="13" t="str">
        <f>'2bis-Regulator'!V23</f>
        <v>no</v>
      </c>
      <c r="G194" s="13" t="str">
        <f>'2bis-Regulator'!AP23</f>
        <v>.</v>
      </c>
      <c r="H194" s="13">
        <f>'2bis-Regulator'!AQ23</f>
        <v>0</v>
      </c>
      <c r="I194" s="13" t="str">
        <f t="shared" si="2"/>
        <v>.</v>
      </c>
    </row>
    <row r="195" spans="1:9" x14ac:dyDescent="0.25">
      <c r="A195" s="13" t="str">
        <f>'2bis-Regulator'!B24</f>
        <v>REGE</v>
      </c>
      <c r="B195" s="13" t="str">
        <f>'2bis-Regulator'!A24</f>
        <v>Q2b.a.13</v>
      </c>
      <c r="C195" s="13" t="str">
        <f>LEFT('2bis-Regulator'!E24,FIND("(Q",'2bis-Regulator'!E24)-2)</f>
        <v>Does the legislation define the skills required by the agency head/board members?</v>
      </c>
      <c r="D195" s="13" t="str">
        <f>IF(OR('2bis-Regulator'!B24="REGN", '2bis-Regulator'!B24="REGNI"),"N",'2bis-Regulator'!C24)</f>
        <v>Q3b.a.10</v>
      </c>
      <c r="E195" s="125" t="s">
        <v>1096</v>
      </c>
      <c r="F195" s="13" t="str">
        <f>'2bis-Regulator'!V24</f>
        <v>yes</v>
      </c>
      <c r="G195" s="13" t="str">
        <f>'2bis-Regulator'!AP24</f>
        <v>.</v>
      </c>
      <c r="H195" s="13">
        <f>'2bis-Regulator'!AQ24</f>
        <v>0</v>
      </c>
      <c r="I195" s="13" t="str">
        <f t="shared" ref="I195:I258" si="3">IF(H195=0,".",H195)</f>
        <v>.</v>
      </c>
    </row>
    <row r="196" spans="1:9" ht="37.5" x14ac:dyDescent="0.25">
      <c r="A196" s="13" t="str">
        <f>'2bis-Regulator'!B25</f>
        <v>REGEC</v>
      </c>
      <c r="B196" s="13" t="str">
        <f>'2bis-Regulator'!A25</f>
        <v>Q2b.a.14</v>
      </c>
      <c r="C196" s="13" t="str">
        <f>LEFT('2bis-Regulator'!E25,FIND("(Q",'2bis-Regulator'!E25)-2)</f>
        <v>May the agency head/board members hold other offices/appointments in the government/the regulated industry?</v>
      </c>
      <c r="D196" s="13" t="str">
        <f>IF(OR('2bis-Regulator'!B25="REGN", '2bis-Regulator'!B25="REGNI"),"N",'2bis-Regulator'!C25)</f>
        <v>Q3b.a.11</v>
      </c>
      <c r="E196" s="125" t="s">
        <v>1097</v>
      </c>
      <c r="F196" s="13" t="str">
        <f>'2bis-Regulator'!V25</f>
        <v>yes (with restrictions, for regulators with a agency head)</v>
      </c>
      <c r="G196" s="13" t="str">
        <f>'2bis-Regulator'!AP25</f>
        <v>.</v>
      </c>
      <c r="H196" s="13">
        <f>'2bis-Regulator'!AQ25</f>
        <v>0</v>
      </c>
      <c r="I196" s="13" t="str">
        <f t="shared" si="3"/>
        <v>.</v>
      </c>
    </row>
    <row r="197" spans="1:9" x14ac:dyDescent="0.25">
      <c r="A197" s="13" t="str">
        <f>'2bis-Regulator'!B26</f>
        <v>REGE</v>
      </c>
      <c r="B197" s="13" t="str">
        <f>'2bis-Regulator'!A26</f>
        <v>Q2b.a.15</v>
      </c>
      <c r="C197" s="13" t="str">
        <f>LEFT('2bis-Regulator'!E26,FIND("(Q",'2bis-Regulator'!E26)-2)</f>
        <v>If the regulator is led by a board, are appointments of board members staggered?</v>
      </c>
      <c r="D197" s="13" t="str">
        <f>IF(OR('2bis-Regulator'!B26="REGN", '2bis-Regulator'!B26="REGNI"),"N",'2bis-Regulator'!C26)</f>
        <v>Q3b.a.12</v>
      </c>
      <c r="E197" s="125" t="s">
        <v>1098</v>
      </c>
      <c r="F197" s="13" t="str">
        <f>'2bis-Regulator'!V26</f>
        <v>yes</v>
      </c>
      <c r="G197" s="13" t="str">
        <f>'2bis-Regulator'!AP26</f>
        <v>.</v>
      </c>
      <c r="H197" s="13">
        <f>'2bis-Regulator'!AQ26</f>
        <v>0</v>
      </c>
      <c r="I197" s="13" t="str">
        <f t="shared" si="3"/>
        <v>.</v>
      </c>
    </row>
    <row r="198" spans="1:9" ht="37.5" x14ac:dyDescent="0.25">
      <c r="A198" s="13" t="str">
        <f>'2bis-Regulator'!B27</f>
        <v>REGE</v>
      </c>
      <c r="B198" s="13" t="str">
        <f>'2bis-Regulator'!A27</f>
        <v>Q2b.a.16</v>
      </c>
      <c r="C198" s="13" t="str">
        <f>LEFT('2bis-Regulator'!E27,FIND("(Q",'2bis-Regulator'!E27)-2)</f>
        <v>How can the agency head/board members be dismissed from office?</v>
      </c>
      <c r="D198" s="13" t="str">
        <f>IF(OR('2bis-Regulator'!B27="REGN", '2bis-Regulator'!B27="REGNI"),"N",'2bis-Regulator'!C27)</f>
        <v>Q3b.a.13</v>
      </c>
      <c r="E198" s="125" t="s">
        <v>1099</v>
      </c>
      <c r="F198" s="13" t="str">
        <f>'2bis-Regulator'!V27</f>
        <v>through parliamentary/congressional decisions</v>
      </c>
      <c r="G198" s="13" t="str">
        <f>'2bis-Regulator'!AP27</f>
        <v>.</v>
      </c>
      <c r="H198" s="13">
        <f>'2bis-Regulator'!AQ27</f>
        <v>0</v>
      </c>
      <c r="I198" s="13" t="str">
        <f t="shared" si="3"/>
        <v>.</v>
      </c>
    </row>
    <row r="199" spans="1:9" ht="25" x14ac:dyDescent="0.25">
      <c r="A199" s="13" t="str">
        <f>'2bis-Regulator'!B28</f>
        <v>REGE</v>
      </c>
      <c r="B199" s="13" t="str">
        <f>'2bis-Regulator'!A28</f>
        <v>Q2b.a.17</v>
      </c>
      <c r="C199" s="13" t="str">
        <f>LEFT('2bis-Regulator'!E28,FIND("(Q",'2bis-Regulator'!E28)-2)</f>
        <v>What are the criteria for dismissing agency head/board members during their term of office?</v>
      </c>
      <c r="D199" s="13" t="str">
        <f>IF(OR('2bis-Regulator'!B28="REGN", '2bis-Regulator'!B28="REGNI"),"N",'2bis-Regulator'!C28)</f>
        <v>Q3b.a.14</v>
      </c>
      <c r="E199" s="125" t="s">
        <v>1100</v>
      </c>
      <c r="F199" s="13" t="str">
        <f>'2bis-Regulator'!V28</f>
        <v>limited and defined set of criteria</v>
      </c>
      <c r="G199" s="13" t="str">
        <f>'2bis-Regulator'!AP28</f>
        <v>.</v>
      </c>
      <c r="H199" s="13">
        <f>'2bis-Regulator'!AQ28</f>
        <v>0</v>
      </c>
      <c r="I199" s="13" t="str">
        <f t="shared" si="3"/>
        <v>.</v>
      </c>
    </row>
    <row r="200" spans="1:9" x14ac:dyDescent="0.25">
      <c r="A200" s="13" t="str">
        <f>'2bis-Regulator'!B29</f>
        <v>REGE</v>
      </c>
      <c r="B200" s="13" t="str">
        <f>'2bis-Regulator'!A29</f>
        <v>Q2b.a.18</v>
      </c>
      <c r="C200" s="13" t="str">
        <f>LEFT('2bis-Regulator'!E29,FIND("(Q",'2bis-Regulator'!E29)-2)</f>
        <v>Are the criteria for dismissing agency head/board members during their term of office published?</v>
      </c>
      <c r="D200" s="13" t="str">
        <f>IF(OR('2bis-Regulator'!B29="REGN", '2bis-Regulator'!B29="REGNI"),"N",'2bis-Regulator'!C29)</f>
        <v>Q3b.a.15</v>
      </c>
      <c r="E200" s="125" t="s">
        <v>1101</v>
      </c>
      <c r="F200" s="13" t="str">
        <f>'2bis-Regulator'!V29</f>
        <v>yes</v>
      </c>
      <c r="G200" s="13" t="str">
        <f>'2bis-Regulator'!AP29</f>
        <v>.</v>
      </c>
      <c r="H200" s="13">
        <f>'2bis-Regulator'!AQ29</f>
        <v>0</v>
      </c>
      <c r="I200" s="13" t="str">
        <f t="shared" si="3"/>
        <v>.</v>
      </c>
    </row>
    <row r="201" spans="1:9" ht="62.5" x14ac:dyDescent="0.25">
      <c r="A201" s="13" t="str">
        <f>'2bis-Regulator'!B30</f>
        <v>REGEC</v>
      </c>
      <c r="B201" s="13" t="str">
        <f>'2bis-Regulator'!A30</f>
        <v>Q2b.a.19</v>
      </c>
      <c r="C201" s="13" t="str">
        <f>LEFT('2bis-Regulator'!E30,FIND("(Q",'2bis-Regulator'!E30)-2)</f>
        <v>Can the agency head/board members accept jobs in the sector that is regulated by the regulator after their term of office?</v>
      </c>
      <c r="D201" s="13" t="str">
        <f>IF(OR('2bis-Regulator'!B30="REGN", '2bis-Regulator'!B30="REGNI"),"N",'2bis-Regulator'!C30)</f>
        <v>Q3b.a.16</v>
      </c>
      <c r="E201" s="125" t="s">
        <v>1102</v>
      </c>
      <c r="F201" s="13" t="str">
        <f>'2bis-Regulator'!V30</f>
        <v>yes (provided that conflict of interests rules are complied with and/or following restrictions before leaving)</v>
      </c>
      <c r="G201" s="13" t="str">
        <f>'2bis-Regulator'!AP30</f>
        <v>.</v>
      </c>
      <c r="H201" s="13">
        <f>'2bis-Regulator'!AQ30</f>
        <v>0</v>
      </c>
      <c r="I201" s="13" t="str">
        <f t="shared" si="3"/>
        <v>.</v>
      </c>
    </row>
    <row r="202" spans="1:9" ht="37.5" x14ac:dyDescent="0.25">
      <c r="A202" s="13" t="str">
        <f>'2bis-Regulator'!B31</f>
        <v>REGE</v>
      </c>
      <c r="B202" s="13" t="str">
        <f>'2bis-Regulator'!A31</f>
        <v>Q2b.a.20</v>
      </c>
      <c r="C202" s="13" t="str">
        <f>LEFT('2bis-Regulator'!E31,FIND("(Q",'2bis-Regulator'!E31)-2)</f>
        <v>How long is the term of office of the agency head/board members?</v>
      </c>
      <c r="D202" s="13" t="str">
        <f>IF(OR('2bis-Regulator'!B31="REGN", '2bis-Regulator'!B31="REGNI"),"N",'2bis-Regulator'!C31)</f>
        <v>Q3b.a.17</v>
      </c>
      <c r="E202" s="125" t="s">
        <v>1103</v>
      </c>
      <c r="F202" s="13" t="str">
        <f>'2bis-Regulator'!V31</f>
        <v>5 years or more renewable for a set number of terms or non-renewable</v>
      </c>
      <c r="G202" s="13" t="str">
        <f>'2bis-Regulator'!AP31</f>
        <v>.</v>
      </c>
      <c r="H202" s="13">
        <f>'2bis-Regulator'!AQ31</f>
        <v>0</v>
      </c>
      <c r="I202" s="13" t="str">
        <f t="shared" si="3"/>
        <v>.</v>
      </c>
    </row>
    <row r="203" spans="1:9" x14ac:dyDescent="0.25">
      <c r="A203" s="13" t="str">
        <f>'2bis-Regulator'!B32</f>
        <v>REGE</v>
      </c>
      <c r="B203" s="13" t="str">
        <f>'2bis-Regulator'!A32</f>
        <v>Q2b.a.21</v>
      </c>
      <c r="C203" s="13" t="str">
        <f>LEFT('2bis-Regulator'!E32,FIND("(Q",'2bis-Regulator'!E32)-2)</f>
        <v>Is the source of the financial budget stated in the establishing legislation?</v>
      </c>
      <c r="D203" s="13" t="str">
        <f>IF(OR('2bis-Regulator'!B32="REGN", '2bis-Regulator'!B32="REGNI"),"N",'2bis-Regulator'!C32)</f>
        <v>Q3b.a.18</v>
      </c>
      <c r="E203" s="125" t="s">
        <v>1104</v>
      </c>
      <c r="F203" s="13" t="str">
        <f>'2bis-Regulator'!V32</f>
        <v>no</v>
      </c>
      <c r="G203" s="13" t="str">
        <f>'2bis-Regulator'!AP32</f>
        <v>.</v>
      </c>
      <c r="H203" s="13">
        <f>'2bis-Regulator'!AQ32</f>
        <v>0</v>
      </c>
      <c r="I203" s="13" t="str">
        <f t="shared" si="3"/>
        <v>.</v>
      </c>
    </row>
    <row r="204" spans="1:9" x14ac:dyDescent="0.25">
      <c r="A204" s="13" t="str">
        <f>'2bis-Regulator'!B33</f>
        <v>REGN</v>
      </c>
      <c r="B204" s="13" t="str">
        <f>'2bis-Regulator'!A33</f>
        <v>Q2b.a.22</v>
      </c>
      <c r="C204" s="13" t="str">
        <f>LEFT('2bis-Regulator'!E33,FIND("(Q",'2bis-Regulator'!E33)-2)</f>
        <v>Is the regulator funded through fees, the national budget or a mix of both?</v>
      </c>
      <c r="D204" s="13" t="str">
        <f>IF(OR('2bis-Regulator'!B33="REGN", '2bis-Regulator'!B33="REGNI"),"N",'2bis-Regulator'!C33)</f>
        <v>N</v>
      </c>
      <c r="E204" s="125" t="s">
        <v>0</v>
      </c>
      <c r="F204" s="13" t="str">
        <f>'2bis-Regulator'!V33</f>
        <v/>
      </c>
      <c r="G204" s="13" t="str">
        <f>'2bis-Regulator'!AP33</f>
        <v>.</v>
      </c>
      <c r="H204" s="13">
        <f>'2bis-Regulator'!AQ33</f>
        <v>0</v>
      </c>
      <c r="I204" s="13" t="str">
        <f t="shared" si="3"/>
        <v>.</v>
      </c>
    </row>
    <row r="205" spans="1:9" x14ac:dyDescent="0.25">
      <c r="A205" s="13" t="str">
        <f>'2bis-Regulator'!B34</f>
        <v>REGEC</v>
      </c>
      <c r="B205" s="13" t="str">
        <f>'2bis-Regulator'!A34</f>
        <v>Q2b.a.23</v>
      </c>
      <c r="C205" s="13" t="str">
        <f>LEFT('2bis-Regulator'!E34,FIND("(Q",'2bis-Regulator'!E34)-2)</f>
        <v>What is the length of budget appropriations?</v>
      </c>
      <c r="D205" s="13" t="str">
        <f>IF(OR('2bis-Regulator'!B34="REGN", '2bis-Regulator'!B34="REGNI"),"N",'2bis-Regulator'!C34)</f>
        <v>Q3b.a.19</v>
      </c>
      <c r="E205" s="125" t="s">
        <v>1105</v>
      </c>
      <c r="F205" s="13" t="str">
        <f>'2bis-Regulator'!V34</f>
        <v>annual</v>
      </c>
      <c r="G205" s="13" t="str">
        <f>'2bis-Regulator'!AP34</f>
        <v>.</v>
      </c>
      <c r="H205" s="13">
        <f>'2bis-Regulator'!AQ34</f>
        <v>0</v>
      </c>
      <c r="I205" s="13" t="str">
        <f t="shared" si="3"/>
        <v>.</v>
      </c>
    </row>
    <row r="206" spans="1:9" ht="25" x14ac:dyDescent="0.25">
      <c r="A206" s="13" t="str">
        <f>'2bis-Regulator'!B35</f>
        <v>REGE</v>
      </c>
      <c r="B206" s="13" t="str">
        <f>'2bis-Regulator'!A35</f>
        <v>Q2b.a.24</v>
      </c>
      <c r="C206" s="13" t="str">
        <f>LEFT('2bis-Regulator'!E35,FIND("(Q",'2bis-Regulator'!E35)-2)</f>
        <v>If the regulator is financed in total or in part through fees paid by the regulated sector, who sets the level of the fees?</v>
      </c>
      <c r="D206" s="13" t="str">
        <f>IF(OR('2bis-Regulator'!B35="REGN", '2bis-Regulator'!B35="REGNI"),"N",'2bis-Regulator'!C35)</f>
        <v>Q3b.a.20</v>
      </c>
      <c r="E206" s="125" t="s">
        <v>1106</v>
      </c>
      <c r="F206" s="13" t="str">
        <f>'2bis-Regulator'!V35</f>
        <v>regulator within criteria set in legislation</v>
      </c>
      <c r="G206" s="13" t="str">
        <f>'2bis-Regulator'!AP35</f>
        <v>.</v>
      </c>
      <c r="H206" s="13">
        <f>'2bis-Regulator'!AQ35</f>
        <v>0</v>
      </c>
      <c r="I206" s="13" t="str">
        <f t="shared" si="3"/>
        <v>.</v>
      </c>
    </row>
    <row r="207" spans="1:9" ht="25" x14ac:dyDescent="0.25">
      <c r="A207" s="13" t="str">
        <f>'2bis-Regulator'!B36</f>
        <v>REGEC</v>
      </c>
      <c r="B207" s="13" t="str">
        <f>'2bis-Regulator'!A36</f>
        <v>Q2b.a.25</v>
      </c>
      <c r="C207" s="13" t="str">
        <f>LEFT('2bis-Regulator'!E36,FIND("(Q",'2bis-Regulator'!E36)-2)</f>
        <v>Who is responsible for proposing and discussing the regulator’s budget?</v>
      </c>
      <c r="D207" s="13" t="str">
        <f>IF(OR('2bis-Regulator'!B36="REGN", '2bis-Regulator'!B36="REGNI"),"N",'2bis-Regulator'!C36)</f>
        <v>Q3b.a.21</v>
      </c>
      <c r="E207" s="125" t="s">
        <v>1107</v>
      </c>
      <c r="F207" s="13" t="str">
        <f>'2bis-Regulator'!V36</f>
        <v>a governmental body other than the regulator</v>
      </c>
      <c r="G207" s="13" t="str">
        <f>'2bis-Regulator'!AP36</f>
        <v>.</v>
      </c>
      <c r="H207" s="13">
        <f>'2bis-Regulator'!AQ36</f>
        <v>0</v>
      </c>
      <c r="I207" s="13" t="str">
        <f t="shared" si="3"/>
        <v>.</v>
      </c>
    </row>
    <row r="208" spans="1:9" ht="25" x14ac:dyDescent="0.25">
      <c r="A208" s="13" t="str">
        <f>'2bis-Regulator'!B37</f>
        <v>REGE</v>
      </c>
      <c r="B208" s="13" t="str">
        <f>'2bis-Regulator'!A37</f>
        <v>Q2b.a.26</v>
      </c>
      <c r="C208" s="13" t="str">
        <f>LEFT('2bis-Regulator'!E37,FIND("(Q",'2bis-Regulator'!E37)-2)</f>
        <v>Does the regulator provide information to the legislature or the relevant budget authority on the costs and resources needed to fulfil its mandate prior to the next budget cycle?</v>
      </c>
      <c r="D208" s="13" t="str">
        <f>IF(OR('2bis-Regulator'!B37="REGN", '2bis-Regulator'!B37="REGNI"),"N",'2bis-Regulator'!C37)</f>
        <v>Q3b.a.22</v>
      </c>
      <c r="E208" s="125" t="s">
        <v>1108</v>
      </c>
      <c r="F208" s="13" t="str">
        <f>'2bis-Regulator'!V37</f>
        <v>yes</v>
      </c>
      <c r="G208" s="13" t="str">
        <f>'2bis-Regulator'!AP37</f>
        <v>.</v>
      </c>
      <c r="H208" s="13">
        <f>'2bis-Regulator'!AQ37</f>
        <v>0</v>
      </c>
      <c r="I208" s="13" t="str">
        <f t="shared" si="3"/>
        <v>.</v>
      </c>
    </row>
    <row r="209" spans="1:9" ht="25" x14ac:dyDescent="0.25">
      <c r="A209" s="13" t="str">
        <f>'2bis-Regulator'!B38</f>
        <v>REGE</v>
      </c>
      <c r="B209" s="13" t="str">
        <f>'2bis-Regulator'!A38</f>
        <v>Q2b.a.27</v>
      </c>
      <c r="C209" s="13" t="str">
        <f>LEFT('2bis-Regulator'!E38,FIND("(Q",'2bis-Regulator'!E38)-2)</f>
        <v>Which body is responsible for deciding the regulator’s allocation of expenditures?</v>
      </c>
      <c r="D209" s="13" t="str">
        <f>IF(OR('2bis-Regulator'!B38="REGN", '2bis-Regulator'!B38="REGNI"),"N",'2bis-Regulator'!C38)</f>
        <v>Q3b.a.23</v>
      </c>
      <c r="E209" s="125" t="s">
        <v>1109</v>
      </c>
      <c r="F209" s="13" t="str">
        <f>'2bis-Regulator'!V38</f>
        <v>regulator within general financial management rules</v>
      </c>
      <c r="G209" s="13" t="str">
        <f>'2bis-Regulator'!AP38</f>
        <v>.</v>
      </c>
      <c r="H209" s="13">
        <f>'2bis-Regulator'!AQ38</f>
        <v>0</v>
      </c>
      <c r="I209" s="13" t="str">
        <f t="shared" si="3"/>
        <v>.</v>
      </c>
    </row>
    <row r="210" spans="1:9" x14ac:dyDescent="0.25">
      <c r="A210" s="13" t="str">
        <f>'2bis-Regulator'!B39</f>
        <v>REGNI</v>
      </c>
      <c r="B210" s="13" t="str">
        <f>'2bis-Regulator'!A39</f>
        <v>Q2b.a.28</v>
      </c>
      <c r="C210" s="13" t="str">
        <f>LEFT('2bis-Regulator'!E39,FIND("(Q",'2bis-Regulator'!E39)-2)</f>
        <v>Do you have anything else you would like to flag to the NER Secretariat?</v>
      </c>
      <c r="D210" s="13" t="str">
        <f>IF(OR('2bis-Regulator'!B39="REGN", '2bis-Regulator'!B39="REGNI"),"N",'2bis-Regulator'!C39)</f>
        <v>N</v>
      </c>
      <c r="E210" s="125" t="s">
        <v>0</v>
      </c>
      <c r="F210" s="13" t="str">
        <f>'2bis-Regulator'!V39</f>
        <v/>
      </c>
      <c r="G210" s="13" t="str">
        <f>'2bis-Regulator'!AP39</f>
        <v>.</v>
      </c>
      <c r="H210" s="13">
        <f>'2bis-Regulator'!AQ39</f>
        <v>0</v>
      </c>
      <c r="I210" s="13" t="str">
        <f t="shared" si="3"/>
        <v>.</v>
      </c>
    </row>
    <row r="211" spans="1:9" x14ac:dyDescent="0.25">
      <c r="A211" s="13" t="str">
        <f>'2bis-Regulator'!B41</f>
        <v>REGEC</v>
      </c>
      <c r="B211" s="13" t="str">
        <f>'2bis-Regulator'!A41</f>
        <v>Q2b.b.1</v>
      </c>
      <c r="C211" s="13" t="str">
        <f>LEFT('2bis-Regulator'!E41,FIND("(Q",'2bis-Regulator'!E41)-2)</f>
        <v>To whom is the regulator directly accountable by law or statute?</v>
      </c>
      <c r="D211" s="13" t="str">
        <f>IF(OR('2bis-Regulator'!B41="REGN", '2bis-Regulator'!B41="REGNI"),"N",'2bis-Regulator'!C41)</f>
        <v>Q3b.b.1</v>
      </c>
      <c r="E211" s="125" t="s">
        <v>1110</v>
      </c>
      <c r="F211" s="13" t="str">
        <f>'2bis-Regulator'!V41</f>
        <v>parliament/congress</v>
      </c>
      <c r="G211" s="13" t="str">
        <f>'2bis-Regulator'!AP41</f>
        <v>.</v>
      </c>
      <c r="H211" s="13">
        <f>'2bis-Regulator'!AQ41</f>
        <v>0</v>
      </c>
      <c r="I211" s="13" t="str">
        <f t="shared" si="3"/>
        <v>.</v>
      </c>
    </row>
    <row r="212" spans="1:9" x14ac:dyDescent="0.25">
      <c r="A212" s="13" t="str">
        <f>'2bis-Regulator'!B42</f>
        <v>REGE</v>
      </c>
      <c r="B212" s="13" t="str">
        <f>'2bis-Regulator'!A42</f>
        <v>Q2b.b.2</v>
      </c>
      <c r="C212" s="13" t="str">
        <f>LEFT('2bis-Regulator'!E42,FIND("(Q",'2bis-Regulator'!E42)-2)</f>
        <v>Does the regulator need to motivate its regulatory decisions (e.g. with evidence and data)?</v>
      </c>
      <c r="D212" s="13" t="str">
        <f>IF(OR('2bis-Regulator'!B42="REGN", '2bis-Regulator'!B42="REGNI"),"N",'2bis-Regulator'!C42)</f>
        <v>Q3b.b.2</v>
      </c>
      <c r="E212" s="125" t="s">
        <v>1111</v>
      </c>
      <c r="F212" s="13" t="str">
        <f>'2bis-Regulator'!V42</f>
        <v>yes (all decisions)</v>
      </c>
      <c r="G212" s="13" t="str">
        <f>'2bis-Regulator'!AP42</f>
        <v>.</v>
      </c>
      <c r="H212" s="13">
        <f>'2bis-Regulator'!AQ42</f>
        <v>0</v>
      </c>
      <c r="I212" s="13" t="str">
        <f t="shared" si="3"/>
        <v>.</v>
      </c>
    </row>
    <row r="213" spans="1:9" ht="25" x14ac:dyDescent="0.25">
      <c r="A213" s="13" t="str">
        <f>'2bis-Regulator'!B43</f>
        <v>REGE</v>
      </c>
      <c r="B213" s="13" t="str">
        <f>'2bis-Regulator'!A43</f>
        <v>Q2b.b.3</v>
      </c>
      <c r="C213" s="13" t="str">
        <f>LEFT('2bis-Regulator'!E43,FIND("(Q",'2bis-Regulator'!E43)-2)</f>
        <v>Does the regulator publish draft decisions and collect feedback from stakeholders?</v>
      </c>
      <c r="D213" s="13" t="str">
        <f>IF(OR('2bis-Regulator'!B43="REGN", '2bis-Regulator'!B43="REGNI"),"N",'2bis-Regulator'!C43)</f>
        <v>Q3b.b.4</v>
      </c>
      <c r="E213" s="125" t="s">
        <v>1112</v>
      </c>
      <c r="F213" s="13" t="str">
        <f>'2bis-Regulator'!V43</f>
        <v>yes (even if there is no legislative requirement)</v>
      </c>
      <c r="G213" s="13" t="str">
        <f>'2bis-Regulator'!AP43</f>
        <v>.</v>
      </c>
      <c r="H213" s="13">
        <f>'2bis-Regulator'!AQ43</f>
        <v>0</v>
      </c>
      <c r="I213" s="13" t="str">
        <f t="shared" si="3"/>
        <v>.</v>
      </c>
    </row>
    <row r="214" spans="1:9" ht="25" x14ac:dyDescent="0.25">
      <c r="A214" s="13" t="str">
        <f>'2bis-Regulator'!B44</f>
        <v>REGE</v>
      </c>
      <c r="B214" s="13" t="str">
        <f>'2bis-Regulator'!A44</f>
        <v>Q2b.b.4</v>
      </c>
      <c r="C214" s="13" t="str">
        <f>LEFT('2bis-Regulator'!E44,FIND("(Q",'2bis-Regulator'!E44)-2)</f>
        <v>Does the regulator provide feedback on comments received by stakeholders?</v>
      </c>
      <c r="D214" s="13" t="str">
        <f>IF(OR('2bis-Regulator'!B44="REGN", '2bis-Regulator'!B44="REGNI"),"N",'2bis-Regulator'!C44)</f>
        <v>Q3b.b.5</v>
      </c>
      <c r="E214" s="125" t="s">
        <v>1113</v>
      </c>
      <c r="F214" s="13" t="str">
        <f>'2bis-Regulator'!V44</f>
        <v>yes (even if there is no legislative requirement)</v>
      </c>
      <c r="G214" s="13" t="str">
        <f>'2bis-Regulator'!AP44</f>
        <v>.</v>
      </c>
      <c r="H214" s="13">
        <f>'2bis-Regulator'!AQ44</f>
        <v>0</v>
      </c>
      <c r="I214" s="13" t="str">
        <f t="shared" si="3"/>
        <v>.</v>
      </c>
    </row>
    <row r="215" spans="1:9" x14ac:dyDescent="0.25">
      <c r="A215" s="13" t="str">
        <f>'2bis-Regulator'!B45</f>
        <v>REGE</v>
      </c>
      <c r="B215" s="13" t="str">
        <f>'2bis-Regulator'!A45</f>
        <v>Q2b.b.5</v>
      </c>
      <c r="C215" s="13" t="str">
        <f>LEFT('2bis-Regulator'!E45,FIND("(Q",'2bis-Regulator'!E45)-2)</f>
        <v>Is there a legislative requirement for the regulator to produce a report on its activities on a regular basis?</v>
      </c>
      <c r="D215" s="13" t="str">
        <f>IF(OR('2bis-Regulator'!B45="REGN", '2bis-Regulator'!B45="REGNI"),"N",'2bis-Regulator'!C45)</f>
        <v>Q3b.b.6</v>
      </c>
      <c r="E215" s="125" t="s">
        <v>1114</v>
      </c>
      <c r="F215" s="13" t="str">
        <f>'2bis-Regulator'!V45</f>
        <v>yes</v>
      </c>
      <c r="G215" s="13" t="str">
        <f>'2bis-Regulator'!AP45</f>
        <v>.</v>
      </c>
      <c r="H215" s="13">
        <f>'2bis-Regulator'!AQ45</f>
        <v>0</v>
      </c>
      <c r="I215" s="13" t="str">
        <f t="shared" si="3"/>
        <v>.</v>
      </c>
    </row>
    <row r="216" spans="1:9" x14ac:dyDescent="0.25">
      <c r="A216" s="13" t="str">
        <f>'2bis-Regulator'!B46</f>
        <v>REGE</v>
      </c>
      <c r="B216" s="13" t="str">
        <f>'2bis-Regulator'!A46</f>
        <v>Q2b.b.6</v>
      </c>
      <c r="C216" s="13" t="str">
        <f>LEFT('2bis-Regulator'!E46,FIND("(Q",'2bis-Regulator'!E46)-2)</f>
        <v>Is there a legislative requirement for the regulator to publish a report on its activities?</v>
      </c>
      <c r="D216" s="13" t="str">
        <f>IF(OR('2bis-Regulator'!B46="REGN", '2bis-Regulator'!B46="REGNI"),"N",'2bis-Regulator'!C46)</f>
        <v>Q3b.b.7</v>
      </c>
      <c r="E216" s="125" t="s">
        <v>1115</v>
      </c>
      <c r="F216" s="13" t="str">
        <f>'2bis-Regulator'!V46</f>
        <v>yes</v>
      </c>
      <c r="G216" s="13" t="str">
        <f>'2bis-Regulator'!AP46</f>
        <v>.</v>
      </c>
      <c r="H216" s="13">
        <f>'2bis-Regulator'!AQ46</f>
        <v>0</v>
      </c>
      <c r="I216" s="13" t="str">
        <f t="shared" si="3"/>
        <v>.</v>
      </c>
    </row>
    <row r="217" spans="1:9" ht="25" x14ac:dyDescent="0.25">
      <c r="A217" s="13" t="str">
        <f>'2bis-Regulator'!B47</f>
        <v>REGE</v>
      </c>
      <c r="B217" s="13" t="str">
        <f>'2bis-Regulator'!A47</f>
        <v>Q2b.b.7</v>
      </c>
      <c r="C217" s="13" t="str">
        <f>LEFT('2bis-Regulator'!E47,FIND("(Q",'2bis-Regulator'!E47)-2)</f>
        <v>Is there a legislative requirement for the regulator to answer requests from or attend hearings organized by parliamentary/congressional committees?</v>
      </c>
      <c r="D217" s="13" t="str">
        <f>IF(OR('2bis-Regulator'!B47="REGN", '2bis-Regulator'!B47="REGNI"),"N",'2bis-Regulator'!C47)</f>
        <v>Q3b.b.8</v>
      </c>
      <c r="E217" s="125" t="s">
        <v>1116</v>
      </c>
      <c r="F217" s="13" t="str">
        <f>'2bis-Regulator'!V47</f>
        <v>yes</v>
      </c>
      <c r="G217" s="13" t="str">
        <f>'2bis-Regulator'!AP47</f>
        <v>.</v>
      </c>
      <c r="H217" s="13">
        <f>'2bis-Regulator'!AQ47</f>
        <v>0</v>
      </c>
      <c r="I217" s="13" t="str">
        <f t="shared" si="3"/>
        <v>.</v>
      </c>
    </row>
    <row r="218" spans="1:9" x14ac:dyDescent="0.25">
      <c r="A218" s="13" t="str">
        <f>'2bis-Regulator'!B48</f>
        <v>REGE</v>
      </c>
      <c r="B218" s="13" t="str">
        <f>'2bis-Regulator'!A48</f>
        <v>Q2b.b.8</v>
      </c>
      <c r="C218" s="13" t="str">
        <f>LEFT('2bis-Regulator'!E48,FIND("(Q",'2bis-Regulator'!E48)-2)</f>
        <v>Does the regulator present a report on its activities to parliamentary/congressional committees?</v>
      </c>
      <c r="D218" s="13" t="str">
        <f>IF(OR('2bis-Regulator'!B48="REGN", '2bis-Regulator'!B48="REGNI"),"N",'2bis-Regulator'!C48)</f>
        <v>Q3b.b.9</v>
      </c>
      <c r="E218" s="125" t="s">
        <v>1117</v>
      </c>
      <c r="F218" s="13" t="str">
        <f>'2bis-Regulator'!V48</f>
        <v>yes</v>
      </c>
      <c r="G218" s="13" t="str">
        <f>'2bis-Regulator'!AP48</f>
        <v>.</v>
      </c>
      <c r="H218" s="13">
        <f>'2bis-Regulator'!AQ48</f>
        <v>0</v>
      </c>
      <c r="I218" s="13" t="str">
        <f t="shared" si="3"/>
        <v>.</v>
      </c>
    </row>
    <row r="219" spans="1:9" x14ac:dyDescent="0.25">
      <c r="A219" s="13" t="str">
        <f>'2bis-Regulator'!B49</f>
        <v>REGN</v>
      </c>
      <c r="B219" s="13" t="str">
        <f>'2bis-Regulator'!A49</f>
        <v>Q2b.b.9</v>
      </c>
      <c r="C219" s="13" t="str">
        <f>LEFT('2bis-Regulator'!E49,FIND("(Q",'2bis-Regulator'!E49)-2)</f>
        <v>Does the regulator assess and report on the achievement of its strategic objectives?</v>
      </c>
      <c r="D219" s="13" t="str">
        <f>IF(OR('2bis-Regulator'!B49="REGN", '2bis-Regulator'!B49="REGNI"),"N",'2bis-Regulator'!C49)</f>
        <v>N</v>
      </c>
      <c r="E219" s="125" t="s">
        <v>0</v>
      </c>
      <c r="F219" s="13" t="str">
        <f>'2bis-Regulator'!V49</f>
        <v/>
      </c>
      <c r="G219" s="13" t="str">
        <f>'2bis-Regulator'!AP49</f>
        <v>.</v>
      </c>
      <c r="H219" s="13">
        <f>'2bis-Regulator'!AQ49</f>
        <v>0</v>
      </c>
      <c r="I219" s="13" t="str">
        <f t="shared" si="3"/>
        <v>.</v>
      </c>
    </row>
    <row r="220" spans="1:9" ht="25" x14ac:dyDescent="0.25">
      <c r="A220" s="13" t="str">
        <f>'2bis-Regulator'!B51</f>
        <v>REGEC</v>
      </c>
      <c r="B220" s="13" t="str">
        <f>'2bis-Regulator'!A51</f>
        <v>Q2b.b.10_i</v>
      </c>
      <c r="C220" s="13" t="str">
        <f>LEFT('2bis-Regulator'!E$50,FIND("(Q",'2bis-Regulator'!E$50)-2)&amp;" - "&amp;'2bis-Regulator'!F51</f>
        <v xml:space="preserve">Does the regulator collect the following performance information? - Industry and market performance of the regulated sector </v>
      </c>
      <c r="D220" s="13" t="str">
        <f>IF(OR('2bis-Regulator'!B51="REGN", '2bis-Regulator'!B51="REGNI"),"N",'2bis-Regulator'!C51)</f>
        <v>Q3b.b.10_i</v>
      </c>
      <c r="E220" s="125" t="s">
        <v>1118</v>
      </c>
      <c r="F220" s="13" t="str">
        <f>'2bis-Regulator'!V51</f>
        <v>yes</v>
      </c>
      <c r="G220" s="13" t="str">
        <f>'2bis-Regulator'!AP51</f>
        <v>.</v>
      </c>
      <c r="H220" s="13">
        <f>'2bis-Regulator'!AQ51</f>
        <v>0</v>
      </c>
      <c r="I220" s="13" t="str">
        <f t="shared" si="3"/>
        <v>.</v>
      </c>
    </row>
    <row r="221" spans="1:9" x14ac:dyDescent="0.25">
      <c r="A221" s="13" t="str">
        <f>'2bis-Regulator'!B52</f>
        <v>REGE</v>
      </c>
      <c r="B221" s="13" t="str">
        <f>'2bis-Regulator'!A52</f>
        <v>Q2b.b.10_ii</v>
      </c>
      <c r="C221" s="13" t="str">
        <f>LEFT('2bis-Regulator'!E$50,FIND("(Q",'2bis-Regulator'!E$50)-2)&amp;" - "&amp;'2bis-Regulator'!F52</f>
        <v xml:space="preserve">Does the regulator collect the following performance information? - Economic performance of the regulated sector </v>
      </c>
      <c r="D221" s="13" t="str">
        <f>IF(OR('2bis-Regulator'!B52="REGN", '2bis-Regulator'!B52="REGNI"),"N",'2bis-Regulator'!C52)</f>
        <v>Q3b.b.10_ii</v>
      </c>
      <c r="E221" s="125" t="s">
        <v>1119</v>
      </c>
      <c r="F221" s="13" t="str">
        <f>'2bis-Regulator'!V52</f>
        <v>yes</v>
      </c>
      <c r="G221" s="13" t="str">
        <f>'2bis-Regulator'!AP52</f>
        <v>.</v>
      </c>
      <c r="H221" s="13">
        <f>'2bis-Regulator'!AQ52</f>
        <v>0</v>
      </c>
      <c r="I221" s="13" t="str">
        <f t="shared" si="3"/>
        <v>.</v>
      </c>
    </row>
    <row r="222" spans="1:9" x14ac:dyDescent="0.25">
      <c r="A222" s="13" t="str">
        <f>'2bis-Regulator'!B53</f>
        <v>REGE</v>
      </c>
      <c r="B222" s="13" t="str">
        <f>'2bis-Regulator'!A53</f>
        <v>Q2b.b.10_iii</v>
      </c>
      <c r="C222" s="13" t="str">
        <f>LEFT('2bis-Regulator'!E$50,FIND("(Q",'2bis-Regulator'!E$50)-2)&amp;" - "&amp;'2bis-Regulator'!F53</f>
        <v>Does the regulator collect the following performance information? - Operational service delivery of the regulator</v>
      </c>
      <c r="D222" s="13" t="str">
        <f>IF(OR('2bis-Regulator'!B53="REGN", '2bis-Regulator'!B53="REGNI"),"N",'2bis-Regulator'!C53)</f>
        <v>Q3b.b.10_iii</v>
      </c>
      <c r="E222" s="125" t="s">
        <v>1120</v>
      </c>
      <c r="F222" s="13" t="str">
        <f>'2bis-Regulator'!V53</f>
        <v>yes</v>
      </c>
      <c r="G222" s="13" t="str">
        <f>'2bis-Regulator'!AP53</f>
        <v>.</v>
      </c>
      <c r="H222" s="13">
        <f>'2bis-Regulator'!AQ53</f>
        <v>0</v>
      </c>
      <c r="I222" s="13" t="str">
        <f t="shared" si="3"/>
        <v>.</v>
      </c>
    </row>
    <row r="223" spans="1:9" ht="25" x14ac:dyDescent="0.25">
      <c r="A223" s="13" t="str">
        <f>'2bis-Regulator'!B54</f>
        <v>REGE</v>
      </c>
      <c r="B223" s="13" t="str">
        <f>'2bis-Regulator'!A54</f>
        <v>Q2b.b.10_iv</v>
      </c>
      <c r="C223" s="13" t="str">
        <f>LEFT('2bis-Regulator'!E$50,FIND("(Q",'2bis-Regulator'!E$50)-2)&amp;" - "&amp;'2bis-Regulator'!F54</f>
        <v>Does the regulator collect the following performance information? - Organizational/corporate governance performance of the regulator</v>
      </c>
      <c r="D223" s="13" t="str">
        <f>IF(OR('2bis-Regulator'!B54="REGN", '2bis-Regulator'!B54="REGNI"),"N",'2bis-Regulator'!C54)</f>
        <v>Q3b.b.10_iv</v>
      </c>
      <c r="E223" s="125" t="s">
        <v>1121</v>
      </c>
      <c r="F223" s="13" t="str">
        <f>'2bis-Regulator'!V54</f>
        <v>yes</v>
      </c>
      <c r="G223" s="13" t="str">
        <f>'2bis-Regulator'!AP54</f>
        <v>.</v>
      </c>
      <c r="H223" s="13">
        <f>'2bis-Regulator'!AQ54</f>
        <v>0</v>
      </c>
      <c r="I223" s="13" t="str">
        <f t="shared" si="3"/>
        <v>.</v>
      </c>
    </row>
    <row r="224" spans="1:9" x14ac:dyDescent="0.25">
      <c r="A224" s="13" t="str">
        <f>'2bis-Regulator'!B55</f>
        <v>REGEC</v>
      </c>
      <c r="B224" s="13" t="str">
        <f>'2bis-Regulator'!A55</f>
        <v>Q2b.b.10_v</v>
      </c>
      <c r="C224" s="13" t="str">
        <f>LEFT('2bis-Regulator'!E$50,FIND("(Q",'2bis-Regulator'!E$50)-2)&amp;" - "&amp;'2bis-Regulator'!F55</f>
        <v>Does the regulator collect the following performance information? - Quality of regulatory process of the regulator</v>
      </c>
      <c r="D224" s="13" t="str">
        <f>IF(OR('2bis-Regulator'!B55="REGN", '2bis-Regulator'!B55="REGNI"),"N",'2bis-Regulator'!C55)</f>
        <v>Q3b.b.10_v</v>
      </c>
      <c r="E224" s="125" t="s">
        <v>1122</v>
      </c>
      <c r="F224" s="13" t="str">
        <f>'2bis-Regulator'!V55</f>
        <v>yes</v>
      </c>
      <c r="G224" s="13" t="str">
        <f>'2bis-Regulator'!AP55</f>
        <v>.</v>
      </c>
      <c r="H224" s="13">
        <f>'2bis-Regulator'!AQ55</f>
        <v>0</v>
      </c>
      <c r="I224" s="13" t="str">
        <f t="shared" si="3"/>
        <v>.</v>
      </c>
    </row>
    <row r="225" spans="1:9" x14ac:dyDescent="0.25">
      <c r="A225" s="13" t="str">
        <f>'2bis-Regulator'!B56</f>
        <v>REGE</v>
      </c>
      <c r="B225" s="13" t="str">
        <f>'2bis-Regulator'!A56</f>
        <v>Q2b.b.10_vi</v>
      </c>
      <c r="C225" s="13" t="str">
        <f>LEFT('2bis-Regulator'!E$50,FIND("(Q",'2bis-Regulator'!E$50)-2)&amp;" - "&amp;'2bis-Regulator'!F56</f>
        <v>Does the regulator collect the following performance information? - Compliance with legal obligations by the regulator</v>
      </c>
      <c r="D225" s="13" t="str">
        <f>IF(OR('2bis-Regulator'!B56="REGN", '2bis-Regulator'!B56="REGNI"),"N",'2bis-Regulator'!C56)</f>
        <v>Q3b.b.10_vi</v>
      </c>
      <c r="E225" s="125" t="s">
        <v>1123</v>
      </c>
      <c r="F225" s="13" t="str">
        <f>'2bis-Regulator'!V56</f>
        <v>yes</v>
      </c>
      <c r="G225" s="13" t="str">
        <f>'2bis-Regulator'!AP56</f>
        <v>.</v>
      </c>
      <c r="H225" s="13">
        <f>'2bis-Regulator'!AQ56</f>
        <v>0</v>
      </c>
      <c r="I225" s="13" t="str">
        <f t="shared" si="3"/>
        <v>.</v>
      </c>
    </row>
    <row r="226" spans="1:9" ht="25" x14ac:dyDescent="0.25">
      <c r="A226" s="13" t="str">
        <f>'2bis-Regulator'!B57</f>
        <v>REGE</v>
      </c>
      <c r="B226" s="13" t="str">
        <f>'2bis-Regulator'!A57</f>
        <v>Q2b.b.10_vii</v>
      </c>
      <c r="C226" s="13" t="str">
        <f>LEFT('2bis-Regulator'!E$50,FIND("(Q",'2bis-Regulator'!E$50)-2)&amp;" - "&amp;'2bis-Regulator'!F57</f>
        <v>Does the regulator collect the following performance information? - Financial performance of the regulator, including costs of operating the regulator</v>
      </c>
      <c r="D226" s="13" t="str">
        <f>IF(OR('2bis-Regulator'!B57="REGN", '2bis-Regulator'!B57="REGNI"),"N",'2bis-Regulator'!C57)</f>
        <v>Q3b.b.10_vii</v>
      </c>
      <c r="E226" s="125" t="s">
        <v>1124</v>
      </c>
      <c r="F226" s="13" t="str">
        <f>'2bis-Regulator'!V57</f>
        <v>yes</v>
      </c>
      <c r="G226" s="13" t="str">
        <f>'2bis-Regulator'!AP57</f>
        <v>.</v>
      </c>
      <c r="H226" s="13">
        <f>'2bis-Regulator'!AQ57</f>
        <v>0</v>
      </c>
      <c r="I226" s="13" t="str">
        <f t="shared" si="3"/>
        <v>.</v>
      </c>
    </row>
    <row r="227" spans="1:9" ht="25" x14ac:dyDescent="0.25">
      <c r="A227" s="13" t="str">
        <f>'2bis-Regulator'!B59</f>
        <v>REGE</v>
      </c>
      <c r="B227" s="13" t="str">
        <f>'2bis-Regulator'!A59</f>
        <v>Q2b.b.10a_i</v>
      </c>
      <c r="C227" s="13" t="str">
        <f>LEFT('2bis-Regulator'!F$58,FIND("(Q",'2bis-Regulator'!F$58)-2)&amp;" - "&amp;'2bis-Regulator'!G59</f>
        <v>For each item, if such performance information is collected,is it made available on the regulator’s website? - Industry and market performance of the regulated sector</v>
      </c>
      <c r="D227" s="13" t="str">
        <f>IF(OR('2bis-Regulator'!B59="REGN", '2bis-Regulator'!B59="REGNI"),"N",'2bis-Regulator'!C59)</f>
        <v>Q3b.b.10a_i</v>
      </c>
      <c r="E227" s="125" t="s">
        <v>1125</v>
      </c>
      <c r="F227" s="13" t="str">
        <f>'2bis-Regulator'!V59</f>
        <v>yes (please provide link)</v>
      </c>
      <c r="G227" s="13" t="str">
        <f>'2bis-Regulator'!AP59</f>
        <v>.</v>
      </c>
      <c r="H227" s="13">
        <f>'2bis-Regulator'!AQ59</f>
        <v>0</v>
      </c>
      <c r="I227" s="13" t="str">
        <f t="shared" si="3"/>
        <v>.</v>
      </c>
    </row>
    <row r="228" spans="1:9" ht="25" x14ac:dyDescent="0.25">
      <c r="A228" s="13" t="str">
        <f>'2bis-Regulator'!B60</f>
        <v>REGE</v>
      </c>
      <c r="B228" s="13" t="str">
        <f>'2bis-Regulator'!A60</f>
        <v>Q2b.b.10a_ii</v>
      </c>
      <c r="C228" s="13" t="str">
        <f>LEFT('2bis-Regulator'!F$58,FIND("(Q",'2bis-Regulator'!F$58)-2)&amp;" - "&amp;'2bis-Regulator'!G60</f>
        <v xml:space="preserve">For each item, if such performance information is collected,is it made available on the regulator’s website? - Economic performance of the regulated sector </v>
      </c>
      <c r="D228" s="13" t="str">
        <f>IF(OR('2bis-Regulator'!B60="REGN", '2bis-Regulator'!B60="REGNI"),"N",'2bis-Regulator'!C60)</f>
        <v>Q3b.b.10a_ii</v>
      </c>
      <c r="E228" s="125" t="s">
        <v>1126</v>
      </c>
      <c r="F228" s="13" t="str">
        <f>'2bis-Regulator'!V60</f>
        <v>yes (please provide link)</v>
      </c>
      <c r="G228" s="13" t="str">
        <f>'2bis-Regulator'!AP60</f>
        <v>.</v>
      </c>
      <c r="H228" s="13">
        <f>'2bis-Regulator'!AQ60</f>
        <v>0</v>
      </c>
      <c r="I228" s="13" t="str">
        <f t="shared" si="3"/>
        <v>.</v>
      </c>
    </row>
    <row r="229" spans="1:9" ht="25" x14ac:dyDescent="0.25">
      <c r="A229" s="13" t="str">
        <f>'2bis-Regulator'!B61</f>
        <v>REGE</v>
      </c>
      <c r="B229" s="13" t="str">
        <f>'2bis-Regulator'!A61</f>
        <v>Q2b.b.10a_iii</v>
      </c>
      <c r="C229" s="13" t="str">
        <f>LEFT('2bis-Regulator'!F$58,FIND("(Q",'2bis-Regulator'!F$58)-2)&amp;" - "&amp;'2bis-Regulator'!G61</f>
        <v>For each item, if such performance information is collected,is it made available on the regulator’s website? - Operational service delivery of the regulator</v>
      </c>
      <c r="D229" s="13" t="str">
        <f>IF(OR('2bis-Regulator'!B61="REGN", '2bis-Regulator'!B61="REGNI"),"N",'2bis-Regulator'!C61)</f>
        <v>Q3b.b.10a_iii</v>
      </c>
      <c r="E229" s="125" t="s">
        <v>1127</v>
      </c>
      <c r="F229" s="13" t="str">
        <f>'2bis-Regulator'!V61</f>
        <v>yes (please provide link)</v>
      </c>
      <c r="G229" s="13" t="str">
        <f>'2bis-Regulator'!AP61</f>
        <v>.</v>
      </c>
      <c r="H229" s="13">
        <f>'2bis-Regulator'!AQ61</f>
        <v>0</v>
      </c>
      <c r="I229" s="13" t="str">
        <f t="shared" si="3"/>
        <v>.</v>
      </c>
    </row>
    <row r="230" spans="1:9" ht="25" x14ac:dyDescent="0.25">
      <c r="A230" s="13" t="str">
        <f>'2bis-Regulator'!B62</f>
        <v>REGE</v>
      </c>
      <c r="B230" s="13" t="str">
        <f>'2bis-Regulator'!A62</f>
        <v>Q2b.b.10a_iv</v>
      </c>
      <c r="C230" s="13" t="str">
        <f>LEFT('2bis-Regulator'!F$58,FIND("(Q",'2bis-Regulator'!F$58)-2)&amp;" - "&amp;'2bis-Regulator'!G62</f>
        <v>For each item, if such performance information is collected,is it made available on the regulator’s website? - Organizational/corporate governance performance of the regulator</v>
      </c>
      <c r="D230" s="13" t="str">
        <f>IF(OR('2bis-Regulator'!B62="REGN", '2bis-Regulator'!B62="REGNI"),"N",'2bis-Regulator'!C62)</f>
        <v>Q3b.b.10a_iv</v>
      </c>
      <c r="E230" s="125" t="s">
        <v>1128</v>
      </c>
      <c r="F230" s="13" t="str">
        <f>'2bis-Regulator'!V62</f>
        <v>yes (please provide link)</v>
      </c>
      <c r="G230" s="13" t="str">
        <f>'2bis-Regulator'!AP62</f>
        <v>.</v>
      </c>
      <c r="H230" s="13">
        <f>'2bis-Regulator'!AQ62</f>
        <v>0</v>
      </c>
      <c r="I230" s="13" t="str">
        <f t="shared" si="3"/>
        <v>.</v>
      </c>
    </row>
    <row r="231" spans="1:9" ht="25" x14ac:dyDescent="0.25">
      <c r="A231" s="13" t="str">
        <f>'2bis-Regulator'!B63</f>
        <v>REGE</v>
      </c>
      <c r="B231" s="13" t="str">
        <f>'2bis-Regulator'!A63</f>
        <v>Q2b.b.10a_v</v>
      </c>
      <c r="C231" s="13" t="str">
        <f>LEFT('2bis-Regulator'!F$58,FIND("(Q",'2bis-Regulator'!F$58)-2)&amp;" - "&amp;'2bis-Regulator'!G63</f>
        <v>For each item, if such performance information is collected,is it made available on the regulator’s website? - Quality of regulatory process of the regulator</v>
      </c>
      <c r="D231" s="13" t="str">
        <f>IF(OR('2bis-Regulator'!B63="REGN", '2bis-Regulator'!B63="REGNI"),"N",'2bis-Regulator'!C63)</f>
        <v>Q3b.b.10a_v</v>
      </c>
      <c r="E231" s="125" t="s">
        <v>1129</v>
      </c>
      <c r="F231" s="13" t="str">
        <f>'2bis-Regulator'!V63</f>
        <v>yes (please provide link)</v>
      </c>
      <c r="G231" s="13" t="str">
        <f>'2bis-Regulator'!AP63</f>
        <v>.</v>
      </c>
      <c r="H231" s="13">
        <f>'2bis-Regulator'!AQ63</f>
        <v>0</v>
      </c>
      <c r="I231" s="13" t="str">
        <f t="shared" si="3"/>
        <v>.</v>
      </c>
    </row>
    <row r="232" spans="1:9" ht="25" x14ac:dyDescent="0.25">
      <c r="A232" s="13" t="str">
        <f>'2bis-Regulator'!B64</f>
        <v>REGE</v>
      </c>
      <c r="B232" s="13" t="str">
        <f>'2bis-Regulator'!A64</f>
        <v>Q2b.b.10a_vi</v>
      </c>
      <c r="C232" s="13" t="str">
        <f>LEFT('2bis-Regulator'!F$58,FIND("(Q",'2bis-Regulator'!F$58)-2)&amp;" - "&amp;'2bis-Regulator'!G64</f>
        <v>For each item, if such performance information is collected,is it made available on the regulator’s website? - Compliance with legal obligations by the regulator</v>
      </c>
      <c r="D232" s="13" t="str">
        <f>IF(OR('2bis-Regulator'!B64="REGN", '2bis-Regulator'!B64="REGNI"),"N",'2bis-Regulator'!C64)</f>
        <v>Q3b.b.10a_vi</v>
      </c>
      <c r="E232" s="125" t="s">
        <v>1130</v>
      </c>
      <c r="F232" s="13" t="str">
        <f>'2bis-Regulator'!V64</f>
        <v>yes (please provide link)</v>
      </c>
      <c r="G232" s="13" t="str">
        <f>'2bis-Regulator'!AP64</f>
        <v>.</v>
      </c>
      <c r="H232" s="13">
        <f>'2bis-Regulator'!AQ64</f>
        <v>0</v>
      </c>
      <c r="I232" s="13" t="str">
        <f t="shared" si="3"/>
        <v>.</v>
      </c>
    </row>
    <row r="233" spans="1:9" ht="25" x14ac:dyDescent="0.25">
      <c r="A233" s="13" t="str">
        <f>'2bis-Regulator'!B65</f>
        <v>REGE</v>
      </c>
      <c r="B233" s="13" t="str">
        <f>'2bis-Regulator'!A65</f>
        <v>Q2b.b.10a_vii</v>
      </c>
      <c r="C233" s="13" t="str">
        <f>LEFT('2bis-Regulator'!F$58,FIND("(Q",'2bis-Regulator'!F$58)-2)&amp;" - "&amp;'2bis-Regulator'!G65</f>
        <v>For each item, if such performance information is collected,is it made available on the regulator’s website? - Financial performance of the regulator, including costs of operating the regulator</v>
      </c>
      <c r="D233" s="13" t="str">
        <f>IF(OR('2bis-Regulator'!B65="REGN", '2bis-Regulator'!B65="REGNI"),"N",'2bis-Regulator'!C65)</f>
        <v>Q3b.b.10a_vii</v>
      </c>
      <c r="E233" s="125" t="s">
        <v>1131</v>
      </c>
      <c r="F233" s="13" t="str">
        <f>'2bis-Regulator'!V65</f>
        <v>yes (please provide link)</v>
      </c>
      <c r="G233" s="13" t="str">
        <f>'2bis-Regulator'!AP65</f>
        <v>.</v>
      </c>
      <c r="H233" s="13">
        <f>'2bis-Regulator'!AQ65</f>
        <v>0</v>
      </c>
      <c r="I233" s="13" t="str">
        <f t="shared" si="3"/>
        <v>.</v>
      </c>
    </row>
    <row r="234" spans="1:9" ht="37.5" x14ac:dyDescent="0.25">
      <c r="A234" s="13" t="str">
        <f>'2bis-Regulator'!B67</f>
        <v>REGE</v>
      </c>
      <c r="B234" s="13" t="str">
        <f>'2bis-Regulator'!A67</f>
        <v>Q2b.b.11_i</v>
      </c>
      <c r="C234" s="13" t="str">
        <f>LEFT('2bis-Regulator'!E$66,FIND("(Q",'2bis-Regulator'!E$66)-2)&amp;" - "&amp;'2bis-Regulator'!F67</f>
        <v>Are the following legislative requirements in place to enhance the transparency of the regulator's activities (with confidential and commercially sensitive information appropriately removed if needed)? - Publication of all decisions, resolutions and agreements</v>
      </c>
      <c r="D234" s="13" t="str">
        <f>IF(OR('2bis-Regulator'!B67="REGN", '2bis-Regulator'!B67="REGNI"),"N",'2bis-Regulator'!C67)</f>
        <v>Q3b.b.11_i</v>
      </c>
      <c r="E234" s="125" t="s">
        <v>1132</v>
      </c>
      <c r="F234" s="13" t="str">
        <f>'2bis-Regulator'!V67</f>
        <v>yes</v>
      </c>
      <c r="G234" s="13" t="str">
        <f>'2bis-Regulator'!AP67</f>
        <v>.</v>
      </c>
      <c r="H234" s="13">
        <f>'2bis-Regulator'!AQ67</f>
        <v>0</v>
      </c>
      <c r="I234" s="13" t="str">
        <f t="shared" si="3"/>
        <v>.</v>
      </c>
    </row>
    <row r="235" spans="1:9" ht="25" x14ac:dyDescent="0.25">
      <c r="A235" s="13" t="str">
        <f>'2bis-Regulator'!B68</f>
        <v>REGE</v>
      </c>
      <c r="B235" s="13" t="str">
        <f>'2bis-Regulator'!A68</f>
        <v>Q2b.b.11_ii</v>
      </c>
      <c r="C235" s="13" t="str">
        <f>LEFT('2bis-Regulator'!E$66,FIND("(Q",'2bis-Regulator'!E$66)-2)&amp;" - "&amp;'2bis-Regulator'!F68</f>
        <v>Are the following legislative requirements in place to enhance the transparency of the regulator's activities (with confidential and commercially sensitive information appropriately removed if needed)? - Public consultation on relevant activities</v>
      </c>
      <c r="D235" s="13" t="str">
        <f>IF(OR('2bis-Regulator'!B68="REGN", '2bis-Regulator'!B68="REGNI"),"N",'2bis-Regulator'!C68)</f>
        <v>Q3b.b.11_ii</v>
      </c>
      <c r="E235" s="125" t="s">
        <v>1133</v>
      </c>
      <c r="F235" s="13" t="str">
        <f>'2bis-Regulator'!V68</f>
        <v>yes</v>
      </c>
      <c r="G235" s="13" t="str">
        <f>'2bis-Regulator'!AP68</f>
        <v>.</v>
      </c>
      <c r="H235" s="13">
        <f>'2bis-Regulator'!AQ68</f>
        <v>0</v>
      </c>
      <c r="I235" s="13" t="str">
        <f t="shared" si="3"/>
        <v>.</v>
      </c>
    </row>
    <row r="236" spans="1:9" ht="25" x14ac:dyDescent="0.25">
      <c r="A236" s="13" t="str">
        <f>'2bis-Regulator'!B69</f>
        <v>REGE</v>
      </c>
      <c r="B236" s="13" t="str">
        <f>'2bis-Regulator'!A69</f>
        <v>Q2b.b.11_iii</v>
      </c>
      <c r="C236" s="13" t="str">
        <f>LEFT('2bis-Regulator'!E$66,FIND("(Q",'2bis-Regulator'!E$66)-2)&amp;" - "&amp;'2bis-Regulator'!F69</f>
        <v>Are the following legislative requirements in place to enhance the transparency of the regulator's activities (with confidential and commercially sensitive information appropriately removed if needed)? - Publication of a forward-looking action plan</v>
      </c>
      <c r="D236" s="13" t="str">
        <f>IF(OR('2bis-Regulator'!B69="REGN", '2bis-Regulator'!B69="REGNI"),"N",'2bis-Regulator'!C69)</f>
        <v>Q3b.b.11_iii</v>
      </c>
      <c r="E236" s="125" t="s">
        <v>1134</v>
      </c>
      <c r="F236" s="13" t="str">
        <f>'2bis-Regulator'!V69</f>
        <v>yes</v>
      </c>
      <c r="G236" s="13" t="str">
        <f>'2bis-Regulator'!AP69</f>
        <v>.</v>
      </c>
      <c r="H236" s="13">
        <f>'2bis-Regulator'!AQ69</f>
        <v>0</v>
      </c>
      <c r="I236" s="13" t="str">
        <f t="shared" si="3"/>
        <v>.</v>
      </c>
    </row>
    <row r="237" spans="1:9" x14ac:dyDescent="0.25">
      <c r="A237" s="13" t="str">
        <f>'2bis-Regulator'!B71</f>
        <v>REGE</v>
      </c>
      <c r="B237" s="13" t="str">
        <f>'2bis-Regulator'!A71</f>
        <v>Q2b.b.11a_i</v>
      </c>
      <c r="C237" s="13" t="str">
        <f>LEFT('2bis-Regulator'!F$70,FIND("(Q",'2bis-Regulator'!F$70)-2)&amp;" - "&amp;'2bis-Regulator'!G71</f>
        <v>Is the publication also online on regulator’s own website? - Publication of all decisions, resolutions and agreements</v>
      </c>
      <c r="D237" s="13" t="str">
        <f>IF(OR('2bis-Regulator'!B71="REGN", '2bis-Regulator'!B71="REGNI"),"N",'2bis-Regulator'!C71)</f>
        <v>Q3b.b.11a_i</v>
      </c>
      <c r="E237" s="125" t="s">
        <v>1135</v>
      </c>
      <c r="F237" s="13" t="str">
        <f>'2bis-Regulator'!V71</f>
        <v>yes</v>
      </c>
      <c r="G237" s="13" t="str">
        <f>'2bis-Regulator'!AP71</f>
        <v>.</v>
      </c>
      <c r="H237" s="13">
        <f>'2bis-Regulator'!AQ71</f>
        <v>0</v>
      </c>
      <c r="I237" s="13" t="str">
        <f t="shared" si="3"/>
        <v>.</v>
      </c>
    </row>
    <row r="238" spans="1:9" x14ac:dyDescent="0.25">
      <c r="A238" s="13" t="str">
        <f>'2bis-Regulator'!B72</f>
        <v>REGE</v>
      </c>
      <c r="B238" s="13" t="str">
        <f>'2bis-Regulator'!A72</f>
        <v>Q2b.b.11a_ii</v>
      </c>
      <c r="C238" s="13" t="str">
        <f>LEFT('2bis-Regulator'!F$70,FIND("(Q",'2bis-Regulator'!F$70)-2)&amp;" - "&amp;'2bis-Regulator'!G72</f>
        <v>Is the publication also online on regulator’s own website? - Public consultation on relevant activities</v>
      </c>
      <c r="D238" s="13" t="str">
        <f>IF(OR('2bis-Regulator'!B72="REGN", '2bis-Regulator'!B72="REGNI"),"N",'2bis-Regulator'!C72)</f>
        <v>Q3b.b.11a_ii</v>
      </c>
      <c r="E238" s="125" t="s">
        <v>1136</v>
      </c>
      <c r="F238" s="13" t="str">
        <f>'2bis-Regulator'!V72</f>
        <v>yes</v>
      </c>
      <c r="G238" s="13" t="str">
        <f>'2bis-Regulator'!AP72</f>
        <v>.</v>
      </c>
      <c r="H238" s="13">
        <f>'2bis-Regulator'!AQ72</f>
        <v>0</v>
      </c>
      <c r="I238" s="13" t="str">
        <f t="shared" si="3"/>
        <v>.</v>
      </c>
    </row>
    <row r="239" spans="1:9" x14ac:dyDescent="0.25">
      <c r="A239" s="13" t="str">
        <f>'2bis-Regulator'!B73</f>
        <v>REGE</v>
      </c>
      <c r="B239" s="13" t="str">
        <f>'2bis-Regulator'!A73</f>
        <v>Q2b.b.11a_iii</v>
      </c>
      <c r="C239" s="13" t="str">
        <f>LEFT('2bis-Regulator'!F$70,FIND("(Q",'2bis-Regulator'!F$70)-2)&amp;" - "&amp;'2bis-Regulator'!G73</f>
        <v>Is the publication also online on regulator’s own website? - Publication of a forward-looking action plan</v>
      </c>
      <c r="D239" s="13" t="str">
        <f>IF(OR('2bis-Regulator'!B73="REGN", '2bis-Regulator'!B73="REGNI"),"N",'2bis-Regulator'!C73)</f>
        <v>Q3b.b.11a_iii</v>
      </c>
      <c r="E239" s="125" t="s">
        <v>1137</v>
      </c>
      <c r="F239" s="13" t="str">
        <f>'2bis-Regulator'!V73</f>
        <v>yes</v>
      </c>
      <c r="G239" s="13" t="str">
        <f>'2bis-Regulator'!AP73</f>
        <v>.</v>
      </c>
      <c r="H239" s="13">
        <f>'2bis-Regulator'!AQ73</f>
        <v>0</v>
      </c>
      <c r="I239" s="13" t="str">
        <f t="shared" si="3"/>
        <v>.</v>
      </c>
    </row>
    <row r="240" spans="1:9" x14ac:dyDescent="0.25">
      <c r="A240" s="13" t="str">
        <f>'2bis-Regulator'!B74</f>
        <v>REGNI</v>
      </c>
      <c r="B240" s="13" t="str">
        <f>'2bis-Regulator'!A74</f>
        <v>Q2b.b.12</v>
      </c>
      <c r="C240" s="13" t="str">
        <f>LEFT('2bis-Regulator'!E74,FIND("(Q",'2bis-Regulator'!E74)-2)</f>
        <v>Do you have anything else you would like to flag to the NER Secretariat?</v>
      </c>
      <c r="D240" s="13" t="str">
        <f>IF(OR('2bis-Regulator'!B74="REGN", '2bis-Regulator'!B74="REGNI"),"N",'2bis-Regulator'!C74)</f>
        <v>N</v>
      </c>
      <c r="E240" s="125" t="s">
        <v>0</v>
      </c>
      <c r="F240" s="13" t="str">
        <f>'2bis-Regulator'!V74</f>
        <v/>
      </c>
      <c r="G240" s="13" t="str">
        <f>'2bis-Regulator'!AP74</f>
        <v>.</v>
      </c>
      <c r="H240" s="13">
        <f>'2bis-Regulator'!AQ74</f>
        <v>0</v>
      </c>
      <c r="I240" s="13" t="str">
        <f t="shared" si="3"/>
        <v>.</v>
      </c>
    </row>
    <row r="241" spans="1:9" ht="25" x14ac:dyDescent="0.25">
      <c r="A241" s="13" t="str">
        <f>'2bis-Regulator'!B76</f>
        <v>REGE</v>
      </c>
      <c r="B241" s="13" t="str">
        <f>'2bis-Regulator'!A76</f>
        <v>Q2b.c.1</v>
      </c>
      <c r="C241" s="13" t="str">
        <f>LEFT('2bis-Regulator'!E76,FIND("(Q",'2bis-Regulator'!E76)-2)</f>
        <v>Can the regulator collect information from the regulated entities by compulsory process?</v>
      </c>
      <c r="D241" s="13" t="str">
        <f>IF(OR('2bis-Regulator'!B76="REGN", '2bis-Regulator'!B76="REGNI"),"N",'2bis-Regulator'!C76)</f>
        <v>Q3b.c.2</v>
      </c>
      <c r="E241" s="125" t="s">
        <v>1138</v>
      </c>
      <c r="F241" s="13" t="str">
        <f>'2bis-Regulator'!V76</f>
        <v>yes (with sanctioning power for non-compliance)</v>
      </c>
      <c r="G241" s="13" t="str">
        <f>'2bis-Regulator'!AP76</f>
        <v>.</v>
      </c>
      <c r="H241" s="13">
        <f>'2bis-Regulator'!AQ76</f>
        <v>0</v>
      </c>
      <c r="I241" s="13" t="str">
        <f t="shared" si="3"/>
        <v>.</v>
      </c>
    </row>
    <row r="242" spans="1:9" x14ac:dyDescent="0.25">
      <c r="A242" s="13" t="str">
        <f>'2bis-Regulator'!B77</f>
        <v>REGE</v>
      </c>
      <c r="B242" s="13" t="str">
        <f>'2bis-Regulator'!A77</f>
        <v>Q2b.c.2</v>
      </c>
      <c r="C242" s="13" t="str">
        <f>LEFT('2bis-Regulator'!E77,FIND("(Q",'2bis-Regulator'!E77)-2)</f>
        <v>Does the regulator issue and revoke licenses?</v>
      </c>
      <c r="D242" s="13" t="str">
        <f>IF(OR('2bis-Regulator'!B77="REGN", '2bis-Regulator'!B77="REGNI"),"N",'2bis-Regulator'!C77)</f>
        <v>Q3b.c.3</v>
      </c>
      <c r="E242" s="125" t="s">
        <v>1139</v>
      </c>
      <c r="F242" s="13" t="str">
        <f>'2bis-Regulator'!V77</f>
        <v>no</v>
      </c>
      <c r="G242" s="13" t="str">
        <f>'2bis-Regulator'!AP77</f>
        <v>.</v>
      </c>
      <c r="H242" s="13">
        <f>'2bis-Regulator'!AQ77</f>
        <v>0</v>
      </c>
      <c r="I242" s="13" t="str">
        <f t="shared" si="3"/>
        <v>.</v>
      </c>
    </row>
    <row r="243" spans="1:9" x14ac:dyDescent="0.25">
      <c r="A243" s="13" t="str">
        <f>'2bis-Regulator'!B78</f>
        <v>REGE</v>
      </c>
      <c r="B243" s="13" t="str">
        <f>'2bis-Regulator'!A78</f>
        <v>Q2b.c.3</v>
      </c>
      <c r="C243" s="13" t="str">
        <f>LEFT('2bis-Regulator'!E78,FIND("(Q",'2bis-Regulator'!E78)-2)</f>
        <v>Does the regulator regulate prices on monopolistic activities?</v>
      </c>
      <c r="D243" s="13" t="str">
        <f>IF(OR('2bis-Regulator'!B78="REGN", '2bis-Regulator'!B78="REGNI"),"N",'2bis-Regulator'!C78)</f>
        <v>Q3b.c.4</v>
      </c>
      <c r="E243" s="125" t="s">
        <v>1140</v>
      </c>
      <c r="F243" s="13" t="str">
        <f>'2bis-Regulator'!V78</f>
        <v>yes (independently)</v>
      </c>
      <c r="G243" s="13" t="str">
        <f>'2bis-Regulator'!AP78</f>
        <v>.</v>
      </c>
      <c r="H243" s="13">
        <f>'2bis-Regulator'!AQ78</f>
        <v>0</v>
      </c>
      <c r="I243" s="13" t="str">
        <f t="shared" si="3"/>
        <v>.</v>
      </c>
    </row>
    <row r="244" spans="1:9" x14ac:dyDescent="0.25">
      <c r="A244" s="13" t="str">
        <f>'2bis-Regulator'!B79</f>
        <v>REGE</v>
      </c>
      <c r="B244" s="13" t="str">
        <f>'2bis-Regulator'!A79</f>
        <v>Q2b.c.4</v>
      </c>
      <c r="C244" s="13" t="str">
        <f>LEFT('2bis-Regulator'!E79,FIND("(Q",'2bis-Regulator'!E79)-2)</f>
        <v>Does the regulator conduct research (e.g. about costs) as an input for price setting?</v>
      </c>
      <c r="D244" s="13" t="str">
        <f>IF(OR('2bis-Regulator'!B79="REGN", '2bis-Regulator'!B79="REGNI"),"N",'2bis-Regulator'!C79)</f>
        <v>Q3b.c.5</v>
      </c>
      <c r="E244" s="125" t="s">
        <v>1141</v>
      </c>
      <c r="F244" s="13" t="str">
        <f>'2bis-Regulator'!V79</f>
        <v>yes (independently)</v>
      </c>
      <c r="G244" s="13" t="str">
        <f>'2bis-Regulator'!AP79</f>
        <v>.</v>
      </c>
      <c r="H244" s="13">
        <f>'2bis-Regulator'!AQ79</f>
        <v>0</v>
      </c>
      <c r="I244" s="13" t="str">
        <f t="shared" si="3"/>
        <v>.</v>
      </c>
    </row>
    <row r="245" spans="1:9" ht="25" x14ac:dyDescent="0.25">
      <c r="A245" s="13" t="str">
        <f>'2bis-Regulator'!B80</f>
        <v>REGE</v>
      </c>
      <c r="B245" s="13" t="str">
        <f>'2bis-Regulator'!A80</f>
        <v>Q2b.c.5</v>
      </c>
      <c r="C245" s="13" t="str">
        <f>LEFT('2bis-Regulator'!E80,FIND("(Q",'2bis-Regulator'!E80)-2)</f>
        <v>Does the regulator provide binding guidance, review and/or approve contract terms between regulated entities and/or market actors?</v>
      </c>
      <c r="D245" s="13" t="str">
        <f>IF(OR('2bis-Regulator'!B80="REGN", '2bis-Regulator'!B80="REGNI"),"N",'2bis-Regulator'!C80)</f>
        <v>Q3b.c.6</v>
      </c>
      <c r="E245" s="125" t="s">
        <v>1142</v>
      </c>
      <c r="F245" s="13" t="str">
        <f>'2bis-Regulator'!V80</f>
        <v>yes (independently)</v>
      </c>
      <c r="G245" s="13" t="str">
        <f>'2bis-Regulator'!AP80</f>
        <v>.</v>
      </c>
      <c r="H245" s="13">
        <f>'2bis-Regulator'!AQ80</f>
        <v>0</v>
      </c>
      <c r="I245" s="13" t="str">
        <f t="shared" si="3"/>
        <v>.</v>
      </c>
    </row>
    <row r="246" spans="1:9" ht="50" x14ac:dyDescent="0.25">
      <c r="A246" s="13" t="str">
        <f>'2bis-Regulator'!B81</f>
        <v>REGI</v>
      </c>
      <c r="B246" s="13" t="str">
        <f>'2bis-Regulator'!A81</f>
        <v>Q2b.c.5a</v>
      </c>
      <c r="C246" s="13" t="str">
        <f>LEFT('2bis-Regulator'!F81,FIND("(Q",'2bis-Regulator'!F81)-2)</f>
        <v>If so, what does the regulator provide and please provide one or more examples</v>
      </c>
      <c r="D246" s="13" t="str">
        <f>IF(OR('2bis-Regulator'!B81="REGN", '2bis-Regulator'!B81="REGNI"),"N",'2bis-Regulator'!C81)</f>
        <v>Q3b.c.6a</v>
      </c>
      <c r="E246" s="125" t="s">
        <v>1143</v>
      </c>
      <c r="F246" s="13" t="str">
        <f>'2bis-Regulator'!V81</f>
        <v>Price and non-price terms and conditions of access to monopoly /bottleneck infrastructure services.</v>
      </c>
      <c r="G246" s="13" t="str">
        <f>'2bis-Regulator'!AP81</f>
        <v>.</v>
      </c>
      <c r="H246" s="13">
        <f>'2bis-Regulator'!AQ81</f>
        <v>0</v>
      </c>
      <c r="I246" s="13" t="str">
        <f t="shared" si="3"/>
        <v>.</v>
      </c>
    </row>
    <row r="247" spans="1:9" x14ac:dyDescent="0.25">
      <c r="A247" s="13" t="str">
        <f>'2bis-Regulator'!B82</f>
        <v>REGE</v>
      </c>
      <c r="B247" s="13" t="str">
        <f>'2bis-Regulator'!A82</f>
        <v>Q2b.c.6</v>
      </c>
      <c r="C247" s="13" t="str">
        <f>LEFT('2bis-Regulator'!E82,FIND("(Q",'2bis-Regulator'!E82)-2)</f>
        <v>Does the regulator issue industry standards?</v>
      </c>
      <c r="D247" s="13" t="str">
        <f>IF(OR('2bis-Regulator'!B82="REGN", '2bis-Regulator'!B82="REGNI"),"N",'2bis-Regulator'!C82)</f>
        <v>Q3b.c.7</v>
      </c>
      <c r="E247" s="125" t="s">
        <v>1144</v>
      </c>
      <c r="F247" s="13" t="str">
        <f>'2bis-Regulator'!V82</f>
        <v>no</v>
      </c>
      <c r="G247" s="13" t="str">
        <f>'2bis-Regulator'!AP82</f>
        <v>.</v>
      </c>
      <c r="H247" s="13">
        <f>'2bis-Regulator'!AQ82</f>
        <v>0</v>
      </c>
      <c r="I247" s="13" t="str">
        <f t="shared" si="3"/>
        <v>.</v>
      </c>
    </row>
    <row r="248" spans="1:9" x14ac:dyDescent="0.25">
      <c r="A248" s="13" t="str">
        <f>'2bis-Regulator'!B83</f>
        <v>REGE</v>
      </c>
      <c r="B248" s="13" t="str">
        <f>'2bis-Regulator'!A83</f>
        <v>Q2b.c.6a</v>
      </c>
      <c r="C248" s="13" t="str">
        <f>LEFT('2bis-Regulator'!F83,FIND("(Q",'2bis-Regulator'!F83)-2)</f>
        <v>Are they published online on the regulator’s website?</v>
      </c>
      <c r="D248" s="13" t="str">
        <f>IF(OR('2bis-Regulator'!B83="REGN", '2bis-Regulator'!B83="REGNI"),"N",'2bis-Regulator'!C83)</f>
        <v>Q3b.c.7a</v>
      </c>
      <c r="E248" s="125" t="s">
        <v>1145</v>
      </c>
      <c r="F248" s="13" t="str">
        <f>'2bis-Regulator'!V83</f>
        <v>not applicable</v>
      </c>
      <c r="G248" s="13" t="str">
        <f>'2bis-Regulator'!AP83</f>
        <v>.</v>
      </c>
      <c r="H248" s="13">
        <f>'2bis-Regulator'!AQ83</f>
        <v>0</v>
      </c>
      <c r="I248" s="13" t="str">
        <f t="shared" si="3"/>
        <v>.</v>
      </c>
    </row>
    <row r="249" spans="1:9" x14ac:dyDescent="0.25">
      <c r="A249" s="13" t="str">
        <f>'2bis-Regulator'!B84</f>
        <v>REGI</v>
      </c>
      <c r="B249" s="13" t="str">
        <f>'2bis-Regulator'!A84</f>
        <v>Q2b.c.6b</v>
      </c>
      <c r="C249" s="13" t="str">
        <f>LEFT('2bis-Regulator'!F84,FIND("(Q",'2bis-Regulator'!F84)-2)</f>
        <v>If so, please provide links to one or more published standard</v>
      </c>
      <c r="D249" s="13" t="str">
        <f>IF(OR('2bis-Regulator'!B84="REGN", '2bis-Regulator'!B84="REGNI"),"N",'2bis-Regulator'!C84)</f>
        <v>Q3b.c.7b</v>
      </c>
      <c r="E249" s="125" t="s">
        <v>1146</v>
      </c>
      <c r="F249" s="13" t="str">
        <f>'2bis-Regulator'!V84</f>
        <v>.</v>
      </c>
      <c r="G249" s="13" t="str">
        <f>'2bis-Regulator'!AP84</f>
        <v>.</v>
      </c>
      <c r="H249" s="13">
        <f>'2bis-Regulator'!AQ84</f>
        <v>0</v>
      </c>
      <c r="I249" s="13" t="str">
        <f t="shared" si="3"/>
        <v>.</v>
      </c>
    </row>
    <row r="250" spans="1:9" x14ac:dyDescent="0.25">
      <c r="A250" s="13" t="str">
        <f>'2bis-Regulator'!B85</f>
        <v>REGE</v>
      </c>
      <c r="B250" s="13" t="str">
        <f>'2bis-Regulator'!A85</f>
        <v>Q2b.c.7</v>
      </c>
      <c r="C250" s="13" t="str">
        <f>LEFT('2bis-Regulator'!E85,FIND("(Q",'2bis-Regulator'!E85)-2)</f>
        <v>Does the regulator issue consumer standards?</v>
      </c>
      <c r="D250" s="13" t="str">
        <f>IF(OR('2bis-Regulator'!B85="REGN", '2bis-Regulator'!B85="REGNI"),"N",'2bis-Regulator'!C85)</f>
        <v>Q3b.c.8</v>
      </c>
      <c r="E250" s="125" t="s">
        <v>1147</v>
      </c>
      <c r="F250" s="13" t="str">
        <f>'2bis-Regulator'!V85</f>
        <v>no</v>
      </c>
      <c r="G250" s="13" t="str">
        <f>'2bis-Regulator'!AP85</f>
        <v>.</v>
      </c>
      <c r="H250" s="13">
        <f>'2bis-Regulator'!AQ85</f>
        <v>0</v>
      </c>
      <c r="I250" s="13" t="str">
        <f t="shared" si="3"/>
        <v>.</v>
      </c>
    </row>
    <row r="251" spans="1:9" x14ac:dyDescent="0.25">
      <c r="A251" s="13" t="str">
        <f>'2bis-Regulator'!B86</f>
        <v>REGE</v>
      </c>
      <c r="B251" s="13" t="str">
        <f>'2bis-Regulator'!A86</f>
        <v>Q2b.c.7a</v>
      </c>
      <c r="C251" s="13" t="str">
        <f>LEFT('2bis-Regulator'!F86,FIND("(Q",'2bis-Regulator'!F86)-2)</f>
        <v>Are they published online on the regulator’s website?</v>
      </c>
      <c r="D251" s="13" t="str">
        <f>IF(OR('2bis-Regulator'!B86="REGN", '2bis-Regulator'!B86="REGNI"),"N",'2bis-Regulator'!C86)</f>
        <v>Q3b.c.8a</v>
      </c>
      <c r="E251" s="125" t="s">
        <v>1145</v>
      </c>
      <c r="F251" s="13" t="str">
        <f>'2bis-Regulator'!V86</f>
        <v>not applicable</v>
      </c>
      <c r="G251" s="13" t="str">
        <f>'2bis-Regulator'!AP86</f>
        <v>.</v>
      </c>
      <c r="H251" s="13">
        <f>'2bis-Regulator'!AQ86</f>
        <v>0</v>
      </c>
      <c r="I251" s="13" t="str">
        <f t="shared" si="3"/>
        <v>.</v>
      </c>
    </row>
    <row r="252" spans="1:9" x14ac:dyDescent="0.25">
      <c r="A252" s="13" t="str">
        <f>'2bis-Regulator'!B87</f>
        <v>REGE</v>
      </c>
      <c r="B252" s="13" t="str">
        <f>'2bis-Regulator'!A87</f>
        <v>Q2b.c.7b</v>
      </c>
      <c r="C252" s="13" t="str">
        <f>LEFT('2bis-Regulator'!F87,FIND("(Q",'2bis-Regulator'!F87)-2)</f>
        <v>If so, please provide links to one or more published standard</v>
      </c>
      <c r="D252" s="13" t="str">
        <f>IF(OR('2bis-Regulator'!B87="REGN", '2bis-Regulator'!B87="REGNI"),"N",'2bis-Regulator'!C87)</f>
        <v>Q3b.c.8b</v>
      </c>
      <c r="E252" s="125" t="s">
        <v>1148</v>
      </c>
      <c r="F252" s="13" t="str">
        <f>'2bis-Regulator'!V87</f>
        <v>.</v>
      </c>
      <c r="G252" s="13" t="str">
        <f>'2bis-Regulator'!AP87</f>
        <v>.</v>
      </c>
      <c r="H252" s="13">
        <f>'2bis-Regulator'!AQ87</f>
        <v>0</v>
      </c>
      <c r="I252" s="13" t="str">
        <f t="shared" si="3"/>
        <v>.</v>
      </c>
    </row>
    <row r="253" spans="1:9" x14ac:dyDescent="0.25">
      <c r="A253" s="13" t="str">
        <f>'2bis-Regulator'!B88</f>
        <v>REGE</v>
      </c>
      <c r="B253" s="13" t="str">
        <f>'2bis-Regulator'!A88</f>
        <v>Q2b.c.8</v>
      </c>
      <c r="C253" s="13" t="str">
        <f>LEFT('2bis-Regulator'!E88,FIND("(Q",'2bis-Regulator'!E88)-2)</f>
        <v>Does the regulator issue guidelines and/or codes of conduct?</v>
      </c>
      <c r="D253" s="13" t="str">
        <f>IF(OR('2bis-Regulator'!B88="REGN", '2bis-Regulator'!B88="REGNI"),"N",'2bis-Regulator'!C88)</f>
        <v>Q3b.c.9</v>
      </c>
      <c r="E253" s="125" t="s">
        <v>1149</v>
      </c>
      <c r="F253" s="13" t="str">
        <f>'2bis-Regulator'!V88</f>
        <v>yes (independently)</v>
      </c>
      <c r="G253" s="13" t="str">
        <f>'2bis-Regulator'!AP88</f>
        <v>.</v>
      </c>
      <c r="H253" s="13">
        <f>'2bis-Regulator'!AQ88</f>
        <v>0</v>
      </c>
      <c r="I253" s="13" t="str">
        <f t="shared" si="3"/>
        <v>.</v>
      </c>
    </row>
    <row r="254" spans="1:9" x14ac:dyDescent="0.25">
      <c r="A254" s="13" t="str">
        <f>'2bis-Regulator'!B89</f>
        <v>REGE</v>
      </c>
      <c r="B254" s="13" t="str">
        <f>'2bis-Regulator'!A89</f>
        <v>Q2b.c.8a</v>
      </c>
      <c r="C254" s="13" t="str">
        <f>LEFT('2bis-Regulator'!F89,FIND("(Q",'2bis-Regulator'!F89)-2)</f>
        <v>Are they published online on the regulator’s website?</v>
      </c>
      <c r="D254" s="13" t="str">
        <f>IF(OR('2bis-Regulator'!B89="REGN", '2bis-Regulator'!B89="REGNI"),"N",'2bis-Regulator'!C89)</f>
        <v>Q3b.c.9a</v>
      </c>
      <c r="E254" s="125" t="s">
        <v>1145</v>
      </c>
      <c r="F254" s="13" t="str">
        <f>'2bis-Regulator'!V89</f>
        <v>yes</v>
      </c>
      <c r="G254" s="13" t="str">
        <f>'2bis-Regulator'!AP89</f>
        <v>.</v>
      </c>
      <c r="H254" s="13">
        <f>'2bis-Regulator'!AQ89</f>
        <v>0</v>
      </c>
      <c r="I254" s="13" t="str">
        <f t="shared" si="3"/>
        <v>.</v>
      </c>
    </row>
    <row r="255" spans="1:9" x14ac:dyDescent="0.25">
      <c r="A255" s="13" t="str">
        <f>'2bis-Regulator'!B90</f>
        <v>REGI</v>
      </c>
      <c r="B255" s="13" t="str">
        <f>'2bis-Regulator'!A90</f>
        <v>Q2b.c.8b</v>
      </c>
      <c r="C255" s="13" t="str">
        <f>LEFT('2bis-Regulator'!F90,FIND("(Q",'2bis-Regulator'!F90)-2)</f>
        <v>If so, please provide links to one or more published guidelines/codes</v>
      </c>
      <c r="D255" s="13" t="str">
        <f>IF(OR('2bis-Regulator'!B90="REGN", '2bis-Regulator'!B90="REGNI"),"N",'2bis-Regulator'!C90)</f>
        <v>Q3b.c.9b</v>
      </c>
      <c r="E255" s="125" t="s">
        <v>1150</v>
      </c>
      <c r="F255" s="13" t="str">
        <f>'2bis-Regulator'!V90</f>
        <v>.</v>
      </c>
      <c r="G255" s="13" t="str">
        <f>'2bis-Regulator'!AP90</f>
        <v>.</v>
      </c>
      <c r="H255" s="13">
        <f>'2bis-Regulator'!AQ90</f>
        <v>0</v>
      </c>
      <c r="I255" s="13" t="str">
        <f t="shared" si="3"/>
        <v>.</v>
      </c>
    </row>
    <row r="256" spans="1:9" ht="25" x14ac:dyDescent="0.25">
      <c r="A256" s="13" t="str">
        <f>'2bis-Regulator'!B91</f>
        <v>REGE</v>
      </c>
      <c r="B256" s="13" t="str">
        <f>'2bis-Regulator'!A91</f>
        <v>Q2b.c.9</v>
      </c>
      <c r="C256" s="13" t="str">
        <f>LEFT('2bis-Regulator'!E91,FIND("(Q",'2bis-Regulator'!E91)-2)</f>
        <v>Does the regulator enforce compliance  with industry and consumer standards and regulatory commitments through legal punitive powers for non-compliance (e.g. inspections and fines)?</v>
      </c>
      <c r="D256" s="13" t="str">
        <f>IF(OR('2bis-Regulator'!B91="REGN", '2bis-Regulator'!B91="REGNI"),"N",'2bis-Regulator'!C91)</f>
        <v>Q3b.c.10</v>
      </c>
      <c r="E256" s="125" t="s">
        <v>1151</v>
      </c>
      <c r="F256" s="13" t="str">
        <f>'2bis-Regulator'!V91</f>
        <v>yes (independently)</v>
      </c>
      <c r="G256" s="13" t="str">
        <f>'2bis-Regulator'!AP91</f>
        <v>.</v>
      </c>
      <c r="H256" s="13">
        <f>'2bis-Regulator'!AQ91</f>
        <v>0</v>
      </c>
      <c r="I256" s="13" t="str">
        <f t="shared" si="3"/>
        <v>.</v>
      </c>
    </row>
    <row r="257" spans="1:9" x14ac:dyDescent="0.25">
      <c r="A257" s="13" t="str">
        <f>'2bis-Regulator'!B92</f>
        <v>REGE</v>
      </c>
      <c r="B257" s="13" t="str">
        <f>'2bis-Regulator'!A92</f>
        <v>Q2b.c.10</v>
      </c>
      <c r="C257" s="13" t="str">
        <f>LEFT('2bis-Regulator'!E92,FIND("(Q",'2bis-Regulator'!E92)-2)</f>
        <v>Does the regulator mediate to resolve disputes between market actors and regulated entities?</v>
      </c>
      <c r="D257" s="13" t="str">
        <f>IF(OR('2bis-Regulator'!B92="REGN", '2bis-Regulator'!B92="REGNI"),"N",'2bis-Regulator'!C92)</f>
        <v>Q3b.c.11</v>
      </c>
      <c r="E257" s="125" t="s">
        <v>1152</v>
      </c>
      <c r="F257" s="13" t="str">
        <f>'2bis-Regulator'!V92</f>
        <v>no</v>
      </c>
      <c r="G257" s="13" t="str">
        <f>'2bis-Regulator'!AP92</f>
        <v>.</v>
      </c>
      <c r="H257" s="13">
        <f>'2bis-Regulator'!AQ92</f>
        <v>0</v>
      </c>
      <c r="I257" s="13" t="str">
        <f t="shared" si="3"/>
        <v>.</v>
      </c>
    </row>
    <row r="258" spans="1:9" x14ac:dyDescent="0.25">
      <c r="A258" s="13" t="str">
        <f>'2bis-Regulator'!B93</f>
        <v>REGE</v>
      </c>
      <c r="B258" s="13" t="str">
        <f>'2bis-Regulator'!A93</f>
        <v>Q2b.c.11</v>
      </c>
      <c r="C258" s="13" t="str">
        <f>LEFT('2bis-Regulator'!E93,FIND("(Q",'2bis-Regulator'!E93)-2)</f>
        <v>Does the regulator have the power to take final decisions in disputes between market actors and regulated entities?</v>
      </c>
      <c r="D258" s="13" t="str">
        <f>IF(OR('2bis-Regulator'!B93="REGN", '2bis-Regulator'!B93="REGNI"),"N",'2bis-Regulator'!C93)</f>
        <v>Q3b.c.12</v>
      </c>
      <c r="E258" s="125" t="s">
        <v>1153</v>
      </c>
      <c r="F258" s="13" t="str">
        <f>'2bis-Regulator'!V93</f>
        <v>no</v>
      </c>
      <c r="G258" s="13" t="str">
        <f>'2bis-Regulator'!AP93</f>
        <v>.</v>
      </c>
      <c r="H258" s="13">
        <f>'2bis-Regulator'!AQ93</f>
        <v>0</v>
      </c>
      <c r="I258" s="13" t="str">
        <f t="shared" si="3"/>
        <v>.</v>
      </c>
    </row>
    <row r="259" spans="1:9" x14ac:dyDescent="0.25">
      <c r="A259" s="13" t="str">
        <f>'2bis-Regulator'!B94</f>
        <v>REGE</v>
      </c>
      <c r="B259" s="13" t="str">
        <f>'2bis-Regulator'!A94</f>
        <v>Q2b.c.12</v>
      </c>
      <c r="C259" s="13" t="str">
        <f>LEFT('2bis-Regulator'!E94,FIND("(Q",'2bis-Regulator'!E94)-2)</f>
        <v>Can the regulator issue sanctions and penalties (e.g. financial or criminal)?</v>
      </c>
      <c r="D259" s="13" t="str">
        <f>IF(OR('2bis-Regulator'!B94="REGN", '2bis-Regulator'!B94="REGNI"),"N",'2bis-Regulator'!C94)</f>
        <v>Q3b.c.13</v>
      </c>
      <c r="E259" s="125" t="s">
        <v>1154</v>
      </c>
      <c r="F259" s="13" t="str">
        <f>'2bis-Regulator'!V94</f>
        <v>no</v>
      </c>
      <c r="G259" s="13" t="str">
        <f>'2bis-Regulator'!AP94</f>
        <v>.</v>
      </c>
      <c r="H259" s="13">
        <f>'2bis-Regulator'!AQ94</f>
        <v>0</v>
      </c>
      <c r="I259" s="13" t="str">
        <f t="shared" ref="I259:I288" si="4">IF(H259=0,".",H259)</f>
        <v>.</v>
      </c>
    </row>
    <row r="260" spans="1:9" ht="25" x14ac:dyDescent="0.25">
      <c r="A260" s="13" t="str">
        <f>'2bis-Regulator'!B95</f>
        <v>REGI</v>
      </c>
      <c r="B260" s="13" t="str">
        <f>'2bis-Regulator'!A95</f>
        <v>Q2b.c.12a</v>
      </c>
      <c r="C260" s="13" t="str">
        <f>LEFT('2bis-Regulator'!F95,FIND("(Q",'2bis-Regulator'!F95)-2)</f>
        <v>If so, please provide examples of the violations for which the regulator has provided sanctions or could provide sanctions (for example, violations of competition laws, noncompliance with regulator’s decisions only, other)</v>
      </c>
      <c r="D260" s="13" t="str">
        <f>IF(OR('2bis-Regulator'!B95="REGN", '2bis-Regulator'!B95="REGNI"),"N",'2bis-Regulator'!C95)</f>
        <v>Q3b.c.13a</v>
      </c>
      <c r="E260" s="125" t="s">
        <v>1155</v>
      </c>
      <c r="F260" s="13" t="str">
        <f>'2bis-Regulator'!V95</f>
        <v>.</v>
      </c>
      <c r="G260" s="13" t="str">
        <f>'2bis-Regulator'!AP95</f>
        <v>.</v>
      </c>
      <c r="H260" s="13">
        <f>'2bis-Regulator'!AQ95</f>
        <v>0</v>
      </c>
      <c r="I260" s="13" t="str">
        <f t="shared" si="4"/>
        <v>.</v>
      </c>
    </row>
    <row r="261" spans="1:9" x14ac:dyDescent="0.25">
      <c r="A261" s="13" t="str">
        <f>'2bis-Regulator'!B96</f>
        <v>REGNI</v>
      </c>
      <c r="B261" s="13" t="str">
        <f>'2bis-Regulator'!A96</f>
        <v>Q2b.c.13</v>
      </c>
      <c r="C261" s="13" t="str">
        <f>LEFT('2bis-Regulator'!E96,FIND("(Q",'2bis-Regulator'!E96)-2)</f>
        <v>Do you have anything else you would like to flag to the NER Secretariat?</v>
      </c>
      <c r="D261" s="13" t="str">
        <f>IF(OR('2bis-Regulator'!B96="REGN", '2bis-Regulator'!B96="REGNI"),"N",'2bis-Regulator'!C96)</f>
        <v>N</v>
      </c>
      <c r="E261" s="125" t="s">
        <v>0</v>
      </c>
      <c r="F261" s="13" t="str">
        <f>'2bis-Regulator'!V96</f>
        <v/>
      </c>
      <c r="G261" s="13" t="str">
        <f>'2bis-Regulator'!AP96</f>
        <v>.</v>
      </c>
      <c r="H261" s="13">
        <f>'2bis-Regulator'!AQ96</f>
        <v>0</v>
      </c>
      <c r="I261" s="13" t="str">
        <f t="shared" si="4"/>
        <v>.</v>
      </c>
    </row>
    <row r="262" spans="1:9" ht="25" x14ac:dyDescent="0.25">
      <c r="A262" s="13" t="str">
        <f>'2bis-Regulator'!B98</f>
        <v>REGN</v>
      </c>
      <c r="B262" s="13" t="str">
        <f>'2bis-Regulator'!A98</f>
        <v>Q2b.d.1</v>
      </c>
      <c r="C262" s="13" t="str">
        <f>LEFT('2bis-Regulator'!E98,FIND("(Q",'2bis-Regulator'!E98)-2)</f>
        <v>Is there a piece of legislation that includes objective(s) for the regulator relating to the environmental sustainability of the sector?</v>
      </c>
      <c r="D262" s="13" t="str">
        <f>IF(OR('2bis-Regulator'!B98="REGN", '2bis-Regulator'!B98="REGNI"),"N",'2bis-Regulator'!C98)</f>
        <v>N</v>
      </c>
      <c r="E262" s="125" t="s">
        <v>0</v>
      </c>
      <c r="F262" s="13" t="str">
        <f>'2bis-Regulator'!V98</f>
        <v/>
      </c>
      <c r="G262" s="13" t="str">
        <f>'2bis-Regulator'!AP98</f>
        <v>.</v>
      </c>
      <c r="H262" s="13">
        <f>'2bis-Regulator'!AQ98</f>
        <v>0</v>
      </c>
      <c r="I262" s="13" t="str">
        <f t="shared" si="4"/>
        <v>.</v>
      </c>
    </row>
    <row r="263" spans="1:9" ht="25" x14ac:dyDescent="0.25">
      <c r="A263" s="13" t="str">
        <f>'2bis-Regulator'!B99</f>
        <v>REGN</v>
      </c>
      <c r="B263" s="13" t="str">
        <f>'2bis-Regulator'!A99</f>
        <v>Q2b.d.2</v>
      </c>
      <c r="C263" s="13" t="str">
        <f>LEFT('2bis-Regulator'!E99,FIND("(Q",'2bis-Regulator'!E99)-2)</f>
        <v>Regardless of the existence of statutory objective(s), does the regulator have the legal power to include any considerations regarding environmental sustainability in its regulatory decision making?</v>
      </c>
      <c r="D263" s="13" t="str">
        <f>IF(OR('2bis-Regulator'!B99="REGN", '2bis-Regulator'!B99="REGNI"),"N",'2bis-Regulator'!C99)</f>
        <v>N</v>
      </c>
      <c r="E263" s="125" t="s">
        <v>0</v>
      </c>
      <c r="F263" s="13" t="str">
        <f>'2bis-Regulator'!V99</f>
        <v/>
      </c>
      <c r="G263" s="13" t="str">
        <f>'2bis-Regulator'!AP99</f>
        <v>.</v>
      </c>
      <c r="H263" s="13">
        <f>'2bis-Regulator'!AQ99</f>
        <v>0</v>
      </c>
      <c r="I263" s="13" t="str">
        <f t="shared" si="4"/>
        <v>.</v>
      </c>
    </row>
    <row r="264" spans="1:9" x14ac:dyDescent="0.25">
      <c r="A264" s="13" t="str">
        <f>'2bis-Regulator'!B101</f>
        <v>REGN</v>
      </c>
      <c r="B264" s="13" t="str">
        <f>'2bis-Regulator'!A101</f>
        <v>Q2b.d.2a_i</v>
      </c>
      <c r="C264" s="13" t="str">
        <f>LEFT('2bis-Regulator'!F$100,FIND("(Q",'2bis-Regulator'!F$100)-2)&amp;" - "&amp;'2bis-Regulator'!G101</f>
        <v>If so, for what categories of decision making? (Select any that apply) - Regulating prices</v>
      </c>
      <c r="D264" s="13" t="str">
        <f>IF(OR('2bis-Regulator'!B101="REGN", '2bis-Regulator'!B101="REGNI"),"N",'2bis-Regulator'!C101)</f>
        <v>N</v>
      </c>
      <c r="E264" s="125" t="s">
        <v>0</v>
      </c>
      <c r="F264" s="13" t="str">
        <f>'2bis-Regulator'!V101</f>
        <v/>
      </c>
      <c r="G264" s="13" t="str">
        <f>'2bis-Regulator'!AP101</f>
        <v>.</v>
      </c>
      <c r="H264" s="13">
        <f>'2bis-Regulator'!AQ101</f>
        <v>0</v>
      </c>
      <c r="I264" s="13" t="str">
        <f t="shared" si="4"/>
        <v>.</v>
      </c>
    </row>
    <row r="265" spans="1:9" x14ac:dyDescent="0.25">
      <c r="A265" s="13" t="str">
        <f>'2bis-Regulator'!B102</f>
        <v>REGN</v>
      </c>
      <c r="B265" s="13" t="str">
        <f>'2bis-Regulator'!A102</f>
        <v>Q2b.d.2a_ii</v>
      </c>
      <c r="C265" s="13" t="str">
        <f>LEFT('2bis-Regulator'!F$100,FIND("(Q",'2bis-Regulator'!F$100)-2)&amp;" - "&amp;'2bis-Regulator'!G102</f>
        <v>If so, for what categories of decision making? (Select any that apply) - Issuing or revoking licenses or authorisations</v>
      </c>
      <c r="D265" s="13" t="str">
        <f>IF(OR('2bis-Regulator'!B102="REGN", '2bis-Regulator'!B102="REGNI"),"N",'2bis-Regulator'!C102)</f>
        <v>N</v>
      </c>
      <c r="E265" s="125" t="s">
        <v>0</v>
      </c>
      <c r="F265" s="13" t="str">
        <f>'2bis-Regulator'!V102</f>
        <v/>
      </c>
      <c r="G265" s="13" t="str">
        <f>'2bis-Regulator'!AP102</f>
        <v>.</v>
      </c>
      <c r="H265" s="13">
        <f>'2bis-Regulator'!AQ102</f>
        <v>0</v>
      </c>
      <c r="I265" s="13" t="str">
        <f t="shared" si="4"/>
        <v>.</v>
      </c>
    </row>
    <row r="266" spans="1:9" x14ac:dyDescent="0.25">
      <c r="A266" s="13" t="str">
        <f>'2bis-Regulator'!B103</f>
        <v>REGN</v>
      </c>
      <c r="B266" s="13" t="str">
        <f>'2bis-Regulator'!A103</f>
        <v>Q2b.d.2a_iii</v>
      </c>
      <c r="C266" s="13" t="str">
        <f>LEFT('2bis-Regulator'!F$100,FIND("(Q",'2bis-Regulator'!F$100)-2)&amp;" - "&amp;'2bis-Regulator'!G103</f>
        <v>If so, for what categories of decision making? (Select any that apply) - Issuing industry standards</v>
      </c>
      <c r="D266" s="13" t="str">
        <f>IF(OR('2bis-Regulator'!B103="REGN", '2bis-Regulator'!B103="REGNI"),"N",'2bis-Regulator'!C103)</f>
        <v>N</v>
      </c>
      <c r="E266" s="125" t="s">
        <v>0</v>
      </c>
      <c r="F266" s="13" t="str">
        <f>'2bis-Regulator'!V103</f>
        <v/>
      </c>
      <c r="G266" s="13" t="str">
        <f>'2bis-Regulator'!AP103</f>
        <v>.</v>
      </c>
      <c r="H266" s="13">
        <f>'2bis-Regulator'!AQ103</f>
        <v>0</v>
      </c>
      <c r="I266" s="13" t="str">
        <f t="shared" si="4"/>
        <v>.</v>
      </c>
    </row>
    <row r="267" spans="1:9" x14ac:dyDescent="0.25">
      <c r="A267" s="13" t="str">
        <f>'2bis-Regulator'!B104</f>
        <v>REGN</v>
      </c>
      <c r="B267" s="13" t="str">
        <f>'2bis-Regulator'!A104</f>
        <v>Q2b.d.2a_iv</v>
      </c>
      <c r="C267" s="13" t="str">
        <f>LEFT('2bis-Regulator'!F$100,FIND("(Q",'2bis-Regulator'!F$100)-2)&amp;" - "&amp;'2bis-Regulator'!G104</f>
        <v>If so, for what categories of decision making? (Select any that apply) - Issuing consumer standards</v>
      </c>
      <c r="D267" s="13" t="str">
        <f>IF(OR('2bis-Regulator'!B104="REGN", '2bis-Regulator'!B104="REGNI"),"N",'2bis-Regulator'!C104)</f>
        <v>N</v>
      </c>
      <c r="E267" s="125" t="s">
        <v>0</v>
      </c>
      <c r="F267" s="13" t="str">
        <f>'2bis-Regulator'!V104</f>
        <v/>
      </c>
      <c r="G267" s="13" t="str">
        <f>'2bis-Regulator'!AP104</f>
        <v>.</v>
      </c>
      <c r="H267" s="13">
        <f>'2bis-Regulator'!AQ104</f>
        <v>0</v>
      </c>
      <c r="I267" s="13" t="str">
        <f t="shared" si="4"/>
        <v>.</v>
      </c>
    </row>
    <row r="268" spans="1:9" ht="25" x14ac:dyDescent="0.25">
      <c r="A268" s="13" t="str">
        <f>'2bis-Regulator'!B105</f>
        <v>REGN</v>
      </c>
      <c r="B268" s="13" t="str">
        <f>'2bis-Regulator'!A105</f>
        <v>Q2b.d.2a_v</v>
      </c>
      <c r="C268" s="13" t="str">
        <f>LEFT('2bis-Regulator'!F$100,FIND("(Q",'2bis-Regulator'!F$100)-2)&amp;" - "&amp;'2bis-Regulator'!G105</f>
        <v>If so, for what categories of decision making? (Select any that apply) - Providing binding guidance or reviewing and/or approving contract terms between regulated actors and/or market actors</v>
      </c>
      <c r="D268" s="13" t="str">
        <f>IF(OR('2bis-Regulator'!B105="REGN", '2bis-Regulator'!B105="REGNI"),"N",'2bis-Regulator'!C105)</f>
        <v>N</v>
      </c>
      <c r="E268" s="125" t="s">
        <v>0</v>
      </c>
      <c r="F268" s="13" t="str">
        <f>'2bis-Regulator'!V105</f>
        <v/>
      </c>
      <c r="G268" s="13" t="str">
        <f>'2bis-Regulator'!AP105</f>
        <v>.</v>
      </c>
      <c r="H268" s="13">
        <f>'2bis-Regulator'!AQ105</f>
        <v>0</v>
      </c>
      <c r="I268" s="13" t="str">
        <f t="shared" si="4"/>
        <v>.</v>
      </c>
    </row>
    <row r="269" spans="1:9" x14ac:dyDescent="0.25">
      <c r="A269" s="13" t="str">
        <f>'2bis-Regulator'!B106</f>
        <v>REGN</v>
      </c>
      <c r="B269" s="13" t="str">
        <f>'2bis-Regulator'!A106</f>
        <v>Q2b.d.2a_vi</v>
      </c>
      <c r="C269" s="13" t="str">
        <f>LEFT('2bis-Regulator'!F$100,FIND("(Q",'2bis-Regulator'!F$100)-2)&amp;" - "&amp;'2bis-Regulator'!G106</f>
        <v>If so, for what categories of decision making? (Select any that apply) - Issuing guidelines and/or codes of conduct</v>
      </c>
      <c r="D269" s="13" t="str">
        <f>IF(OR('2bis-Regulator'!B106="REGN", '2bis-Regulator'!B106="REGNI"),"N",'2bis-Regulator'!C106)</f>
        <v>N</v>
      </c>
      <c r="E269" s="125" t="s">
        <v>0</v>
      </c>
      <c r="F269" s="13" t="str">
        <f>'2bis-Regulator'!V106</f>
        <v/>
      </c>
      <c r="G269" s="13" t="str">
        <f>'2bis-Regulator'!AP106</f>
        <v>.</v>
      </c>
      <c r="H269" s="13">
        <f>'2bis-Regulator'!AQ106</f>
        <v>0</v>
      </c>
      <c r="I269" s="13" t="str">
        <f t="shared" si="4"/>
        <v>.</v>
      </c>
    </row>
    <row r="270" spans="1:9" x14ac:dyDescent="0.25">
      <c r="A270" s="13" t="str">
        <f>'2bis-Regulator'!B107</f>
        <v>REGN</v>
      </c>
      <c r="B270" s="13" t="str">
        <f>'2bis-Regulator'!A107</f>
        <v>Q2b.d.2a_vii</v>
      </c>
      <c r="C270" s="13" t="str">
        <f>LEFT('2bis-Regulator'!F$100,FIND("(Q",'2bis-Regulator'!F$100)-2)&amp;" - "&amp;'2bis-Regulator'!G107</f>
        <v>If so, for what categories of decision making? (Select any that apply) - Other, please specify</v>
      </c>
      <c r="D270" s="13" t="str">
        <f>IF(OR('2bis-Regulator'!B107="REGN", '2bis-Regulator'!B107="REGNI"),"N",'2bis-Regulator'!C107)</f>
        <v>N</v>
      </c>
      <c r="E270" s="125" t="s">
        <v>0</v>
      </c>
      <c r="F270" s="13" t="str">
        <f>'2bis-Regulator'!V107</f>
        <v/>
      </c>
      <c r="G270" s="13" t="str">
        <f>'2bis-Regulator'!AP107</f>
        <v>.</v>
      </c>
      <c r="H270" s="13">
        <f>'2bis-Regulator'!AQ107</f>
        <v>0</v>
      </c>
      <c r="I270" s="13" t="str">
        <f t="shared" si="4"/>
        <v>.</v>
      </c>
    </row>
    <row r="271" spans="1:9" ht="28.5" customHeight="1" x14ac:dyDescent="0.25">
      <c r="A271" s="13" t="str">
        <f>'2bis-Regulator'!B109</f>
        <v>REGN</v>
      </c>
      <c r="B271" s="13" t="str">
        <f>'2bis-Regulator'!A109</f>
        <v>Q2b.d.2b_i</v>
      </c>
      <c r="C271" s="13" t="str">
        <f>LEFT('2bis-Regulator'!F$108,FIND("(Q",'2bis-Regulator'!F$108)-2)&amp;" - "&amp;'2bis-Regulator'!G109</f>
        <v>If so, to which aspect(s) of environmental sustainability do these legal powers relate? (Select any that apply) - Decarbonisation</v>
      </c>
      <c r="D271" s="13" t="str">
        <f>IF(OR('2bis-Regulator'!B109="REGN", '2bis-Regulator'!B109="REGNI"),"N",'2bis-Regulator'!C109)</f>
        <v>N</v>
      </c>
      <c r="E271" s="125" t="s">
        <v>0</v>
      </c>
      <c r="F271" s="13" t="str">
        <f>'2bis-Regulator'!V109</f>
        <v/>
      </c>
      <c r="G271" s="13" t="str">
        <f>'2bis-Regulator'!AP109</f>
        <v>.</v>
      </c>
      <c r="H271" s="13">
        <f>'2bis-Regulator'!AQ109</f>
        <v>0</v>
      </c>
      <c r="I271" s="13" t="str">
        <f t="shared" si="4"/>
        <v>.</v>
      </c>
    </row>
    <row r="272" spans="1:9" ht="25" x14ac:dyDescent="0.25">
      <c r="A272" s="13" t="str">
        <f>'2bis-Regulator'!B110</f>
        <v>REGN</v>
      </c>
      <c r="B272" s="13" t="str">
        <f>'2bis-Regulator'!A110</f>
        <v>Q2b.d.2b_ii</v>
      </c>
      <c r="C272" s="13" t="str">
        <f>LEFT('2bis-Regulator'!F$108,FIND("(Q",'2bis-Regulator'!F$108)-2)&amp;" - "&amp;'2bis-Regulator'!G110</f>
        <v>If so, to which aspect(s) of environmental sustainability do these legal powers relate? (Select any that apply) - Circular economy</v>
      </c>
      <c r="D272" s="13" t="str">
        <f>IF(OR('2bis-Regulator'!B110="REGN", '2bis-Regulator'!B110="REGNI"),"N",'2bis-Regulator'!C110)</f>
        <v>N</v>
      </c>
      <c r="E272" s="125" t="s">
        <v>0</v>
      </c>
      <c r="F272" s="13" t="str">
        <f>'2bis-Regulator'!V110</f>
        <v/>
      </c>
      <c r="G272" s="13" t="str">
        <f>'2bis-Regulator'!AP110</f>
        <v>.</v>
      </c>
      <c r="H272" s="13">
        <f>'2bis-Regulator'!AQ110</f>
        <v>0</v>
      </c>
      <c r="I272" s="13" t="str">
        <f t="shared" si="4"/>
        <v>.</v>
      </c>
    </row>
    <row r="273" spans="1:9" ht="25" x14ac:dyDescent="0.25">
      <c r="A273" s="13" t="str">
        <f>'2bis-Regulator'!B111</f>
        <v>REGN</v>
      </c>
      <c r="B273" s="13" t="str">
        <f>'2bis-Regulator'!A111</f>
        <v>Q2b.d.2b_iii</v>
      </c>
      <c r="C273" s="13" t="str">
        <f>LEFT('2bis-Regulator'!F$108,FIND("(Q",'2bis-Regulator'!F$108)-2)&amp;" - "&amp;'2bis-Regulator'!G111</f>
        <v>If so, to which aspect(s) of environmental sustainability do these legal powers relate? (Select any that apply) - Resource management</v>
      </c>
      <c r="D273" s="13" t="str">
        <f>IF(OR('2bis-Regulator'!B111="REGN", '2bis-Regulator'!B111="REGNI"),"N",'2bis-Regulator'!C111)</f>
        <v>N</v>
      </c>
      <c r="E273" s="125" t="s">
        <v>0</v>
      </c>
      <c r="F273" s="13" t="str">
        <f>'2bis-Regulator'!V111</f>
        <v/>
      </c>
      <c r="G273" s="13" t="str">
        <f>'2bis-Regulator'!AP111</f>
        <v>.</v>
      </c>
      <c r="H273" s="13">
        <f>'2bis-Regulator'!AQ111</f>
        <v>0</v>
      </c>
      <c r="I273" s="13" t="str">
        <f t="shared" si="4"/>
        <v>.</v>
      </c>
    </row>
    <row r="274" spans="1:9" ht="25" x14ac:dyDescent="0.25">
      <c r="A274" s="13" t="str">
        <f>'2bis-Regulator'!B112</f>
        <v>REGN</v>
      </c>
      <c r="B274" s="13" t="str">
        <f>'2bis-Regulator'!A112</f>
        <v>Q2b.d.2b_iv</v>
      </c>
      <c r="C274" s="13" t="str">
        <f>LEFT('2bis-Regulator'!F$108,FIND("(Q",'2bis-Regulator'!F$108)-2)&amp;" - "&amp;'2bis-Regulator'!G112</f>
        <v>If so, to which aspect(s) of environmental sustainability do these legal powers relate? (Select any that apply) - Greenhouse gas reduction</v>
      </c>
      <c r="D274" s="13" t="str">
        <f>IF(OR('2bis-Regulator'!B112="REGN", '2bis-Regulator'!B112="REGNI"),"N",'2bis-Regulator'!C112)</f>
        <v>N</v>
      </c>
      <c r="E274" s="125" t="s">
        <v>0</v>
      </c>
      <c r="F274" s="13" t="str">
        <f>'2bis-Regulator'!V112</f>
        <v/>
      </c>
      <c r="G274" s="13" t="str">
        <f>'2bis-Regulator'!AP112</f>
        <v>.</v>
      </c>
      <c r="H274" s="13">
        <f>'2bis-Regulator'!AQ112</f>
        <v>0</v>
      </c>
      <c r="I274" s="13" t="str">
        <f t="shared" si="4"/>
        <v>.</v>
      </c>
    </row>
    <row r="275" spans="1:9" x14ac:dyDescent="0.25">
      <c r="A275" s="13" t="str">
        <f>'2bis-Regulator'!B113</f>
        <v>REGN</v>
      </c>
      <c r="B275" s="13" t="str">
        <f>'2bis-Regulator'!A113</f>
        <v>Q2b.d.2b_v</v>
      </c>
      <c r="C275" s="13" t="str">
        <f>LEFT('2bis-Regulator'!F$108,FIND("(Q",'2bis-Regulator'!F$108)-2)&amp;" - "&amp;'2bis-Regulator'!G113</f>
        <v>If so, to which aspect(s) of environmental sustainability do these legal powers relate? (Select any that apply) - Biodiversity</v>
      </c>
      <c r="D275" s="13" t="str">
        <f>IF(OR('2bis-Regulator'!B113="REGN", '2bis-Regulator'!B113="REGNI"),"N",'2bis-Regulator'!C113)</f>
        <v>N</v>
      </c>
      <c r="E275" s="125" t="s">
        <v>0</v>
      </c>
      <c r="F275" s="13" t="str">
        <f>'2bis-Regulator'!V113</f>
        <v/>
      </c>
      <c r="G275" s="13" t="str">
        <f>'2bis-Regulator'!AP113</f>
        <v>.</v>
      </c>
      <c r="H275" s="13">
        <f>'2bis-Regulator'!AQ113</f>
        <v>0</v>
      </c>
      <c r="I275" s="13" t="str">
        <f t="shared" si="4"/>
        <v>.</v>
      </c>
    </row>
    <row r="276" spans="1:9" ht="25" x14ac:dyDescent="0.25">
      <c r="A276" s="13" t="str">
        <f>'2bis-Regulator'!B114</f>
        <v>REGN</v>
      </c>
      <c r="B276" s="13" t="str">
        <f>'2bis-Regulator'!A114</f>
        <v>Q2b.d.2b_vi</v>
      </c>
      <c r="C276" s="13" t="str">
        <f>LEFT('2bis-Regulator'!F$108,FIND("(Q",'2bis-Regulator'!F$108)-2)&amp;" - "&amp;'2bis-Regulator'!G114</f>
        <v>If so, to which aspect(s) of environmental sustainability do these legal powers relate? (Select any that apply) - Water and air pollution</v>
      </c>
      <c r="D276" s="13" t="str">
        <f>IF(OR('2bis-Regulator'!B114="REGN", '2bis-Regulator'!B114="REGNI"),"N",'2bis-Regulator'!C114)</f>
        <v>N</v>
      </c>
      <c r="E276" s="125" t="s">
        <v>0</v>
      </c>
      <c r="F276" s="13" t="str">
        <f>'2bis-Regulator'!V114</f>
        <v/>
      </c>
      <c r="G276" s="13" t="str">
        <f>'2bis-Regulator'!AP114</f>
        <v>.</v>
      </c>
      <c r="H276" s="13">
        <f>'2bis-Regulator'!AQ114</f>
        <v>0</v>
      </c>
      <c r="I276" s="13" t="str">
        <f t="shared" si="4"/>
        <v>.</v>
      </c>
    </row>
    <row r="277" spans="1:9" ht="25" x14ac:dyDescent="0.25">
      <c r="A277" s="13" t="str">
        <f>'2bis-Regulator'!B115</f>
        <v>REGN</v>
      </c>
      <c r="B277" s="13" t="str">
        <f>'2bis-Regulator'!A115</f>
        <v>Q2b.d.2b_vii</v>
      </c>
      <c r="C277" s="13" t="str">
        <f>LEFT('2bis-Regulator'!F$108,FIND("(Q",'2bis-Regulator'!F$108)-2)&amp;" - "&amp;'2bis-Regulator'!G115</f>
        <v>If so, to which aspect(s) of environmental sustainability do these legal powers relate? (Select any that apply) - Waste management</v>
      </c>
      <c r="D277" s="13" t="str">
        <f>IF(OR('2bis-Regulator'!B115="REGN", '2bis-Regulator'!B115="REGNI"),"N",'2bis-Regulator'!C115)</f>
        <v>N</v>
      </c>
      <c r="E277" s="125" t="s">
        <v>0</v>
      </c>
      <c r="F277" s="13" t="str">
        <f>'2bis-Regulator'!V115</f>
        <v/>
      </c>
      <c r="G277" s="13" t="str">
        <f>'2bis-Regulator'!AP115</f>
        <v>.</v>
      </c>
      <c r="H277" s="13">
        <f>'2bis-Regulator'!AQ115</f>
        <v>0</v>
      </c>
      <c r="I277" s="13" t="str">
        <f t="shared" si="4"/>
        <v>.</v>
      </c>
    </row>
    <row r="278" spans="1:9" ht="25" x14ac:dyDescent="0.25">
      <c r="A278" s="13" t="str">
        <f>'2bis-Regulator'!B116</f>
        <v>REGN</v>
      </c>
      <c r="B278" s="13" t="str">
        <f>'2bis-Regulator'!A116</f>
        <v>Q2b.d.2b_viii</v>
      </c>
      <c r="C278" s="13" t="str">
        <f>LEFT('2bis-Regulator'!F$108,FIND("(Q",'2bis-Regulator'!F$108)-2)&amp;" - "&amp;'2bis-Regulator'!G116</f>
        <v>If so, to which aspect(s) of environmental sustainability do these legal powers relate? (Select any that apply) - Other, please specify</v>
      </c>
      <c r="D278" s="13" t="str">
        <f>IF(OR('2bis-Regulator'!B116="REGN", '2bis-Regulator'!B116="REGNI"),"N",'2bis-Regulator'!C116)</f>
        <v>N</v>
      </c>
      <c r="E278" s="125" t="s">
        <v>0</v>
      </c>
      <c r="F278" s="13" t="str">
        <f>'2bis-Regulator'!V116</f>
        <v/>
      </c>
      <c r="G278" s="13" t="str">
        <f>'2bis-Regulator'!AP116</f>
        <v>.</v>
      </c>
      <c r="H278" s="13">
        <f>'2bis-Regulator'!AQ116</f>
        <v>0</v>
      </c>
      <c r="I278" s="13" t="str">
        <f t="shared" si="4"/>
        <v>.</v>
      </c>
    </row>
    <row r="279" spans="1:9" ht="25" x14ac:dyDescent="0.25">
      <c r="A279" s="13" t="str">
        <f>'2bis-Regulator'!B117</f>
        <v>REGN</v>
      </c>
      <c r="B279" s="13" t="str">
        <f>'2bis-Regulator'!A117</f>
        <v>Q2b.d.3</v>
      </c>
      <c r="C279" s="13" t="str">
        <f>LEFT('2bis-Regulator'!E117,FIND("(Q",'2bis-Regulator'!E117)-2)</f>
        <v>Does the regulator have the legal power to collect relevant data on the environmental sustainability of the sector (e.g. greenhouse gas emissions, etc.) to inform its regulatory decision making?</v>
      </c>
      <c r="D279" s="13" t="str">
        <f>IF(OR('2bis-Regulator'!B117="REGN", '2bis-Regulator'!B117="REGNI"),"N",'2bis-Regulator'!C117)</f>
        <v>N</v>
      </c>
      <c r="E279" s="125" t="s">
        <v>0</v>
      </c>
      <c r="F279" s="13" t="str">
        <f>'2bis-Regulator'!V117</f>
        <v/>
      </c>
      <c r="G279" s="13" t="str">
        <f>'2bis-Regulator'!AP117</f>
        <v>.</v>
      </c>
      <c r="H279" s="13">
        <f>'2bis-Regulator'!AQ117</f>
        <v>0</v>
      </c>
      <c r="I279" s="13" t="str">
        <f t="shared" si="4"/>
        <v>.</v>
      </c>
    </row>
    <row r="280" spans="1:9" ht="50" x14ac:dyDescent="0.25">
      <c r="A280" s="13" t="str">
        <f>'2bis-Regulator'!B119</f>
        <v>REGN</v>
      </c>
      <c r="B280" s="13" t="str">
        <f>'2bis-Regulator'!A119</f>
        <v>Q2b.d.3a_i</v>
      </c>
      <c r="C280" s="13" t="str">
        <f>LEFT('2bis-Regulator'!F$118,FIND("(Q",'2bis-Regulator'!F$118)-2)&amp;" - "&amp;'2bis-Regulator'!G119</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Policy objective(s) related to promoting competition</v>
      </c>
      <c r="D280" s="13" t="str">
        <f>IF(OR('2bis-Regulator'!B119="REGN", '2bis-Regulator'!B119="REGNI"),"N",'2bis-Regulator'!C119)</f>
        <v>N</v>
      </c>
      <c r="E280" s="125" t="s">
        <v>0</v>
      </c>
      <c r="F280" s="13" t="str">
        <f>'2bis-Regulator'!V119</f>
        <v/>
      </c>
      <c r="G280" s="13" t="str">
        <f>'2bis-Regulator'!AP119</f>
        <v>.</v>
      </c>
      <c r="H280" s="13">
        <f>'2bis-Regulator'!AQ119</f>
        <v>0</v>
      </c>
      <c r="I280" s="13" t="str">
        <f t="shared" si="4"/>
        <v>.</v>
      </c>
    </row>
    <row r="281" spans="1:9" ht="50" x14ac:dyDescent="0.25">
      <c r="A281" s="13" t="str">
        <f>'2bis-Regulator'!B120</f>
        <v>REGN</v>
      </c>
      <c r="B281" s="13" t="str">
        <f>'2bis-Regulator'!A120</f>
        <v>Q2b.d.3a_ii</v>
      </c>
      <c r="C281" s="13" t="str">
        <f>LEFT('2bis-Regulator'!F$118,FIND("(Q",'2bis-Regulator'!F$118)-2)&amp;" - "&amp;'2bis-Regulator'!G120</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Policy objective(s) related to improving cost effectiveness</v>
      </c>
      <c r="D281" s="13" t="str">
        <f>IF(OR('2bis-Regulator'!B120="REGN", '2bis-Regulator'!B120="REGNI"),"N",'2bis-Regulator'!C120)</f>
        <v>N</v>
      </c>
      <c r="E281" s="125" t="s">
        <v>0</v>
      </c>
      <c r="F281" s="13" t="str">
        <f>'2bis-Regulator'!V120</f>
        <v/>
      </c>
      <c r="G281" s="13" t="str">
        <f>'2bis-Regulator'!AP120</f>
        <v>.</v>
      </c>
      <c r="H281" s="13">
        <f>'2bis-Regulator'!AQ120</f>
        <v>0</v>
      </c>
      <c r="I281" s="13" t="str">
        <f t="shared" si="4"/>
        <v>.</v>
      </c>
    </row>
    <row r="282" spans="1:9" ht="50" x14ac:dyDescent="0.25">
      <c r="A282" s="13" t="str">
        <f>'2bis-Regulator'!B121</f>
        <v>REGN</v>
      </c>
      <c r="B282" s="13" t="str">
        <f>'2bis-Regulator'!A121</f>
        <v>Q2b.d.3a_iii</v>
      </c>
      <c r="C282" s="13" t="str">
        <f>LEFT('2bis-Regulator'!F$118,FIND("(Q",'2bis-Regulator'!F$118)-2)&amp;" - "&amp;'2bis-Regulator'!G121</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Policy objective(s) related to protecting consumer welfare or social inclusion</v>
      </c>
      <c r="D282" s="13" t="str">
        <f>IF(OR('2bis-Regulator'!B121="REGN", '2bis-Regulator'!B121="REGNI"),"N",'2bis-Regulator'!C121)</f>
        <v>N</v>
      </c>
      <c r="E282" s="125" t="s">
        <v>0</v>
      </c>
      <c r="F282" s="13" t="str">
        <f>'2bis-Regulator'!V121</f>
        <v/>
      </c>
      <c r="G282" s="13" t="str">
        <f>'2bis-Regulator'!AP121</f>
        <v>.</v>
      </c>
      <c r="H282" s="13">
        <f>'2bis-Regulator'!AQ121</f>
        <v>0</v>
      </c>
      <c r="I282" s="13" t="str">
        <f t="shared" si="4"/>
        <v>.</v>
      </c>
    </row>
    <row r="283" spans="1:9" ht="50" x14ac:dyDescent="0.25">
      <c r="A283" s="13" t="str">
        <f>'2bis-Regulator'!B122</f>
        <v>REGN</v>
      </c>
      <c r="B283" s="13" t="str">
        <f>'2bis-Regulator'!A122</f>
        <v>Q2b.d.3a_iv</v>
      </c>
      <c r="C283" s="13" t="str">
        <f>LEFT('2bis-Regulator'!F$118,FIND("(Q",'2bis-Regulator'!F$118)-2)&amp;" - "&amp;'2bis-Regulator'!G122</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Other policy objective(s), please specify</v>
      </c>
      <c r="D283" s="13" t="str">
        <f>IF(OR('2bis-Regulator'!B122="REGN", '2bis-Regulator'!B122="REGNI"),"N",'2bis-Regulator'!C122)</f>
        <v>N</v>
      </c>
      <c r="E283" s="125" t="s">
        <v>0</v>
      </c>
      <c r="F283" s="13" t="str">
        <f>'2bis-Regulator'!V122</f>
        <v/>
      </c>
      <c r="G283" s="13" t="str">
        <f>'2bis-Regulator'!AP122</f>
        <v>.</v>
      </c>
      <c r="H283" s="13">
        <f>'2bis-Regulator'!AQ122</f>
        <v>0</v>
      </c>
      <c r="I283" s="13" t="str">
        <f t="shared" si="4"/>
        <v>.</v>
      </c>
    </row>
    <row r="284" spans="1:9" ht="25" x14ac:dyDescent="0.25">
      <c r="A284" s="13" t="str">
        <f>'2bis-Regulator'!B123</f>
        <v>REGN</v>
      </c>
      <c r="B284" s="13" t="str">
        <f>'2bis-Regulator'!A123</f>
        <v>Q2b.d.4</v>
      </c>
      <c r="C284" s="13" t="str">
        <f>LEFT('2bis-Regulator'!E123,FIND("(Q",'2bis-Regulator'!E123)-2)</f>
        <v>Are there any formalised co-ordination mechanisms to address issues related to environmental sustainability between the regulator and ministries in charge of environmental policy or authorities in charge of environmental protection?</v>
      </c>
      <c r="D284" s="13" t="str">
        <f>IF(OR('2bis-Regulator'!B123="REGN", '2bis-Regulator'!B123="REGNI"),"N",'2bis-Regulator'!C123)</f>
        <v>N</v>
      </c>
      <c r="E284" s="125" t="s">
        <v>0</v>
      </c>
      <c r="F284" s="13" t="str">
        <f>'2bis-Regulator'!V123</f>
        <v/>
      </c>
      <c r="G284" s="13" t="str">
        <f>'2bis-Regulator'!AP123</f>
        <v>.</v>
      </c>
      <c r="H284" s="13">
        <f>'2bis-Regulator'!AQ123</f>
        <v>0</v>
      </c>
      <c r="I284" s="13" t="str">
        <f t="shared" si="4"/>
        <v>.</v>
      </c>
    </row>
    <row r="285" spans="1:9" ht="25" x14ac:dyDescent="0.25">
      <c r="A285" s="13" t="str">
        <f>'2bis-Regulator'!B124</f>
        <v>REGN</v>
      </c>
      <c r="B285" s="13" t="str">
        <f>'2bis-Regulator'!A124</f>
        <v>Q2b.d.5</v>
      </c>
      <c r="C285" s="13" t="str">
        <f>LEFT('2bis-Regulator'!E124,FIND("(Q",'2bis-Regulator'!E124)-2)</f>
        <v>Does your organisation recruit any staff with expertise in areas related to the environmental sustainability of the sector, in support of the delivery of its functions?</v>
      </c>
      <c r="D285" s="13" t="str">
        <f>IF(OR('2bis-Regulator'!B124="REGN", '2bis-Regulator'!B124="REGNI"),"N",'2bis-Regulator'!C124)</f>
        <v>N</v>
      </c>
      <c r="E285" s="125" t="s">
        <v>0</v>
      </c>
      <c r="F285" s="13" t="str">
        <f>'2bis-Regulator'!V124</f>
        <v/>
      </c>
      <c r="G285" s="13" t="str">
        <f>'2bis-Regulator'!AP124</f>
        <v>.</v>
      </c>
      <c r="H285" s="13">
        <f>'2bis-Regulator'!AQ124</f>
        <v>0</v>
      </c>
      <c r="I285" s="13" t="str">
        <f t="shared" si="4"/>
        <v>.</v>
      </c>
    </row>
    <row r="286" spans="1:9" ht="25" x14ac:dyDescent="0.25">
      <c r="A286" s="13" t="str">
        <f>'2bis-Regulator'!B125</f>
        <v>REGN</v>
      </c>
      <c r="B286" s="13" t="str">
        <f>'2bis-Regulator'!A125</f>
        <v>Q2b.d.6</v>
      </c>
      <c r="C286" s="13" t="str">
        <f>LEFT('2bis-Regulator'!E125,FIND("(Q",'2bis-Regulator'!E125)-2)</f>
        <v>Does the regulator send a specific request to environmental civil society organisations (CSOs) to invite them to participate in consultation processes by the regulator?</v>
      </c>
      <c r="D286" s="13" t="str">
        <f>IF(OR('2bis-Regulator'!B125="REGN", '2bis-Regulator'!B125="REGNI"),"N",'2bis-Regulator'!C125)</f>
        <v>N</v>
      </c>
      <c r="E286" s="125" t="s">
        <v>0</v>
      </c>
      <c r="F286" s="13" t="str">
        <f>'2bis-Regulator'!V125</f>
        <v/>
      </c>
      <c r="G286" s="13" t="str">
        <f>'2bis-Regulator'!AP125</f>
        <v>.</v>
      </c>
      <c r="H286" s="13">
        <f>'2bis-Regulator'!AQ125</f>
        <v>0</v>
      </c>
      <c r="I286" s="13" t="str">
        <f t="shared" si="4"/>
        <v>.</v>
      </c>
    </row>
    <row r="287" spans="1:9" ht="25" x14ac:dyDescent="0.25">
      <c r="A287" s="13" t="str">
        <f>'2bis-Regulator'!B126</f>
        <v>REGN</v>
      </c>
      <c r="B287" s="13" t="str">
        <f>'2bis-Regulator'!A126</f>
        <v>Q2b.d.7</v>
      </c>
      <c r="C287" s="13" t="str">
        <f>LEFT('2bis-Regulator'!E126,FIND("(Q",'2bis-Regulator'!E126)-2)</f>
        <v>If there are quantitative targets for the sector defined in legislation in terms of environmental sustainability, does the regulator consider these quantitative targets as part of its regulatory decision-making process?</v>
      </c>
      <c r="D287" s="13" t="str">
        <f>IF(OR('2bis-Regulator'!B126="REGN", '2bis-Regulator'!B126="REGNI"),"N",'2bis-Regulator'!C126)</f>
        <v>N</v>
      </c>
      <c r="E287" s="125" t="s">
        <v>0</v>
      </c>
      <c r="F287" s="13" t="str">
        <f>'2bis-Regulator'!V126</f>
        <v/>
      </c>
      <c r="G287" s="13" t="str">
        <f>'2bis-Regulator'!AP126</f>
        <v>.</v>
      </c>
      <c r="H287" s="13">
        <f>'2bis-Regulator'!AQ126</f>
        <v>0</v>
      </c>
      <c r="I287" s="13" t="str">
        <f t="shared" si="4"/>
        <v>.</v>
      </c>
    </row>
    <row r="288" spans="1:9" ht="25" x14ac:dyDescent="0.25">
      <c r="A288" s="13" t="str">
        <f>'2bis-Regulator'!B127</f>
        <v>REGN</v>
      </c>
      <c r="B288" s="13" t="str">
        <f>'2bis-Regulator'!A127</f>
        <v>Q2b.d.8</v>
      </c>
      <c r="C288" s="13" t="str">
        <f>LEFT('2bis-Regulator'!E127,FIND("(Q",'2bis-Regulator'!E127)-2)</f>
        <v>Is the regulator required to assess (ex ante or ex post) the impact of the regulatory framework (or specific regulatory decisions issued by the regulator) on furthering environmental sustainability objectives?</v>
      </c>
      <c r="D288" s="13" t="str">
        <f>IF(OR('2bis-Regulator'!B127="REGN", '2bis-Regulator'!B127="REGNI"),"N",'2bis-Regulator'!C127)</f>
        <v>N</v>
      </c>
      <c r="E288" s="125" t="s">
        <v>0</v>
      </c>
      <c r="F288" s="13" t="str">
        <f>'2bis-Regulator'!V127</f>
        <v/>
      </c>
      <c r="G288" s="13" t="str">
        <f>'2bis-Regulator'!AP127</f>
        <v>.</v>
      </c>
      <c r="H288" s="13">
        <f>'2bis-Regulator'!AQ127</f>
        <v>0</v>
      </c>
      <c r="I288" s="13" t="str">
        <f t="shared" si="4"/>
        <v>.</v>
      </c>
    </row>
    <row r="289" spans="2:9" x14ac:dyDescent="0.25">
      <c r="B289" s="13"/>
      <c r="E289" s="12"/>
      <c r="G289"/>
      <c r="H289" s="8"/>
      <c r="I289" s="8"/>
    </row>
    <row r="290" spans="2:9" x14ac:dyDescent="0.25">
      <c r="B290" s="13"/>
      <c r="E290" s="12"/>
      <c r="G290"/>
      <c r="H290" s="8"/>
      <c r="I290" s="8"/>
    </row>
    <row r="291" spans="2:9" x14ac:dyDescent="0.25">
      <c r="B291" s="13"/>
      <c r="E291" s="12"/>
      <c r="G291"/>
      <c r="H291" s="8"/>
      <c r="I291" s="8"/>
    </row>
    <row r="292" spans="2:9" x14ac:dyDescent="0.25">
      <c r="B292" s="13"/>
      <c r="E292" s="12"/>
      <c r="G292"/>
      <c r="H292" s="8"/>
      <c r="I292" s="8"/>
    </row>
    <row r="293" spans="2:9" x14ac:dyDescent="0.25">
      <c r="B293" s="13"/>
      <c r="E293" s="12"/>
      <c r="G293"/>
      <c r="H293" s="8"/>
      <c r="I293" s="8"/>
    </row>
    <row r="294" spans="2:9" x14ac:dyDescent="0.25">
      <c r="B294" s="13"/>
      <c r="E294" s="12"/>
      <c r="G294"/>
      <c r="H294" s="8"/>
      <c r="I294" s="8"/>
    </row>
    <row r="295" spans="2:9" x14ac:dyDescent="0.25">
      <c r="B295" s="13"/>
      <c r="E295" s="12"/>
      <c r="G295"/>
      <c r="H295" s="8"/>
      <c r="I295" s="8"/>
    </row>
    <row r="296" spans="2:9" x14ac:dyDescent="0.25">
      <c r="B296" s="13"/>
      <c r="E296" s="12"/>
      <c r="G296"/>
      <c r="H296" s="8"/>
      <c r="I296" s="8"/>
    </row>
    <row r="297" spans="2:9" x14ac:dyDescent="0.25">
      <c r="B297" s="13"/>
      <c r="E297" s="12"/>
      <c r="G297"/>
      <c r="H297" s="8"/>
      <c r="I297" s="8"/>
    </row>
    <row r="298" spans="2:9" x14ac:dyDescent="0.25">
      <c r="B298" s="13"/>
      <c r="E298" s="12"/>
      <c r="G298"/>
      <c r="H298" s="8"/>
      <c r="I298" s="8"/>
    </row>
    <row r="299" spans="2:9" x14ac:dyDescent="0.25">
      <c r="B299" s="13"/>
      <c r="E299" s="12"/>
      <c r="G299"/>
      <c r="H299" s="8"/>
      <c r="I299" s="8"/>
    </row>
    <row r="300" spans="2:9" x14ac:dyDescent="0.25">
      <c r="B300" s="13"/>
      <c r="E300" s="12"/>
      <c r="G300"/>
      <c r="H300" s="8"/>
      <c r="I300" s="8"/>
    </row>
    <row r="301" spans="2:9" x14ac:dyDescent="0.25">
      <c r="B301" s="13"/>
      <c r="E301" s="12"/>
      <c r="G301"/>
      <c r="H301" s="8"/>
      <c r="I301" s="8"/>
    </row>
    <row r="302" spans="2:9" x14ac:dyDescent="0.25">
      <c r="B302" s="13"/>
      <c r="E302" s="12"/>
      <c r="G302"/>
      <c r="H302" s="8"/>
      <c r="I302" s="8"/>
    </row>
    <row r="303" spans="2:9" x14ac:dyDescent="0.25">
      <c r="B303" s="13"/>
      <c r="E303" s="12"/>
      <c r="G303"/>
      <c r="H303" s="8"/>
      <c r="I303" s="8"/>
    </row>
    <row r="304" spans="2:9" x14ac:dyDescent="0.25">
      <c r="B304" s="13"/>
      <c r="E304" s="12"/>
      <c r="G304"/>
      <c r="H304" s="8"/>
      <c r="I304" s="8"/>
    </row>
    <row r="305" spans="2:9" x14ac:dyDescent="0.25">
      <c r="B305" s="13"/>
      <c r="E305" s="12"/>
      <c r="G305"/>
      <c r="H305" s="8"/>
      <c r="I305" s="8"/>
    </row>
    <row r="306" spans="2:9" x14ac:dyDescent="0.25">
      <c r="B306" s="13"/>
      <c r="E306" s="12"/>
      <c r="G306"/>
      <c r="H306" s="8"/>
      <c r="I306" s="8"/>
    </row>
    <row r="307" spans="2:9" x14ac:dyDescent="0.25">
      <c r="B307" s="13"/>
      <c r="E307" s="12"/>
      <c r="G307"/>
      <c r="H307" s="8"/>
      <c r="I307" s="8"/>
    </row>
    <row r="308" spans="2:9" x14ac:dyDescent="0.25">
      <c r="B308" s="13"/>
      <c r="E308" s="12"/>
      <c r="G308"/>
      <c r="H308" s="8"/>
      <c r="I308" s="8"/>
    </row>
    <row r="309" spans="2:9" x14ac:dyDescent="0.25">
      <c r="B309" s="13"/>
      <c r="E309" s="12"/>
      <c r="G309"/>
      <c r="H309" s="8"/>
      <c r="I309" s="8"/>
    </row>
    <row r="310" spans="2:9" x14ac:dyDescent="0.25">
      <c r="B310" s="13"/>
      <c r="E310" s="12"/>
      <c r="G310"/>
      <c r="H310" s="8"/>
      <c r="I310" s="8"/>
    </row>
    <row r="311" spans="2:9" x14ac:dyDescent="0.25">
      <c r="B311" s="13"/>
      <c r="E311" s="12"/>
      <c r="G311"/>
      <c r="H311" s="8"/>
      <c r="I311" s="8"/>
    </row>
    <row r="312" spans="2:9" x14ac:dyDescent="0.25">
      <c r="B312" s="13"/>
      <c r="E312" s="12"/>
      <c r="G312"/>
      <c r="H312" s="8"/>
      <c r="I312" s="8"/>
    </row>
    <row r="313" spans="2:9" x14ac:dyDescent="0.25">
      <c r="B313" s="13"/>
      <c r="E313" s="12"/>
      <c r="G313"/>
      <c r="H313" s="8"/>
      <c r="I313" s="8"/>
    </row>
    <row r="314" spans="2:9" x14ac:dyDescent="0.25">
      <c r="B314" s="13"/>
      <c r="E314" s="12"/>
      <c r="G314"/>
      <c r="H314" s="8"/>
      <c r="I314" s="8"/>
    </row>
    <row r="315" spans="2:9" x14ac:dyDescent="0.25">
      <c r="B315" s="13"/>
      <c r="E315" s="12"/>
      <c r="G315"/>
      <c r="H315" s="8"/>
      <c r="I315" s="8"/>
    </row>
    <row r="316" spans="2:9" x14ac:dyDescent="0.25">
      <c r="B316" s="13"/>
      <c r="E316" s="12"/>
      <c r="G316"/>
      <c r="H316" s="8"/>
      <c r="I316" s="8"/>
    </row>
    <row r="317" spans="2:9" x14ac:dyDescent="0.25">
      <c r="B317" s="13"/>
      <c r="E317" s="12"/>
      <c r="G317"/>
      <c r="H317" s="8"/>
      <c r="I317" s="8"/>
    </row>
    <row r="318" spans="2:9" x14ac:dyDescent="0.25">
      <c r="B318" s="13"/>
      <c r="E318" s="12"/>
      <c r="G318"/>
      <c r="H318" s="8"/>
      <c r="I318" s="8"/>
    </row>
    <row r="319" spans="2:9" x14ac:dyDescent="0.25">
      <c r="B319" s="13"/>
      <c r="E319" s="12"/>
      <c r="G319"/>
      <c r="H319" s="8"/>
      <c r="I319" s="8"/>
    </row>
    <row r="320" spans="2:9" x14ac:dyDescent="0.25">
      <c r="B320" s="13"/>
      <c r="E320" s="12"/>
      <c r="G320"/>
      <c r="H320" s="8"/>
      <c r="I320" s="8"/>
    </row>
    <row r="321" spans="2:9" x14ac:dyDescent="0.25">
      <c r="B321" s="13"/>
      <c r="E321" s="12"/>
      <c r="G321"/>
      <c r="H321" s="8"/>
      <c r="I321" s="8"/>
    </row>
    <row r="322" spans="2:9" x14ac:dyDescent="0.25">
      <c r="B322" s="13"/>
      <c r="E322" s="12"/>
      <c r="G322"/>
      <c r="H322" s="8"/>
      <c r="I322" s="8"/>
    </row>
    <row r="323" spans="2:9" x14ac:dyDescent="0.25">
      <c r="B323" s="13"/>
      <c r="E323" s="12"/>
      <c r="G323"/>
      <c r="H323" s="8"/>
      <c r="I323" s="8"/>
    </row>
    <row r="324" spans="2:9" x14ac:dyDescent="0.25">
      <c r="B324" s="13"/>
      <c r="E324" s="12"/>
      <c r="G324"/>
      <c r="H324" s="8"/>
      <c r="I324" s="8"/>
    </row>
    <row r="325" spans="2:9" x14ac:dyDescent="0.25">
      <c r="B325" s="13"/>
      <c r="E325" s="12"/>
      <c r="G325"/>
      <c r="H325" s="8"/>
      <c r="I325" s="8"/>
    </row>
    <row r="326" spans="2:9" x14ac:dyDescent="0.25">
      <c r="B326" s="13"/>
      <c r="E326" s="12"/>
      <c r="G326"/>
      <c r="H326" s="8"/>
      <c r="I326" s="8"/>
    </row>
    <row r="327" spans="2:9" x14ac:dyDescent="0.25">
      <c r="B327" s="13"/>
      <c r="E327" s="12"/>
      <c r="G327"/>
      <c r="H327" s="8"/>
      <c r="I327" s="8"/>
    </row>
    <row r="328" spans="2:9" x14ac:dyDescent="0.25">
      <c r="B328" s="13"/>
      <c r="E328" s="12"/>
      <c r="G328"/>
      <c r="H328" s="8"/>
      <c r="I328" s="8"/>
    </row>
    <row r="329" spans="2:9" x14ac:dyDescent="0.25">
      <c r="B329" s="13"/>
      <c r="E329" s="12"/>
      <c r="G329"/>
      <c r="H329" s="8"/>
      <c r="I329" s="8"/>
    </row>
    <row r="330" spans="2:9" x14ac:dyDescent="0.25">
      <c r="B330" s="13"/>
      <c r="E330" s="12"/>
      <c r="G330"/>
      <c r="H330" s="8"/>
      <c r="I330" s="8"/>
    </row>
    <row r="331" spans="2:9" x14ac:dyDescent="0.25">
      <c r="B331" s="13"/>
      <c r="E331" s="12"/>
      <c r="G331"/>
      <c r="H331" s="8"/>
      <c r="I331" s="8"/>
    </row>
    <row r="332" spans="2:9" x14ac:dyDescent="0.25">
      <c r="B332" s="13"/>
      <c r="E332" s="12"/>
      <c r="G332"/>
      <c r="H332" s="8"/>
      <c r="I332" s="8"/>
    </row>
    <row r="333" spans="2:9" x14ac:dyDescent="0.25">
      <c r="B333" s="13"/>
      <c r="E333" s="12"/>
      <c r="G333"/>
      <c r="H333" s="8"/>
      <c r="I333" s="8"/>
    </row>
    <row r="334" spans="2:9" x14ac:dyDescent="0.25">
      <c r="B334" s="13"/>
      <c r="E334" s="12"/>
      <c r="G334"/>
      <c r="H334" s="8"/>
      <c r="I334" s="8"/>
    </row>
    <row r="335" spans="2:9" x14ac:dyDescent="0.25">
      <c r="B335" s="13"/>
      <c r="E335" s="12"/>
      <c r="G335"/>
      <c r="H335" s="8"/>
      <c r="I335" s="8"/>
    </row>
    <row r="336" spans="2:9" x14ac:dyDescent="0.25">
      <c r="B336" s="13"/>
      <c r="E336" s="12"/>
      <c r="G336"/>
      <c r="H336" s="8"/>
      <c r="I336" s="8"/>
    </row>
    <row r="337" spans="2:9" x14ac:dyDescent="0.25">
      <c r="B337" s="13"/>
      <c r="E337" s="12"/>
      <c r="G337"/>
      <c r="H337" s="8"/>
      <c r="I337" s="8"/>
    </row>
    <row r="338" spans="2:9" x14ac:dyDescent="0.25">
      <c r="B338" s="13"/>
      <c r="E338" s="12"/>
      <c r="G338"/>
      <c r="H338" s="8"/>
      <c r="I338" s="8"/>
    </row>
    <row r="339" spans="2:9" x14ac:dyDescent="0.25">
      <c r="B339" s="13"/>
      <c r="E339" s="12"/>
      <c r="G339"/>
      <c r="H339" s="8"/>
      <c r="I339" s="8"/>
    </row>
    <row r="340" spans="2:9" x14ac:dyDescent="0.25">
      <c r="B340" s="13"/>
      <c r="E340" s="12"/>
      <c r="G340"/>
      <c r="H340" s="8"/>
      <c r="I340" s="8"/>
    </row>
    <row r="341" spans="2:9" x14ac:dyDescent="0.25">
      <c r="B341" s="13"/>
      <c r="E341" s="12"/>
      <c r="G341"/>
      <c r="H341" s="8"/>
      <c r="I341" s="8"/>
    </row>
    <row r="342" spans="2:9" x14ac:dyDescent="0.25">
      <c r="B342" s="13"/>
      <c r="E342" s="12"/>
      <c r="G342"/>
      <c r="H342" s="8"/>
      <c r="I342" s="8"/>
    </row>
    <row r="343" spans="2:9" x14ac:dyDescent="0.25">
      <c r="B343" s="13"/>
      <c r="E343" s="12"/>
      <c r="G343"/>
      <c r="H343" s="8"/>
      <c r="I343" s="8"/>
    </row>
    <row r="344" spans="2:9" x14ac:dyDescent="0.25">
      <c r="B344" s="13"/>
      <c r="E344" s="12"/>
      <c r="G344"/>
      <c r="H344" s="8"/>
      <c r="I344" s="8"/>
    </row>
    <row r="345" spans="2:9" x14ac:dyDescent="0.25">
      <c r="B345" s="13"/>
      <c r="E345" s="12"/>
      <c r="G345"/>
      <c r="H345" s="8"/>
      <c r="I345" s="8"/>
    </row>
    <row r="346" spans="2:9" x14ac:dyDescent="0.25">
      <c r="B346" s="13"/>
      <c r="E346" s="12"/>
      <c r="G346"/>
      <c r="H346" s="8"/>
      <c r="I346" s="8"/>
    </row>
    <row r="347" spans="2:9" x14ac:dyDescent="0.25">
      <c r="B347" s="13"/>
      <c r="E347" s="12"/>
      <c r="G347"/>
      <c r="H347" s="8"/>
      <c r="I347" s="8"/>
    </row>
    <row r="348" spans="2:9" x14ac:dyDescent="0.25">
      <c r="B348" s="13"/>
      <c r="E348" s="12"/>
      <c r="G348"/>
      <c r="H348" s="8"/>
      <c r="I348" s="8"/>
    </row>
    <row r="349" spans="2:9" x14ac:dyDescent="0.25">
      <c r="B349" s="13"/>
      <c r="E349" s="12"/>
      <c r="G349"/>
      <c r="H349" s="8"/>
      <c r="I349" s="8"/>
    </row>
    <row r="350" spans="2:9" x14ac:dyDescent="0.25">
      <c r="B350" s="13"/>
      <c r="E350" s="12"/>
      <c r="G350"/>
      <c r="H350" s="8"/>
      <c r="I350" s="8"/>
    </row>
    <row r="351" spans="2:9" x14ac:dyDescent="0.25">
      <c r="B351" s="13"/>
      <c r="E351" s="12"/>
      <c r="G351"/>
      <c r="H351" s="8"/>
      <c r="I351" s="8"/>
    </row>
    <row r="352" spans="2:9" x14ac:dyDescent="0.25">
      <c r="B352" s="13"/>
      <c r="E352" s="12"/>
      <c r="G352"/>
      <c r="H352" s="8"/>
      <c r="I352" s="8"/>
    </row>
    <row r="353" spans="2:9" x14ac:dyDescent="0.25">
      <c r="B353" s="13"/>
      <c r="E353" s="12"/>
      <c r="G353"/>
      <c r="H353" s="8"/>
      <c r="I353" s="8"/>
    </row>
    <row r="354" spans="2:9" x14ac:dyDescent="0.25">
      <c r="B354" s="13"/>
      <c r="E354" s="12"/>
      <c r="G354"/>
      <c r="H354" s="8"/>
      <c r="I354" s="8"/>
    </row>
    <row r="355" spans="2:9" x14ac:dyDescent="0.25">
      <c r="B355" s="13"/>
      <c r="E355" s="12"/>
      <c r="G355"/>
      <c r="H355" s="8"/>
      <c r="I355" s="8"/>
    </row>
    <row r="356" spans="2:9" x14ac:dyDescent="0.25">
      <c r="B356" s="13"/>
      <c r="E356" s="12"/>
      <c r="G356"/>
      <c r="H356" s="8"/>
      <c r="I356" s="8"/>
    </row>
    <row r="357" spans="2:9" x14ac:dyDescent="0.25">
      <c r="B357" s="13"/>
      <c r="E357" s="12"/>
      <c r="G357"/>
      <c r="H357" s="8"/>
      <c r="I357" s="8"/>
    </row>
    <row r="358" spans="2:9" x14ac:dyDescent="0.25">
      <c r="B358" s="13"/>
      <c r="E358" s="12"/>
      <c r="G358"/>
      <c r="H358" s="8"/>
      <c r="I358" s="8"/>
    </row>
    <row r="359" spans="2:9" x14ac:dyDescent="0.25">
      <c r="B359" s="13"/>
      <c r="E359" s="12"/>
      <c r="G359"/>
      <c r="H359" s="8"/>
      <c r="I359" s="8"/>
    </row>
    <row r="360" spans="2:9" x14ac:dyDescent="0.25">
      <c r="B360" s="13"/>
      <c r="E360" s="12"/>
      <c r="G360"/>
      <c r="H360" s="8"/>
      <c r="I360" s="8"/>
    </row>
    <row r="361" spans="2:9" x14ac:dyDescent="0.25">
      <c r="B361" s="13"/>
      <c r="E361" s="12"/>
      <c r="G361"/>
      <c r="H361" s="8"/>
      <c r="I361" s="8"/>
    </row>
    <row r="362" spans="2:9" x14ac:dyDescent="0.25">
      <c r="B362" s="13"/>
      <c r="E362" s="12"/>
      <c r="G362"/>
      <c r="H362" s="8"/>
      <c r="I362" s="8"/>
    </row>
    <row r="363" spans="2:9" x14ac:dyDescent="0.25">
      <c r="B363" s="13"/>
      <c r="E363" s="12"/>
      <c r="G363"/>
      <c r="H363" s="8"/>
      <c r="I363" s="8"/>
    </row>
    <row r="364" spans="2:9" x14ac:dyDescent="0.25">
      <c r="B364" s="13"/>
      <c r="E364" s="12"/>
      <c r="G364"/>
      <c r="H364" s="8"/>
      <c r="I364" s="8"/>
    </row>
    <row r="365" spans="2:9" x14ac:dyDescent="0.25">
      <c r="B365" s="13"/>
      <c r="E365" s="12"/>
      <c r="G365"/>
      <c r="H365" s="8"/>
      <c r="I365" s="8"/>
    </row>
    <row r="366" spans="2:9" x14ac:dyDescent="0.25">
      <c r="B366" s="13"/>
      <c r="E366" s="12"/>
      <c r="G366"/>
      <c r="H366" s="8"/>
      <c r="I366" s="8"/>
    </row>
    <row r="367" spans="2:9" x14ac:dyDescent="0.25">
      <c r="B367" s="13"/>
      <c r="E367" s="12"/>
      <c r="G367"/>
      <c r="H367" s="8"/>
      <c r="I367" s="8"/>
    </row>
    <row r="368" spans="2:9" x14ac:dyDescent="0.25">
      <c r="B368" s="13"/>
      <c r="E368" s="12"/>
      <c r="G368"/>
      <c r="H368" s="8"/>
      <c r="I368" s="8"/>
    </row>
    <row r="369" spans="2:9" x14ac:dyDescent="0.25">
      <c r="B369" s="13"/>
      <c r="E369" s="12"/>
      <c r="G369"/>
      <c r="H369" s="8"/>
      <c r="I369" s="8"/>
    </row>
    <row r="370" spans="2:9" x14ac:dyDescent="0.25">
      <c r="B370" s="13"/>
      <c r="E370" s="12"/>
      <c r="G370"/>
      <c r="H370" s="8"/>
      <c r="I370" s="8"/>
    </row>
    <row r="371" spans="2:9" x14ac:dyDescent="0.25">
      <c r="B371" s="13"/>
      <c r="E371" s="12"/>
      <c r="G371"/>
      <c r="H371" s="8"/>
      <c r="I371" s="8"/>
    </row>
    <row r="372" spans="2:9" x14ac:dyDescent="0.25">
      <c r="B372" s="13"/>
      <c r="E372" s="12"/>
      <c r="G372"/>
      <c r="H372" s="8"/>
      <c r="I372" s="8"/>
    </row>
    <row r="373" spans="2:9" x14ac:dyDescent="0.25">
      <c r="B373" s="13"/>
      <c r="E373" s="12"/>
      <c r="G373"/>
      <c r="H373" s="8"/>
      <c r="I373" s="8"/>
    </row>
    <row r="374" spans="2:9" x14ac:dyDescent="0.25">
      <c r="B374" s="13"/>
      <c r="E374" s="12"/>
      <c r="G374"/>
      <c r="H374" s="8"/>
      <c r="I374" s="8"/>
    </row>
    <row r="375" spans="2:9" x14ac:dyDescent="0.25">
      <c r="B375" s="13"/>
      <c r="E375" s="12"/>
      <c r="G375"/>
      <c r="H375" s="8"/>
      <c r="I375" s="8"/>
    </row>
    <row r="376" spans="2:9" x14ac:dyDescent="0.25">
      <c r="B376" s="13"/>
      <c r="E376" s="12"/>
      <c r="G376"/>
      <c r="H376" s="8"/>
      <c r="I376" s="8"/>
    </row>
    <row r="377" spans="2:9" x14ac:dyDescent="0.25">
      <c r="B377" s="13"/>
      <c r="E377" s="12"/>
      <c r="G377"/>
      <c r="H377" s="8"/>
      <c r="I377" s="8"/>
    </row>
    <row r="378" spans="2:9" x14ac:dyDescent="0.25">
      <c r="B378" s="13"/>
      <c r="E378" s="12"/>
      <c r="G378"/>
      <c r="H378" s="8"/>
      <c r="I378" s="8"/>
    </row>
    <row r="379" spans="2:9" x14ac:dyDescent="0.25">
      <c r="B379" s="13"/>
      <c r="E379" s="12"/>
      <c r="G379"/>
      <c r="H379" s="8"/>
      <c r="I379" s="8"/>
    </row>
    <row r="380" spans="2:9" x14ac:dyDescent="0.25">
      <c r="B380" s="13"/>
      <c r="E380" s="12"/>
      <c r="G380"/>
      <c r="H380" s="8"/>
      <c r="I380" s="8"/>
    </row>
    <row r="381" spans="2:9" x14ac:dyDescent="0.25">
      <c r="B381" s="13"/>
      <c r="E381" s="12"/>
      <c r="G381"/>
      <c r="H381" s="8"/>
      <c r="I381" s="8"/>
    </row>
    <row r="382" spans="2:9" x14ac:dyDescent="0.25">
      <c r="B382" s="13"/>
      <c r="E382" s="12"/>
      <c r="G382"/>
      <c r="H382" s="8"/>
      <c r="I382" s="8"/>
    </row>
    <row r="383" spans="2:9" x14ac:dyDescent="0.25">
      <c r="B383" s="13"/>
      <c r="E383" s="12"/>
      <c r="G383"/>
      <c r="H383" s="8"/>
      <c r="I383" s="8"/>
    </row>
    <row r="384" spans="2:9" x14ac:dyDescent="0.25">
      <c r="B384" s="13"/>
      <c r="E384" s="12"/>
      <c r="G384"/>
      <c r="H384" s="8"/>
      <c r="I384" s="8"/>
    </row>
    <row r="385" spans="2:9" x14ac:dyDescent="0.25">
      <c r="B385" s="13"/>
      <c r="E385" s="12"/>
      <c r="G385"/>
      <c r="H385" s="8"/>
      <c r="I385" s="8"/>
    </row>
    <row r="386" spans="2:9" x14ac:dyDescent="0.25">
      <c r="B386" s="13"/>
      <c r="E386" s="12"/>
      <c r="G386"/>
      <c r="H386" s="8"/>
      <c r="I386" s="8"/>
    </row>
    <row r="387" spans="2:9" x14ac:dyDescent="0.25">
      <c r="B387" s="13"/>
      <c r="E387" s="12"/>
      <c r="G387"/>
      <c r="H387" s="8"/>
      <c r="I387" s="8"/>
    </row>
    <row r="388" spans="2:9" x14ac:dyDescent="0.25">
      <c r="B388" s="13"/>
      <c r="E388" s="12"/>
      <c r="G388"/>
      <c r="H388" s="8"/>
      <c r="I388" s="8"/>
    </row>
    <row r="389" spans="2:9" x14ac:dyDescent="0.25">
      <c r="B389" s="13"/>
      <c r="E389" s="12"/>
      <c r="G389"/>
      <c r="H389" s="8"/>
      <c r="I389" s="8"/>
    </row>
    <row r="390" spans="2:9" x14ac:dyDescent="0.25">
      <c r="B390" s="13"/>
      <c r="E390" s="12"/>
      <c r="G390"/>
      <c r="H390" s="8"/>
      <c r="I390" s="8"/>
    </row>
    <row r="391" spans="2:9" x14ac:dyDescent="0.25">
      <c r="B391" s="13"/>
      <c r="E391" s="12"/>
      <c r="G391"/>
      <c r="H391" s="8"/>
      <c r="I391" s="8"/>
    </row>
    <row r="392" spans="2:9" x14ac:dyDescent="0.25">
      <c r="B392" s="13"/>
      <c r="E392" s="12"/>
      <c r="G392"/>
      <c r="H392" s="8"/>
      <c r="I392" s="8"/>
    </row>
    <row r="393" spans="2:9" x14ac:dyDescent="0.25">
      <c r="B393" s="13"/>
      <c r="E393" s="12"/>
      <c r="G393"/>
      <c r="H393" s="8"/>
      <c r="I393" s="8"/>
    </row>
    <row r="394" spans="2:9" x14ac:dyDescent="0.25">
      <c r="B394" s="13"/>
      <c r="E394" s="12"/>
      <c r="G394"/>
      <c r="H394" s="8"/>
      <c r="I394" s="8"/>
    </row>
    <row r="395" spans="2:9" x14ac:dyDescent="0.25">
      <c r="B395" s="13"/>
      <c r="E395" s="12"/>
      <c r="G395"/>
      <c r="H395" s="8"/>
      <c r="I395" s="8"/>
    </row>
  </sheetData>
  <sheetProtection algorithmName="SHA-512" hashValue="0SpdjGEu1+YPXtJXbq09u5k3f3zu6VUcNYRIoIt30HGA1VaYXlSjsRh3gKSCFS7F87moXI8+n1rso3lrv4Q5TQ==" saltValue="eXAJyynR5QOd/uUQGou5NA==" spinCount="100000" sheet="1" objects="1" scenarios="1"/>
  <autoFilter ref="A1:G164" xr:uid="{00000000-0009-0000-0000-000004000000}"/>
  <pageMargins left="0.7" right="0.7" top="0.75" bottom="0.75" header="0.3" footer="0.3"/>
  <pageSetup paperSize="9" orientation="portrait" r:id="rId1"/>
  <headerFooter>
    <oddFooter>&amp;C_x000D_&amp;1#&amp;"Calibri"&amp;10&amp;K0000FF Restricted Use - À usage restreint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4"/>
  <dimension ref="A1:BC1047"/>
  <sheetViews>
    <sheetView zoomScale="85" zoomScaleNormal="85" workbookViewId="0">
      <selection activeCell="H11" sqref="H11"/>
    </sheetView>
  </sheetViews>
  <sheetFormatPr defaultColWidth="9.1796875" defaultRowHeight="11.5" x14ac:dyDescent="0.25"/>
  <cols>
    <col min="1" max="1" width="11.26953125" style="56" customWidth="1"/>
    <col min="2" max="10" width="20.54296875" style="56" customWidth="1"/>
    <col min="11" max="19" width="9.1796875" style="56"/>
    <col min="20" max="20" width="17.1796875" style="56" customWidth="1"/>
    <col min="21" max="23" width="28" style="56" customWidth="1"/>
    <col min="24" max="24" width="27.81640625" style="56" bestFit="1" customWidth="1"/>
    <col min="25" max="26" width="28" style="56" customWidth="1"/>
    <col min="27" max="27" width="26.7265625" style="56" bestFit="1" customWidth="1"/>
    <col min="28" max="28" width="28" style="56" customWidth="1"/>
    <col min="29" max="29" width="25.7265625" style="56" bestFit="1" customWidth="1"/>
    <col min="30" max="30" width="25.26953125" style="56" bestFit="1" customWidth="1"/>
    <col min="31" max="36" width="28" style="56" customWidth="1"/>
    <col min="37" max="37" width="13.26953125" style="56" bestFit="1" customWidth="1"/>
    <col min="38" max="48" width="28" style="56" customWidth="1"/>
    <col min="49" max="49" width="14.7265625" style="56" customWidth="1"/>
    <col min="50" max="50" width="26.26953125" style="56" bestFit="1" customWidth="1"/>
    <col min="51" max="51" width="30.54296875" style="56" bestFit="1" customWidth="1"/>
    <col min="52" max="54" width="12" style="56" bestFit="1" customWidth="1"/>
    <col min="55" max="16384" width="9.1796875" style="56"/>
  </cols>
  <sheetData>
    <row r="1" spans="1:50" ht="24" customHeight="1" x14ac:dyDescent="0.25">
      <c r="A1" s="62">
        <v>1</v>
      </c>
      <c r="B1" s="62">
        <v>2</v>
      </c>
      <c r="C1" s="62">
        <v>3</v>
      </c>
      <c r="D1" s="62">
        <v>4</v>
      </c>
      <c r="E1" s="62">
        <v>5</v>
      </c>
      <c r="F1" s="62">
        <v>6</v>
      </c>
      <c r="G1" s="56">
        <v>7</v>
      </c>
      <c r="H1" s="56">
        <v>8</v>
      </c>
      <c r="I1" s="56">
        <v>9</v>
      </c>
      <c r="J1" s="56">
        <v>10</v>
      </c>
      <c r="K1" s="56">
        <v>11</v>
      </c>
      <c r="L1" s="56">
        <v>12</v>
      </c>
      <c r="T1" s="57" t="s">
        <v>39</v>
      </c>
      <c r="U1" s="56" t="s">
        <v>42</v>
      </c>
      <c r="V1" s="56" t="s">
        <v>43</v>
      </c>
      <c r="W1" s="56" t="s">
        <v>44</v>
      </c>
      <c r="X1" s="56" t="s">
        <v>45</v>
      </c>
      <c r="Y1" s="56" t="s">
        <v>47</v>
      </c>
      <c r="Z1" s="56" t="s">
        <v>52</v>
      </c>
      <c r="AA1" s="56" t="s">
        <v>53</v>
      </c>
      <c r="AB1" s="56" t="s">
        <v>54</v>
      </c>
      <c r="AC1" s="56" t="s">
        <v>55</v>
      </c>
      <c r="AD1" s="56" t="s">
        <v>59</v>
      </c>
      <c r="AE1" s="56" t="s">
        <v>62</v>
      </c>
      <c r="AF1" s="56" t="s">
        <v>65</v>
      </c>
      <c r="AG1" s="56" t="s">
        <v>67</v>
      </c>
      <c r="AH1" s="56" t="s">
        <v>68</v>
      </c>
      <c r="AI1" s="56" t="s">
        <v>72</v>
      </c>
      <c r="AJ1" s="56" t="s">
        <v>74</v>
      </c>
      <c r="AK1" s="56" t="s">
        <v>76</v>
      </c>
      <c r="AL1" s="56" t="s">
        <v>78</v>
      </c>
      <c r="AM1" s="56" t="s">
        <v>80</v>
      </c>
      <c r="AN1" s="56" t="s">
        <v>82</v>
      </c>
      <c r="AO1" s="56" t="s">
        <v>83</v>
      </c>
      <c r="AP1" s="56" t="s">
        <v>131</v>
      </c>
      <c r="AQ1" s="56" t="s">
        <v>133</v>
      </c>
      <c r="AR1" s="58" t="s">
        <v>135</v>
      </c>
      <c r="AS1" s="56" t="s">
        <v>85</v>
      </c>
      <c r="AT1" s="56" t="s">
        <v>89</v>
      </c>
      <c r="AU1" s="56" t="s">
        <v>94</v>
      </c>
      <c r="AV1" s="58" t="s">
        <v>95</v>
      </c>
      <c r="AX1" s="56" t="s">
        <v>96</v>
      </c>
    </row>
    <row r="2" spans="1:50" ht="46" x14ac:dyDescent="0.25">
      <c r="A2" s="59" t="s">
        <v>2</v>
      </c>
      <c r="B2" s="60" t="s">
        <v>578</v>
      </c>
      <c r="C2" s="61" t="s">
        <v>588</v>
      </c>
      <c r="D2" s="58" t="s">
        <v>182</v>
      </c>
      <c r="E2" s="58" t="s">
        <v>211</v>
      </c>
      <c r="F2" s="58" t="s">
        <v>1</v>
      </c>
      <c r="G2" s="56" t="s">
        <v>579</v>
      </c>
      <c r="H2" s="56" t="s">
        <v>2</v>
      </c>
      <c r="I2" s="56" t="s">
        <v>2</v>
      </c>
      <c r="J2" s="56" t="s">
        <v>2</v>
      </c>
      <c r="K2" s="56" t="s">
        <v>2</v>
      </c>
      <c r="L2" s="312" t="s">
        <v>2</v>
      </c>
      <c r="T2" s="61" t="s">
        <v>139</v>
      </c>
      <c r="U2" s="58" t="s">
        <v>40</v>
      </c>
      <c r="V2" s="58" t="s">
        <v>99</v>
      </c>
      <c r="W2" s="58" t="s">
        <v>41</v>
      </c>
      <c r="X2" s="56" t="s">
        <v>5</v>
      </c>
      <c r="Y2" s="58" t="s">
        <v>193</v>
      </c>
      <c r="Z2" s="58" t="s">
        <v>580</v>
      </c>
      <c r="AA2" s="58" t="s">
        <v>582</v>
      </c>
      <c r="AB2" s="58" t="s">
        <v>585</v>
      </c>
      <c r="AC2" s="58" t="s">
        <v>1</v>
      </c>
      <c r="AD2" s="58" t="s">
        <v>57</v>
      </c>
      <c r="AE2" s="58" t="s">
        <v>60</v>
      </c>
      <c r="AF2" s="58" t="s">
        <v>63</v>
      </c>
      <c r="AG2" s="58" t="s">
        <v>194</v>
      </c>
      <c r="AH2" s="56" t="s">
        <v>69</v>
      </c>
      <c r="AI2" s="58" t="s">
        <v>73</v>
      </c>
      <c r="AJ2" s="58" t="s">
        <v>115</v>
      </c>
      <c r="AK2" s="58" t="s">
        <v>77</v>
      </c>
      <c r="AL2" s="58" t="s">
        <v>195</v>
      </c>
      <c r="AM2" s="58" t="s">
        <v>120</v>
      </c>
      <c r="AN2" s="56" t="s">
        <v>1</v>
      </c>
      <c r="AO2" s="58" t="s">
        <v>130</v>
      </c>
      <c r="AP2" s="56" t="s">
        <v>2</v>
      </c>
      <c r="AQ2" s="56" t="s">
        <v>2</v>
      </c>
      <c r="AR2" s="56" t="s">
        <v>2</v>
      </c>
      <c r="AS2" s="58" t="s">
        <v>86</v>
      </c>
      <c r="AT2" s="58" t="s">
        <v>90</v>
      </c>
      <c r="AU2" s="58" t="s">
        <v>92</v>
      </c>
      <c r="AV2" s="58" t="s">
        <v>92</v>
      </c>
      <c r="AW2" s="58"/>
      <c r="AX2" s="58" t="s">
        <v>97</v>
      </c>
    </row>
    <row r="3" spans="1:50" ht="46" x14ac:dyDescent="0.25">
      <c r="A3" s="59" t="s">
        <v>1</v>
      </c>
      <c r="B3" s="60" t="s">
        <v>7</v>
      </c>
      <c r="C3" s="61" t="s">
        <v>491</v>
      </c>
      <c r="D3" s="56" t="s">
        <v>2</v>
      </c>
      <c r="E3" s="58" t="s">
        <v>101</v>
      </c>
      <c r="F3" s="58" t="s">
        <v>210</v>
      </c>
      <c r="G3" s="56" t="s">
        <v>492</v>
      </c>
      <c r="H3" s="56" t="s">
        <v>1</v>
      </c>
      <c r="I3" s="56" t="s">
        <v>492</v>
      </c>
      <c r="J3" s="56" t="s">
        <v>1</v>
      </c>
      <c r="K3" s="56" t="s">
        <v>1</v>
      </c>
      <c r="L3" s="312" t="s">
        <v>1</v>
      </c>
      <c r="T3" s="61" t="s">
        <v>140</v>
      </c>
      <c r="U3" s="58" t="s">
        <v>196</v>
      </c>
      <c r="V3" s="58" t="s">
        <v>100</v>
      </c>
      <c r="W3" s="58" t="s">
        <v>197</v>
      </c>
      <c r="X3" s="58" t="s">
        <v>46</v>
      </c>
      <c r="Y3" s="58" t="s">
        <v>48</v>
      </c>
      <c r="Z3" s="58" t="s">
        <v>51</v>
      </c>
      <c r="AA3" s="58" t="s">
        <v>583</v>
      </c>
      <c r="AB3" s="58" t="s">
        <v>198</v>
      </c>
      <c r="AC3" s="58" t="s">
        <v>108</v>
      </c>
      <c r="AD3" s="58" t="s">
        <v>199</v>
      </c>
      <c r="AE3" s="58" t="s">
        <v>61</v>
      </c>
      <c r="AF3" s="58" t="s">
        <v>64</v>
      </c>
      <c r="AG3" s="58" t="s">
        <v>200</v>
      </c>
      <c r="AH3" s="56" t="s">
        <v>70</v>
      </c>
      <c r="AI3" s="58" t="s">
        <v>201</v>
      </c>
      <c r="AJ3" s="58" t="s">
        <v>116</v>
      </c>
      <c r="AK3" s="58" t="s">
        <v>113</v>
      </c>
      <c r="AL3" s="58" t="s">
        <v>79</v>
      </c>
      <c r="AM3" s="58" t="s">
        <v>121</v>
      </c>
      <c r="AN3" s="58" t="s">
        <v>202</v>
      </c>
      <c r="AO3" s="58" t="s">
        <v>129</v>
      </c>
      <c r="AP3" s="58" t="s">
        <v>132</v>
      </c>
      <c r="AQ3" s="58" t="s">
        <v>134</v>
      </c>
      <c r="AR3" s="56" t="s">
        <v>84</v>
      </c>
      <c r="AS3" s="58" t="s">
        <v>87</v>
      </c>
      <c r="AT3" s="58" t="s">
        <v>91</v>
      </c>
      <c r="AU3" s="58" t="s">
        <v>203</v>
      </c>
      <c r="AV3" s="58" t="s">
        <v>203</v>
      </c>
      <c r="AW3" s="58"/>
      <c r="AX3" s="58" t="s">
        <v>98</v>
      </c>
    </row>
    <row r="4" spans="1:50" ht="34.5" x14ac:dyDescent="0.25">
      <c r="A4" s="59"/>
      <c r="B4" s="60" t="s">
        <v>212</v>
      </c>
      <c r="C4" s="61" t="s">
        <v>586</v>
      </c>
      <c r="D4" s="56" t="s">
        <v>1</v>
      </c>
      <c r="E4" s="58" t="s">
        <v>208</v>
      </c>
      <c r="F4" s="58" t="s">
        <v>209</v>
      </c>
      <c r="G4" s="56" t="s">
        <v>1</v>
      </c>
      <c r="H4" s="56" t="s">
        <v>493</v>
      </c>
      <c r="I4" s="56" t="s">
        <v>1</v>
      </c>
      <c r="J4" s="56" t="s">
        <v>520</v>
      </c>
      <c r="K4" s="56" t="s">
        <v>550</v>
      </c>
      <c r="L4" s="56" t="s">
        <v>1158</v>
      </c>
      <c r="T4" s="61" t="s">
        <v>207</v>
      </c>
      <c r="U4" s="56" t="s">
        <v>1</v>
      </c>
      <c r="V4" s="56" t="s">
        <v>1</v>
      </c>
      <c r="W4" s="56" t="s">
        <v>1</v>
      </c>
      <c r="X4" s="58" t="s">
        <v>204</v>
      </c>
      <c r="Y4" s="58" t="s">
        <v>49</v>
      </c>
      <c r="Z4" s="58" t="s">
        <v>581</v>
      </c>
      <c r="AA4" s="58" t="s">
        <v>584</v>
      </c>
      <c r="AB4" s="58" t="s">
        <v>106</v>
      </c>
      <c r="AC4" s="58" t="s">
        <v>109</v>
      </c>
      <c r="AD4" s="58" t="s">
        <v>58</v>
      </c>
      <c r="AF4" s="56" t="s">
        <v>1</v>
      </c>
      <c r="AG4" s="58" t="s">
        <v>66</v>
      </c>
      <c r="AH4" s="56" t="s">
        <v>71</v>
      </c>
      <c r="AI4" s="58" t="s">
        <v>112</v>
      </c>
      <c r="AJ4" s="58" t="s">
        <v>75</v>
      </c>
      <c r="AM4" s="56" t="s">
        <v>1</v>
      </c>
      <c r="AN4" s="58" t="s">
        <v>81</v>
      </c>
      <c r="AO4" s="56" t="s">
        <v>1</v>
      </c>
      <c r="AP4" s="56" t="s">
        <v>84</v>
      </c>
      <c r="AQ4" s="56" t="s">
        <v>84</v>
      </c>
      <c r="AS4" s="58" t="s">
        <v>88</v>
      </c>
      <c r="AT4" s="58" t="s">
        <v>1</v>
      </c>
      <c r="AU4" s="58" t="s">
        <v>1</v>
      </c>
      <c r="AV4" s="58" t="s">
        <v>1</v>
      </c>
      <c r="AW4" s="58"/>
      <c r="AX4" s="58" t="s">
        <v>1</v>
      </c>
    </row>
    <row r="5" spans="1:50" ht="34.5" x14ac:dyDescent="0.25">
      <c r="A5" s="58"/>
      <c r="B5" s="60" t="s">
        <v>8</v>
      </c>
      <c r="C5" s="61" t="s">
        <v>587</v>
      </c>
      <c r="E5" s="62" t="s">
        <v>1</v>
      </c>
      <c r="G5" s="56" t="s">
        <v>493</v>
      </c>
      <c r="T5" s="58"/>
      <c r="X5" s="58" t="s">
        <v>205</v>
      </c>
      <c r="Y5" s="56" t="s">
        <v>50</v>
      </c>
      <c r="AB5" s="58" t="s">
        <v>107</v>
      </c>
      <c r="AC5" s="58" t="s">
        <v>56</v>
      </c>
      <c r="AF5" s="56" t="s">
        <v>56</v>
      </c>
      <c r="AG5" s="58" t="s">
        <v>206</v>
      </c>
      <c r="AI5" s="58" t="s">
        <v>113</v>
      </c>
      <c r="AU5" s="58" t="s">
        <v>93</v>
      </c>
    </row>
    <row r="6" spans="1:50" x14ac:dyDescent="0.25">
      <c r="A6" s="58"/>
      <c r="B6" s="58"/>
      <c r="C6" s="61"/>
      <c r="E6" s="62"/>
      <c r="AG6" s="58"/>
    </row>
    <row r="7" spans="1:50" x14ac:dyDescent="0.25">
      <c r="C7" s="58"/>
      <c r="D7" s="58"/>
      <c r="E7" s="58"/>
    </row>
    <row r="8" spans="1:50" x14ac:dyDescent="0.25">
      <c r="A8" s="58"/>
      <c r="C8" s="61"/>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row>
    <row r="9" spans="1:50" x14ac:dyDescent="0.25">
      <c r="A9" s="58"/>
      <c r="C9" s="58"/>
    </row>
    <row r="10" spans="1:50" x14ac:dyDescent="0.25">
      <c r="U10" s="58">
        <v>27</v>
      </c>
      <c r="V10" s="56">
        <v>28</v>
      </c>
      <c r="W10" s="58">
        <v>29</v>
      </c>
      <c r="X10" s="56">
        <v>30</v>
      </c>
      <c r="Y10" s="58">
        <v>31</v>
      </c>
      <c r="Z10" s="56">
        <v>32</v>
      </c>
      <c r="AA10" s="58">
        <v>33</v>
      </c>
      <c r="AB10" s="56">
        <v>34</v>
      </c>
      <c r="AC10" s="58">
        <v>35</v>
      </c>
      <c r="AD10" s="56">
        <v>36</v>
      </c>
      <c r="AE10" s="58">
        <v>37</v>
      </c>
      <c r="AF10" s="56">
        <v>38</v>
      </c>
      <c r="AG10" s="58">
        <v>39</v>
      </c>
      <c r="AH10" s="56">
        <v>40</v>
      </c>
      <c r="AI10" s="58">
        <v>41</v>
      </c>
      <c r="AJ10" s="56">
        <v>42</v>
      </c>
      <c r="AK10" s="58">
        <v>43</v>
      </c>
      <c r="AL10" s="56">
        <v>44</v>
      </c>
      <c r="AM10" s="58">
        <v>45</v>
      </c>
      <c r="AN10" s="56">
        <v>46</v>
      </c>
      <c r="AO10" s="58">
        <v>47</v>
      </c>
      <c r="AP10" s="56">
        <v>48</v>
      </c>
      <c r="AQ10" s="58">
        <v>49</v>
      </c>
      <c r="AR10" s="56">
        <v>50</v>
      </c>
      <c r="AS10" s="58">
        <v>51</v>
      </c>
      <c r="AT10" s="56">
        <v>52</v>
      </c>
      <c r="AU10" s="58">
        <v>53</v>
      </c>
      <c r="AV10" s="56">
        <v>54</v>
      </c>
      <c r="AW10" s="58">
        <v>55</v>
      </c>
      <c r="AX10" s="56">
        <v>56</v>
      </c>
    </row>
    <row r="12" spans="1:50" x14ac:dyDescent="0.25">
      <c r="AF12" s="63"/>
    </row>
    <row r="13" spans="1:50" x14ac:dyDescent="0.25">
      <c r="A13" s="56" t="s">
        <v>483</v>
      </c>
      <c r="B13" s="56" t="s">
        <v>482</v>
      </c>
      <c r="C13" s="56" t="s">
        <v>484</v>
      </c>
      <c r="D13" s="56" t="s">
        <v>485</v>
      </c>
      <c r="E13" s="56" t="s">
        <v>486</v>
      </c>
      <c r="F13" s="56" t="s">
        <v>487</v>
      </c>
      <c r="G13" s="56" t="s">
        <v>488</v>
      </c>
      <c r="H13" s="56" t="s">
        <v>489</v>
      </c>
      <c r="I13" s="56" t="s">
        <v>490</v>
      </c>
      <c r="J13" s="56" t="s">
        <v>521</v>
      </c>
      <c r="K13" s="56" t="s">
        <v>549</v>
      </c>
      <c r="AF13" s="64"/>
    </row>
    <row r="14" spans="1:50" x14ac:dyDescent="0.25">
      <c r="AF14" s="63"/>
    </row>
    <row r="17" spans="24:55" ht="126.5" x14ac:dyDescent="0.25">
      <c r="X17" s="144" t="s">
        <v>5</v>
      </c>
      <c r="Y17" s="144"/>
      <c r="Z17" s="144"/>
      <c r="AA17" s="152" t="s">
        <v>794</v>
      </c>
      <c r="AB17" s="144"/>
      <c r="AC17" s="153" t="s">
        <v>1</v>
      </c>
      <c r="AD17" s="153" t="s">
        <v>57</v>
      </c>
      <c r="AE17" s="144"/>
      <c r="AF17" s="144"/>
      <c r="AG17" s="144"/>
      <c r="AH17" s="144"/>
      <c r="AI17" s="144"/>
      <c r="AJ17" s="144"/>
      <c r="AK17" s="144"/>
      <c r="AL17" s="144"/>
      <c r="AM17" s="144"/>
      <c r="AN17" s="144"/>
      <c r="AO17" s="144"/>
      <c r="AP17" s="144"/>
      <c r="AQ17" s="144"/>
      <c r="AR17" s="144"/>
      <c r="AS17" s="144"/>
      <c r="AT17" s="144"/>
      <c r="AU17" s="144"/>
      <c r="AV17" s="144"/>
      <c r="AW17" s="154" t="s">
        <v>1</v>
      </c>
      <c r="AX17" s="154" t="s">
        <v>795</v>
      </c>
      <c r="AY17" s="151" t="s">
        <v>796</v>
      </c>
      <c r="AZ17" s="154" t="s">
        <v>797</v>
      </c>
      <c r="BA17" s="154" t="s">
        <v>798</v>
      </c>
      <c r="BB17" s="154" t="s">
        <v>799</v>
      </c>
      <c r="BC17" s="154" t="s">
        <v>2</v>
      </c>
    </row>
    <row r="18" spans="24:55" ht="126.5" x14ac:dyDescent="0.25">
      <c r="X18" s="153" t="s">
        <v>800</v>
      </c>
      <c r="Y18" s="153"/>
      <c r="Z18" s="153"/>
      <c r="AA18" s="154" t="s">
        <v>801</v>
      </c>
      <c r="AB18" s="153"/>
      <c r="AC18" s="153" t="s">
        <v>802</v>
      </c>
      <c r="AD18" s="153" t="s">
        <v>199</v>
      </c>
      <c r="AE18" s="153"/>
      <c r="AF18" s="153"/>
      <c r="AG18" s="153"/>
      <c r="AH18" s="153"/>
      <c r="AI18" s="153"/>
      <c r="AJ18" s="153"/>
      <c r="AK18" s="153" t="s">
        <v>803</v>
      </c>
      <c r="AL18" s="153"/>
      <c r="AM18" s="153"/>
      <c r="AN18" s="153"/>
      <c r="AO18" s="153"/>
      <c r="AP18" s="153"/>
      <c r="AQ18" s="153"/>
      <c r="AR18" s="153"/>
      <c r="AS18" s="153"/>
      <c r="AT18" s="153"/>
      <c r="AU18" s="153"/>
      <c r="AV18" s="153"/>
      <c r="AW18" s="154" t="s">
        <v>804</v>
      </c>
      <c r="AX18" s="154" t="s">
        <v>805</v>
      </c>
      <c r="AY18" s="151" t="s">
        <v>806</v>
      </c>
      <c r="AZ18" s="154" t="s">
        <v>807</v>
      </c>
      <c r="BA18" s="154" t="s">
        <v>808</v>
      </c>
      <c r="BB18" s="154" t="s">
        <v>809</v>
      </c>
      <c r="BC18" s="154" t="s">
        <v>1</v>
      </c>
    </row>
    <row r="19" spans="24:55" ht="126.5" x14ac:dyDescent="0.25">
      <c r="X19" s="153" t="s">
        <v>46</v>
      </c>
      <c r="Y19" s="153"/>
      <c r="Z19" s="153"/>
      <c r="AA19" s="154" t="s">
        <v>810</v>
      </c>
      <c r="AB19" s="153"/>
      <c r="AC19" s="153" t="s">
        <v>109</v>
      </c>
      <c r="AD19" s="153" t="s">
        <v>58</v>
      </c>
      <c r="AE19" s="153"/>
      <c r="AF19" s="153"/>
      <c r="AG19" s="153"/>
      <c r="AH19" s="153"/>
      <c r="AI19" s="153"/>
      <c r="AJ19" s="153"/>
      <c r="AK19" s="153" t="s">
        <v>811</v>
      </c>
      <c r="AL19" s="153"/>
      <c r="AM19" s="153"/>
      <c r="AN19" s="153"/>
      <c r="AO19" s="153"/>
      <c r="AP19" s="153"/>
      <c r="AQ19" s="153"/>
      <c r="AR19" s="153"/>
      <c r="AS19" s="153"/>
      <c r="AT19" s="153"/>
      <c r="AU19" s="153"/>
      <c r="AV19" s="153"/>
      <c r="AW19" s="154" t="s">
        <v>812</v>
      </c>
      <c r="AX19" s="154" t="s">
        <v>813</v>
      </c>
      <c r="AY19" s="151" t="s">
        <v>814</v>
      </c>
      <c r="AZ19" s="154" t="s">
        <v>815</v>
      </c>
      <c r="BA19" s="154" t="s">
        <v>816</v>
      </c>
      <c r="BB19" s="154" t="s">
        <v>817</v>
      </c>
      <c r="BC19" s="154" t="s">
        <v>818</v>
      </c>
    </row>
    <row r="20" spans="24:55" ht="115" x14ac:dyDescent="0.25">
      <c r="X20" s="153" t="s">
        <v>204</v>
      </c>
      <c r="Y20" s="153"/>
      <c r="Z20" s="153"/>
      <c r="AA20" s="154" t="s">
        <v>584</v>
      </c>
      <c r="AB20" s="153"/>
      <c r="AC20" s="153" t="s">
        <v>56</v>
      </c>
      <c r="AD20" s="153" t="s">
        <v>819</v>
      </c>
      <c r="AE20" s="153"/>
      <c r="AF20" s="153"/>
      <c r="AG20" s="153"/>
      <c r="AH20" s="153"/>
      <c r="AI20" s="153"/>
      <c r="AJ20" s="153"/>
      <c r="AK20" s="153" t="s">
        <v>820</v>
      </c>
      <c r="AL20" s="153"/>
      <c r="AM20" s="153"/>
      <c r="AN20" s="153"/>
      <c r="AO20" s="153"/>
      <c r="AP20" s="153"/>
      <c r="AQ20" s="153"/>
      <c r="AR20" s="153"/>
      <c r="AS20" s="153"/>
      <c r="AT20" s="153"/>
      <c r="AU20" s="153"/>
      <c r="AV20" s="153"/>
      <c r="AW20" s="153"/>
      <c r="AX20" s="154" t="s">
        <v>821</v>
      </c>
      <c r="AY20" s="151" t="s">
        <v>822</v>
      </c>
      <c r="AZ20" s="154" t="s">
        <v>1</v>
      </c>
      <c r="BA20" s="154" t="s">
        <v>823</v>
      </c>
      <c r="BB20" s="154" t="s">
        <v>824</v>
      </c>
      <c r="BC20" s="154"/>
    </row>
    <row r="21" spans="24:55" ht="23" x14ac:dyDescent="0.25">
      <c r="X21" s="153" t="s">
        <v>205</v>
      </c>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52" t="s">
        <v>825</v>
      </c>
      <c r="AY21" s="155" t="s">
        <v>826</v>
      </c>
      <c r="AZ21" s="144"/>
      <c r="BA21" s="144"/>
      <c r="BB21" s="144"/>
      <c r="BC21" s="144"/>
    </row>
    <row r="22" spans="24:55" x14ac:dyDescent="0.25">
      <c r="X22" s="144" t="s">
        <v>827</v>
      </c>
      <c r="Y22" s="144"/>
      <c r="Z22" s="144"/>
      <c r="AA22" s="144" t="s">
        <v>828</v>
      </c>
      <c r="AB22" s="144"/>
      <c r="AC22" s="144" t="s">
        <v>829</v>
      </c>
      <c r="AD22" s="144" t="s">
        <v>830</v>
      </c>
      <c r="AE22" s="144"/>
      <c r="AF22" s="144"/>
      <c r="AG22" s="144"/>
      <c r="AH22" s="144"/>
      <c r="AI22" s="144"/>
      <c r="AJ22" s="144"/>
      <c r="AK22" s="144" t="s">
        <v>831</v>
      </c>
      <c r="AL22" s="144"/>
      <c r="AM22" s="144"/>
      <c r="AN22" s="144"/>
      <c r="AO22" s="144"/>
      <c r="AP22" s="144"/>
      <c r="AQ22" s="144"/>
      <c r="AR22" s="144"/>
      <c r="AS22" s="144"/>
      <c r="AT22" s="144"/>
      <c r="AU22" s="144"/>
      <c r="AV22" s="144"/>
      <c r="AW22" s="144" t="s">
        <v>832</v>
      </c>
      <c r="AX22" s="144" t="s">
        <v>833</v>
      </c>
      <c r="AY22" s="144" t="s">
        <v>834</v>
      </c>
      <c r="AZ22" s="144" t="s">
        <v>835</v>
      </c>
      <c r="BA22" s="144" t="s">
        <v>836</v>
      </c>
      <c r="BB22" s="144" t="s">
        <v>837</v>
      </c>
      <c r="BC22" s="144" t="s">
        <v>838</v>
      </c>
    </row>
    <row r="979" spans="1:1" x14ac:dyDescent="0.25">
      <c r="A979" s="65"/>
    </row>
    <row r="980" spans="1:1" x14ac:dyDescent="0.25">
      <c r="A980" s="65"/>
    </row>
    <row r="981" spans="1:1" x14ac:dyDescent="0.25">
      <c r="A981" s="65"/>
    </row>
    <row r="982" spans="1:1" x14ac:dyDescent="0.25">
      <c r="A982" s="65"/>
    </row>
    <row r="983" spans="1:1" x14ac:dyDescent="0.25">
      <c r="A983" s="65"/>
    </row>
    <row r="984" spans="1:1" x14ac:dyDescent="0.25">
      <c r="A984" s="65"/>
    </row>
    <row r="985" spans="1:1" x14ac:dyDescent="0.25">
      <c r="A985" s="65"/>
    </row>
    <row r="986" spans="1:1" x14ac:dyDescent="0.25">
      <c r="A986" s="65"/>
    </row>
    <row r="987" spans="1:1" x14ac:dyDescent="0.25">
      <c r="A987" s="65"/>
    </row>
    <row r="988" spans="1:1" x14ac:dyDescent="0.25">
      <c r="A988" s="65"/>
    </row>
    <row r="989" spans="1:1" x14ac:dyDescent="0.25">
      <c r="A989" s="65"/>
    </row>
    <row r="990" spans="1:1" x14ac:dyDescent="0.25">
      <c r="A990" s="65"/>
    </row>
    <row r="991" spans="1:1" x14ac:dyDescent="0.25">
      <c r="A991" s="65"/>
    </row>
    <row r="992" spans="1:1" x14ac:dyDescent="0.25">
      <c r="A992" s="65"/>
    </row>
    <row r="993" spans="1:1" x14ac:dyDescent="0.25">
      <c r="A993" s="65"/>
    </row>
    <row r="994" spans="1:1" x14ac:dyDescent="0.25">
      <c r="A994" s="65"/>
    </row>
    <row r="995" spans="1:1" x14ac:dyDescent="0.25">
      <c r="A995" s="65"/>
    </row>
    <row r="996" spans="1:1" x14ac:dyDescent="0.25">
      <c r="A996" s="65"/>
    </row>
    <row r="997" spans="1:1" x14ac:dyDescent="0.25">
      <c r="A997" s="65"/>
    </row>
    <row r="998" spans="1:1" x14ac:dyDescent="0.25">
      <c r="A998" s="65"/>
    </row>
    <row r="999" spans="1:1" x14ac:dyDescent="0.25">
      <c r="A999" s="65"/>
    </row>
    <row r="1000" spans="1:1" x14ac:dyDescent="0.25">
      <c r="A1000" s="65"/>
    </row>
    <row r="1001" spans="1:1" x14ac:dyDescent="0.25">
      <c r="A1001" s="65"/>
    </row>
    <row r="1002" spans="1:1" x14ac:dyDescent="0.25">
      <c r="A1002" s="65"/>
    </row>
    <row r="1003" spans="1:1" x14ac:dyDescent="0.25">
      <c r="A1003" s="65"/>
    </row>
    <row r="1004" spans="1:1" x14ac:dyDescent="0.25">
      <c r="A1004" s="65"/>
    </row>
    <row r="1005" spans="1:1" x14ac:dyDescent="0.25">
      <c r="A1005" s="65"/>
    </row>
    <row r="1006" spans="1:1" x14ac:dyDescent="0.25">
      <c r="A1006" s="65"/>
    </row>
    <row r="1007" spans="1:1" x14ac:dyDescent="0.25">
      <c r="A1007" s="65"/>
    </row>
    <row r="1008" spans="1:1" x14ac:dyDescent="0.25">
      <c r="A1008" s="65"/>
    </row>
    <row r="1009" spans="1:1" x14ac:dyDescent="0.25">
      <c r="A1009" s="65"/>
    </row>
    <row r="1010" spans="1:1" x14ac:dyDescent="0.25">
      <c r="A1010" s="65"/>
    </row>
    <row r="1011" spans="1:1" x14ac:dyDescent="0.25">
      <c r="A1011" s="65"/>
    </row>
    <row r="1012" spans="1:1" x14ac:dyDescent="0.25">
      <c r="A1012" s="65"/>
    </row>
    <row r="1013" spans="1:1" x14ac:dyDescent="0.25">
      <c r="A1013" s="65"/>
    </row>
    <row r="1014" spans="1:1" x14ac:dyDescent="0.25">
      <c r="A1014" s="65"/>
    </row>
    <row r="1015" spans="1:1" x14ac:dyDescent="0.25">
      <c r="A1015" s="65"/>
    </row>
    <row r="1016" spans="1:1" x14ac:dyDescent="0.25">
      <c r="A1016" s="65"/>
    </row>
    <row r="1017" spans="1:1" x14ac:dyDescent="0.25">
      <c r="A1017" s="65"/>
    </row>
    <row r="1018" spans="1:1" x14ac:dyDescent="0.25">
      <c r="A1018" s="65"/>
    </row>
    <row r="1019" spans="1:1" x14ac:dyDescent="0.25">
      <c r="A1019" s="65"/>
    </row>
    <row r="1020" spans="1:1" x14ac:dyDescent="0.25">
      <c r="A1020" s="65"/>
    </row>
    <row r="1021" spans="1:1" x14ac:dyDescent="0.25">
      <c r="A1021" s="65"/>
    </row>
    <row r="1022" spans="1:1" x14ac:dyDescent="0.25">
      <c r="A1022" s="65"/>
    </row>
    <row r="1023" spans="1:1" x14ac:dyDescent="0.25">
      <c r="A1023" s="65"/>
    </row>
    <row r="1024" spans="1:1" x14ac:dyDescent="0.25">
      <c r="A1024" s="65"/>
    </row>
    <row r="1025" spans="1:1" x14ac:dyDescent="0.25">
      <c r="A1025" s="65"/>
    </row>
    <row r="1026" spans="1:1" x14ac:dyDescent="0.25">
      <c r="A1026" s="65"/>
    </row>
    <row r="1027" spans="1:1" x14ac:dyDescent="0.25">
      <c r="A1027" s="65"/>
    </row>
    <row r="1028" spans="1:1" x14ac:dyDescent="0.25">
      <c r="A1028" s="65"/>
    </row>
    <row r="1029" spans="1:1" x14ac:dyDescent="0.25">
      <c r="A1029" s="65"/>
    </row>
    <row r="1030" spans="1:1" x14ac:dyDescent="0.25">
      <c r="A1030" s="65"/>
    </row>
    <row r="1031" spans="1:1" x14ac:dyDescent="0.25">
      <c r="A1031" s="65"/>
    </row>
    <row r="1032" spans="1:1" x14ac:dyDescent="0.25">
      <c r="A1032" s="65"/>
    </row>
    <row r="1033" spans="1:1" x14ac:dyDescent="0.25">
      <c r="A1033" s="65"/>
    </row>
    <row r="1034" spans="1:1" x14ac:dyDescent="0.25">
      <c r="A1034" s="65"/>
    </row>
    <row r="1035" spans="1:1" x14ac:dyDescent="0.25">
      <c r="A1035" s="65"/>
    </row>
    <row r="1036" spans="1:1" x14ac:dyDescent="0.25">
      <c r="A1036" s="65"/>
    </row>
    <row r="1037" spans="1:1" x14ac:dyDescent="0.25">
      <c r="A1037" s="65"/>
    </row>
    <row r="1038" spans="1:1" x14ac:dyDescent="0.25">
      <c r="A1038" s="65"/>
    </row>
    <row r="1039" spans="1:1" x14ac:dyDescent="0.25">
      <c r="A1039" s="65"/>
    </row>
    <row r="1040" spans="1:1" x14ac:dyDescent="0.25">
      <c r="A1040" s="65"/>
    </row>
    <row r="1041" spans="1:1" x14ac:dyDescent="0.25">
      <c r="A1041" s="65"/>
    </row>
    <row r="1042" spans="1:1" x14ac:dyDescent="0.25">
      <c r="A1042" s="65"/>
    </row>
    <row r="1043" spans="1:1" x14ac:dyDescent="0.25">
      <c r="A1043" s="65"/>
    </row>
    <row r="1044" spans="1:1" x14ac:dyDescent="0.25">
      <c r="A1044" s="65"/>
    </row>
    <row r="1045" spans="1:1" x14ac:dyDescent="0.25">
      <c r="A1045" s="65"/>
    </row>
    <row r="1046" spans="1:1" x14ac:dyDescent="0.25">
      <c r="A1046" s="65"/>
    </row>
    <row r="1047" spans="1:1" x14ac:dyDescent="0.25">
      <c r="A1047" s="65"/>
    </row>
  </sheetData>
  <sheetProtection algorithmName="SHA-512" hashValue="VuYcgnt75mU+xlkkZdKkSXu3I2i+M6cXVvQQzoqQBKeZH4oIyDIw6krQbFJLaNn8Tsb2ELxVotGbyCAeBf/20g==" saltValue="GO8Jap7uaETrWSOwUx7HoQ==" spinCount="100000" sheet="1" objects="1" scenarios="1"/>
  <conditionalFormatting sqref="C2:C4">
    <cfRule type="duplicateValues" dxfId="0" priority="1"/>
  </conditionalFormatting>
  <pageMargins left="0.7" right="0.7" top="0.75" bottom="0.75" header="0.3" footer="0.3"/>
  <pageSetup paperSize="9" orientation="portrait" r:id="rId1"/>
  <headerFooter>
    <oddFooter>&amp;C_x000D_&amp;1#&amp;"Calibri"&amp;10&amp;K0000FF Restricted Use - À usage restreint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DB9051"/>
  <sheetViews>
    <sheetView topLeftCell="A11" zoomScale="85" zoomScaleNormal="85" workbookViewId="0">
      <pane xSplit="1" topLeftCell="H1" activePane="topRight" state="frozen"/>
      <selection activeCell="H11" sqref="H11"/>
      <selection pane="topRight" activeCell="H11" sqref="H11"/>
    </sheetView>
  </sheetViews>
  <sheetFormatPr defaultColWidth="8.7265625" defaultRowHeight="12.5" x14ac:dyDescent="0.25"/>
  <cols>
    <col min="1" max="1" width="15.453125" style="129" customWidth="1"/>
    <col min="2" max="7" width="8.7265625" style="8"/>
    <col min="8" max="8" width="8.7265625" style="132"/>
    <col min="9" max="13" width="10.7265625" style="1" customWidth="1"/>
    <col min="14" max="14" width="8.7265625" style="8"/>
    <col min="15" max="15" width="8.7265625" style="132"/>
    <col min="16" max="16" width="18.54296875" style="8" customWidth="1"/>
    <col min="17" max="19" width="12.54296875" style="8" customWidth="1"/>
    <col min="20" max="20" width="18" style="8" customWidth="1"/>
    <col min="21" max="22" width="12.54296875" style="8" customWidth="1"/>
    <col min="23" max="23" width="11.26953125" style="8" customWidth="1"/>
    <col min="24" max="24" width="11.26953125" style="132" customWidth="1"/>
    <col min="25" max="31" width="11.26953125" style="8" customWidth="1"/>
    <col min="32" max="32" width="11.26953125" style="132" customWidth="1"/>
    <col min="33" max="38" width="11.26953125" style="141" customWidth="1"/>
    <col min="39" max="39" width="11.26953125" style="132" customWidth="1"/>
    <col min="40" max="46" width="11.26953125" style="141" customWidth="1"/>
    <col min="47" max="47" width="11.26953125" style="132" customWidth="1"/>
    <col min="48" max="49" width="11.26953125" style="141" customWidth="1"/>
    <col min="50" max="50" width="11.26953125" style="132" customWidth="1"/>
    <col min="51" max="51" width="11.26953125" style="141" customWidth="1"/>
    <col min="52" max="52" width="11.26953125" style="8" customWidth="1"/>
    <col min="53" max="53" width="11.26953125" style="132" customWidth="1"/>
    <col min="54" max="55" width="11.26953125" style="8" customWidth="1"/>
    <col min="56" max="56" width="11.26953125" style="132" customWidth="1"/>
    <col min="57" max="60" width="11.26953125" style="8" customWidth="1"/>
    <col min="61" max="61" width="11.26953125" style="132" customWidth="1"/>
    <col min="62" max="63" width="11.26953125" style="8" customWidth="1"/>
    <col min="64" max="64" width="11.26953125" style="132" customWidth="1"/>
    <col min="65" max="66" width="11.26953125" style="8" customWidth="1"/>
    <col min="67" max="67" width="11.26953125" style="132" customWidth="1"/>
    <col min="68" max="74" width="11.26953125" style="141" customWidth="1"/>
    <col min="75" max="75" width="11.26953125" style="132" customWidth="1"/>
    <col min="76" max="82" width="11.26953125" style="141" customWidth="1"/>
    <col min="83" max="83" width="11.26953125" style="132" customWidth="1"/>
    <col min="84" max="85" width="11.26953125" style="141" customWidth="1"/>
    <col min="86" max="86" width="11.26953125" style="132" customWidth="1"/>
    <col min="87" max="88" width="11.26953125" style="141" customWidth="1"/>
    <col min="89" max="89" width="11.26953125" style="132" customWidth="1"/>
    <col min="90" max="91" width="11.26953125" style="141" customWidth="1"/>
    <col min="92" max="92" width="11.26953125" style="8" customWidth="1"/>
    <col min="93" max="99" width="8.1796875" style="8" bestFit="1" customWidth="1"/>
    <col min="100" max="100" width="7.7265625" style="8" customWidth="1"/>
    <col min="101" max="101" width="10.1796875" style="8" bestFit="1" customWidth="1"/>
    <col min="102" max="103" width="9.1796875" style="8" bestFit="1" customWidth="1"/>
    <col min="104" max="106" width="9" style="8" bestFit="1" customWidth="1"/>
    <col min="107" max="117" width="7.7265625" style="8" customWidth="1"/>
    <col min="118" max="16384" width="8.7265625" style="8"/>
  </cols>
  <sheetData>
    <row r="1" spans="1:106" ht="15.5" x14ac:dyDescent="0.25">
      <c r="A1" s="128"/>
      <c r="P1" s="1"/>
      <c r="Y1" s="1"/>
      <c r="Z1" s="15"/>
      <c r="AA1" s="15"/>
      <c r="AB1" s="15"/>
      <c r="AC1" s="15"/>
      <c r="AD1" s="15"/>
      <c r="AE1" s="15"/>
      <c r="AF1" s="135"/>
      <c r="AG1" s="138"/>
      <c r="AH1" s="138"/>
      <c r="AI1" s="138"/>
      <c r="AJ1" s="138"/>
      <c r="AK1" s="138"/>
      <c r="AL1" s="138"/>
      <c r="AM1" s="135"/>
      <c r="AN1" s="138"/>
      <c r="AO1" s="138"/>
      <c r="AP1" s="138"/>
      <c r="AQ1" s="138"/>
      <c r="AR1" s="138"/>
      <c r="AS1" s="138"/>
      <c r="AT1" s="138"/>
      <c r="AU1" s="135"/>
      <c r="AV1" s="138"/>
      <c r="AW1" s="138"/>
      <c r="AX1" s="135"/>
      <c r="AY1" s="138"/>
      <c r="AZ1" s="15"/>
      <c r="BA1" s="135"/>
      <c r="BB1" s="15"/>
      <c r="BC1" s="15"/>
      <c r="BD1" s="135"/>
      <c r="BE1" s="15"/>
      <c r="BF1" s="15"/>
      <c r="BG1" s="15"/>
      <c r="BH1" s="15"/>
      <c r="BI1" s="135"/>
      <c r="BJ1" s="15"/>
      <c r="BK1" s="15"/>
      <c r="BL1" s="135"/>
      <c r="BM1" s="15"/>
      <c r="BN1" s="15"/>
      <c r="BO1" s="135"/>
      <c r="BP1" s="138"/>
      <c r="BQ1" s="138"/>
      <c r="BR1" s="138"/>
      <c r="BS1" s="138"/>
      <c r="BT1" s="138"/>
      <c r="BU1" s="138"/>
      <c r="BV1" s="138"/>
      <c r="BW1" s="135"/>
      <c r="BX1" s="138"/>
      <c r="BY1" s="138"/>
      <c r="BZ1" s="138"/>
      <c r="CA1" s="138"/>
      <c r="CB1" s="138"/>
      <c r="CC1" s="138"/>
      <c r="CD1" s="138"/>
      <c r="CE1" s="135"/>
      <c r="CF1" s="138"/>
      <c r="CG1" s="138"/>
      <c r="CH1" s="135"/>
      <c r="CI1" s="138"/>
      <c r="CJ1" s="138"/>
      <c r="CK1" s="135"/>
      <c r="CL1" s="138"/>
      <c r="CM1" s="138"/>
      <c r="CN1" s="36" t="s">
        <v>839</v>
      </c>
      <c r="CO1" s="1">
        <f>IF(LEFT(CO3,14)="not applicable",1,COUNTA(CO3:CO4))</f>
        <v>2</v>
      </c>
      <c r="CP1" s="1">
        <f t="shared" ref="CP1:CU1" si="0">IF(LEFT(CP3,14)="not applicable",1,COUNTA(CP3:CP4))</f>
        <v>2</v>
      </c>
      <c r="CQ1" s="1">
        <f t="shared" si="0"/>
        <v>2</v>
      </c>
      <c r="CR1" s="1">
        <f t="shared" si="0"/>
        <v>2</v>
      </c>
      <c r="CS1" s="1">
        <f t="shared" si="0"/>
        <v>2</v>
      </c>
      <c r="CT1" s="1">
        <f t="shared" si="0"/>
        <v>2</v>
      </c>
      <c r="CU1" s="1">
        <f t="shared" si="0"/>
        <v>2</v>
      </c>
      <c r="CV1" s="1"/>
      <c r="CW1" s="1">
        <f t="shared" ref="CW1:DB1" si="1">IF(LEFT(CW3,14)="not applicable",1,COUNTA(CW3:CW4))</f>
        <v>2</v>
      </c>
      <c r="CX1" s="1">
        <f t="shared" si="1"/>
        <v>2</v>
      </c>
      <c r="CY1" s="1">
        <f t="shared" si="1"/>
        <v>2</v>
      </c>
      <c r="CZ1" s="1">
        <f t="shared" si="1"/>
        <v>2</v>
      </c>
      <c r="DA1" s="1">
        <f t="shared" si="1"/>
        <v>2</v>
      </c>
      <c r="DB1" s="1">
        <f t="shared" si="1"/>
        <v>2</v>
      </c>
    </row>
    <row r="2" spans="1:106" s="13" customFormat="1" ht="23" x14ac:dyDescent="0.25">
      <c r="A2" s="128" t="s">
        <v>498</v>
      </c>
      <c r="C2" s="1">
        <f>IF(LEFT(C4,14)="not applicable",1,COUNTA(C4:C6))</f>
        <v>2</v>
      </c>
      <c r="D2" s="1">
        <f t="shared" ref="D2:F2" si="2">IF(LEFT(D4,14)="not applicable",1,COUNTA(D4:D6))</f>
        <v>2</v>
      </c>
      <c r="E2" s="1">
        <f t="shared" si="2"/>
        <v>2</v>
      </c>
      <c r="F2" s="1">
        <f t="shared" si="2"/>
        <v>2</v>
      </c>
      <c r="H2" s="133"/>
      <c r="I2" s="1"/>
      <c r="J2" s="1">
        <f>IF(LEFT(J4,14)="not applicable",1,COUNT(J4:J1004))</f>
        <v>1001</v>
      </c>
      <c r="K2" s="1">
        <f>IF(LEFT(K4,14)="not applicable",1,COUNT(K4:K1004))</f>
        <v>1001</v>
      </c>
      <c r="L2" s="1">
        <f>IF(LEFT(L4,14)="not applicable",1,COUNT(L4:L1004))</f>
        <v>1001</v>
      </c>
      <c r="M2" s="1">
        <f>IF(LEFT(M4,14)="not applicable",1,COUNT(M4:M1004))</f>
        <v>1001</v>
      </c>
      <c r="O2" s="133"/>
      <c r="P2" s="6">
        <f t="shared" ref="P2:V2" si="3">IF(LEFT(P4,14)="not applicable",1,COUNTA(P4:P6))</f>
        <v>3</v>
      </c>
      <c r="Q2" s="1">
        <f t="shared" si="3"/>
        <v>2</v>
      </c>
      <c r="R2" s="1">
        <f>IF(LEFT(R4,14)="not applicable",1,COUNTA(R4:R6))</f>
        <v>3</v>
      </c>
      <c r="S2" s="1">
        <f t="shared" si="3"/>
        <v>2</v>
      </c>
      <c r="T2" s="1">
        <f t="shared" si="3"/>
        <v>3</v>
      </c>
      <c r="U2" s="1">
        <f t="shared" si="3"/>
        <v>2</v>
      </c>
      <c r="V2" s="1">
        <f t="shared" si="3"/>
        <v>2</v>
      </c>
      <c r="X2" s="133"/>
      <c r="Y2" s="1">
        <f t="shared" ref="Y2:AA2" si="4">IF(LEFT(Y4,14)="not applicable",1,COUNTA(Y4:Y6))</f>
        <v>2</v>
      </c>
      <c r="Z2" s="1">
        <f t="shared" si="4"/>
        <v>3</v>
      </c>
      <c r="AA2" s="1">
        <f t="shared" si="4"/>
        <v>2</v>
      </c>
      <c r="AB2" s="1"/>
      <c r="AC2" s="1">
        <f t="shared" ref="AC2:AD2" si="5">IF(LEFT(AC4,14)="not applicable",1,COUNTA(AC4:AC6))</f>
        <v>2</v>
      </c>
      <c r="AD2" s="1">
        <f t="shared" si="5"/>
        <v>2</v>
      </c>
      <c r="AE2" s="6"/>
      <c r="AF2" s="133"/>
      <c r="AG2" s="1">
        <f t="shared" ref="AG2:AI2" si="6">IF(LEFT(AG4,14)="not applicable",1,COUNTA(AG4:AG6))</f>
        <v>2</v>
      </c>
      <c r="AH2" s="1">
        <f t="shared" si="6"/>
        <v>3</v>
      </c>
      <c r="AI2" s="1">
        <f t="shared" si="6"/>
        <v>2</v>
      </c>
      <c r="AJ2" s="1"/>
      <c r="AK2" s="1">
        <f t="shared" ref="AK2:AL2" si="7">IF(LEFT(AK4,14)="not applicable",1,COUNTA(AK4:AK6))</f>
        <v>2</v>
      </c>
      <c r="AL2" s="1">
        <f t="shared" si="7"/>
        <v>2</v>
      </c>
      <c r="AM2" s="133"/>
      <c r="AN2" s="1">
        <f t="shared" ref="AN2:AP2" si="8">IF(LEFT(AN4,14)="not applicable",1,COUNTA(AN4:AN6))</f>
        <v>2</v>
      </c>
      <c r="AO2" s="1">
        <f t="shared" si="8"/>
        <v>3</v>
      </c>
      <c r="AP2" s="1">
        <f t="shared" si="8"/>
        <v>2</v>
      </c>
      <c r="AQ2" s="1"/>
      <c r="AR2" s="1">
        <f t="shared" ref="AR2:AS2" si="9">IF(LEFT(AR4,14)="not applicable",1,COUNTA(AR4:AR6))</f>
        <v>2</v>
      </c>
      <c r="AS2" s="1">
        <f t="shared" si="9"/>
        <v>2</v>
      </c>
      <c r="AT2" s="6"/>
      <c r="AU2" s="136"/>
      <c r="AV2" s="1">
        <f>IF(LEFT(AV4,14)="not applicable",1,COUNTA(AV4:AV6))</f>
        <v>3</v>
      </c>
      <c r="AW2" s="139"/>
      <c r="AX2" s="136"/>
      <c r="AY2" s="1">
        <f t="shared" ref="AY2" si="10">IF(LEFT(AY4,14)="not applicable",1,COUNTA(AY4:AY6))</f>
        <v>2</v>
      </c>
      <c r="AZ2" s="6"/>
      <c r="BA2" s="136"/>
      <c r="BB2" s="1">
        <f t="shared" ref="BB2" si="11">IF(LEFT(BB4,14)="not applicable",1,COUNTA(BB4:BB6))</f>
        <v>2</v>
      </c>
      <c r="BC2" s="1"/>
      <c r="BD2" s="136"/>
      <c r="BE2" s="1">
        <f t="shared" ref="BE2:BF2" si="12">IF(LEFT(BE4,14)="not applicable",1,COUNTA(BE4:BE6))</f>
        <v>2</v>
      </c>
      <c r="BF2" s="1">
        <f t="shared" si="12"/>
        <v>2</v>
      </c>
      <c r="BG2" s="1">
        <f t="shared" ref="BG2" si="13">IF(LEFT(BG4,14)="not applicable",1,COUNTA(BG4:BG6))</f>
        <v>2</v>
      </c>
      <c r="BH2" s="1"/>
      <c r="BI2" s="136"/>
      <c r="BJ2" s="1">
        <f t="shared" ref="BJ2" si="14">IF(LEFT(BJ4,14)="not applicable",1,COUNTA(BJ4:BJ6))</f>
        <v>2</v>
      </c>
      <c r="BK2" s="1"/>
      <c r="BL2" s="136"/>
      <c r="BM2" s="1">
        <f t="shared" ref="BM2" si="15">IF(LEFT(BM4,14)="not applicable",1,COUNTA(BM4:BM6))</f>
        <v>2</v>
      </c>
      <c r="BN2" s="1"/>
      <c r="BO2" s="133"/>
      <c r="BP2" s="1">
        <f t="shared" ref="BP2:BR2" si="16">IF(LEFT(BP4,14)="not applicable",1,COUNTA(BP4:BP6))</f>
        <v>2</v>
      </c>
      <c r="BQ2" s="1">
        <f t="shared" si="16"/>
        <v>3</v>
      </c>
      <c r="BR2" s="1">
        <f t="shared" si="16"/>
        <v>2</v>
      </c>
      <c r="BS2" s="1"/>
      <c r="BT2" s="1">
        <f t="shared" ref="BT2:BU2" si="17">IF(LEFT(BT4,14)="not applicable",1,COUNTA(BT4:BT6))</f>
        <v>2</v>
      </c>
      <c r="BU2" s="1">
        <f t="shared" si="17"/>
        <v>2</v>
      </c>
      <c r="BV2" s="6"/>
      <c r="BW2" s="133"/>
      <c r="BX2" s="1">
        <f t="shared" ref="BX2:BZ2" si="18">IF(LEFT(BX4,14)="not applicable",1,COUNTA(BX4:BX6))</f>
        <v>2</v>
      </c>
      <c r="BY2" s="1">
        <f t="shared" si="18"/>
        <v>3</v>
      </c>
      <c r="BZ2" s="1">
        <f t="shared" si="18"/>
        <v>2</v>
      </c>
      <c r="CA2" s="1"/>
      <c r="CB2" s="1">
        <f t="shared" ref="CB2:CC2" si="19">IF(LEFT(CB4,14)="not applicable",1,COUNTA(CB4:CB6))</f>
        <v>2</v>
      </c>
      <c r="CC2" s="1">
        <f t="shared" si="19"/>
        <v>2</v>
      </c>
      <c r="CD2" s="6"/>
      <c r="CE2" s="136"/>
      <c r="CF2" s="1">
        <f>IF(LEFT(CF4,14)="not applicable",1,COUNTA(CF4:CF6))</f>
        <v>3</v>
      </c>
      <c r="CG2" s="139"/>
      <c r="CH2" s="136"/>
      <c r="CI2" s="1">
        <f t="shared" ref="CI2" si="20">IF(LEFT(CI4,14)="not applicable",1,COUNTA(CI4:CI6))</f>
        <v>2</v>
      </c>
      <c r="CJ2" s="1"/>
      <c r="CK2" s="136"/>
      <c r="CL2" s="1">
        <f t="shared" ref="CL2" si="21">IF(LEFT(CL4,14)="not applicable",1,COUNTA(CL4:CL6))</f>
        <v>2</v>
      </c>
      <c r="CM2" s="1"/>
      <c r="CN2" s="6"/>
      <c r="CO2" s="6" t="s">
        <v>844</v>
      </c>
      <c r="CP2" s="6" t="s">
        <v>845</v>
      </c>
      <c r="CQ2" s="6" t="s">
        <v>846</v>
      </c>
      <c r="CR2" s="6" t="s">
        <v>847</v>
      </c>
      <c r="CS2" s="6" t="s">
        <v>848</v>
      </c>
      <c r="CT2" s="6" t="s">
        <v>849</v>
      </c>
      <c r="CU2" s="6" t="s">
        <v>850</v>
      </c>
      <c r="CV2" s="6"/>
      <c r="CW2" s="6" t="s">
        <v>851</v>
      </c>
      <c r="CX2" s="6" t="s">
        <v>852</v>
      </c>
      <c r="CY2" s="6" t="s">
        <v>853</v>
      </c>
      <c r="CZ2" s="6" t="s">
        <v>854</v>
      </c>
      <c r="DA2" s="6" t="s">
        <v>855</v>
      </c>
      <c r="DB2" s="6" t="s">
        <v>856</v>
      </c>
    </row>
    <row r="3" spans="1:106" ht="46" x14ac:dyDescent="0.25">
      <c r="A3" s="128" t="s">
        <v>499</v>
      </c>
      <c r="C3" s="127" t="s">
        <v>494</v>
      </c>
      <c r="D3" s="127" t="s">
        <v>495</v>
      </c>
      <c r="E3" s="127" t="s">
        <v>496</v>
      </c>
      <c r="F3" s="127" t="s">
        <v>497</v>
      </c>
      <c r="I3" s="1" t="s">
        <v>500</v>
      </c>
      <c r="J3" s="1" t="s">
        <v>501</v>
      </c>
      <c r="K3" s="1" t="s">
        <v>502</v>
      </c>
      <c r="L3" s="1" t="s">
        <v>503</v>
      </c>
      <c r="M3" s="1" t="s">
        <v>504</v>
      </c>
      <c r="P3" s="6" t="s">
        <v>925</v>
      </c>
      <c r="Q3" s="6" t="s">
        <v>926</v>
      </c>
      <c r="R3" s="6" t="s">
        <v>927</v>
      </c>
      <c r="S3" s="6" t="s">
        <v>931</v>
      </c>
      <c r="T3" s="6" t="s">
        <v>928</v>
      </c>
      <c r="U3" s="6" t="s">
        <v>929</v>
      </c>
      <c r="V3" s="6" t="s">
        <v>930</v>
      </c>
      <c r="Y3" s="11" t="s">
        <v>505</v>
      </c>
      <c r="Z3" s="11" t="s">
        <v>506</v>
      </c>
      <c r="AA3" s="11" t="s">
        <v>507</v>
      </c>
      <c r="AB3" s="11"/>
      <c r="AC3" s="11" t="s">
        <v>508</v>
      </c>
      <c r="AD3" s="11" t="s">
        <v>509</v>
      </c>
      <c r="AE3" s="1"/>
      <c r="AG3" s="11" t="s">
        <v>510</v>
      </c>
      <c r="AH3" s="11" t="s">
        <v>512</v>
      </c>
      <c r="AI3" s="11" t="s">
        <v>513</v>
      </c>
      <c r="AJ3" s="11"/>
      <c r="AK3" s="11" t="s">
        <v>511</v>
      </c>
      <c r="AL3" s="11" t="s">
        <v>514</v>
      </c>
      <c r="AN3" s="11" t="s">
        <v>515</v>
      </c>
      <c r="AO3" s="11" t="s">
        <v>516</v>
      </c>
      <c r="AP3" s="11" t="s">
        <v>517</v>
      </c>
      <c r="AQ3" s="11"/>
      <c r="AR3" s="11" t="s">
        <v>518</v>
      </c>
      <c r="AS3" s="11" t="s">
        <v>519</v>
      </c>
      <c r="AT3" s="1"/>
      <c r="AU3" s="137"/>
      <c r="AV3" s="7" t="s">
        <v>522</v>
      </c>
      <c r="AW3" s="140"/>
      <c r="AX3" s="137"/>
      <c r="AY3" s="7" t="s">
        <v>524</v>
      </c>
      <c r="AZ3" s="1"/>
      <c r="BA3" s="137"/>
      <c r="BB3" s="7" t="s">
        <v>528</v>
      </c>
      <c r="BC3" s="7"/>
      <c r="BD3" s="137"/>
      <c r="BE3" s="7" t="s">
        <v>525</v>
      </c>
      <c r="BF3" s="7" t="s">
        <v>526</v>
      </c>
      <c r="BG3" s="7" t="s">
        <v>527</v>
      </c>
      <c r="BH3" s="7"/>
      <c r="BI3" s="137"/>
      <c r="BJ3" s="7" t="s">
        <v>529</v>
      </c>
      <c r="BK3" s="7"/>
      <c r="BL3" s="137"/>
      <c r="BM3" s="7" t="s">
        <v>530</v>
      </c>
      <c r="BN3" s="7"/>
      <c r="BP3" s="11" t="s">
        <v>537</v>
      </c>
      <c r="BQ3" s="11" t="s">
        <v>538</v>
      </c>
      <c r="BR3" s="11" t="s">
        <v>541</v>
      </c>
      <c r="BS3" s="11"/>
      <c r="BT3" s="11" t="s">
        <v>537</v>
      </c>
      <c r="BU3" s="11" t="s">
        <v>538</v>
      </c>
      <c r="BV3" s="1"/>
      <c r="BX3" s="11" t="s">
        <v>540</v>
      </c>
      <c r="BY3" s="11" t="s">
        <v>542</v>
      </c>
      <c r="BZ3" s="11" t="s">
        <v>543</v>
      </c>
      <c r="CA3" s="11"/>
      <c r="CB3" s="11" t="s">
        <v>539</v>
      </c>
      <c r="CC3" s="11" t="s">
        <v>544</v>
      </c>
      <c r="CD3" s="1"/>
      <c r="CE3" s="137"/>
      <c r="CF3" s="7" t="s">
        <v>534</v>
      </c>
      <c r="CG3" s="140"/>
      <c r="CH3" s="137"/>
      <c r="CI3" s="7" t="s">
        <v>535</v>
      </c>
      <c r="CJ3" s="7"/>
      <c r="CK3" s="137"/>
      <c r="CL3" s="7" t="s">
        <v>536</v>
      </c>
      <c r="CM3" s="7"/>
      <c r="CN3" s="1"/>
      <c r="CO3" s="6" t="str">
        <f>IF('2bis-Regulator'!$P$51="no/not applicable","not applicable (Q2b.b.10 answered with 'no')","yes (please provide link)")</f>
        <v>yes (please provide link)</v>
      </c>
      <c r="CP3" s="6" t="str">
        <f>IF('2bis-Regulator'!$P$52="no/not applicable","not applicable (Q2b.b.10 answered with 'no')","yes (please provide link)")</f>
        <v>yes (please provide link)</v>
      </c>
      <c r="CQ3" s="6" t="str">
        <f>IF('2bis-Regulator'!$P$53="no/not applicable","not applicable (Q2b.b.10 answered with 'no')","yes (please provide link)")</f>
        <v>yes (please provide link)</v>
      </c>
      <c r="CR3" s="6" t="str">
        <f>IF('2bis-Regulator'!$P$54="no/not applicable","not applicable (Q2b.b.10 answered with 'no')","yes (please provide link)")</f>
        <v>yes (please provide link)</v>
      </c>
      <c r="CS3" s="6" t="str">
        <f>IF('2bis-Regulator'!$P$55="no/not applicable","not applicable (Q2b.b.10 answered with 'no')","yes (please provide link)")</f>
        <v>yes (please provide link)</v>
      </c>
      <c r="CT3" s="6" t="str">
        <f>IF('2bis-Regulator'!$P$56="no/not applicable","not applicable (Q2b.b.10 answered with 'no')","yes (please provide link)")</f>
        <v>yes (please provide link)</v>
      </c>
      <c r="CU3" s="6" t="str">
        <f>IF('2bis-Regulator'!$P$57="no/not applicable","not applicable (Q2b.b.10 answered with 'no')","yes (please provide link)")</f>
        <v>yes (please provide link)</v>
      </c>
      <c r="CV3" s="1"/>
      <c r="CW3" s="1" t="str">
        <f>IF('2bis-Regulator'!$P$67="no/not applicable","not applicable (Q2b.b.11 answered with 'no/not applicable')","yes")</f>
        <v>yes</v>
      </c>
      <c r="CX3" s="1" t="str">
        <f>IF('2bis-Regulator'!$P$68="no/not applicable","not applicable (Q2b.b.11 answered with 'no/not applicable')","yes")</f>
        <v>yes</v>
      </c>
      <c r="CY3" s="1" t="str">
        <f>IF('2bis-Regulator'!$P$69="no/not applicable","not applicable (Q2b.b.11 answered with 'no/not applicable')","yes")</f>
        <v>yes</v>
      </c>
      <c r="CZ3" s="1" t="str">
        <f>IF(OR('2bis-Regulator'!$P$82="no",'2bis-Regulator'!$P$82="not applicable"),"not applicable (Q2b.c.6 answered with 'no')","yes")</f>
        <v>yes</v>
      </c>
      <c r="DA3" s="1" t="str">
        <f>IF(OR('2bis-Regulator'!$P$85="no",'2bis-Regulator'!$P$85="not applicable"),"not applicable (Q2b.c.7 answered with 'no')","yes")</f>
        <v>yes</v>
      </c>
      <c r="DB3" s="1" t="str">
        <f>IF(OR('2bis-Regulator'!$P$88="no",'2bis-Regulator'!$P$88="not applicable"),"not applicable (Q2b.c.8 answered with 'no')","yes")</f>
        <v>yes</v>
      </c>
    </row>
    <row r="4" spans="1:106" ht="23" x14ac:dyDescent="0.25">
      <c r="A4" s="128"/>
      <c r="C4" s="1" t="str">
        <f>IF('2-E-Communication'!$P$13="no","not applicable (based on previous answers')","yes")</f>
        <v>yes</v>
      </c>
      <c r="D4" s="1" t="str">
        <f>IF('2-E-Communication'!$P$14="no","not applicable (based on previous answers')","yes")</f>
        <v>yes</v>
      </c>
      <c r="E4" s="1" t="str">
        <f>IF('2-E-Communication'!$P$15="no","not applicable (based on previous answers')","yes")</f>
        <v>yes</v>
      </c>
      <c r="F4" s="1" t="str">
        <f>IF('2-E-Communication'!$P$16="no","not applicable (based on previous answers')","yes")</f>
        <v>yes</v>
      </c>
      <c r="I4" s="134">
        <v>0</v>
      </c>
      <c r="J4" s="134">
        <f>IF('2-E-Communication'!$P$65="no","not applicable (based on previous answers)",ROUND($I4,4))</f>
        <v>0</v>
      </c>
      <c r="K4" s="134">
        <f>IF('2-E-Communication'!$P$66="no","not applicable (based on previous answers)",ROUND($I4,4))</f>
        <v>0</v>
      </c>
      <c r="L4" s="134">
        <f>IF('2-E-Communication'!$P$67="no","not applicable (based on previous answers)",ROUND($I4,4))</f>
        <v>0</v>
      </c>
      <c r="M4" s="134">
        <f>IF('2-E-Communication'!$P$68="no","not applicable (based on previous answers)",ROUND($I4,4))</f>
        <v>0</v>
      </c>
      <c r="N4" s="134"/>
      <c r="P4" s="6" t="str">
        <f>IF(OR('2-E-Communication'!$P$86="degree of market power held by operators has not been assessed",'2-E-Communication'!$P$86="no"),"not applicable","no")</f>
        <v>no</v>
      </c>
      <c r="Q4" s="1" t="str">
        <f>IF(OR('2-E-Communication'!$P$86="degree of market power held by operators has not been assessed",'2-E-Communication'!$P$86="no"),"not applicable","yes")</f>
        <v>yes</v>
      </c>
      <c r="R4" s="1" t="str">
        <f>IF(OR('2-E-Communication'!$P$86="degree of market power held by operators has not been assessed",'2-E-Communication'!$P$86="no",'2-E-Communication'!$P$90="no"),"not applicable","yes")</f>
        <v>yes</v>
      </c>
      <c r="S4" s="1" t="str">
        <f>IF(OR('2-E-Communication'!$P$86="degree of market power held by operators has not been assessed",'2-E-Communication'!$P$86="no",'2-E-Communication'!$P$90="no"),"not applicable", IF('2-E-Communication'!$P$92="no","not applicable", "yes"))</f>
        <v>yes</v>
      </c>
      <c r="T4" s="1" t="str">
        <f>IF(OR('2-E-Communication'!$P$86="degree of market power held by operators has not been assessed",'2-E-Communication'!$P$86="yes"),"not applicable","no")</f>
        <v>no</v>
      </c>
      <c r="U4" s="1" t="str">
        <f>IF(OR('2-E-Communication'!$P$86="degree of market power held by operators has not been assessed",'2-E-Communication'!$P$86="yes"),"not applicable","yes")</f>
        <v>yes</v>
      </c>
      <c r="V4" s="1" t="str">
        <f>IF(OR('2-E-Communication'!$P$86="degree of market power held by operators has not been assessed",'2-E-Communication'!$P$86="yes",'2-E-Communication'!$P$98="no"),"not applicable","yes")</f>
        <v>yes</v>
      </c>
      <c r="Y4" s="1" t="str">
        <f>IF(OR('2-E-Communication'!$P$103="degree of market power held by operators has not been assessed",'2-E-Communication'!$P$103="no"),"not applicable","yes")</f>
        <v>yes</v>
      </c>
      <c r="Z4" s="1" t="str">
        <f>IF(OR('2-E-Communication'!$P$103="degree of market power held by operators has not been assessed",'2-E-Communication'!$P$103="no",'2-E-Communication'!$P$105="no"),"not applicable","yes")</f>
        <v>yes</v>
      </c>
      <c r="AA4" s="1" t="str">
        <f>IF(OR('2-E-Communication'!$P$103="degree of market power held by operators has not been assessed",'2-E-Communication'!$P$103="no",'2-E-Communication'!$P$105="no"),"not applicable", IF('2-E-Communication'!$P$107="no","not applicable", "yes"))</f>
        <v>yes</v>
      </c>
      <c r="AB4" s="1"/>
      <c r="AC4" s="1" t="str">
        <f>IF(OR('2-E-Communication'!$P$103="degree of market power held by operators has not been assessed",'2-E-Communication'!$P$103="yes"),"not applicable","yes")</f>
        <v>yes</v>
      </c>
      <c r="AD4" s="1" t="str">
        <f>IF(OR('2-E-Communication'!$P$103="degree of market power held by operators has not been assessed",'2-E-Communication'!$P$103="yes",'2-E-Communication'!$P$111="no"),"not applicable","yes")</f>
        <v>yes</v>
      </c>
      <c r="AE4" s="1"/>
      <c r="AG4" s="1" t="str">
        <f>IF(OR('2-E-Communication'!$P$116="degree of market power held by operators has not been assessed",'2-E-Communication'!$P$116="no"),"not applicable","yes")</f>
        <v>yes</v>
      </c>
      <c r="AH4" s="1" t="str">
        <f>IF(OR('2-E-Communication'!$P$116="degree of market power held by operators has not been assessed",'2-E-Communication'!$P$116="no",'2-E-Communication'!$P$118="no"),"not applicable","yes")</f>
        <v>yes</v>
      </c>
      <c r="AI4" s="1" t="str">
        <f>IF(OR('2-E-Communication'!$P$116="degree of market power held by operators has not been assessed",'2-E-Communication'!$P$116="no",'2-E-Communication'!$P$118="no"),"not applicable", IF('2-E-Communication'!$P$120="no","not applicable", "yes"))</f>
        <v>yes</v>
      </c>
      <c r="AJ4" s="1"/>
      <c r="AK4" s="1" t="str">
        <f>IF(OR('2-E-Communication'!$P$116="degree of market power held by operators has not been assessed",'2-E-Communication'!$P$116="yes"),"not applicable","yes")</f>
        <v>yes</v>
      </c>
      <c r="AL4" s="1" t="str">
        <f>IF(OR('2-E-Communication'!$P$116="degree of market power held by operators has not been assessed",'2-E-Communication'!$P$116="yes",'2-E-Communication'!$P$124="no"),"not applicable","yes")</f>
        <v>yes</v>
      </c>
      <c r="AN4" s="1" t="str">
        <f>IF(OR('2-E-Communication'!$P$129="degree of market power held by operators has not been assessed",'2-E-Communication'!$P$129="no"),"not applicable","yes")</f>
        <v>yes</v>
      </c>
      <c r="AO4" s="1" t="str">
        <f>IF(OR('2-E-Communication'!$P$129="degree of market power held by operators has not been assessed",'2-E-Communication'!$P$129="no",'2-E-Communication'!$P$131="no"),"not applicable","yes")</f>
        <v>yes</v>
      </c>
      <c r="AP4" s="1" t="str">
        <f>IF(OR('2-E-Communication'!$P$129="degree of market power held by operators has not been assessed",'2-E-Communication'!$P$129="no",'2-E-Communication'!$P$131="no"),"not applicable", IF('2-E-Communication'!$P$133="no","not applicable", "yes"))</f>
        <v>yes</v>
      </c>
      <c r="AQ4" s="1"/>
      <c r="AR4" s="1" t="str">
        <f>IF(OR('2-E-Communication'!$P$129="degree of market power held by operators has not been assessed",'2-E-Communication'!$P$129="yes"),"not applicable","yes")</f>
        <v>yes</v>
      </c>
      <c r="AS4" s="1" t="str">
        <f>IF(OR('2-E-Communication'!$P$129="degree of market power held by operators has not been assessed",'2-E-Communication'!$P$129="yes",'2-E-Communication'!$P$137="no"),"not applicable","yes")</f>
        <v>yes</v>
      </c>
      <c r="AT4" s="1"/>
      <c r="AU4" s="137"/>
      <c r="AV4" s="6" t="str">
        <f>IF('2-E-Communication'!$P$141="no","not applicable (based on previous answer)","retail market is a monopoly")</f>
        <v>retail market is a monopoly</v>
      </c>
      <c r="AW4" s="140"/>
      <c r="AX4" s="137"/>
      <c r="AY4" s="1" t="str">
        <f>IF(LEFT('2-E-Communication'!$P$143,2)="no","not applicable (based on previous answer)","yes")</f>
        <v>yes</v>
      </c>
      <c r="AZ4" s="1"/>
      <c r="BA4" s="137"/>
      <c r="BB4" s="1" t="str">
        <f>IF('2-E-Communication'!$P$158="no","not applicable (based on previous answers')","yes")</f>
        <v>yes</v>
      </c>
      <c r="BC4" s="1"/>
      <c r="BD4" s="137"/>
      <c r="BE4" s="1" t="str">
        <f>IF('2-E-Communication'!$P$158="no","not applicable (based on previous answers')","yes")</f>
        <v>yes</v>
      </c>
      <c r="BF4" s="1" t="str">
        <f>IF('2-E-Communication'!$P$158="no","not applicable (based on previous answers')","yes")</f>
        <v>yes</v>
      </c>
      <c r="BG4" s="1" t="str">
        <f>IF('2-E-Communication'!$P$158="no","not applicable (based on previous answers')","yes")</f>
        <v>yes</v>
      </c>
      <c r="BH4" s="1"/>
      <c r="BI4" s="137"/>
      <c r="BJ4" s="1" t="str">
        <f>IF('2-E-Communication'!$P$166="no","not applicable (based on previous answers')","yes")</f>
        <v>yes</v>
      </c>
      <c r="BK4" s="1"/>
      <c r="BL4" s="137"/>
      <c r="BM4" s="1" t="str">
        <f>IF('2-E-Communication'!$P$169="no","not applicable (based on previous answers')","yes")</f>
        <v>yes</v>
      </c>
      <c r="BN4" s="1"/>
      <c r="BP4" s="1" t="str">
        <f>IF(OR('2-E-Communication'!$P$175="degree of market power held by operators has not been assessed",'2-E-Communication'!$P$175="no"),"not applicable","yes")</f>
        <v>yes</v>
      </c>
      <c r="BQ4" s="1" t="str">
        <f>IF(OR('2-E-Communication'!$P$175="degree of market power held by operators has not been assessed",'2-E-Communication'!$P$175="no",'2-E-Communication'!$P$177="no"),"not applicable","yes")</f>
        <v>yes</v>
      </c>
      <c r="BR4" s="1" t="str">
        <f>IF(OR('2-E-Communication'!$P$175="degree of market power held by operators has not been assessed",'2-E-Communication'!$P$175="no",'2-E-Communication'!$P$177="no"),"not applicable", IF('2-E-Communication'!$P$179="no","not applicable", "yes"))</f>
        <v>yes</v>
      </c>
      <c r="BS4" s="1"/>
      <c r="BT4" s="1" t="str">
        <f>IF(OR('2-E-Communication'!$P$175="degree of market power held by operators has not been assessed",'2-E-Communication'!$P$175="yes"),"not applicable","yes")</f>
        <v>yes</v>
      </c>
      <c r="BU4" s="1" t="str">
        <f>IF(OR('2-E-Communication'!$P$175="degree of market power held by operators has not been assessed",'2-E-Communication'!$P$175="yes",'2-E-Communication'!$P$183="no"),"not applicable","yes")</f>
        <v>yes</v>
      </c>
      <c r="BV4" s="1"/>
      <c r="BX4" s="1" t="str">
        <f>IF(OR('2-E-Communication'!$P$188="degree of market power held by operators has not been assessed",'2-E-Communication'!$P$188="no"),"not applicable","yes")</f>
        <v>yes</v>
      </c>
      <c r="BY4" s="1" t="str">
        <f>IF(OR('2-E-Communication'!$P$188="degree of market power held by operators has not been assessed",'2-E-Communication'!$P$188="no",'2-E-Communication'!$P$190="no"),"not applicable","yes")</f>
        <v>yes</v>
      </c>
      <c r="BZ4" s="1" t="str">
        <f>IF(OR('2-E-Communication'!$P$188="degree of market power held by operators has not been assessed",'2-E-Communication'!$P$188="no",'2-E-Communication'!$P$190="no"),"not applicable", IF('2-E-Communication'!$P$192="no","not applicable", "yes"))</f>
        <v>yes</v>
      </c>
      <c r="CA4" s="1"/>
      <c r="CB4" s="1" t="str">
        <f>IF(OR('2-E-Communication'!$P$188="degree of market power held by operators has not been assessed",'2-E-Communication'!$P$188="yes"),"not applicable","yes")</f>
        <v>yes</v>
      </c>
      <c r="CC4" s="1" t="str">
        <f>IF(OR('2-E-Communication'!$P$188="degree of market power held by operators has not been assessed",'2-E-Communication'!$P$188="yes",'2-E-Communication'!$P$196="no"),"not applicable","yes")</f>
        <v>yes</v>
      </c>
      <c r="CD4" s="1"/>
      <c r="CE4" s="137"/>
      <c r="CF4" s="6" t="str">
        <f>IF('2-E-Communication'!$P$200="no","not applicable (based on previous answer)","retail market is a monopoly")</f>
        <v>retail market is a monopoly</v>
      </c>
      <c r="CG4" s="140"/>
      <c r="CH4" s="137"/>
      <c r="CI4" s="1" t="str">
        <f>IF(LEFT('2-E-Communication'!$P$204,2)="no","not applicable (based on previous answer)","yes")</f>
        <v>yes</v>
      </c>
      <c r="CJ4" s="1"/>
      <c r="CK4" s="137"/>
      <c r="CL4" s="1" t="str">
        <f>IF(LEFT('2-E-Communication'!$P$217,2)="no","not applicable (based on previous answer)","yes")</f>
        <v>yes</v>
      </c>
      <c r="CM4" s="1"/>
      <c r="CN4" s="1"/>
      <c r="CO4" s="1" t="str">
        <f>IF('2bis-Regulator'!$P$51="no/not applicable"," ","no")</f>
        <v>no</v>
      </c>
      <c r="CP4" s="1" t="str">
        <f>IF('2bis-Regulator'!$P$52="no/not applicable"," ","no")</f>
        <v>no</v>
      </c>
      <c r="CQ4" s="1" t="str">
        <f>IF('2bis-Regulator'!$P$53="no/not applicable"," ","no")</f>
        <v>no</v>
      </c>
      <c r="CR4" s="1" t="str">
        <f>IF('2bis-Regulator'!$P$54="no/not applicable"," ","no")</f>
        <v>no</v>
      </c>
      <c r="CS4" s="1" t="str">
        <f>IF('2bis-Regulator'!$P$55="no/not applicable"," ","no")</f>
        <v>no</v>
      </c>
      <c r="CT4" s="1" t="str">
        <f>IF('2bis-Regulator'!$P$56="no/not applicable"," ","no")</f>
        <v>no</v>
      </c>
      <c r="CU4" s="1" t="str">
        <f>IF('2bis-Regulator'!$P$57="no/not applicable"," ","no")</f>
        <v>no</v>
      </c>
      <c r="CV4" s="1"/>
      <c r="CW4" s="6" t="str">
        <f>IF('2bis-Regulator'!$P$67="no/not applicable"," ","no/not applicable")</f>
        <v>no/not applicable</v>
      </c>
      <c r="CX4" s="6" t="str">
        <f>IF('2bis-Regulator'!$P$68="no/not applicable"," ","no/not applicable")</f>
        <v>no/not applicable</v>
      </c>
      <c r="CY4" s="6" t="str">
        <f>IF('2bis-Regulator'!$P$69="no/not applicable"," ","no/not applicable")</f>
        <v>no/not applicable</v>
      </c>
      <c r="CZ4" s="6" t="str">
        <f>IF(OR('2bis-Regulator'!$P$82="no",'2bis-Regulator'!$P$82="not applicable")," ","no")</f>
        <v>no</v>
      </c>
      <c r="DA4" s="6" t="str">
        <f>IF(OR('2bis-Regulator'!$P$85="no",'2bis-Regulator'!$P$85="not applicable")," ","no")</f>
        <v>no</v>
      </c>
      <c r="DB4" s="6" t="str">
        <f>IF(OR('2bis-Regulator'!$P$88="no",'2bis-Regulator'!$P$88="not applicable")," ","no")</f>
        <v>no</v>
      </c>
    </row>
    <row r="5" spans="1:106" ht="46" x14ac:dyDescent="0.25">
      <c r="A5" s="128"/>
      <c r="C5" s="1" t="str">
        <f>IF('2-E-Communication'!$P$13="no"," ","no")</f>
        <v>no</v>
      </c>
      <c r="D5" s="1" t="str">
        <f>IF('2-E-Communication'!$P$14="no"," ","no")</f>
        <v>no</v>
      </c>
      <c r="E5" s="1" t="str">
        <f>IF('2-E-Communication'!$P$15="no"," ","no")</f>
        <v>no</v>
      </c>
      <c r="F5" s="1" t="str">
        <f>IF('2-E-Communication'!$P$16="no"," ","no")</f>
        <v>no</v>
      </c>
      <c r="I5" s="134">
        <f>I4+0.001</f>
        <v>1E-3</v>
      </c>
      <c r="J5" s="134">
        <f>IF('2-E-Communication'!$P$65="no","",ROUND($I5,4))</f>
        <v>1E-3</v>
      </c>
      <c r="K5" s="134">
        <f>IF('2-E-Communication'!$P$66="no","",ROUND($I5,4))</f>
        <v>1E-3</v>
      </c>
      <c r="L5" s="134">
        <f>IF('2-E-Communication'!$P$67="no","",ROUND($I5,4))</f>
        <v>1E-3</v>
      </c>
      <c r="M5" s="134">
        <f>IF('2-E-Communication'!$P$68="no","",ROUND($I5,4))</f>
        <v>1E-3</v>
      </c>
      <c r="N5" s="134"/>
      <c r="P5" s="6" t="str">
        <f>IF(OR('2-E-Communication'!$P$86="degree of market power held by operators has not been assessed",'2-E-Communication'!$P$86="no")," ","yes (must ensure accounting separation)")</f>
        <v>yes (must ensure accounting separation)</v>
      </c>
      <c r="Q5" s="6" t="str">
        <f>IF(OR('2-E-Communication'!$P$86="degree of market power held by operators has not been assessed",'2-E-Communication'!$P$86="no")," ","no")</f>
        <v>no</v>
      </c>
      <c r="R5" s="1" t="str">
        <f>IF(OR('2-E-Communication'!$P$86="degree of market power held by operators has not been assessed",'2-E-Communication'!$P$86="no",'2-E-Communication'!$P$90="no"),"not applicable","yes, but only ex-post")</f>
        <v>yes, but only ex-post</v>
      </c>
      <c r="S5" s="1" t="str">
        <f>IF(OR('2-E-Communication'!$P$86="degree of market power held by operators has not been assessed",'2-E-Communication'!$P$86="no",'2-E-Communication'!$P$90="no")," ", IF('2-E-Communication'!$P$92="no"," ", "no"))</f>
        <v>no</v>
      </c>
      <c r="T5" s="6" t="str">
        <f>IF(OR('2-E-Communication'!$P$86="degree of market power held by operators has not been assessed",'2-E-Communication'!$P$86="yes")," ","yes (must ensure accounting separation)")</f>
        <v>yes (must ensure accounting separation)</v>
      </c>
      <c r="U5" s="6" t="str">
        <f>IF(OR('2-E-Communication'!$P$86="degree of market power held by operators has not been assessed",'2-E-Communication'!$P$86="yes")," ","no")</f>
        <v>no</v>
      </c>
      <c r="V5" s="1" t="str">
        <f>IF(OR('2-E-Communication'!$P$86="degree of market power held by operators has not been assessed",'2-E-Communication'!$P$86="yes",'2-E-Communication'!$P$98="no"),"","no")</f>
        <v>no</v>
      </c>
      <c r="Y5" s="1" t="str">
        <f>IF(OR('2-E-Communication'!$P$103="degree of market power held by operators has not been assessed",'2-E-Communication'!$P$103="no"),"","no")</f>
        <v>no</v>
      </c>
      <c r="Z5" s="1" t="str">
        <f>IF(OR('2-E-Communication'!$P$103="degree of market power held by operators has not been assessed",'2-E-Communication'!$P$103="no",'2-E-Communication'!$P$105="no"),"not applicable","yes, but only ex-post")</f>
        <v>yes, but only ex-post</v>
      </c>
      <c r="AA5" s="1" t="str">
        <f>IF(OR('2-E-Communication'!$P$103="degree of market power held by operators has not been assessed",'2-E-Communication'!$P$103="no",'2-E-Communication'!$P$105="no"),"", IF('2-E-Communication'!$P$107="no","", "no"))</f>
        <v>no</v>
      </c>
      <c r="AB5" s="1"/>
      <c r="AC5" s="6" t="str">
        <f>IF(OR('2-E-Communication'!$P$103="degree of market power held by operators has not been assessed",'2-E-Communication'!$P$103="yes")," ","no")</f>
        <v>no</v>
      </c>
      <c r="AD5" s="1" t="str">
        <f>IF(OR('2-E-Communication'!$P$103="degree of market power held by operators has not been assessed",'2-E-Communication'!$P$103="yes",'2-E-Communication'!$P$111="no"),"","no")</f>
        <v>no</v>
      </c>
      <c r="AG5" s="1" t="str">
        <f>IF(OR('2-E-Communication'!$P$116="degree of market power held by operators has not been assessed",'2-E-Communication'!$P$116="no"),"","no")</f>
        <v>no</v>
      </c>
      <c r="AH5" s="1" t="str">
        <f>IF(OR('2-E-Communication'!$P$116="degree of market power held by operators has not been assessed",'2-E-Communication'!$P$116="no",'2-E-Communication'!$P$118="no"),"not applicable","yes, but only ex-post")</f>
        <v>yes, but only ex-post</v>
      </c>
      <c r="AI5" s="1" t="str">
        <f>IF(OR('2-E-Communication'!$P$116="degree of market power held by operators has not been assessed",'2-E-Communication'!$P$116="no",'2-E-Communication'!$P$118="no"),"", IF('2-E-Communication'!$P$120="no","", "no"))</f>
        <v>no</v>
      </c>
      <c r="AJ5" s="1"/>
      <c r="AK5" s="6" t="str">
        <f>IF(OR('2-E-Communication'!$P$116="degree of market power held by operators has not been assessed",'2-E-Communication'!$P$116="yes")," ","no")</f>
        <v>no</v>
      </c>
      <c r="AL5" s="1" t="str">
        <f>IF(OR('2-E-Communication'!$P$116="degree of market power held by operators has not been assessed",'2-E-Communication'!$P$116="yes",'2-E-Communication'!$P$124="no"),"","no")</f>
        <v>no</v>
      </c>
      <c r="AN5" s="1" t="str">
        <f>IF(OR('2-E-Communication'!$P$129="degree of market power held by operators has not been assessed",'2-E-Communication'!$P$129="no"),"","no")</f>
        <v>no</v>
      </c>
      <c r="AO5" s="1" t="str">
        <f>IF(OR('2-E-Communication'!$P$129="degree of market power held by operators has not been assessed",'2-E-Communication'!$P$129="no",'2-E-Communication'!$P$131="no"),"not applicable","yes, but only ex-post")</f>
        <v>yes, but only ex-post</v>
      </c>
      <c r="AP5" s="1" t="str">
        <f>IF(OR('2-E-Communication'!$P$129="degree of market power held by operators has not been assessed",'2-E-Communication'!$P$129="no",'2-E-Communication'!$P$131="no"),"", IF('2-E-Communication'!$P$133="no","", "no"))</f>
        <v>no</v>
      </c>
      <c r="AQ5" s="1"/>
      <c r="AR5" s="6" t="str">
        <f>IF(OR('2-E-Communication'!$P$129="degree of market power held by operators has not been assessed",'2-E-Communication'!$P$129="yes")," ","no")</f>
        <v>no</v>
      </c>
      <c r="AS5" s="1" t="str">
        <f>IF(OR('2-E-Communication'!$P$129="degree of market power held by operators has not been assessed",'2-E-Communication'!$P$129="yes",'2-E-Communication'!$P$137="no"),"","no")</f>
        <v>no</v>
      </c>
      <c r="AT5" s="8"/>
      <c r="AV5" s="6" t="str">
        <f>IF('2-E-Communication'!$P$141="no"," ","retail market is not yet competitive enough")</f>
        <v>retail market is not yet competitive enough</v>
      </c>
      <c r="AY5" s="1" t="str">
        <f>IF('2-E-Communication'!$P$143="no"," ","no")</f>
        <v>no</v>
      </c>
      <c r="BB5" s="1" t="str">
        <f>IF('2-E-Communication'!$P$158="no"," ","no")</f>
        <v>no</v>
      </c>
      <c r="BC5" s="1"/>
      <c r="BE5" s="1" t="str">
        <f>IF('2-E-Communication'!$P$158="no"," ","no")</f>
        <v>no</v>
      </c>
      <c r="BF5" s="1" t="str">
        <f>IF('2-E-Communication'!$P$158="no"," ","no")</f>
        <v>no</v>
      </c>
      <c r="BG5" s="1" t="str">
        <f>IF('2-E-Communication'!$P$158="no"," ","no")</f>
        <v>no</v>
      </c>
      <c r="BH5" s="1"/>
      <c r="BJ5" s="1" t="str">
        <f>IF('2-E-Communication'!$P$166="no"," ","no")</f>
        <v>no</v>
      </c>
      <c r="BK5" s="1"/>
      <c r="BM5" s="1" t="str">
        <f>IF('2-E-Communication'!$P$169="no"," ","no")</f>
        <v>no</v>
      </c>
      <c r="BN5" s="1"/>
      <c r="BP5" s="1" t="str">
        <f>IF(OR('2-E-Communication'!$P$175="degree of market power held by operators has not been assessed",'2-E-Communication'!$P$175="no"),"","no")</f>
        <v>no</v>
      </c>
      <c r="BQ5" s="1" t="str">
        <f>IF(OR('2-E-Communication'!$P$175="degree of market power held by operators has not been assessed",'2-E-Communication'!$P$175="no",'2-E-Communication'!$P$177="no"),"not applicable","yes, but only ex-post")</f>
        <v>yes, but only ex-post</v>
      </c>
      <c r="BR5" s="1" t="str">
        <f>IF(OR('2-E-Communication'!$P$175="degree of market power held by operators has not been assessed",'2-E-Communication'!$P$175="no",'2-E-Communication'!$P$177="no"),"", IF('2-E-Communication'!$P$179="no","", "no"))</f>
        <v>no</v>
      </c>
      <c r="BS5" s="1"/>
      <c r="BT5" s="6" t="str">
        <f>IF(OR('2-E-Communication'!$P$175="degree of market power held by operators has not been assessed",'2-E-Communication'!$P$175="yes")," ","no")</f>
        <v>no</v>
      </c>
      <c r="BU5" s="1" t="str">
        <f>IF(OR('2-E-Communication'!$P$175="degree of market power held by operators has not been assessed",'2-E-Communication'!$P$175="yes",'2-E-Communication'!$P$183="no"),"","no")</f>
        <v>no</v>
      </c>
      <c r="BV5" s="8"/>
      <c r="BX5" s="1" t="str">
        <f>IF(OR('2-E-Communication'!$P$188="degree of market power held by operators has not been assessed",'2-E-Communication'!$P$188="no"),"","no")</f>
        <v>no</v>
      </c>
      <c r="BY5" s="1" t="str">
        <f>IF(OR('2-E-Communication'!$P$188="degree of market power held by operators has not been assessed",'2-E-Communication'!$P$188="no",'2-E-Communication'!$P$190="no"),"not applicable","yes, but only ex-post")</f>
        <v>yes, but only ex-post</v>
      </c>
      <c r="BZ5" s="1" t="str">
        <f>IF(OR('2-E-Communication'!$P$188="degree of market power held by operators has not been assessed",'2-E-Communication'!$P$188="no",'2-E-Communication'!$P$190="no"),"", IF('2-E-Communication'!$P$192="no","", "no"))</f>
        <v>no</v>
      </c>
      <c r="CA5" s="1"/>
      <c r="CB5" s="6" t="str">
        <f>IF(OR('2-E-Communication'!$P$188="degree of market power held by operators has not been assessed",'2-E-Communication'!$P$188="yes")," ","no")</f>
        <v>no</v>
      </c>
      <c r="CC5" s="1" t="str">
        <f>IF(OR('2-E-Communication'!$P$188="degree of market power held by operators has not been assessed",'2-E-Communication'!$P$188="yes",'2-E-Communication'!$P$196="no"),"","no")</f>
        <v>no</v>
      </c>
      <c r="CD5" s="8"/>
      <c r="CF5" s="6" t="str">
        <f>IF('2-E-Communication'!$P$200="no"," ","retail market is yet competitive enough")</f>
        <v>retail market is yet competitive enough</v>
      </c>
      <c r="CI5" s="1" t="str">
        <f>IF('2-E-Communication'!$P$204="no"," ","no")</f>
        <v>no</v>
      </c>
      <c r="CJ5" s="1"/>
      <c r="CL5" s="1" t="str">
        <f>IF('2-E-Communication'!$P$217="no"," ","no")</f>
        <v>no</v>
      </c>
      <c r="CM5" s="1"/>
      <c r="CX5" s="6"/>
    </row>
    <row r="6" spans="1:106" ht="46" x14ac:dyDescent="0.25">
      <c r="A6" s="128"/>
      <c r="I6" s="134">
        <f t="shared" ref="I6:I59" si="22">I5+0.001</f>
        <v>2E-3</v>
      </c>
      <c r="J6" s="134">
        <f>IF('2-E-Communication'!$P$65="no","",ROUND($I6,4))</f>
        <v>2E-3</v>
      </c>
      <c r="K6" s="134">
        <f>IF('2-E-Communication'!$P$66="no","",ROUND($I6,4))</f>
        <v>2E-3</v>
      </c>
      <c r="L6" s="134">
        <f>IF('2-E-Communication'!$P$67="no","",ROUND($I6,4))</f>
        <v>2E-3</v>
      </c>
      <c r="M6" s="134">
        <f>IF('2-E-Communication'!$P$68="no","",ROUND($I6,4))</f>
        <v>2E-3</v>
      </c>
      <c r="N6" s="134"/>
      <c r="P6" s="6" t="str">
        <f>IF(OR('2-E-Communication'!$P$86="degree of market power held by operators has not been assessed",'2-E-Communication'!$P$86="no")," ","yes (must ensure legal, operational or ownership separation)")</f>
        <v>yes (must ensure legal, operational or ownership separation)</v>
      </c>
      <c r="Q6" s="6"/>
      <c r="R6" s="1" t="str">
        <f>IF(OR('2-E-Communication'!$P$86="degree of market power held by operators has not been assessed",'2-E-Communication'!$P$86="no",'2-E-Communication'!$P$90="no")," ","no")</f>
        <v>no</v>
      </c>
      <c r="T6" s="6" t="str">
        <f>IF(OR('2-E-Communication'!$P$86="degree of market power held by operators has not been assessed",'2-E-Communication'!$P$86="yes")," ","yes (must ensure legal, operational or ownership separation)")</f>
        <v>yes (must ensure legal, operational or ownership separation)</v>
      </c>
      <c r="U6" s="6"/>
      <c r="V6" s="6"/>
      <c r="Y6" s="6"/>
      <c r="Z6" s="1" t="str">
        <f>IF(OR('2-E-Communication'!$P$103="degree of market power held by operators has not been assessed",'2-E-Communication'!$P$103="no",'2-E-Communication'!$P$105="no")," ","no")</f>
        <v>no</v>
      </c>
      <c r="AD6" s="1"/>
      <c r="AG6" s="6"/>
      <c r="AH6" s="1" t="str">
        <f>IF(OR('2-E-Communication'!$P$116="degree of market power held by operators has not been assessed",'2-E-Communication'!$P$116="no",'2-E-Communication'!$P$118="no")," ","no")</f>
        <v>no</v>
      </c>
      <c r="AI6" s="8"/>
      <c r="AJ6" s="8"/>
      <c r="AK6" s="8"/>
      <c r="AL6" s="1"/>
      <c r="AN6" s="6"/>
      <c r="AO6" s="1" t="str">
        <f>IF(OR('2-E-Communication'!$P$129="degree of market power held by operators has not been assessed",'2-E-Communication'!$P$129="no",'2-E-Communication'!$P$131="no")," ","no")</f>
        <v>no</v>
      </c>
      <c r="AP6" s="8"/>
      <c r="AQ6" s="8"/>
      <c r="AR6" s="8"/>
      <c r="AS6" s="1"/>
      <c r="AT6" s="8"/>
      <c r="AV6" s="6" t="str">
        <f>IF('2-E-Communication'!$P$141="no"," ","other (please explain in Comments column)")</f>
        <v>other (please explain in Comments column)</v>
      </c>
      <c r="AY6" s="1"/>
      <c r="BP6" s="6"/>
      <c r="BQ6" s="1" t="str">
        <f>IF(OR('2-E-Communication'!$P$175="degree of market power held by operators has not been assessed",'2-E-Communication'!$P$175="no",'2-E-Communication'!$P$177="no")," ","no")</f>
        <v>no</v>
      </c>
      <c r="BR6" s="8"/>
      <c r="BS6" s="8"/>
      <c r="BT6" s="8"/>
      <c r="BU6" s="1"/>
      <c r="BV6" s="8"/>
      <c r="BX6" s="6"/>
      <c r="BY6" s="1" t="str">
        <f>IF(OR('2-E-Communication'!$P$188="degree of market power held by operators has not been assessed",'2-E-Communication'!$P$188="no",'2-E-Communication'!$P$190="no")," ","no")</f>
        <v>no</v>
      </c>
      <c r="BZ6" s="8"/>
      <c r="CA6" s="8"/>
      <c r="CB6" s="8"/>
      <c r="CC6" s="1"/>
      <c r="CD6" s="8"/>
      <c r="CF6" s="6" t="str">
        <f>IF('2-E-Communication'!$P$200="no"," ","other (please explain in Comments column)")</f>
        <v>other (please explain in Comments column)</v>
      </c>
      <c r="CI6" s="1"/>
      <c r="CJ6" s="1"/>
      <c r="CL6" s="1"/>
      <c r="CM6" s="1"/>
      <c r="CO6" s="6"/>
      <c r="CP6" s="6"/>
      <c r="CQ6" s="6"/>
      <c r="CR6" s="6"/>
      <c r="CS6" s="6"/>
      <c r="CT6" s="6"/>
      <c r="CU6" s="6"/>
      <c r="CV6" s="6"/>
      <c r="CW6" s="6"/>
      <c r="CX6" s="6"/>
      <c r="CY6" s="6"/>
      <c r="CZ6" s="6"/>
      <c r="DA6" s="6"/>
      <c r="DB6" s="6"/>
    </row>
    <row r="7" spans="1:106" x14ac:dyDescent="0.25">
      <c r="A7" s="128"/>
      <c r="I7" s="134">
        <f>I6+0.001</f>
        <v>3.0000000000000001E-3</v>
      </c>
      <c r="J7" s="134">
        <f>IF('2-E-Communication'!$P$65="no","",ROUND($I7,4))</f>
        <v>3.0000000000000001E-3</v>
      </c>
      <c r="K7" s="134">
        <f>IF('2-E-Communication'!$P$66="no","",ROUND($I7,4))</f>
        <v>3.0000000000000001E-3</v>
      </c>
      <c r="L7" s="134">
        <f>IF('2-E-Communication'!$P$67="no","",ROUND($I7,4))</f>
        <v>3.0000000000000001E-3</v>
      </c>
      <c r="M7" s="134">
        <f>IF('2-E-Communication'!$P$68="no","",ROUND($I7,4))</f>
        <v>3.0000000000000001E-3</v>
      </c>
      <c r="N7" s="134"/>
      <c r="Y7" s="28"/>
      <c r="AG7" s="28"/>
      <c r="AH7" s="8"/>
      <c r="AI7" s="8"/>
      <c r="AJ7" s="8"/>
      <c r="AK7" s="8"/>
      <c r="AL7" s="8"/>
      <c r="AN7" s="28"/>
      <c r="AO7" s="8"/>
      <c r="AP7" s="8"/>
      <c r="AQ7" s="8"/>
      <c r="AR7" s="8"/>
      <c r="AS7" s="8"/>
      <c r="AT7" s="8"/>
      <c r="BP7" s="28"/>
      <c r="BQ7" s="8"/>
      <c r="BR7" s="8"/>
      <c r="BS7" s="8"/>
      <c r="BT7" s="8"/>
      <c r="BU7" s="8"/>
      <c r="BV7" s="8"/>
      <c r="BX7" s="28"/>
      <c r="BY7" s="8"/>
      <c r="BZ7" s="8"/>
      <c r="CA7" s="8"/>
      <c r="CB7" s="8"/>
      <c r="CC7" s="8"/>
      <c r="CD7" s="8"/>
      <c r="CW7" s="6"/>
    </row>
    <row r="8" spans="1:106" x14ac:dyDescent="0.25">
      <c r="A8" s="128"/>
      <c r="I8" s="134">
        <f t="shared" si="22"/>
        <v>4.0000000000000001E-3</v>
      </c>
      <c r="J8" s="134">
        <f>IF('2-E-Communication'!$P$65="no","",ROUND($I8,4))</f>
        <v>4.0000000000000001E-3</v>
      </c>
      <c r="K8" s="134">
        <f>IF('2-E-Communication'!$P$66="no","",ROUND($I8,4))</f>
        <v>4.0000000000000001E-3</v>
      </c>
      <c r="L8" s="134">
        <f>IF('2-E-Communication'!$P$67="no","",ROUND($I8,4))</f>
        <v>4.0000000000000001E-3</v>
      </c>
      <c r="M8" s="134">
        <f>IF('2-E-Communication'!$P$68="no","",ROUND($I8,4))</f>
        <v>4.0000000000000001E-3</v>
      </c>
      <c r="N8" s="134"/>
      <c r="P8" s="29"/>
      <c r="Q8" s="28"/>
      <c r="R8" s="28"/>
      <c r="S8" s="28"/>
      <c r="T8" s="28"/>
      <c r="U8" s="28"/>
      <c r="V8" s="28"/>
      <c r="AG8" s="8"/>
      <c r="AH8" s="8"/>
      <c r="AI8" s="8"/>
      <c r="AJ8" s="8"/>
      <c r="AK8" s="8"/>
      <c r="AL8" s="8"/>
      <c r="AN8" s="8"/>
      <c r="AO8" s="8"/>
      <c r="AP8" s="8"/>
      <c r="AQ8" s="8"/>
      <c r="AR8" s="8"/>
      <c r="AS8" s="8"/>
      <c r="AT8" s="8"/>
      <c r="BP8" s="8"/>
      <c r="BQ8" s="8"/>
      <c r="BR8" s="8"/>
      <c r="BS8" s="8"/>
      <c r="BT8" s="8"/>
      <c r="BU8" s="8"/>
      <c r="BV8" s="8"/>
      <c r="BX8" s="8"/>
      <c r="BY8" s="8"/>
      <c r="BZ8" s="8"/>
      <c r="CA8" s="8"/>
      <c r="CB8" s="8"/>
      <c r="CC8" s="8"/>
      <c r="CD8" s="8"/>
      <c r="CW8" s="6"/>
    </row>
    <row r="9" spans="1:106" x14ac:dyDescent="0.25">
      <c r="A9" s="128"/>
      <c r="I9" s="134">
        <f>I8+0.001</f>
        <v>5.0000000000000001E-3</v>
      </c>
      <c r="J9" s="134">
        <f>IF('2-E-Communication'!$P$65="no","",ROUND($I9,4))</f>
        <v>5.0000000000000001E-3</v>
      </c>
      <c r="K9" s="134">
        <f>IF('2-E-Communication'!$P$66="no","",ROUND($I9,4))</f>
        <v>5.0000000000000001E-3</v>
      </c>
      <c r="L9" s="134">
        <f>IF('2-E-Communication'!$P$67="no","",ROUND($I9,4))</f>
        <v>5.0000000000000001E-3</v>
      </c>
      <c r="M9" s="134">
        <f>IF('2-E-Communication'!$P$68="no","",ROUND($I9,4))</f>
        <v>5.0000000000000001E-3</v>
      </c>
      <c r="N9" s="134"/>
      <c r="Y9" s="28"/>
      <c r="AG9" s="28"/>
      <c r="AH9" s="8"/>
      <c r="AI9" s="8"/>
      <c r="AJ9" s="8"/>
      <c r="AK9" s="8"/>
      <c r="AL9" s="8"/>
      <c r="AN9" s="28"/>
      <c r="AO9" s="8"/>
      <c r="AP9" s="8"/>
      <c r="AQ9" s="8"/>
      <c r="AR9" s="8"/>
      <c r="AS9" s="8"/>
      <c r="AT9" s="8"/>
      <c r="BP9" s="28"/>
      <c r="BQ9" s="8"/>
      <c r="BR9" s="8"/>
      <c r="BS9" s="8"/>
      <c r="BT9" s="8"/>
      <c r="BU9" s="8"/>
      <c r="BV9" s="8"/>
      <c r="BX9" s="28"/>
      <c r="BY9" s="8"/>
      <c r="BZ9" s="8"/>
      <c r="CA9" s="8"/>
      <c r="CB9" s="8"/>
      <c r="CC9" s="8"/>
      <c r="CD9" s="8"/>
      <c r="CW9" s="6"/>
    </row>
    <row r="10" spans="1:106" x14ac:dyDescent="0.25">
      <c r="A10" s="128"/>
      <c r="I10" s="134">
        <f t="shared" si="22"/>
        <v>6.0000000000000001E-3</v>
      </c>
      <c r="J10" s="134">
        <f>IF('2-E-Communication'!$P$65="no","",ROUND($I10,4))</f>
        <v>6.0000000000000001E-3</v>
      </c>
      <c r="K10" s="134">
        <f>IF('2-E-Communication'!$P$66="no","",ROUND($I10,4))</f>
        <v>6.0000000000000001E-3</v>
      </c>
      <c r="L10" s="134">
        <f>IF('2-E-Communication'!$P$67="no","",ROUND($I10,4))</f>
        <v>6.0000000000000001E-3</v>
      </c>
      <c r="M10" s="134">
        <f>IF('2-E-Communication'!$P$68="no","",ROUND($I10,4))</f>
        <v>6.0000000000000001E-3</v>
      </c>
      <c r="N10" s="134"/>
      <c r="P10" s="29"/>
      <c r="Q10" s="28"/>
      <c r="R10" s="28"/>
      <c r="S10" s="28"/>
      <c r="T10" s="28"/>
      <c r="U10" s="28"/>
      <c r="V10" s="28"/>
      <c r="AG10" s="8"/>
      <c r="AH10" s="8"/>
      <c r="AI10" s="8"/>
      <c r="AJ10" s="8"/>
      <c r="AK10" s="8"/>
      <c r="AL10" s="8"/>
      <c r="AN10" s="8"/>
      <c r="AO10" s="8"/>
      <c r="AP10" s="8"/>
      <c r="AQ10" s="8"/>
      <c r="AR10" s="8"/>
      <c r="AS10" s="8"/>
      <c r="AT10" s="8"/>
      <c r="BP10" s="8"/>
      <c r="BQ10" s="8"/>
      <c r="BR10" s="8"/>
      <c r="BS10" s="8"/>
      <c r="BT10" s="8"/>
      <c r="BU10" s="8"/>
      <c r="BV10" s="8"/>
      <c r="BX10" s="8"/>
      <c r="BY10" s="8"/>
      <c r="BZ10" s="8"/>
      <c r="CA10" s="8"/>
      <c r="CB10" s="8"/>
      <c r="CC10" s="8"/>
      <c r="CD10" s="8"/>
    </row>
    <row r="11" spans="1:106" x14ac:dyDescent="0.25">
      <c r="A11" s="128" t="s">
        <v>909</v>
      </c>
      <c r="C11" s="1">
        <f>IF(LEFT(C13,14)="not applicable",1,COUNTA(C13:C15))</f>
        <v>2</v>
      </c>
      <c r="D11" s="1">
        <f t="shared" ref="D11:F11" si="23">IF(LEFT(D13,14)="not applicable",1,COUNTA(D13:D15))</f>
        <v>2</v>
      </c>
      <c r="E11" s="1">
        <f t="shared" si="23"/>
        <v>2</v>
      </c>
      <c r="F11" s="1">
        <f t="shared" si="23"/>
        <v>2</v>
      </c>
      <c r="I11" s="134">
        <f t="shared" si="22"/>
        <v>7.0000000000000001E-3</v>
      </c>
      <c r="J11" s="134">
        <f>IF('2-E-Communication'!$P$65="no","",ROUND($I11,4))</f>
        <v>7.0000000000000001E-3</v>
      </c>
      <c r="K11" s="134">
        <f>IF('2-E-Communication'!$P$66="no","",ROUND($I11,4))</f>
        <v>7.0000000000000001E-3</v>
      </c>
      <c r="L11" s="134">
        <f>IF('2-E-Communication'!$P$67="no","",ROUND($I11,4))</f>
        <v>7.0000000000000001E-3</v>
      </c>
      <c r="M11" s="134">
        <f>IF('2-E-Communication'!$P$68="no","",ROUND($I11,4))</f>
        <v>7.0000000000000001E-3</v>
      </c>
      <c r="N11" s="134"/>
      <c r="P11" s="6">
        <f t="shared" ref="P11:V11" si="24">IF(LEFT(P13,14)="not applicable",1,COUNTA(P13:P15))</f>
        <v>3</v>
      </c>
      <c r="Q11" s="1">
        <f t="shared" si="24"/>
        <v>2</v>
      </c>
      <c r="R11" s="1">
        <f t="shared" si="24"/>
        <v>3</v>
      </c>
      <c r="S11" s="1">
        <f t="shared" si="24"/>
        <v>2</v>
      </c>
      <c r="T11" s="1">
        <f t="shared" si="24"/>
        <v>3</v>
      </c>
      <c r="U11" s="1">
        <f t="shared" si="24"/>
        <v>2</v>
      </c>
      <c r="V11" s="1">
        <f t="shared" si="24"/>
        <v>2</v>
      </c>
      <c r="Y11" s="1">
        <f t="shared" ref="Y11:AA11" si="25">IF(LEFT(Y13,14)="not applicable",1,COUNTA(Y13:Y15))</f>
        <v>2</v>
      </c>
      <c r="Z11" s="1">
        <f t="shared" si="25"/>
        <v>3</v>
      </c>
      <c r="AA11" s="1">
        <f t="shared" si="25"/>
        <v>2</v>
      </c>
      <c r="AB11" s="1"/>
      <c r="AC11" s="1">
        <f t="shared" ref="AC11:AD11" si="26">IF(LEFT(AC13,14)="not applicable",1,COUNTA(AC13:AC15))</f>
        <v>2</v>
      </c>
      <c r="AD11" s="1">
        <f t="shared" si="26"/>
        <v>2</v>
      </c>
      <c r="AE11" s="15"/>
      <c r="AG11" s="1">
        <f t="shared" ref="AG11:AI11" si="27">IF(LEFT(AG13,14)="not applicable",1,COUNTA(AG13:AG15))</f>
        <v>2</v>
      </c>
      <c r="AH11" s="1">
        <f t="shared" si="27"/>
        <v>3</v>
      </c>
      <c r="AI11" s="1">
        <f t="shared" si="27"/>
        <v>2</v>
      </c>
      <c r="AJ11" s="1"/>
      <c r="AK11" s="1">
        <f t="shared" ref="AK11:AL11" si="28">IF(LEFT(AK13,14)="not applicable",1,COUNTA(AK13:AK15))</f>
        <v>2</v>
      </c>
      <c r="AL11" s="1">
        <f t="shared" si="28"/>
        <v>2</v>
      </c>
      <c r="AN11" s="1">
        <f t="shared" ref="AN11:AP11" si="29">IF(LEFT(AN13,14)="not applicable",1,COUNTA(AN13:AN15))</f>
        <v>2</v>
      </c>
      <c r="AO11" s="1">
        <f t="shared" si="29"/>
        <v>3</v>
      </c>
      <c r="AP11" s="1">
        <f t="shared" si="29"/>
        <v>2</v>
      </c>
      <c r="AQ11" s="1"/>
      <c r="AR11" s="1">
        <f t="shared" ref="AR11:AS11" si="30">IF(LEFT(AR13,14)="not applicable",1,COUNTA(AR13:AR15))</f>
        <v>2</v>
      </c>
      <c r="AS11" s="1">
        <f t="shared" si="30"/>
        <v>2</v>
      </c>
      <c r="AT11" s="15"/>
      <c r="AU11" s="135"/>
      <c r="AV11" s="1">
        <f>IF(LEFT(AV13,14)="not applicable",1,COUNTA(AV13:AV15))</f>
        <v>3</v>
      </c>
      <c r="AW11" s="138"/>
      <c r="AX11" s="135"/>
      <c r="AY11" s="1">
        <f t="shared" ref="AY11" si="31">IF(LEFT(AY13,14)="not applicable",1,COUNTA(AY13:AY15))</f>
        <v>2</v>
      </c>
      <c r="AZ11" s="15"/>
      <c r="BA11" s="135"/>
      <c r="BB11" s="1">
        <f t="shared" ref="BB11" si="32">IF(LEFT(BB13,14)="not applicable",1,COUNTA(BB13:BB15))</f>
        <v>2</v>
      </c>
      <c r="BC11" s="1"/>
      <c r="BD11" s="135"/>
      <c r="BE11" s="1">
        <f t="shared" ref="BE11:BF11" si="33">IF(LEFT(BE13,14)="not applicable",1,COUNTA(BE13:BE15))</f>
        <v>2</v>
      </c>
      <c r="BF11" s="1">
        <f t="shared" si="33"/>
        <v>2</v>
      </c>
      <c r="BG11" s="1">
        <f t="shared" ref="BG11" si="34">IF(LEFT(BG13,14)="not applicable",1,COUNTA(BG13:BG15))</f>
        <v>2</v>
      </c>
      <c r="BH11" s="1"/>
      <c r="BI11" s="135"/>
      <c r="BJ11" s="1">
        <f t="shared" ref="BJ11" si="35">IF(LEFT(BJ13,14)="not applicable",1,COUNTA(BJ13:BJ15))</f>
        <v>2</v>
      </c>
      <c r="BK11" s="1"/>
      <c r="BL11" s="135"/>
      <c r="BM11" s="1">
        <f t="shared" ref="BM11" si="36">IF(LEFT(BM13,14)="not applicable",1,COUNTA(BM13:BM15))</f>
        <v>2</v>
      </c>
      <c r="BN11" s="1"/>
      <c r="BP11" s="1">
        <f t="shared" ref="BP11:BR11" si="37">IF(LEFT(BP13,14)="not applicable",1,COUNTA(BP13:BP15))</f>
        <v>2</v>
      </c>
      <c r="BQ11" s="1">
        <f t="shared" si="37"/>
        <v>3</v>
      </c>
      <c r="BR11" s="1">
        <f t="shared" si="37"/>
        <v>2</v>
      </c>
      <c r="BS11" s="1"/>
      <c r="BT11" s="1">
        <f t="shared" ref="BT11:BU11" si="38">IF(LEFT(BT13,14)="not applicable",1,COUNTA(BT13:BT15))</f>
        <v>2</v>
      </c>
      <c r="BU11" s="1">
        <f t="shared" si="38"/>
        <v>2</v>
      </c>
      <c r="BV11" s="15"/>
      <c r="BX11" s="1">
        <f t="shared" ref="BX11:BZ11" si="39">IF(LEFT(BX13,14)="not applicable",1,COUNTA(BX13:BX15))</f>
        <v>2</v>
      </c>
      <c r="BY11" s="1">
        <f t="shared" si="39"/>
        <v>3</v>
      </c>
      <c r="BZ11" s="1">
        <f t="shared" si="39"/>
        <v>2</v>
      </c>
      <c r="CA11" s="1"/>
      <c r="CB11" s="1">
        <f t="shared" ref="CB11:CC11" si="40">IF(LEFT(CB13,14)="not applicable",1,COUNTA(CB13:CB15))</f>
        <v>2</v>
      </c>
      <c r="CC11" s="1">
        <f t="shared" si="40"/>
        <v>2</v>
      </c>
      <c r="CD11" s="15"/>
      <c r="CE11" s="135"/>
      <c r="CF11" s="1">
        <f>IF(LEFT(CF13,14)="not applicable",1,COUNTA(CF13:CF15))</f>
        <v>3</v>
      </c>
      <c r="CG11" s="138"/>
      <c r="CH11" s="135"/>
      <c r="CI11" s="1">
        <f t="shared" ref="CI11" si="41">IF(LEFT(CI13,14)="not applicable",1,COUNTA(CI13:CI15))</f>
        <v>2</v>
      </c>
      <c r="CJ11" s="1"/>
      <c r="CK11" s="135"/>
      <c r="CL11" s="1">
        <f t="shared" ref="CL11" si="42">IF(LEFT(CL13,14)="not applicable",1,COUNTA(CL13:CL15))</f>
        <v>2</v>
      </c>
      <c r="CM11" s="1"/>
      <c r="CN11" s="15"/>
      <c r="CO11" s="1">
        <f>IF(LEFT(CO13,14)="not applicable",1,COUNTA(CO13:CO14))</f>
        <v>2</v>
      </c>
      <c r="CP11" s="1">
        <f t="shared" ref="CP11:CU11" si="43">IF(LEFT(CP13,14)="not applicable",1,COUNTA(CP13:CP14))</f>
        <v>2</v>
      </c>
      <c r="CQ11" s="1">
        <f t="shared" si="43"/>
        <v>2</v>
      </c>
      <c r="CR11" s="1">
        <f t="shared" si="43"/>
        <v>2</v>
      </c>
      <c r="CS11" s="1">
        <f t="shared" si="43"/>
        <v>2</v>
      </c>
      <c r="CT11" s="1">
        <f t="shared" si="43"/>
        <v>2</v>
      </c>
      <c r="CU11" s="1">
        <f t="shared" si="43"/>
        <v>2</v>
      </c>
      <c r="CV11" s="1"/>
      <c r="CW11" s="1">
        <f t="shared" ref="CW11:DB11" si="44">IF(LEFT(CW13,14)="not applicable",1,COUNTA(CW13:CW14))</f>
        <v>2</v>
      </c>
      <c r="CX11" s="1">
        <f t="shared" si="44"/>
        <v>2</v>
      </c>
      <c r="CY11" s="1">
        <f t="shared" si="44"/>
        <v>2</v>
      </c>
      <c r="CZ11" s="1">
        <f t="shared" si="44"/>
        <v>2</v>
      </c>
      <c r="DA11" s="1">
        <f t="shared" si="44"/>
        <v>2</v>
      </c>
      <c r="DB11" s="1">
        <f t="shared" si="44"/>
        <v>2</v>
      </c>
    </row>
    <row r="12" spans="1:106" ht="23" x14ac:dyDescent="0.25">
      <c r="A12" s="128" t="s">
        <v>910</v>
      </c>
      <c r="C12" s="127" t="s">
        <v>494</v>
      </c>
      <c r="D12" s="127" t="s">
        <v>495</v>
      </c>
      <c r="E12" s="127" t="s">
        <v>496</v>
      </c>
      <c r="F12" s="127" t="s">
        <v>497</v>
      </c>
      <c r="I12" s="134">
        <f t="shared" si="22"/>
        <v>8.0000000000000002E-3</v>
      </c>
      <c r="J12" s="134">
        <f>IF('2-E-Communication'!$P$65="no","",ROUND($I12,4))</f>
        <v>8.0000000000000002E-3</v>
      </c>
      <c r="K12" s="134">
        <f>IF('2-E-Communication'!$P$66="no","",ROUND($I12,4))</f>
        <v>8.0000000000000002E-3</v>
      </c>
      <c r="L12" s="134">
        <f>IF('2-E-Communication'!$P$67="no","",ROUND($I12,4))</f>
        <v>8.0000000000000002E-3</v>
      </c>
      <c r="M12" s="134">
        <f>IF('2-E-Communication'!$P$68="no","",ROUND($I12,4))</f>
        <v>8.0000000000000002E-3</v>
      </c>
      <c r="N12" s="134"/>
      <c r="P12" s="6" t="s">
        <v>925</v>
      </c>
      <c r="Q12" s="6" t="s">
        <v>926</v>
      </c>
      <c r="R12" s="6" t="s">
        <v>927</v>
      </c>
      <c r="S12" s="6" t="s">
        <v>931</v>
      </c>
      <c r="T12" s="6" t="s">
        <v>928</v>
      </c>
      <c r="U12" s="6" t="s">
        <v>929</v>
      </c>
      <c r="V12" s="6" t="s">
        <v>930</v>
      </c>
      <c r="Y12" s="11" t="s">
        <v>505</v>
      </c>
      <c r="Z12" s="11" t="s">
        <v>506</v>
      </c>
      <c r="AA12" s="11" t="s">
        <v>507</v>
      </c>
      <c r="AB12" s="11"/>
      <c r="AC12" s="11" t="s">
        <v>508</v>
      </c>
      <c r="AD12" s="11" t="s">
        <v>509</v>
      </c>
      <c r="AE12" s="1"/>
      <c r="AG12" s="11" t="s">
        <v>510</v>
      </c>
      <c r="AH12" s="11" t="s">
        <v>512</v>
      </c>
      <c r="AI12" s="11" t="s">
        <v>513</v>
      </c>
      <c r="AJ12" s="11"/>
      <c r="AK12" s="11" t="s">
        <v>511</v>
      </c>
      <c r="AL12" s="11" t="s">
        <v>514</v>
      </c>
      <c r="AN12" s="11" t="s">
        <v>515</v>
      </c>
      <c r="AO12" s="11" t="s">
        <v>516</v>
      </c>
      <c r="AP12" s="11" t="s">
        <v>517</v>
      </c>
      <c r="AQ12" s="11"/>
      <c r="AR12" s="11" t="s">
        <v>518</v>
      </c>
      <c r="AS12" s="11" t="s">
        <v>519</v>
      </c>
      <c r="AT12" s="1"/>
      <c r="AU12" s="137"/>
      <c r="AV12" s="7" t="s">
        <v>523</v>
      </c>
      <c r="AW12" s="140"/>
      <c r="AX12" s="137"/>
      <c r="AY12" s="7" t="s">
        <v>524</v>
      </c>
      <c r="AZ12" s="1"/>
      <c r="BA12" s="137"/>
      <c r="BB12" s="7" t="s">
        <v>932</v>
      </c>
      <c r="BC12" s="7"/>
      <c r="BD12" s="137"/>
      <c r="BE12" s="7" t="s">
        <v>932</v>
      </c>
      <c r="BF12" s="7" t="s">
        <v>932</v>
      </c>
      <c r="BG12" s="7" t="s">
        <v>932</v>
      </c>
      <c r="BH12" s="7"/>
      <c r="BI12" s="137"/>
      <c r="BJ12" s="7" t="s">
        <v>529</v>
      </c>
      <c r="BK12" s="7"/>
      <c r="BL12" s="137"/>
      <c r="BM12" s="7" t="s">
        <v>530</v>
      </c>
      <c r="BN12" s="7"/>
      <c r="BP12" s="11" t="s">
        <v>537</v>
      </c>
      <c r="BQ12" s="11" t="s">
        <v>538</v>
      </c>
      <c r="BR12" s="11" t="s">
        <v>541</v>
      </c>
      <c r="BS12" s="11"/>
      <c r="BT12" s="11" t="s">
        <v>537</v>
      </c>
      <c r="BU12" s="11" t="s">
        <v>538</v>
      </c>
      <c r="BV12" s="1"/>
      <c r="BX12" s="11" t="s">
        <v>540</v>
      </c>
      <c r="BY12" s="11" t="s">
        <v>542</v>
      </c>
      <c r="BZ12" s="11" t="s">
        <v>543</v>
      </c>
      <c r="CA12" s="11"/>
      <c r="CB12" s="11" t="s">
        <v>539</v>
      </c>
      <c r="CC12" s="11" t="s">
        <v>544</v>
      </c>
      <c r="CD12" s="1"/>
      <c r="CE12" s="137"/>
      <c r="CF12" s="7" t="s">
        <v>534</v>
      </c>
      <c r="CG12" s="140"/>
      <c r="CH12" s="137"/>
      <c r="CI12" s="7" t="s">
        <v>535</v>
      </c>
      <c r="CJ12" s="7"/>
      <c r="CK12" s="137"/>
      <c r="CL12" s="7" t="s">
        <v>536</v>
      </c>
      <c r="CM12" s="7"/>
      <c r="CN12" s="1"/>
      <c r="CO12" s="6" t="s">
        <v>844</v>
      </c>
      <c r="CP12" s="6" t="s">
        <v>845</v>
      </c>
      <c r="CQ12" s="6" t="s">
        <v>846</v>
      </c>
      <c r="CR12" s="6" t="s">
        <v>847</v>
      </c>
      <c r="CS12" s="6" t="s">
        <v>848</v>
      </c>
      <c r="CT12" s="6" t="s">
        <v>849</v>
      </c>
      <c r="CU12" s="6" t="s">
        <v>850</v>
      </c>
      <c r="CV12" s="6"/>
      <c r="CW12" s="6" t="s">
        <v>851</v>
      </c>
      <c r="CX12" s="6" t="s">
        <v>852</v>
      </c>
      <c r="CY12" s="6" t="s">
        <v>853</v>
      </c>
      <c r="CZ12" s="6" t="s">
        <v>854</v>
      </c>
      <c r="DA12" s="6" t="s">
        <v>855</v>
      </c>
      <c r="DB12" s="6" t="s">
        <v>856</v>
      </c>
    </row>
    <row r="13" spans="1:106" ht="46" x14ac:dyDescent="0.25">
      <c r="A13" s="128"/>
      <c r="C13" s="1" t="str">
        <f>IF('2-E-Communication'!$AB$13="no","not applicable (based on previous answers')","yes")</f>
        <v>yes</v>
      </c>
      <c r="D13" s="1" t="str">
        <f>IF('2-E-Communication'!$AB$14="no","not applicable (based on previous answers')","yes")</f>
        <v>yes</v>
      </c>
      <c r="E13" s="1" t="str">
        <f>IF('2-E-Communication'!$AB$15="no","not applicable (based on previous answers')","yes")</f>
        <v>yes</v>
      </c>
      <c r="F13" s="1" t="str">
        <f>IF('2-E-Communication'!$AB$16="no","not applicable (based on previous answers')","yes")</f>
        <v>yes</v>
      </c>
      <c r="I13" s="134">
        <f t="shared" si="22"/>
        <v>9.0000000000000011E-3</v>
      </c>
      <c r="J13" s="134">
        <f>IF('2-E-Communication'!$P$65="no","",ROUND($I13,4))</f>
        <v>8.9999999999999993E-3</v>
      </c>
      <c r="K13" s="134">
        <f>IF('2-E-Communication'!$P$66="no","",ROUND($I13,4))</f>
        <v>8.9999999999999993E-3</v>
      </c>
      <c r="L13" s="134">
        <f>IF('2-E-Communication'!$P$67="no","",ROUND($I13,4))</f>
        <v>8.9999999999999993E-3</v>
      </c>
      <c r="M13" s="134">
        <f>IF('2-E-Communication'!$P$68="no","",ROUND($I13,4))</f>
        <v>8.9999999999999993E-3</v>
      </c>
      <c r="N13" s="134"/>
      <c r="P13" s="6" t="str">
        <f>IF(OR('2-E-Communication'!$AB$86="degree of market power held by operators has not been assessed",'2-E-Communication'!$AB$86="no"),"not applicable","no")</f>
        <v>no</v>
      </c>
      <c r="Q13" s="1" t="str">
        <f>IF(OR('2-E-Communication'!$AB$86="degree of market power held by operators has not been assessed",'2-E-Communication'!$AB$86="no"),"not applicable","yes")</f>
        <v>yes</v>
      </c>
      <c r="R13" s="1" t="str">
        <f>IF(OR('2-E-Communication'!$AB$86="degree of market power held by operators has not been assessed",'2-E-Communication'!$AB$86="no",'2-E-Communication'!$AB$90="no"),"not applicable","yes")</f>
        <v>yes</v>
      </c>
      <c r="S13" s="1" t="str">
        <f>IF(OR('2-E-Communication'!$AB$86="degree of market power held by operators has not been assessed",'2-E-Communication'!$AB$86="no",'2-E-Communication'!$AB$90="no"),"not applicable", IF('2-E-Communication'!$AB$92="no","not applicable", "yes"))</f>
        <v>yes</v>
      </c>
      <c r="T13" s="1" t="str">
        <f>IF(OR('2-E-Communication'!$AB$86="degree of market power held by operators has not been assessed",'2-E-Communication'!$AB$86="yes"),"not applicable","no")</f>
        <v>no</v>
      </c>
      <c r="U13" s="1" t="str">
        <f>IF(OR('2-E-Communication'!$AB$86="degree of market power held by operators has not been assessed",'2-E-Communication'!$AB$86="yes"),"not applicable","yes")</f>
        <v>yes</v>
      </c>
      <c r="V13" s="1" t="str">
        <f>IF(OR('2-E-Communication'!$AB$86="degree of market power held by operators has not been assessed",'2-E-Communication'!$AB$86="yes",'2-E-Communication'!$AB$98="no"),"not applicable","yes")</f>
        <v>yes</v>
      </c>
      <c r="Y13" s="1" t="str">
        <f>IF(OR('2-E-Communication'!$AB$103="degree of market power held by operators has not been assessed",'2-E-Communication'!$AB$103="no"),"not applicable","yes")</f>
        <v>yes</v>
      </c>
      <c r="Z13" s="1" t="str">
        <f>IF(OR('2-E-Communication'!$AB$103="degree of market power held by operators has not been assessed",'2-E-Communication'!$AB$103="no",'2-E-Communication'!$AB$105="no"),"not applicable","yes")</f>
        <v>yes</v>
      </c>
      <c r="AA13" s="1" t="str">
        <f>IF(OR('2-E-Communication'!$AB$103="degree of market power held by operators has not been assessed",'2-E-Communication'!$AB$103="no",'2-E-Communication'!$AB$105="no"),"not applicable", IF('2-E-Communication'!$AB$107="no","not applicable", "yes"))</f>
        <v>yes</v>
      </c>
      <c r="AB13" s="1"/>
      <c r="AC13" s="1" t="str">
        <f>IF(OR('2-E-Communication'!$AB$103="degree of market power held by operators has not been assessed",'2-E-Communication'!$AB$103="yes"),"not applicable","yes")</f>
        <v>yes</v>
      </c>
      <c r="AD13" s="1" t="str">
        <f>IF(OR('2-E-Communication'!$AB$103="degree of market power held by operators has not been assessed",'2-E-Communication'!$AB$103="yes",'2-E-Communication'!$AB$111="no"),"not applicable","yes")</f>
        <v>yes</v>
      </c>
      <c r="AE13" s="1"/>
      <c r="AG13" s="1" t="str">
        <f>IF(OR('2-E-Communication'!$AB$116="degree of market power held by operators has not been assessed",'2-E-Communication'!$AB$116="no"),"not applicable","yes")</f>
        <v>yes</v>
      </c>
      <c r="AH13" s="1" t="str">
        <f>IF(OR('2-E-Communication'!$AB$116="degree of market power held by operators has not been assessed",'2-E-Communication'!$AB$116="no",'2-E-Communication'!$AB$118="no"),"not applicable","yes")</f>
        <v>yes</v>
      </c>
      <c r="AI13" s="1" t="str">
        <f>IF(OR('2-E-Communication'!$AB$116="degree of market power held by operators has not been assessed",'2-E-Communication'!$AB$116="no",'2-E-Communication'!$AB$118="no"),"not applicable", IF('2-E-Communication'!$AB$120="no","not applicable", "yes"))</f>
        <v>yes</v>
      </c>
      <c r="AJ13" s="1"/>
      <c r="AK13" s="1" t="str">
        <f>IF(OR('2-E-Communication'!$AB$116="degree of market power held by operators has not been assessed",'2-E-Communication'!$AB$116="yes"),"not applicable","yes")</f>
        <v>yes</v>
      </c>
      <c r="AL13" s="1" t="str">
        <f>IF(OR('2-E-Communication'!$AB$116="degree of market power held by operators has not been assessed",'2-E-Communication'!$AB$116="yes",'2-E-Communication'!$AB$124="no"),"not applicable","yes")</f>
        <v>yes</v>
      </c>
      <c r="AN13" s="1" t="str">
        <f>IF(OR('2-E-Communication'!$AB$129="degree of market power held by operators has not been assessed",'2-E-Communication'!$AB$129="no"),"not applicable","yes")</f>
        <v>yes</v>
      </c>
      <c r="AO13" s="1" t="str">
        <f>IF(OR('2-E-Communication'!$AB$129="degree of market power held by operators has not been assessed",'2-E-Communication'!$AB$129="no",'2-E-Communication'!$AB$131="no"),"not applicable","yes")</f>
        <v>yes</v>
      </c>
      <c r="AP13" s="1" t="str">
        <f>IF(OR('2-E-Communication'!$AB$129="degree of market power held by operators has not been assessed",'2-E-Communication'!$AB$129="no",'2-E-Communication'!$AB$131="no"),"not applicable", IF('2-E-Communication'!$AB$133="no","not applicable", "yes"))</f>
        <v>yes</v>
      </c>
      <c r="AQ13" s="1"/>
      <c r="AR13" s="1" t="str">
        <f>IF(OR('2-E-Communication'!$AB$129="degree of market power held by operators has not been assessed",'2-E-Communication'!$AB$129="yes"),"not applicable","yes")</f>
        <v>yes</v>
      </c>
      <c r="AS13" s="1" t="str">
        <f>IF(OR('2-E-Communication'!$AB$129="degree of market power held by operators has not been assessed",'2-E-Communication'!$AB$129="yes",'2-E-Communication'!$AB$137="no"),"not applicable","yes")</f>
        <v>yes</v>
      </c>
      <c r="AT13" s="1"/>
      <c r="AU13" s="137"/>
      <c r="AV13" s="6" t="str">
        <f>IF('2-E-Communication'!$AB$141="no","not applicable (based on previous answer)","retail market is a monopoly")</f>
        <v>retail market is a monopoly</v>
      </c>
      <c r="AW13" s="140"/>
      <c r="AX13" s="137"/>
      <c r="AY13" s="1" t="str">
        <f>IF(LEFT('2-E-Communication'!$AB$143,2)="no","not applicable (based on previous answer)","yes")</f>
        <v>yes</v>
      </c>
      <c r="AZ13" s="1"/>
      <c r="BA13" s="137"/>
      <c r="BB13" s="1" t="str">
        <f>IF('2-E-Communication'!$AB$158="no","not applicable (based on previous answers')","yes")</f>
        <v>yes</v>
      </c>
      <c r="BC13" s="1"/>
      <c r="BD13" s="137"/>
      <c r="BE13" s="1" t="str">
        <f>IF('2-E-Communication'!$AB$158="no","not applicable (based on previous answers')","yes")</f>
        <v>yes</v>
      </c>
      <c r="BF13" s="1" t="str">
        <f>IF('2-E-Communication'!$AB$158="no","not applicable (based on previous answers')","yes")</f>
        <v>yes</v>
      </c>
      <c r="BG13" s="1" t="str">
        <f>IF('2-E-Communication'!$AB$158="no","not applicable (based on previous answers')","yes")</f>
        <v>yes</v>
      </c>
      <c r="BH13" s="1"/>
      <c r="BI13" s="137"/>
      <c r="BJ13" s="1" t="str">
        <f>IF('2-E-Communication'!$AB$166="no","not applicable (based on previous answers')","yes")</f>
        <v>yes</v>
      </c>
      <c r="BK13" s="1"/>
      <c r="BL13" s="137"/>
      <c r="BM13" s="1" t="str">
        <f>IF('2-E-Communication'!$AB$169="no","not applicable (based on previous answers')","yes")</f>
        <v>yes</v>
      </c>
      <c r="BN13" s="1"/>
      <c r="BP13" s="1" t="str">
        <f>IF(OR('2-E-Communication'!$AB$175="degree of market power held by operators has not been assessed",'2-E-Communication'!$AB$175="no"),"not applicable","yes")</f>
        <v>yes</v>
      </c>
      <c r="BQ13" s="1" t="str">
        <f>IF(OR('2-E-Communication'!$AB$175="degree of market power held by operators has not been assessed",'2-E-Communication'!$AB$175="no",'2-E-Communication'!$AB$177="no"),"not applicable","yes")</f>
        <v>yes</v>
      </c>
      <c r="BR13" s="1" t="str">
        <f>IF(OR('2-E-Communication'!$AB$175="degree of market power held by operators has not been assessed",'2-E-Communication'!$AB$175="no",'2-E-Communication'!$AB$177="no"),"not applicable", IF('2-E-Communication'!$AB$179="no","not applicable", "yes"))</f>
        <v>yes</v>
      </c>
      <c r="BS13" s="1"/>
      <c r="BT13" s="1" t="str">
        <f>IF(OR('2-E-Communication'!$AB$175="degree of market power held by operators has not been assessed",'2-E-Communication'!$AB$175="yes"),"not applicable","yes")</f>
        <v>yes</v>
      </c>
      <c r="BU13" s="1" t="str">
        <f>IF(OR('2-E-Communication'!$AB$175="degree of market power held by operators has not been assessed",'2-E-Communication'!$AB$175="yes",'2-E-Communication'!$AB$183="no"),"not applicable","yes")</f>
        <v>yes</v>
      </c>
      <c r="BV13" s="1"/>
      <c r="BX13" s="1" t="str">
        <f>IF(OR('2-E-Communication'!$AB$188="degree of market power held by operators has not been assessed",'2-E-Communication'!$AB$188="no"),"not applicable","yes")</f>
        <v>yes</v>
      </c>
      <c r="BY13" s="1" t="str">
        <f>IF(OR('2-E-Communication'!$AB$188="degree of market power held by operators has not been assessed",'2-E-Communication'!$AB$188="no",'2-E-Communication'!$AB$190="no"),"not applicable","yes")</f>
        <v>yes</v>
      </c>
      <c r="BZ13" s="1" t="str">
        <f>IF(OR('2-E-Communication'!$AB$188="degree of market power held by operators has not been assessed",'2-E-Communication'!$AB$188="no",'2-E-Communication'!$AB$190="no"),"not applicable", IF('2-E-Communication'!$AB$192="no","not applicable", "yes"))</f>
        <v>yes</v>
      </c>
      <c r="CA13" s="1"/>
      <c r="CB13" s="1" t="str">
        <f>IF(OR('2-E-Communication'!$AB$188="degree of market power held by operators has not been assessed",'2-E-Communication'!$AB$188="yes"),"not applicable","yes")</f>
        <v>yes</v>
      </c>
      <c r="CC13" s="1" t="str">
        <f>IF(OR('2-E-Communication'!$AB$188="degree of market power held by operators has not been assessed",'2-E-Communication'!$AB$188="yes",'2-E-Communication'!$AB$196="no"),"not applicable","yes")</f>
        <v>yes</v>
      </c>
      <c r="CD13" s="1"/>
      <c r="CE13" s="137"/>
      <c r="CF13" s="6" t="str">
        <f>IF('2-E-Communication'!$AB$200="no","not applicable (based on previous answer)","retail market is a monopoly")</f>
        <v>retail market is a monopoly</v>
      </c>
      <c r="CG13" s="140"/>
      <c r="CH13" s="137"/>
      <c r="CI13" s="1" t="str">
        <f>IF(LEFT('2-E-Communication'!$AB$204,2)="no","not applicable (based on previous answer)","yes")</f>
        <v>yes</v>
      </c>
      <c r="CJ13" s="1"/>
      <c r="CK13" s="137"/>
      <c r="CL13" s="1" t="str">
        <f>IF(LEFT('2-E-Communication'!$AB$217,2)="no","not applicable (based on previous answer)","yes")</f>
        <v>yes</v>
      </c>
      <c r="CM13" s="1"/>
      <c r="CN13" s="1"/>
      <c r="CO13" s="6" t="str">
        <f>IF('2bis-Regulator'!$AB$51="no/not applicable","not applicable (Q2b.b.10 answered with 'no')","yes (please provide link)")</f>
        <v>yes (please provide link)</v>
      </c>
      <c r="CP13" s="6" t="str">
        <f>IF('2bis-Regulator'!$AB$52="no/not applicable","not applicable (Q2b.b.10 answered with 'no')","yes (please provide link)")</f>
        <v>yes (please provide link)</v>
      </c>
      <c r="CQ13" s="6" t="str">
        <f>IF('2bis-Regulator'!$AB$53="no/not applicable","not applicable (Q2b.b.10 answered with 'no')","yes (please provide link)")</f>
        <v>yes (please provide link)</v>
      </c>
      <c r="CR13" s="6" t="str">
        <f>IF('2bis-Regulator'!$AB$54="no/not applicable","not applicable (Q2b.b.10 answered with 'no')","yes (please provide link)")</f>
        <v>yes (please provide link)</v>
      </c>
      <c r="CS13" s="6" t="str">
        <f>IF('2bis-Regulator'!$AB$55="no/not applicable","not applicable (Q2b.b.10 answered with 'no')","yes (please provide link)")</f>
        <v>yes (please provide link)</v>
      </c>
      <c r="CT13" s="6" t="str">
        <f>IF('2bis-Regulator'!$AB$56="no/not applicable","not applicable (Q2b.b.10 answered with 'no')","yes (please provide link)")</f>
        <v>yes (please provide link)</v>
      </c>
      <c r="CU13" s="6" t="str">
        <f>IF('2bis-Regulator'!$AB$57="no/not applicable","not applicable (Q2b.b.10 answered with 'no')","yes (please provide link)")</f>
        <v>yes (please provide link)</v>
      </c>
      <c r="CV13" s="1"/>
      <c r="CW13" s="1" t="str">
        <f>IF('2bis-Regulator'!$AB$67="no/not applicable","not applicable (Q2b.b.11 answered with 'no/not applicable')","yes")</f>
        <v>yes</v>
      </c>
      <c r="CX13" s="1" t="str">
        <f>IF('2bis-Regulator'!$AB$68="no/not applicable","not applicable (Q2b.b.11 answered with 'no/not applicable')","yes")</f>
        <v>yes</v>
      </c>
      <c r="CY13" s="1" t="str">
        <f>IF('2bis-Regulator'!$AB$69="no/not applicable","not applicable (Q2b.b.11 answered with 'no/not applicable')","yes")</f>
        <v>yes</v>
      </c>
      <c r="CZ13" s="1" t="str">
        <f>IF(OR('2bis-Regulator'!$AB$82="no",'2bis-Regulator'!$AB$82="not applicable"),"not applicable (Q2b.c.6 answered with 'no')","yes")</f>
        <v>yes</v>
      </c>
      <c r="DA13" s="1" t="str">
        <f>IF(OR('2bis-Regulator'!$AB$85="no",'2bis-Regulator'!$AB$85="not applicable"),"not applicable (Q2b.c.7 answered with 'no')","yes")</f>
        <v>yes</v>
      </c>
      <c r="DB13" s="1" t="str">
        <f>IF(OR('2bis-Regulator'!$AB$88="no",'2bis-Regulator'!$AB$88="not applicable"),"not applicable (Q2b.c.8 answered with 'no')","yes")</f>
        <v>yes</v>
      </c>
    </row>
    <row r="14" spans="1:106" ht="46" x14ac:dyDescent="0.25">
      <c r="A14" s="128"/>
      <c r="C14" s="1" t="str">
        <f>IF('2-E-Communication'!$AB$13="no"," ","no")</f>
        <v>no</v>
      </c>
      <c r="D14" s="1" t="str">
        <f>IF('2-E-Communication'!$AB$14="no"," ","no")</f>
        <v>no</v>
      </c>
      <c r="E14" s="1" t="str">
        <f>IF('2-E-Communication'!$AB$15="no"," ","no")</f>
        <v>no</v>
      </c>
      <c r="F14" s="1" t="str">
        <f>IF('2-E-Communication'!$AB$16="no"," ","no")</f>
        <v>no</v>
      </c>
      <c r="I14" s="134">
        <f t="shared" si="22"/>
        <v>1.0000000000000002E-2</v>
      </c>
      <c r="J14" s="134">
        <f>IF('2-E-Communication'!$P$65="no","",ROUND($I14,4))</f>
        <v>0.01</v>
      </c>
      <c r="K14" s="134">
        <f>IF('2-E-Communication'!$P$66="no","",ROUND($I14,4))</f>
        <v>0.01</v>
      </c>
      <c r="L14" s="134">
        <f>IF('2-E-Communication'!$P$67="no","",ROUND($I14,4))</f>
        <v>0.01</v>
      </c>
      <c r="M14" s="134">
        <f>IF('2-E-Communication'!$P$68="no","",ROUND($I14,4))</f>
        <v>0.01</v>
      </c>
      <c r="N14" s="134"/>
      <c r="P14" s="6" t="str">
        <f>IF(OR('2-E-Communication'!$AB$86="degree of market power held by operators has not been assessed",'2-E-Communication'!$AB$86="no")," ","yes (must ensure accounting separation)")</f>
        <v>yes (must ensure accounting separation)</v>
      </c>
      <c r="Q14" s="6" t="str">
        <f>IF(OR('2-E-Communication'!$AB$86="degree of market power held by operators has not been assessed",'2-E-Communication'!$AB$86="no")," ","no")</f>
        <v>no</v>
      </c>
      <c r="R14" s="1" t="str">
        <f>IF(OR('2-E-Communication'!$AB$86="degree of market power held by operators has not been assessed",'2-E-Communication'!$AB$86="no",'2-E-Communication'!$AB$90="no"),"not applicable","yes, but only ex-post")</f>
        <v>yes, but only ex-post</v>
      </c>
      <c r="S14" s="1" t="str">
        <f>IF(OR('2-E-Communication'!$AB$86="degree of market power held by operators has not been assessed",'2-E-Communication'!$AB$86="no",'2-E-Communication'!$AB$90="no")," ", IF('2-E-Communication'!$AB$92="no"," ", "no"))</f>
        <v>no</v>
      </c>
      <c r="T14" s="6" t="str">
        <f>IF(OR('2-E-Communication'!$AB$86="degree of market power held by operators has not been assessed",'2-E-Communication'!$AB$86="yes")," ","yes (must ensure accounting separation)")</f>
        <v>yes (must ensure accounting separation)</v>
      </c>
      <c r="U14" s="6" t="str">
        <f>IF(OR('2-E-Communication'!$AB$86="degree of market power held by operators has not been assessed",'2-E-Communication'!$AB$86="yes")," ","no")</f>
        <v>no</v>
      </c>
      <c r="V14" s="1" t="str">
        <f>IF(OR('2-E-Communication'!$AB$86="degree of market power held by operators has not been assessed",'2-E-Communication'!$AB$86="yes",'2-E-Communication'!$AB$98="no"),"","no")</f>
        <v>no</v>
      </c>
      <c r="Y14" s="1" t="str">
        <f>IF(OR('2-E-Communication'!$AB$103="degree of market power held by operators has not been assessed",'2-E-Communication'!$AB$103="no"),"","no")</f>
        <v>no</v>
      </c>
      <c r="Z14" s="1" t="str">
        <f>IF(OR('2-E-Communication'!$AB$103="degree of market power held by operators has not been assessed",'2-E-Communication'!$AB$103="no",'2-E-Communication'!$AB$105="no"),"not applicable","yes, but only ex-post")</f>
        <v>yes, but only ex-post</v>
      </c>
      <c r="AA14" s="1" t="str">
        <f>IF(OR('2-E-Communication'!$AB$103="degree of market power held by operators has not been assessed",'2-E-Communication'!$AB$103="no",'2-E-Communication'!$AB$105="no"),"", IF('2-E-Communication'!$AB$107="no","", "no"))</f>
        <v>no</v>
      </c>
      <c r="AB14" s="1"/>
      <c r="AC14" s="6" t="str">
        <f>IF(OR('2-E-Communication'!$AB$103="degree of market power held by operators has not been assessed",'2-E-Communication'!$AB$103="yes")," ","no")</f>
        <v>no</v>
      </c>
      <c r="AD14" s="1" t="str">
        <f>IF(OR('2-E-Communication'!$AB$103="degree of market power held by operators has not been assessed",'2-E-Communication'!$AB$103="yes",'2-E-Communication'!$AB$111="no"),"","no")</f>
        <v>no</v>
      </c>
      <c r="AE14" s="1"/>
      <c r="AG14" s="1" t="str">
        <f>IF(OR('2-E-Communication'!$AB$116="degree of market power held by operators has not been assessed",'2-E-Communication'!$AB$116="no"),"","no")</f>
        <v>no</v>
      </c>
      <c r="AH14" s="1" t="str">
        <f>IF(OR('2-E-Communication'!$AB$116="degree of market power held by operators has not been assessed",'2-E-Communication'!$AB$116="no",'2-E-Communication'!$AB$118="no"),"not applicable","yes, but only ex-post")</f>
        <v>yes, but only ex-post</v>
      </c>
      <c r="AI14" s="1" t="str">
        <f>IF(OR('2-E-Communication'!$AB$116="degree of market power held by operators has not been assessed",'2-E-Communication'!$AB$116="no",'2-E-Communication'!$AB$118="no"),"", IF('2-E-Communication'!$AB$120="no","", "no"))</f>
        <v>no</v>
      </c>
      <c r="AJ14" s="1"/>
      <c r="AK14" s="6" t="str">
        <f>IF(OR('2-E-Communication'!$AB$116="degree of market power held by operators has not been assessed",'2-E-Communication'!$AB$116="yes")," ","no")</f>
        <v>no</v>
      </c>
      <c r="AL14" s="1" t="str">
        <f>IF(OR('2-E-Communication'!$AB$116="degree of market power held by operators has not been assessed",'2-E-Communication'!$AB$116="yes",'2-E-Communication'!$AB$124="no"),"","no")</f>
        <v>no</v>
      </c>
      <c r="AN14" s="1" t="str">
        <f>IF(OR('2-E-Communication'!$AB$129="degree of market power held by operators has not been assessed",'2-E-Communication'!$AB$129="no"),"","no")</f>
        <v>no</v>
      </c>
      <c r="AO14" s="1" t="str">
        <f>IF(OR('2-E-Communication'!$AB$129="degree of market power held by operators has not been assessed",'2-E-Communication'!$AB$129="no",'2-E-Communication'!$AB$131="no"),"not applicable","yes, but only ex-post")</f>
        <v>yes, but only ex-post</v>
      </c>
      <c r="AP14" s="1" t="str">
        <f>IF(OR('2-E-Communication'!$AB$129="degree of market power held by operators has not been assessed",'2-E-Communication'!$AB$129="no",'2-E-Communication'!$AB$131="no"),"", IF('2-E-Communication'!$AB$133="no","", "no"))</f>
        <v>no</v>
      </c>
      <c r="AQ14" s="1"/>
      <c r="AR14" s="6" t="str">
        <f>IF(OR('2-E-Communication'!$AB$129="degree of market power held by operators has not been assessed",'2-E-Communication'!$AB$129="yes")," ","no")</f>
        <v>no</v>
      </c>
      <c r="AS14" s="1" t="str">
        <f>IF(OR('2-E-Communication'!$AB$129="degree of market power held by operators has not been assessed",'2-E-Communication'!$AB$129="yes",'2-E-Communication'!$AB$137="no"),"","no")</f>
        <v>no</v>
      </c>
      <c r="AT14" s="1"/>
      <c r="AU14" s="137"/>
      <c r="AV14" s="6" t="str">
        <f>IF('2-E-Communication'!$AB$141="no"," ","retail market is not yet competitive enough")</f>
        <v>retail market is not yet competitive enough</v>
      </c>
      <c r="AW14" s="140"/>
      <c r="AX14" s="137"/>
      <c r="AY14" s="1" t="str">
        <f>IF('2-E-Communication'!$AB$143="no"," ","no")</f>
        <v>no</v>
      </c>
      <c r="AZ14" s="1"/>
      <c r="BA14" s="137"/>
      <c r="BB14" s="1" t="str">
        <f>IF('2-E-Communication'!$AB$158="no"," ","no")</f>
        <v>no</v>
      </c>
      <c r="BC14" s="1"/>
      <c r="BD14" s="137"/>
      <c r="BE14" s="1" t="str">
        <f>IF('2-E-Communication'!$AB$158="no"," ","no")</f>
        <v>no</v>
      </c>
      <c r="BF14" s="1" t="str">
        <f>IF('2-E-Communication'!$AB$158="no"," ","no")</f>
        <v>no</v>
      </c>
      <c r="BG14" s="1" t="str">
        <f>IF('2-E-Communication'!$AB$158="no"," ","no")</f>
        <v>no</v>
      </c>
      <c r="BH14" s="1"/>
      <c r="BI14" s="137"/>
      <c r="BJ14" s="1" t="str">
        <f>IF('2-E-Communication'!$AB$166="no"," ","no")</f>
        <v>no</v>
      </c>
      <c r="BK14" s="1"/>
      <c r="BL14" s="137"/>
      <c r="BM14" s="1" t="str">
        <f>IF('2-E-Communication'!$AB$169="no"," ","no")</f>
        <v>no</v>
      </c>
      <c r="BN14" s="1"/>
      <c r="BP14" s="1" t="str">
        <f>IF(OR('2-E-Communication'!$AB$175="degree of market power held by operators has not been assessed",'2-E-Communication'!$AB$175="no"),"","no")</f>
        <v>no</v>
      </c>
      <c r="BQ14" s="1" t="str">
        <f>IF(OR('2-E-Communication'!$AB$175="degree of market power held by operators has not been assessed",'2-E-Communication'!$AB$175="no",'2-E-Communication'!$AB$177="no"),"not applicable","yes, but only ex-post")</f>
        <v>yes, but only ex-post</v>
      </c>
      <c r="BR14" s="1" t="str">
        <f>IF(OR('2-E-Communication'!$AB$175="degree of market power held by operators has not been assessed",'2-E-Communication'!$AB$175="no",'2-E-Communication'!$AB$177="no"),"", IF('2-E-Communication'!$AB$179="no","", "no"))</f>
        <v>no</v>
      </c>
      <c r="BS14" s="1"/>
      <c r="BT14" s="6" t="str">
        <f>IF(OR('2-E-Communication'!$AB$175="degree of market power held by operators has not been assessed",'2-E-Communication'!$AB$175="yes")," ","no")</f>
        <v>no</v>
      </c>
      <c r="BU14" s="1" t="str">
        <f>IF(OR('2-E-Communication'!$AB$175="degree of market power held by operators has not been assessed",'2-E-Communication'!$AB$175="yes",'2-E-Communication'!$AB$183="no"),"","no")</f>
        <v>no</v>
      </c>
      <c r="BV14" s="1"/>
      <c r="BX14" s="1" t="str">
        <f>IF(OR('2-E-Communication'!$AB$188="degree of market power held by operators has not been assessed",'2-E-Communication'!$AB$188="no"),"","no")</f>
        <v>no</v>
      </c>
      <c r="BY14" s="1" t="str">
        <f>IF(OR('2-E-Communication'!$AB$188="degree of market power held by operators has not been assessed",'2-E-Communication'!$AB$188="no",'2-E-Communication'!$AB$190="no"),"not applicable","yes, but only ex-post")</f>
        <v>yes, but only ex-post</v>
      </c>
      <c r="BZ14" s="1" t="str">
        <f>IF(OR('2-E-Communication'!$AB$188="degree of market power held by operators has not been assessed",'2-E-Communication'!$AB$188="no",'2-E-Communication'!$AB$190="no"),"", IF('2-E-Communication'!$AB$192="no","", "no"))</f>
        <v>no</v>
      </c>
      <c r="CA14" s="1"/>
      <c r="CB14" s="6" t="str">
        <f>IF(OR('2-E-Communication'!$AB$188="degree of market power held by operators has not been assessed",'2-E-Communication'!$AB$188="yes")," ","no")</f>
        <v>no</v>
      </c>
      <c r="CC14" s="1" t="str">
        <f>IF(OR('2-E-Communication'!$AB$188="degree of market power held by operators has not been assessed",'2-E-Communication'!$AB$188="yes",'2-E-Communication'!$AB$196="no"),"","no")</f>
        <v>no</v>
      </c>
      <c r="CD14" s="1"/>
      <c r="CE14" s="137"/>
      <c r="CF14" s="6" t="str">
        <f>IF('2-E-Communication'!$AB$200="no"," ","retail market is yet competitive enough")</f>
        <v>retail market is yet competitive enough</v>
      </c>
      <c r="CG14" s="140"/>
      <c r="CH14" s="137"/>
      <c r="CI14" s="1" t="str">
        <f>IF('2-E-Communication'!$AB$204="no"," ","no")</f>
        <v>no</v>
      </c>
      <c r="CJ14" s="1"/>
      <c r="CK14" s="137"/>
      <c r="CL14" s="1" t="str">
        <f>IF('2-E-Communication'!$AB$217="no"," ","no")</f>
        <v>no</v>
      </c>
      <c r="CM14" s="1"/>
      <c r="CN14" s="1"/>
      <c r="CO14" s="1" t="str">
        <f>IF('2bis-Regulator'!$AB$51="no/not applicable"," ","no")</f>
        <v>no</v>
      </c>
      <c r="CP14" s="1" t="str">
        <f>IF('2bis-Regulator'!$AB$52="no/not applicable"," ","no")</f>
        <v>no</v>
      </c>
      <c r="CQ14" s="1" t="str">
        <f>IF('2bis-Regulator'!$AB$53="no/not applicable"," ","no")</f>
        <v>no</v>
      </c>
      <c r="CR14" s="1" t="str">
        <f>IF('2bis-Regulator'!$AB$54="no/not applicable"," ","no")</f>
        <v>no</v>
      </c>
      <c r="CS14" s="1" t="str">
        <f>IF('2bis-Regulator'!$AB$55="no/not applicable"," ","no")</f>
        <v>no</v>
      </c>
      <c r="CT14" s="1" t="str">
        <f>IF('2bis-Regulator'!$AB$56="no/not applicable"," ","no")</f>
        <v>no</v>
      </c>
      <c r="CU14" s="1" t="str">
        <f>IF('2bis-Regulator'!$AB$57="no/not applicable"," ","no")</f>
        <v>no</v>
      </c>
      <c r="CV14" s="1"/>
      <c r="CW14" s="6" t="str">
        <f>IF('2bis-Regulator'!$AB$67="no/not applicable"," ","no/not applicable")</f>
        <v>no/not applicable</v>
      </c>
      <c r="CX14" s="6" t="str">
        <f>IF('2bis-Regulator'!$AB$68="no/not applicable"," ","no/not applicable")</f>
        <v>no/not applicable</v>
      </c>
      <c r="CY14" s="6" t="str">
        <f>IF('2bis-Regulator'!$AB$69="no/not applicable"," ","no/not applicable")</f>
        <v>no/not applicable</v>
      </c>
      <c r="CZ14" s="6" t="str">
        <f>IF(OR('2bis-Regulator'!$AB$82="no",'2bis-Regulator'!$AB$82="not applicable")," ","no")</f>
        <v>no</v>
      </c>
      <c r="DA14" s="6" t="str">
        <f>IF(OR('2bis-Regulator'!$AB$85="no",'2bis-Regulator'!$AB$85="not applicable")," ","no")</f>
        <v>no</v>
      </c>
      <c r="DB14" s="6" t="str">
        <f>IF(OR('2bis-Regulator'!$AB$88="no",'2bis-Regulator'!$AB$88="not applicable")," ","no")</f>
        <v>no</v>
      </c>
    </row>
    <row r="15" spans="1:106" ht="46" x14ac:dyDescent="0.25">
      <c r="A15" s="128"/>
      <c r="I15" s="134">
        <f t="shared" si="22"/>
        <v>1.1000000000000003E-2</v>
      </c>
      <c r="J15" s="134">
        <f>IF('2-E-Communication'!$P$65="no","",ROUND($I15,4))</f>
        <v>1.0999999999999999E-2</v>
      </c>
      <c r="K15" s="134">
        <f>IF('2-E-Communication'!$P$66="no","",ROUND($I15,4))</f>
        <v>1.0999999999999999E-2</v>
      </c>
      <c r="L15" s="134">
        <f>IF('2-E-Communication'!$P$67="no","",ROUND($I15,4))</f>
        <v>1.0999999999999999E-2</v>
      </c>
      <c r="M15" s="134">
        <f>IF('2-E-Communication'!$P$68="no","",ROUND($I15,4))</f>
        <v>1.0999999999999999E-2</v>
      </c>
      <c r="N15" s="134"/>
      <c r="P15" s="6" t="str">
        <f>IF(OR('2-E-Communication'!$AB$86="degree of market power held by operators has not been assessed",'2-E-Communication'!$AB$86="no")," ","yes (must ensure legal, operational or ownership separation)")</f>
        <v>yes (must ensure legal, operational or ownership separation)</v>
      </c>
      <c r="Q15" s="6"/>
      <c r="R15" s="1" t="str">
        <f>IF(OR('2-E-Communication'!$AB$86="degree of market power held by operators has not been assessed",'2-E-Communication'!$AB$86="no",'2-E-Communication'!$AB$90="no")," ","no")</f>
        <v>no</v>
      </c>
      <c r="T15" s="6" t="str">
        <f>IF(OR('2-E-Communication'!$AB$86="degree of market power held by operators has not been assessed",'2-E-Communication'!$AB$86="yes")," ","yes (must ensure legal, operational or ownership separation)")</f>
        <v>yes (must ensure legal, operational or ownership separation)</v>
      </c>
      <c r="U15" s="6"/>
      <c r="V15" s="6"/>
      <c r="Z15" s="1" t="str">
        <f>IF(OR('2-E-Communication'!$AB$103="degree of market power held by operators has not been assessed",'2-E-Communication'!$AB$103="no",'2-E-Communication'!$AB$105="no")," ","no")</f>
        <v>no</v>
      </c>
      <c r="AG15" s="8"/>
      <c r="AH15" s="1" t="str">
        <f>IF(OR('2-E-Communication'!$AB$116="degree of market power held by operators has not been assessed",'2-E-Communication'!$AB$116="no",'2-E-Communication'!$AB$118="no")," ","no")</f>
        <v>no</v>
      </c>
      <c r="AI15" s="8"/>
      <c r="AJ15" s="8"/>
      <c r="AK15" s="8"/>
      <c r="AL15" s="8"/>
      <c r="AN15" s="8"/>
      <c r="AO15" s="1" t="str">
        <f>IF(OR('2-E-Communication'!$AB$129="degree of market power held by operators has not been assessed",'2-E-Communication'!$AB$129="no",'2-E-Communication'!$AB$131="no")," ","no")</f>
        <v>no</v>
      </c>
      <c r="AP15" s="8"/>
      <c r="AQ15" s="8"/>
      <c r="AR15" s="8"/>
      <c r="AS15" s="8"/>
      <c r="AT15" s="8"/>
      <c r="AV15" s="6" t="str">
        <f>IF('2-E-Communication'!$AB$141="no"," ","other (please explain in Comments column)")</f>
        <v>other (please explain in Comments column)</v>
      </c>
      <c r="BP15" s="8"/>
      <c r="BQ15" s="1" t="str">
        <f>IF(OR('2-E-Communication'!$AB$175="degree of market power held by operators has not been assessed",'2-E-Communication'!$AB$175="no",'2-E-Communication'!$AB$177="no")," ","no")</f>
        <v>no</v>
      </c>
      <c r="BR15" s="8"/>
      <c r="BS15" s="8"/>
      <c r="BT15" s="8"/>
      <c r="BU15" s="8"/>
      <c r="BV15" s="8"/>
      <c r="BX15" s="8"/>
      <c r="BY15" s="1" t="str">
        <f>IF(OR('2-E-Communication'!$AB$188="degree of market power held by operators has not been assessed",'2-E-Communication'!$AB$188="no",'2-E-Communication'!$AB$190="no")," ","no")</f>
        <v>no</v>
      </c>
      <c r="BZ15" s="8"/>
      <c r="CA15" s="8"/>
      <c r="CB15" s="8"/>
      <c r="CC15" s="8"/>
      <c r="CD15" s="8"/>
      <c r="CF15" s="6" t="str">
        <f>IF('2-E-Communication'!$AB$200="no"," ","other (please explain in Comments column)")</f>
        <v>other (please explain in Comments column)</v>
      </c>
      <c r="CX15" s="6"/>
    </row>
    <row r="16" spans="1:106" x14ac:dyDescent="0.25">
      <c r="A16" s="128"/>
      <c r="I16" s="134">
        <f t="shared" si="22"/>
        <v>1.2000000000000004E-2</v>
      </c>
      <c r="J16" s="134">
        <f>IF('2-E-Communication'!$P$65="no","",ROUND($I16,4))</f>
        <v>1.2E-2</v>
      </c>
      <c r="K16" s="134">
        <f>IF('2-E-Communication'!$P$66="no","",ROUND($I16,4))</f>
        <v>1.2E-2</v>
      </c>
      <c r="L16" s="134">
        <f>IF('2-E-Communication'!$P$67="no","",ROUND($I16,4))</f>
        <v>1.2E-2</v>
      </c>
      <c r="M16" s="134">
        <f>IF('2-E-Communication'!$P$68="no","",ROUND($I16,4))</f>
        <v>1.2E-2</v>
      </c>
      <c r="N16" s="134"/>
      <c r="AG16" s="8"/>
      <c r="AH16" s="8"/>
      <c r="AI16" s="8"/>
      <c r="AJ16" s="8"/>
      <c r="AK16" s="8"/>
      <c r="AL16" s="8"/>
      <c r="AN16" s="8"/>
      <c r="AO16" s="8"/>
      <c r="AP16" s="8"/>
      <c r="AQ16" s="8"/>
      <c r="AR16" s="8"/>
      <c r="AS16" s="8"/>
      <c r="AT16" s="8"/>
      <c r="BP16" s="8"/>
      <c r="BQ16" s="8"/>
      <c r="BR16" s="8"/>
      <c r="BS16" s="8"/>
      <c r="BT16" s="8"/>
      <c r="BU16" s="8"/>
      <c r="BV16" s="8"/>
      <c r="BX16" s="8"/>
      <c r="BY16" s="8"/>
      <c r="BZ16" s="8"/>
      <c r="CA16" s="8"/>
      <c r="CB16" s="8"/>
      <c r="CC16" s="8"/>
      <c r="CD16" s="8"/>
    </row>
    <row r="17" spans="1:106" x14ac:dyDescent="0.25">
      <c r="A17" s="128"/>
      <c r="I17" s="134">
        <f t="shared" si="22"/>
        <v>1.3000000000000005E-2</v>
      </c>
      <c r="J17" s="134">
        <f>IF('2-E-Communication'!$P$65="no","",ROUND($I17,4))</f>
        <v>1.2999999999999999E-2</v>
      </c>
      <c r="K17" s="134">
        <f>IF('2-E-Communication'!$P$66="no","",ROUND($I17,4))</f>
        <v>1.2999999999999999E-2</v>
      </c>
      <c r="L17" s="134">
        <f>IF('2-E-Communication'!$P$67="no","",ROUND($I17,4))</f>
        <v>1.2999999999999999E-2</v>
      </c>
      <c r="M17" s="134">
        <f>IF('2-E-Communication'!$P$68="no","",ROUND($I17,4))</f>
        <v>1.2999999999999999E-2</v>
      </c>
      <c r="N17" s="134"/>
      <c r="AG17" s="8"/>
      <c r="AH17" s="8"/>
      <c r="AI17" s="8"/>
      <c r="AJ17" s="8"/>
      <c r="AK17" s="8"/>
      <c r="AL17" s="8"/>
      <c r="AN17" s="8"/>
      <c r="AO17" s="8"/>
      <c r="AP17" s="8"/>
      <c r="AQ17" s="8"/>
      <c r="AR17" s="8"/>
      <c r="AS17" s="8"/>
      <c r="AT17" s="8"/>
      <c r="BP17" s="8"/>
      <c r="BQ17" s="8"/>
      <c r="BR17" s="8"/>
      <c r="BS17" s="8"/>
      <c r="BT17" s="8"/>
      <c r="BU17" s="8"/>
      <c r="BV17" s="8"/>
      <c r="BX17" s="8"/>
      <c r="BY17" s="8"/>
      <c r="BZ17" s="8"/>
      <c r="CA17" s="8"/>
      <c r="CB17" s="8"/>
      <c r="CC17" s="8"/>
      <c r="CD17" s="8"/>
    </row>
    <row r="18" spans="1:106" x14ac:dyDescent="0.25">
      <c r="A18" s="128"/>
      <c r="I18" s="134">
        <f t="shared" si="22"/>
        <v>1.4000000000000005E-2</v>
      </c>
      <c r="J18" s="134">
        <f>IF('2-E-Communication'!$P$65="no","",ROUND($I18,4))</f>
        <v>1.4E-2</v>
      </c>
      <c r="K18" s="134">
        <f>IF('2-E-Communication'!$P$66="no","",ROUND($I18,4))</f>
        <v>1.4E-2</v>
      </c>
      <c r="L18" s="134">
        <f>IF('2-E-Communication'!$P$67="no","",ROUND($I18,4))</f>
        <v>1.4E-2</v>
      </c>
      <c r="M18" s="134">
        <f>IF('2-E-Communication'!$P$68="no","",ROUND($I18,4))</f>
        <v>1.4E-2</v>
      </c>
      <c r="N18" s="134"/>
      <c r="AG18" s="8"/>
      <c r="AH18" s="8"/>
      <c r="AI18" s="8"/>
      <c r="AJ18" s="8"/>
      <c r="AK18" s="8"/>
      <c r="AL18" s="8"/>
      <c r="AN18" s="8"/>
      <c r="AO18" s="8"/>
      <c r="AP18" s="8"/>
      <c r="AQ18" s="8"/>
      <c r="AR18" s="8"/>
      <c r="AS18" s="8"/>
      <c r="AT18" s="8"/>
      <c r="BP18" s="8"/>
      <c r="BQ18" s="8"/>
      <c r="BR18" s="8"/>
      <c r="BS18" s="8"/>
      <c r="BT18" s="8"/>
      <c r="BU18" s="8"/>
      <c r="BV18" s="8"/>
      <c r="BX18" s="8"/>
      <c r="BY18" s="8"/>
      <c r="BZ18" s="8"/>
      <c r="CA18" s="8"/>
      <c r="CB18" s="8"/>
      <c r="CC18" s="8"/>
      <c r="CD18" s="8"/>
    </row>
    <row r="19" spans="1:106" x14ac:dyDescent="0.25">
      <c r="A19" s="128"/>
      <c r="I19" s="134">
        <f>I18+0.001</f>
        <v>1.5000000000000006E-2</v>
      </c>
      <c r="J19" s="134">
        <f>IF('2-E-Communication'!$P$65="no","",ROUND($I19,4))</f>
        <v>1.4999999999999999E-2</v>
      </c>
      <c r="K19" s="134">
        <f>IF('2-E-Communication'!$P$66="no","",ROUND($I19,4))</f>
        <v>1.4999999999999999E-2</v>
      </c>
      <c r="L19" s="134">
        <f>IF('2-E-Communication'!$P$67="no","",ROUND($I19,4))</f>
        <v>1.4999999999999999E-2</v>
      </c>
      <c r="M19" s="134">
        <f>IF('2-E-Communication'!$P$68="no","",ROUND($I19,4))</f>
        <v>1.4999999999999999E-2</v>
      </c>
      <c r="N19" s="134"/>
      <c r="AG19" s="8"/>
      <c r="AH19" s="8"/>
      <c r="AI19" s="8"/>
      <c r="AJ19" s="8"/>
      <c r="AK19" s="8"/>
      <c r="AL19" s="8"/>
      <c r="AN19" s="8"/>
      <c r="AO19" s="8"/>
      <c r="AP19" s="8"/>
      <c r="AQ19" s="8"/>
      <c r="AR19" s="8"/>
      <c r="AS19" s="8"/>
      <c r="AT19" s="8"/>
      <c r="BP19" s="8"/>
      <c r="BQ19" s="8"/>
      <c r="BR19" s="8"/>
      <c r="BS19" s="8"/>
      <c r="BT19" s="8"/>
      <c r="BU19" s="8"/>
      <c r="BV19" s="8"/>
      <c r="BX19" s="8"/>
      <c r="BY19" s="8"/>
      <c r="BZ19" s="8"/>
      <c r="CA19" s="8"/>
      <c r="CB19" s="8"/>
      <c r="CC19" s="8"/>
      <c r="CD19" s="8"/>
    </row>
    <row r="20" spans="1:106" x14ac:dyDescent="0.25">
      <c r="A20" s="128"/>
      <c r="I20" s="134">
        <f t="shared" si="22"/>
        <v>1.6000000000000007E-2</v>
      </c>
      <c r="J20" s="134">
        <f>IF('2-E-Communication'!$P$65="no","",ROUND($I20,4))</f>
        <v>1.6E-2</v>
      </c>
      <c r="K20" s="134">
        <f>IF('2-E-Communication'!$P$66="no","",ROUND($I20,4))</f>
        <v>1.6E-2</v>
      </c>
      <c r="L20" s="134">
        <f>IF('2-E-Communication'!$P$67="no","",ROUND($I20,4))</f>
        <v>1.6E-2</v>
      </c>
      <c r="M20" s="134">
        <f>IF('2-E-Communication'!$P$68="no","",ROUND($I20,4))</f>
        <v>1.6E-2</v>
      </c>
      <c r="N20" s="134"/>
      <c r="AG20" s="8"/>
      <c r="AH20" s="8"/>
      <c r="AI20" s="8"/>
      <c r="AJ20" s="8"/>
      <c r="AK20" s="8"/>
      <c r="AL20" s="8"/>
      <c r="AN20" s="8"/>
      <c r="AO20" s="8"/>
      <c r="AP20" s="8"/>
      <c r="AQ20" s="8"/>
      <c r="AR20" s="8"/>
      <c r="AS20" s="8"/>
      <c r="AT20" s="8"/>
      <c r="BP20" s="8"/>
      <c r="BQ20" s="8"/>
      <c r="BR20" s="8"/>
      <c r="BS20" s="8"/>
      <c r="BT20" s="8"/>
      <c r="BU20" s="8"/>
      <c r="BV20" s="8"/>
      <c r="BX20" s="8"/>
      <c r="BY20" s="8"/>
      <c r="BZ20" s="8"/>
      <c r="CA20" s="8"/>
      <c r="CB20" s="8"/>
      <c r="CC20" s="8"/>
      <c r="CD20" s="8"/>
    </row>
    <row r="21" spans="1:106" x14ac:dyDescent="0.25">
      <c r="A21" s="128"/>
      <c r="I21" s="134">
        <f t="shared" si="22"/>
        <v>1.7000000000000008E-2</v>
      </c>
      <c r="J21" s="134">
        <f>IF('2-E-Communication'!$P$65="no","",ROUND($I21,4))</f>
        <v>1.7000000000000001E-2</v>
      </c>
      <c r="K21" s="134">
        <f>IF('2-E-Communication'!$P$66="no","",ROUND($I21,4))</f>
        <v>1.7000000000000001E-2</v>
      </c>
      <c r="L21" s="134">
        <f>IF('2-E-Communication'!$P$67="no","",ROUND($I21,4))</f>
        <v>1.7000000000000001E-2</v>
      </c>
      <c r="M21" s="134">
        <f>IF('2-E-Communication'!$P$68="no","",ROUND($I21,4))</f>
        <v>1.7000000000000001E-2</v>
      </c>
      <c r="N21" s="134"/>
      <c r="Y21" s="1"/>
      <c r="Z21" s="15"/>
      <c r="AA21" s="15"/>
      <c r="AB21" s="15"/>
      <c r="AC21" s="15"/>
      <c r="AD21" s="15"/>
      <c r="AE21" s="15"/>
      <c r="AG21" s="1"/>
      <c r="AH21" s="15"/>
      <c r="AI21" s="15"/>
      <c r="AJ21" s="15"/>
      <c r="AK21" s="15"/>
      <c r="AL21" s="15"/>
      <c r="AN21" s="1"/>
      <c r="AO21" s="15"/>
      <c r="AP21" s="15"/>
      <c r="AQ21" s="15"/>
      <c r="AR21" s="15"/>
      <c r="AS21" s="15"/>
      <c r="AT21" s="15"/>
      <c r="AU21" s="135"/>
      <c r="AV21" s="138"/>
      <c r="AW21" s="138"/>
      <c r="AX21" s="135"/>
      <c r="AY21" s="138"/>
      <c r="AZ21" s="15"/>
      <c r="BA21" s="135"/>
      <c r="BD21" s="135"/>
      <c r="BI21" s="135"/>
      <c r="BL21" s="135"/>
      <c r="BP21" s="1"/>
      <c r="BQ21" s="15"/>
      <c r="BR21" s="15"/>
      <c r="BS21" s="15"/>
      <c r="BT21" s="15"/>
      <c r="BU21" s="15"/>
      <c r="BV21" s="15"/>
      <c r="BX21" s="1"/>
      <c r="BY21" s="15"/>
      <c r="BZ21" s="15"/>
      <c r="CA21" s="15"/>
      <c r="CB21" s="15"/>
      <c r="CC21" s="15"/>
      <c r="CD21" s="15"/>
      <c r="CE21" s="135"/>
      <c r="CF21" s="138"/>
      <c r="CG21" s="138"/>
      <c r="CH21" s="135"/>
      <c r="CI21" s="138"/>
      <c r="CJ21" s="138"/>
      <c r="CK21" s="135"/>
      <c r="CL21" s="138"/>
      <c r="CM21" s="138"/>
      <c r="CN21" s="15"/>
      <c r="CO21" s="1">
        <f>IF(LEFT(CO23,14)="not applicable",1,COUNTA(CO23:CO24))</f>
        <v>2</v>
      </c>
      <c r="CP21" s="1">
        <f t="shared" ref="CP21:CU21" si="45">IF(LEFT(CP23,14)="not applicable",1,COUNTA(CP23:CP24))</f>
        <v>2</v>
      </c>
      <c r="CQ21" s="1">
        <f t="shared" si="45"/>
        <v>2</v>
      </c>
      <c r="CR21" s="1">
        <f t="shared" si="45"/>
        <v>2</v>
      </c>
      <c r="CS21" s="1">
        <f t="shared" si="45"/>
        <v>2</v>
      </c>
      <c r="CT21" s="1">
        <f t="shared" si="45"/>
        <v>2</v>
      </c>
      <c r="CU21" s="1">
        <f t="shared" si="45"/>
        <v>2</v>
      </c>
      <c r="CV21" s="1"/>
      <c r="CW21" s="1">
        <f t="shared" ref="CW21:DB21" si="46">IF(LEFT(CW23,14)="not applicable",1,COUNTA(CW23:CW24))</f>
        <v>2</v>
      </c>
      <c r="CX21" s="1">
        <f t="shared" si="46"/>
        <v>2</v>
      </c>
      <c r="CY21" s="1">
        <f t="shared" si="46"/>
        <v>2</v>
      </c>
      <c r="CZ21" s="1">
        <f t="shared" si="46"/>
        <v>2</v>
      </c>
      <c r="DA21" s="1">
        <f t="shared" si="46"/>
        <v>2</v>
      </c>
      <c r="DB21" s="1">
        <f t="shared" si="46"/>
        <v>2</v>
      </c>
    </row>
    <row r="22" spans="1:106" ht="23" x14ac:dyDescent="0.25">
      <c r="A22" s="128"/>
      <c r="I22" s="134">
        <f t="shared" si="22"/>
        <v>1.8000000000000009E-2</v>
      </c>
      <c r="J22" s="134">
        <f>IF('2-E-Communication'!$P$65="no","",ROUND($I22,4))</f>
        <v>1.7999999999999999E-2</v>
      </c>
      <c r="K22" s="134">
        <f>IF('2-E-Communication'!$P$66="no","",ROUND($I22,4))</f>
        <v>1.7999999999999999E-2</v>
      </c>
      <c r="L22" s="134">
        <f>IF('2-E-Communication'!$P$67="no","",ROUND($I22,4))</f>
        <v>1.7999999999999999E-2</v>
      </c>
      <c r="M22" s="134">
        <f>IF('2-E-Communication'!$P$68="no","",ROUND($I22,4))</f>
        <v>1.7999999999999999E-2</v>
      </c>
      <c r="N22" s="134"/>
      <c r="P22" s="1"/>
      <c r="Q22" s="1"/>
      <c r="R22" s="1"/>
      <c r="S22" s="1"/>
      <c r="T22" s="1"/>
      <c r="U22" s="1"/>
      <c r="V22" s="1"/>
      <c r="Y22" s="11"/>
      <c r="Z22" s="1"/>
      <c r="AA22" s="1"/>
      <c r="AB22" s="1"/>
      <c r="AC22" s="1"/>
      <c r="AD22" s="1"/>
      <c r="AE22" s="1"/>
      <c r="AG22" s="11"/>
      <c r="AH22" s="1"/>
      <c r="AI22" s="1"/>
      <c r="AJ22" s="1"/>
      <c r="AK22" s="1"/>
      <c r="AL22" s="1"/>
      <c r="AN22" s="11"/>
      <c r="AO22" s="1"/>
      <c r="AP22" s="1"/>
      <c r="AQ22" s="1"/>
      <c r="AR22" s="1"/>
      <c r="AS22" s="1"/>
      <c r="AT22" s="1"/>
      <c r="AU22" s="137"/>
      <c r="AV22" s="140"/>
      <c r="AW22" s="140"/>
      <c r="AX22" s="137"/>
      <c r="AY22" s="140"/>
      <c r="AZ22" s="1"/>
      <c r="BA22" s="137"/>
      <c r="BD22" s="137"/>
      <c r="BI22" s="137"/>
      <c r="BL22" s="137"/>
      <c r="BP22" s="11"/>
      <c r="BQ22" s="1"/>
      <c r="BR22" s="1"/>
      <c r="BS22" s="1"/>
      <c r="BT22" s="1"/>
      <c r="BU22" s="1"/>
      <c r="BV22" s="1"/>
      <c r="BX22" s="11"/>
      <c r="BY22" s="1"/>
      <c r="BZ22" s="1"/>
      <c r="CA22" s="1"/>
      <c r="CB22" s="1"/>
      <c r="CC22" s="1"/>
      <c r="CD22" s="1"/>
      <c r="CE22" s="137"/>
      <c r="CF22" s="140"/>
      <c r="CG22" s="140"/>
      <c r="CH22" s="137"/>
      <c r="CI22" s="140"/>
      <c r="CJ22" s="140"/>
      <c r="CK22" s="137"/>
      <c r="CL22" s="140"/>
      <c r="CM22" s="140"/>
      <c r="CN22" s="1"/>
      <c r="CO22" s="6" t="s">
        <v>844</v>
      </c>
      <c r="CP22" s="6" t="s">
        <v>845</v>
      </c>
      <c r="CQ22" s="6" t="s">
        <v>846</v>
      </c>
      <c r="CR22" s="6" t="s">
        <v>847</v>
      </c>
      <c r="CS22" s="6" t="s">
        <v>848</v>
      </c>
      <c r="CT22" s="6" t="s">
        <v>849</v>
      </c>
      <c r="CU22" s="6" t="s">
        <v>850</v>
      </c>
      <c r="CV22" s="6"/>
      <c r="CW22" s="6" t="s">
        <v>851</v>
      </c>
      <c r="CX22" s="6" t="s">
        <v>852</v>
      </c>
      <c r="CY22" s="6" t="s">
        <v>853</v>
      </c>
      <c r="CZ22" s="6" t="s">
        <v>854</v>
      </c>
      <c r="DA22" s="6" t="s">
        <v>855</v>
      </c>
      <c r="DB22" s="6" t="s">
        <v>856</v>
      </c>
    </row>
    <row r="23" spans="1:106" ht="46" x14ac:dyDescent="0.25">
      <c r="A23" s="128" t="s">
        <v>911</v>
      </c>
      <c r="C23" s="1">
        <f>IF(LEFT(C25,14)="not applicable",1,COUNTA(C25:C27))</f>
        <v>2</v>
      </c>
      <c r="D23" s="1">
        <f t="shared" ref="D23:F23" si="47">IF(LEFT(D25,14)="not applicable",1,COUNTA(D25:D27))</f>
        <v>2</v>
      </c>
      <c r="E23" s="1">
        <f t="shared" si="47"/>
        <v>2</v>
      </c>
      <c r="F23" s="1">
        <f t="shared" si="47"/>
        <v>2</v>
      </c>
      <c r="I23" s="134">
        <f t="shared" si="22"/>
        <v>1.900000000000001E-2</v>
      </c>
      <c r="J23" s="134">
        <f>IF('2-E-Communication'!$P$65="no","",ROUND($I23,4))</f>
        <v>1.9E-2</v>
      </c>
      <c r="K23" s="134">
        <f>IF('2-E-Communication'!$P$66="no","",ROUND($I23,4))</f>
        <v>1.9E-2</v>
      </c>
      <c r="L23" s="134">
        <f>IF('2-E-Communication'!$P$67="no","",ROUND($I23,4))</f>
        <v>1.9E-2</v>
      </c>
      <c r="M23" s="134">
        <f>IF('2-E-Communication'!$P$68="no","",ROUND($I23,4))</f>
        <v>1.9E-2</v>
      </c>
      <c r="N23" s="134"/>
      <c r="P23" s="6">
        <f t="shared" ref="P23:V23" si="48">IF(LEFT(P25,14)="not applicable",1,COUNTA(P25:P27))</f>
        <v>3</v>
      </c>
      <c r="Q23" s="1">
        <f t="shared" si="48"/>
        <v>2</v>
      </c>
      <c r="R23" s="1">
        <f t="shared" si="48"/>
        <v>3</v>
      </c>
      <c r="S23" s="1">
        <f t="shared" si="48"/>
        <v>2</v>
      </c>
      <c r="T23" s="1">
        <f t="shared" si="48"/>
        <v>3</v>
      </c>
      <c r="U23" s="1">
        <f t="shared" si="48"/>
        <v>2</v>
      </c>
      <c r="V23" s="1">
        <f t="shared" si="48"/>
        <v>2</v>
      </c>
      <c r="Y23" s="1">
        <f t="shared" ref="Y23:AA23" si="49">IF(LEFT(Y25,14)="not applicable",1,COUNTA(Y25:Y27))</f>
        <v>2</v>
      </c>
      <c r="Z23" s="1">
        <f t="shared" si="49"/>
        <v>3</v>
      </c>
      <c r="AA23" s="1">
        <f t="shared" si="49"/>
        <v>2</v>
      </c>
      <c r="AB23" s="1"/>
      <c r="AC23" s="1">
        <f t="shared" ref="AC23:AD23" si="50">IF(LEFT(AC25,14)="not applicable",1,COUNTA(AC25:AC27))</f>
        <v>2</v>
      </c>
      <c r="AD23" s="1">
        <f t="shared" si="50"/>
        <v>2</v>
      </c>
      <c r="AE23" s="1"/>
      <c r="AG23" s="1">
        <f t="shared" ref="AG23:AI23" si="51">IF(LEFT(AG25,14)="not applicable",1,COUNTA(AG25:AG27))</f>
        <v>2</v>
      </c>
      <c r="AH23" s="1">
        <f t="shared" si="51"/>
        <v>3</v>
      </c>
      <c r="AI23" s="1">
        <f t="shared" si="51"/>
        <v>2</v>
      </c>
      <c r="AJ23" s="1"/>
      <c r="AK23" s="1">
        <f t="shared" ref="AK23:AL23" si="52">IF(LEFT(AK25,14)="not applicable",1,COUNTA(AK25:AK27))</f>
        <v>2</v>
      </c>
      <c r="AL23" s="1">
        <f t="shared" si="52"/>
        <v>2</v>
      </c>
      <c r="AN23" s="1">
        <f t="shared" ref="AN23:AP23" si="53">IF(LEFT(AN25,14)="not applicable",1,COUNTA(AN25:AN27))</f>
        <v>2</v>
      </c>
      <c r="AO23" s="1">
        <f t="shared" si="53"/>
        <v>3</v>
      </c>
      <c r="AP23" s="1">
        <f t="shared" si="53"/>
        <v>2</v>
      </c>
      <c r="AQ23" s="1"/>
      <c r="AR23" s="1">
        <f t="shared" ref="AR23:AS23" si="54">IF(LEFT(AR25,14)="not applicable",1,COUNTA(AR25:AR27))</f>
        <v>2</v>
      </c>
      <c r="AS23" s="1">
        <f t="shared" si="54"/>
        <v>2</v>
      </c>
      <c r="AT23" s="1"/>
      <c r="AU23" s="137"/>
      <c r="AV23" s="1">
        <f>IF(LEFT(AV25,14)="not applicable",1,COUNTA(AV25:AV27))</f>
        <v>3</v>
      </c>
      <c r="AW23" s="140"/>
      <c r="AX23" s="137"/>
      <c r="AY23" s="1">
        <f t="shared" ref="AY23" si="55">IF(LEFT(AY25,14)="not applicable",1,COUNTA(AY25:AY27))</f>
        <v>2</v>
      </c>
      <c r="AZ23" s="1"/>
      <c r="BA23" s="137"/>
      <c r="BB23" s="1">
        <f t="shared" ref="BB23" si="56">IF(LEFT(BB25,14)="not applicable",1,COUNTA(BB25:BB27))</f>
        <v>2</v>
      </c>
      <c r="BC23" s="1"/>
      <c r="BD23" s="137"/>
      <c r="BE23" s="1">
        <f t="shared" ref="BE23:BF23" si="57">IF(LEFT(BE25,14)="not applicable",1,COUNTA(BE25:BE27))</f>
        <v>2</v>
      </c>
      <c r="BF23" s="1">
        <f t="shared" si="57"/>
        <v>2</v>
      </c>
      <c r="BG23" s="1">
        <f t="shared" ref="BG23" si="58">IF(LEFT(BG25,14)="not applicable",1,COUNTA(BG25:BG27))</f>
        <v>2</v>
      </c>
      <c r="BH23" s="1"/>
      <c r="BI23" s="137"/>
      <c r="BJ23" s="1">
        <f t="shared" ref="BJ23" si="59">IF(LEFT(BJ25,14)="not applicable",1,COUNTA(BJ25:BJ27))</f>
        <v>2</v>
      </c>
      <c r="BK23" s="1"/>
      <c r="BL23" s="137"/>
      <c r="BM23" s="1">
        <f t="shared" ref="BM23" si="60">IF(LEFT(BM25,14)="not applicable",1,COUNTA(BM25:BM27))</f>
        <v>2</v>
      </c>
      <c r="BN23" s="1"/>
      <c r="BP23" s="1">
        <f t="shared" ref="BP23:BR23" si="61">IF(LEFT(BP25,14)="not applicable",1,COUNTA(BP25:BP27))</f>
        <v>2</v>
      </c>
      <c r="BQ23" s="1">
        <f t="shared" si="61"/>
        <v>3</v>
      </c>
      <c r="BR23" s="1">
        <f t="shared" si="61"/>
        <v>2</v>
      </c>
      <c r="BS23" s="1"/>
      <c r="BT23" s="1">
        <f t="shared" ref="BT23:BU23" si="62">IF(LEFT(BT25,14)="not applicable",1,COUNTA(BT25:BT27))</f>
        <v>2</v>
      </c>
      <c r="BU23" s="1">
        <f t="shared" si="62"/>
        <v>2</v>
      </c>
      <c r="BV23" s="1"/>
      <c r="BX23" s="1">
        <f t="shared" ref="BX23:BZ23" si="63">IF(LEFT(BX25,14)="not applicable",1,COUNTA(BX25:BX27))</f>
        <v>2</v>
      </c>
      <c r="BY23" s="1">
        <f t="shared" si="63"/>
        <v>3</v>
      </c>
      <c r="BZ23" s="1">
        <f t="shared" si="63"/>
        <v>2</v>
      </c>
      <c r="CA23" s="1"/>
      <c r="CB23" s="1">
        <f t="shared" ref="CB23:CC23" si="64">IF(LEFT(CB25,14)="not applicable",1,COUNTA(CB25:CB27))</f>
        <v>2</v>
      </c>
      <c r="CC23" s="1">
        <f t="shared" si="64"/>
        <v>2</v>
      </c>
      <c r="CD23" s="1"/>
      <c r="CE23" s="137"/>
      <c r="CF23" s="1">
        <f>IF(LEFT(CF25,14)="not applicable",1,COUNTA(CF25:CF27))</f>
        <v>3</v>
      </c>
      <c r="CG23" s="140"/>
      <c r="CH23" s="137"/>
      <c r="CI23" s="1">
        <f t="shared" ref="CI23" si="65">IF(LEFT(CI25,14)="not applicable",1,COUNTA(CI25:CI27))</f>
        <v>2</v>
      </c>
      <c r="CJ23" s="1"/>
      <c r="CK23" s="137"/>
      <c r="CL23" s="1">
        <f t="shared" ref="CL23" si="66">IF(LEFT(CL25,14)="not applicable",1,COUNTA(CL25:CL27))</f>
        <v>2</v>
      </c>
      <c r="CM23" s="1"/>
      <c r="CN23" s="1"/>
      <c r="CO23" s="6" t="str">
        <f>IF('2bis-Regulator'!$AD$51="no/not applicable","not applicable (Q2b.b.10 answered with 'no')","yes (please provide link)")</f>
        <v>yes (please provide link)</v>
      </c>
      <c r="CP23" s="6" t="str">
        <f>IF('2bis-Regulator'!$AD$52="no/not applicable","not applicable (Q2b.b.10 answered with 'no')","yes (please provide link)")</f>
        <v>yes (please provide link)</v>
      </c>
      <c r="CQ23" s="6" t="str">
        <f>IF('2bis-Regulator'!$AD$53="no/not applicable","not applicable (Q2b.b.10 answered with 'no')","yes (please provide link)")</f>
        <v>yes (please provide link)</v>
      </c>
      <c r="CR23" s="6" t="str">
        <f>IF('2bis-Regulator'!$AD$54="no/not applicable","not applicable (Q2b.b.10 answered with 'no')","yes (please provide link)")</f>
        <v>yes (please provide link)</v>
      </c>
      <c r="CS23" s="6" t="str">
        <f>IF('2bis-Regulator'!$AD$55="no/not applicable","not applicable (Q2b.b.10 answered with 'no')","yes (please provide link)")</f>
        <v>yes (please provide link)</v>
      </c>
      <c r="CT23" s="6" t="str">
        <f>IF('2bis-Regulator'!$AD$56="no/not applicable","not applicable (Q2b.b.10 answered with 'no')","yes (please provide link)")</f>
        <v>yes (please provide link)</v>
      </c>
      <c r="CU23" s="6" t="str">
        <f>IF('2bis-Regulator'!$AD$57="no/not applicable","not applicable (Q2b.b.10 answered with 'no')","yes (please provide link)")</f>
        <v>yes (please provide link)</v>
      </c>
      <c r="CV23" s="1"/>
      <c r="CW23" s="1" t="str">
        <f>IF('2bis-Regulator'!$AD$67="no/not applicable","not applicable (Q2b.b.11 answered with 'no/not applicable')","yes")</f>
        <v>yes</v>
      </c>
      <c r="CX23" s="1" t="str">
        <f>IF('2bis-Regulator'!$AD$68="no/not applicable","not applicable (Q2b.b.11 answered with 'no/not applicable')","yes")</f>
        <v>yes</v>
      </c>
      <c r="CY23" s="1" t="str">
        <f>IF('2bis-Regulator'!$AD$69="no/not applicable","not applicable (Q2b.b.11 answered with 'no/not applicable')","yes")</f>
        <v>yes</v>
      </c>
      <c r="CZ23" s="1" t="str">
        <f>IF(OR('2bis-Regulator'!$AD$82="no",'2bis-Regulator'!$AD$82="not applicable"),"not applicable (Q2b.c.6 answered with 'no')","yes")</f>
        <v>yes</v>
      </c>
      <c r="DA23" s="1" t="str">
        <f>IF(OR('2bis-Regulator'!$AD$85="no",'2bis-Regulator'!$AD$85="not applicable"),"not applicable (Q2b.c.7 answered with 'no')","yes")</f>
        <v>yes</v>
      </c>
      <c r="DB23" s="1" t="str">
        <f>IF(OR('2bis-Regulator'!$AD$88="no",'2bis-Regulator'!$AD$88="not applicable"),"not applicable (Q2b.c.8 answered with 'no')","yes")</f>
        <v>yes</v>
      </c>
    </row>
    <row r="24" spans="1:106" ht="23" x14ac:dyDescent="0.25">
      <c r="A24" s="128" t="s">
        <v>912</v>
      </c>
      <c r="C24" s="127" t="s">
        <v>494</v>
      </c>
      <c r="D24" s="127" t="s">
        <v>495</v>
      </c>
      <c r="E24" s="127" t="s">
        <v>496</v>
      </c>
      <c r="F24" s="127" t="s">
        <v>497</v>
      </c>
      <c r="I24" s="134">
        <f t="shared" si="22"/>
        <v>2.0000000000000011E-2</v>
      </c>
      <c r="J24" s="134">
        <f>IF('2-E-Communication'!$P$65="no","",ROUND($I24,4))</f>
        <v>0.02</v>
      </c>
      <c r="K24" s="134">
        <f>IF('2-E-Communication'!$P$66="no","",ROUND($I24,4))</f>
        <v>0.02</v>
      </c>
      <c r="L24" s="134">
        <f>IF('2-E-Communication'!$P$67="no","",ROUND($I24,4))</f>
        <v>0.02</v>
      </c>
      <c r="M24" s="134">
        <f>IF('2-E-Communication'!$P$68="no","",ROUND($I24,4))</f>
        <v>0.02</v>
      </c>
      <c r="N24" s="134"/>
      <c r="P24" s="6" t="s">
        <v>925</v>
      </c>
      <c r="Q24" s="6" t="s">
        <v>926</v>
      </c>
      <c r="R24" s="6" t="s">
        <v>927</v>
      </c>
      <c r="S24" s="6" t="s">
        <v>931</v>
      </c>
      <c r="T24" s="6" t="s">
        <v>928</v>
      </c>
      <c r="U24" s="6" t="s">
        <v>929</v>
      </c>
      <c r="V24" s="6" t="s">
        <v>930</v>
      </c>
      <c r="Y24" s="11" t="s">
        <v>505</v>
      </c>
      <c r="Z24" s="11" t="s">
        <v>506</v>
      </c>
      <c r="AA24" s="11" t="s">
        <v>507</v>
      </c>
      <c r="AB24" s="11"/>
      <c r="AC24" s="11" t="s">
        <v>508</v>
      </c>
      <c r="AD24" s="11" t="s">
        <v>509</v>
      </c>
      <c r="AE24" s="1"/>
      <c r="AG24" s="11" t="s">
        <v>510</v>
      </c>
      <c r="AH24" s="11" t="s">
        <v>512</v>
      </c>
      <c r="AI24" s="11" t="s">
        <v>513</v>
      </c>
      <c r="AJ24" s="11"/>
      <c r="AK24" s="11" t="s">
        <v>511</v>
      </c>
      <c r="AL24" s="11" t="s">
        <v>514</v>
      </c>
      <c r="AN24" s="11" t="s">
        <v>515</v>
      </c>
      <c r="AO24" s="11" t="s">
        <v>516</v>
      </c>
      <c r="AP24" s="11" t="s">
        <v>517</v>
      </c>
      <c r="AQ24" s="11"/>
      <c r="AR24" s="11" t="s">
        <v>518</v>
      </c>
      <c r="AS24" s="11" t="s">
        <v>519</v>
      </c>
      <c r="AT24" s="1"/>
      <c r="AU24" s="137"/>
      <c r="AV24" s="7" t="s">
        <v>523</v>
      </c>
      <c r="AW24" s="140"/>
      <c r="AX24" s="137"/>
      <c r="AY24" s="7" t="s">
        <v>524</v>
      </c>
      <c r="AZ24" s="1"/>
      <c r="BA24" s="137"/>
      <c r="BB24" s="7" t="s">
        <v>932</v>
      </c>
      <c r="BC24" s="7"/>
      <c r="BD24" s="137"/>
      <c r="BE24" s="7" t="s">
        <v>932</v>
      </c>
      <c r="BF24" s="7" t="s">
        <v>932</v>
      </c>
      <c r="BG24" s="7" t="s">
        <v>932</v>
      </c>
      <c r="BH24" s="7"/>
      <c r="BI24" s="137"/>
      <c r="BJ24" s="7" t="s">
        <v>529</v>
      </c>
      <c r="BK24" s="7"/>
      <c r="BL24" s="137"/>
      <c r="BM24" s="7" t="s">
        <v>530</v>
      </c>
      <c r="BN24" s="7"/>
      <c r="BP24" s="11" t="s">
        <v>537</v>
      </c>
      <c r="BQ24" s="11" t="s">
        <v>538</v>
      </c>
      <c r="BR24" s="11" t="s">
        <v>541</v>
      </c>
      <c r="BS24" s="11"/>
      <c r="BT24" s="11" t="s">
        <v>537</v>
      </c>
      <c r="BU24" s="11" t="s">
        <v>538</v>
      </c>
      <c r="BV24" s="1"/>
      <c r="BX24" s="11" t="s">
        <v>540</v>
      </c>
      <c r="BY24" s="11" t="s">
        <v>542</v>
      </c>
      <c r="BZ24" s="11" t="s">
        <v>543</v>
      </c>
      <c r="CA24" s="11"/>
      <c r="CB24" s="11" t="s">
        <v>539</v>
      </c>
      <c r="CC24" s="11" t="s">
        <v>544</v>
      </c>
      <c r="CD24" s="1"/>
      <c r="CE24" s="137"/>
      <c r="CF24" s="7" t="s">
        <v>534</v>
      </c>
      <c r="CG24" s="140"/>
      <c r="CH24" s="137"/>
      <c r="CI24" s="7" t="s">
        <v>535</v>
      </c>
      <c r="CJ24" s="7"/>
      <c r="CK24" s="137"/>
      <c r="CL24" s="7" t="s">
        <v>536</v>
      </c>
      <c r="CM24" s="7"/>
      <c r="CN24" s="1"/>
      <c r="CO24" s="1" t="str">
        <f>IF('2bis-Regulator'!$AD$51="no/not applicable"," ","no")</f>
        <v>no</v>
      </c>
      <c r="CP24" s="1" t="str">
        <f>IF('2bis-Regulator'!$AD$52="no/not applicable"," ","no")</f>
        <v>no</v>
      </c>
      <c r="CQ24" s="1" t="str">
        <f>IF('2bis-Regulator'!$AD$53="no/not applicable"," ","no")</f>
        <v>no</v>
      </c>
      <c r="CR24" s="1" t="str">
        <f>IF('2bis-Regulator'!$AD$54="no/not applicable"," ","no")</f>
        <v>no</v>
      </c>
      <c r="CS24" s="1" t="str">
        <f>IF('2bis-Regulator'!$AD$55="no/not applicable"," ","no")</f>
        <v>no</v>
      </c>
      <c r="CT24" s="1" t="str">
        <f>IF('2bis-Regulator'!$AD$56="no/not applicable"," ","no")</f>
        <v>no</v>
      </c>
      <c r="CU24" s="1" t="str">
        <f>IF('2bis-Regulator'!$AD$57="no/not applicable"," ","no")</f>
        <v>no</v>
      </c>
      <c r="CV24" s="1"/>
      <c r="CW24" s="6" t="str">
        <f>IF('2bis-Regulator'!$AD$67="no/not applicable"," ","no/not applicable")</f>
        <v>no/not applicable</v>
      </c>
      <c r="CX24" s="6" t="str">
        <f>IF('2bis-Regulator'!$AD$68="no/not applicable"," ","no/not applicable")</f>
        <v>no/not applicable</v>
      </c>
      <c r="CY24" s="6" t="str">
        <f>IF('2bis-Regulator'!$AD$69="no/not applicable"," ","no/not applicable")</f>
        <v>no/not applicable</v>
      </c>
      <c r="CZ24" s="6" t="str">
        <f>IF(OR('2bis-Regulator'!$AD$82="no",'2bis-Regulator'!$AD$82="not applicable")," ","no")</f>
        <v>no</v>
      </c>
      <c r="DA24" s="6" t="str">
        <f>IF(OR('2bis-Regulator'!$AD$85="no",'2bis-Regulator'!$AD$85="not applicable")," ","no")</f>
        <v>no</v>
      </c>
      <c r="DB24" s="6" t="str">
        <f>IF(OR('2bis-Regulator'!$AD$88="no",'2bis-Regulator'!$AD$88="not applicable")," ","no")</f>
        <v>no</v>
      </c>
    </row>
    <row r="25" spans="1:106" ht="23" x14ac:dyDescent="0.25">
      <c r="A25" s="128"/>
      <c r="C25" s="1" t="str">
        <f>IF('2-E-Communication'!$AD$13="no","not applicable (based on previous answers')","yes")</f>
        <v>yes</v>
      </c>
      <c r="D25" s="1" t="str">
        <f>IF('2-E-Communication'!$AD$14="no","not applicable (based on previous answers')","yes")</f>
        <v>yes</v>
      </c>
      <c r="E25" s="1" t="str">
        <f>IF('2-E-Communication'!$AD$15="no","not applicable (based on previous answers')","yes")</f>
        <v>yes</v>
      </c>
      <c r="F25" s="1" t="str">
        <f>IF('2-E-Communication'!$AD$16="no","not applicable (based on previous answers')","yes")</f>
        <v>yes</v>
      </c>
      <c r="I25" s="134">
        <f t="shared" si="22"/>
        <v>2.1000000000000012E-2</v>
      </c>
      <c r="J25" s="134">
        <f>IF('2-E-Communication'!$P$65="no","",ROUND($I25,4))</f>
        <v>2.1000000000000001E-2</v>
      </c>
      <c r="K25" s="134">
        <f>IF('2-E-Communication'!$P$66="no","",ROUND($I25,4))</f>
        <v>2.1000000000000001E-2</v>
      </c>
      <c r="L25" s="134">
        <f>IF('2-E-Communication'!$P$67="no","",ROUND($I25,4))</f>
        <v>2.1000000000000001E-2</v>
      </c>
      <c r="M25" s="134">
        <f>IF('2-E-Communication'!$P$68="no","",ROUND($I25,4))</f>
        <v>2.1000000000000001E-2</v>
      </c>
      <c r="N25" s="134"/>
      <c r="P25" s="6" t="str">
        <f>IF(OR('2-E-Communication'!$AD$86="degree of market power held by operators has not been assessed",'2-E-Communication'!$AD$86="no"),"not applicable","no")</f>
        <v>no</v>
      </c>
      <c r="Q25" s="1" t="str">
        <f>IF(OR('2-E-Communication'!$AD$86="degree of market power held by operators has not been assessed",'2-E-Communication'!$AD$86="no"),"not applicable","yes")</f>
        <v>yes</v>
      </c>
      <c r="R25" s="1" t="str">
        <f>IF(OR('2-E-Communication'!$AD$86="degree of market power held by operators has not been assessed",'2-E-Communication'!$AD$86="no",'2-E-Communication'!$AD$90="no"),"not applicable","yes")</f>
        <v>yes</v>
      </c>
      <c r="S25" s="1" t="str">
        <f>IF(OR('2-E-Communication'!$AD$86="degree of market power held by operators has not been assessed",'2-E-Communication'!$AD$86="no",'2-E-Communication'!$AD$90="no"),"not applicable", IF('2-E-Communication'!$AD$92="no","not applicable", "yes"))</f>
        <v>yes</v>
      </c>
      <c r="T25" s="1" t="str">
        <f>IF(OR('2-E-Communication'!$AD$86="degree of market power held by operators has not been assessed",'2-E-Communication'!$AD$86="yes"),"not applicable","no")</f>
        <v>no</v>
      </c>
      <c r="U25" s="1" t="str">
        <f>IF(OR('2-E-Communication'!$AD$86="degree of market power held by operators has not been assessed",'2-E-Communication'!$AD$86="yes"),"not applicable","yes")</f>
        <v>yes</v>
      </c>
      <c r="V25" s="1" t="str">
        <f>IF(OR('2-E-Communication'!$AD$86="degree of market power held by operators has not been assessed",'2-E-Communication'!$AD$86="yes",'2-E-Communication'!$AD$98="no"),"not applicable","yes")</f>
        <v>yes</v>
      </c>
      <c r="Y25" s="1" t="str">
        <f>IF(OR('2-E-Communication'!$AD$103="degree of market power held by operators has not been assessed",'2-E-Communication'!$AD$103="no"),"not applicable","yes")</f>
        <v>yes</v>
      </c>
      <c r="Z25" s="1" t="str">
        <f>IF(OR('2-E-Communication'!$AD$103="degree of market power held by operators has not been assessed",'2-E-Communication'!$AD$103="no",'2-E-Communication'!$AD$105="no"),"not applicable","yes")</f>
        <v>yes</v>
      </c>
      <c r="AA25" s="1" t="str">
        <f>IF(OR('2-E-Communication'!$AD$103="degree of market power held by operators has not been assessed",'2-E-Communication'!$AD$103="no",'2-E-Communication'!$AD$105="no"),"not applicable", IF('2-E-Communication'!$AD$107="no","not applicable", "yes"))</f>
        <v>yes</v>
      </c>
      <c r="AB25" s="1"/>
      <c r="AC25" s="1" t="str">
        <f>IF(OR('2-E-Communication'!$AD$103="degree of market power held by operators has not been assessed",'2-E-Communication'!$AD$103="yes"),"not applicable","yes")</f>
        <v>yes</v>
      </c>
      <c r="AD25" s="1" t="str">
        <f>IF(OR('2-E-Communication'!$AD$103="degree of market power held by operators has not been assessed",'2-E-Communication'!$AD$103="yes",'2-E-Communication'!$AD$111="no"),"not applicable","yes")</f>
        <v>yes</v>
      </c>
      <c r="AG25" s="1" t="str">
        <f>IF(OR('2-E-Communication'!$AD$116="degree of market power held by operators has not been assessed",'2-E-Communication'!$AD$116="no"),"not applicable","yes")</f>
        <v>yes</v>
      </c>
      <c r="AH25" s="1" t="str">
        <f>IF(OR('2-E-Communication'!$AD$116="degree of market power held by operators has not been assessed",'2-E-Communication'!$AD$116="no",'2-E-Communication'!$AD$118="no"),"not applicable","yes")</f>
        <v>yes</v>
      </c>
      <c r="AI25" s="1" t="str">
        <f>IF(OR('2-E-Communication'!$AD$116="degree of market power held by operators has not been assessed",'2-E-Communication'!$AD$116="no",'2-E-Communication'!$AD$118="no"),"not applicable", IF('2-E-Communication'!$AD$120="no","not applicable", "yes"))</f>
        <v>yes</v>
      </c>
      <c r="AJ25" s="1"/>
      <c r="AK25" s="1" t="str">
        <f>IF(OR('2-E-Communication'!$AD$116="degree of market power held by operators has not been assessed",'2-E-Communication'!$AD$116="yes"),"not applicable","yes")</f>
        <v>yes</v>
      </c>
      <c r="AL25" s="1" t="str">
        <f>IF(OR('2-E-Communication'!$AD$116="degree of market power held by operators has not been assessed",'2-E-Communication'!$AD$116="yes",'2-E-Communication'!$AD$124="no"),"not applicable","yes")</f>
        <v>yes</v>
      </c>
      <c r="AN25" s="1" t="str">
        <f>IF(OR('2-E-Communication'!$AD$129="degree of market power held by operators has not been assessed",'2-E-Communication'!$AD$129="no"),"not applicable","yes")</f>
        <v>yes</v>
      </c>
      <c r="AO25" s="1" t="str">
        <f>IF(OR('2-E-Communication'!$AD$129="degree of market power held by operators has not been assessed",'2-E-Communication'!$AD$129="no",'2-E-Communication'!$AD$131="no"),"not applicable","yes")</f>
        <v>yes</v>
      </c>
      <c r="AP25" s="1" t="str">
        <f>IF(OR('2-E-Communication'!$AD$129="degree of market power held by operators has not been assessed",'2-E-Communication'!$AD$129="no",'2-E-Communication'!$AD$131="no"),"not applicable", IF('2-E-Communication'!$AD$133="no","not applicable", "yes"))</f>
        <v>yes</v>
      </c>
      <c r="AQ25" s="1"/>
      <c r="AR25" s="1" t="str">
        <f>IF(OR('2-E-Communication'!$AD$129="degree of market power held by operators has not been assessed",'2-E-Communication'!$AD$129="yes"),"not applicable","yes")</f>
        <v>yes</v>
      </c>
      <c r="AS25" s="1" t="str">
        <f>IF(OR('2-E-Communication'!$AD$129="degree of market power held by operators has not been assessed",'2-E-Communication'!$AD$129="yes",'2-E-Communication'!$AD$137="no"),"not applicable","yes")</f>
        <v>yes</v>
      </c>
      <c r="AT25" s="8"/>
      <c r="AV25" s="6" t="str">
        <f>IF('2-E-Communication'!$AD$141="no","not applicable (based on previous answer)","retail market is a monopoly")</f>
        <v>retail market is a monopoly</v>
      </c>
      <c r="AY25" s="1" t="str">
        <f>IF(LEFT('2-E-Communication'!$AD$143,2)="no","not applicable (based on previous answer)","yes")</f>
        <v>yes</v>
      </c>
      <c r="BB25" s="1" t="str">
        <f>IF('2-E-Communication'!$AD$158="no","not applicable (based on previous answers')","yes")</f>
        <v>yes</v>
      </c>
      <c r="BC25" s="1"/>
      <c r="BE25" s="1" t="str">
        <f>IF('2-E-Communication'!$AD$158="no","not applicable (based on previous answers')","yes")</f>
        <v>yes</v>
      </c>
      <c r="BF25" s="1" t="str">
        <f>IF('2-E-Communication'!$AD$158="no","not applicable (based on previous answers')","yes")</f>
        <v>yes</v>
      </c>
      <c r="BG25" s="1" t="str">
        <f>IF('2-E-Communication'!$AD$158="no","not applicable (based on previous answers')","yes")</f>
        <v>yes</v>
      </c>
      <c r="BH25" s="1"/>
      <c r="BJ25" s="1" t="str">
        <f>IF('2-E-Communication'!$AD$166="no","not applicable (based on previous answers')","yes")</f>
        <v>yes</v>
      </c>
      <c r="BK25" s="1"/>
      <c r="BM25" s="1" t="str">
        <f>IF('2-E-Communication'!$AD$169="no","not applicable (based on previous answers')","yes")</f>
        <v>yes</v>
      </c>
      <c r="BN25" s="1"/>
      <c r="BP25" s="1" t="str">
        <f>IF(OR('2-E-Communication'!$AD$175="degree of market power held by operators has not been assessed",'2-E-Communication'!$AD$175="no"),"not applicable","yes")</f>
        <v>yes</v>
      </c>
      <c r="BQ25" s="1" t="str">
        <f>IF(OR('2-E-Communication'!$AD$175="degree of market power held by operators has not been assessed",'2-E-Communication'!$AD$175="no",'2-E-Communication'!$AD$177="no"),"not applicable","yes")</f>
        <v>yes</v>
      </c>
      <c r="BR25" s="1" t="str">
        <f>IF(OR('2-E-Communication'!$AD$175="degree of market power held by operators has not been assessed",'2-E-Communication'!$AD$175="no",'2-E-Communication'!$AD$177="no"),"not applicable", IF('2-E-Communication'!$AD$179="no","not applicable", "yes"))</f>
        <v>yes</v>
      </c>
      <c r="BS25" s="1"/>
      <c r="BT25" s="1" t="str">
        <f>IF(OR('2-E-Communication'!$AD$175="degree of market power held by operators has not been assessed",'2-E-Communication'!$AD$175="yes"),"not applicable","yes")</f>
        <v>yes</v>
      </c>
      <c r="BU25" s="1" t="str">
        <f>IF(OR('2-E-Communication'!$AD$175="degree of market power held by operators has not been assessed",'2-E-Communication'!$AD$175="yes",'2-E-Communication'!$AD$183="no"),"not applicable","yes")</f>
        <v>yes</v>
      </c>
      <c r="BV25" s="8"/>
      <c r="BX25" s="1" t="str">
        <f>IF(OR('2-E-Communication'!$AD$188="degree of market power held by operators has not been assessed",'2-E-Communication'!$AD$188="no"),"not applicable","yes")</f>
        <v>yes</v>
      </c>
      <c r="BY25" s="1" t="str">
        <f>IF(OR('2-E-Communication'!$AD$188="degree of market power held by operators has not been assessed",'2-E-Communication'!$AD$188="no",'2-E-Communication'!$AD$190="no"),"not applicable","yes")</f>
        <v>yes</v>
      </c>
      <c r="BZ25" s="1" t="str">
        <f>IF(OR('2-E-Communication'!$AD$188="degree of market power held by operators has not been assessed",'2-E-Communication'!$AD$188="no",'2-E-Communication'!$AD$190="no"),"not applicable", IF('2-E-Communication'!$AD$192="no","not applicable", "yes"))</f>
        <v>yes</v>
      </c>
      <c r="CA25" s="1"/>
      <c r="CB25" s="1" t="str">
        <f>IF(OR('2-E-Communication'!$AD$188="degree of market power held by operators has not been assessed",'2-E-Communication'!$AD$188="yes"),"not applicable","yes")</f>
        <v>yes</v>
      </c>
      <c r="CC25" s="1" t="str">
        <f>IF(OR('2-E-Communication'!$AD$188="degree of market power held by operators has not been assessed",'2-E-Communication'!$AD$188="yes",'2-E-Communication'!$AD$196="no"),"not applicable","yes")</f>
        <v>yes</v>
      </c>
      <c r="CD25" s="8"/>
      <c r="CF25" s="6" t="str">
        <f>IF('2-E-Communication'!$AD$200="no","not applicable (based on previous answer)","retail market is a monopoly")</f>
        <v>retail market is a monopoly</v>
      </c>
      <c r="CI25" s="1" t="str">
        <f>IF(LEFT('2-E-Communication'!$AD$204,2)="no","not applicable (based on previous answer)","yes")</f>
        <v>yes</v>
      </c>
      <c r="CJ25" s="1"/>
      <c r="CL25" s="1" t="str">
        <f>IF(LEFT('2-E-Communication'!$AD$217,2)="no","not applicable (based on previous answer)","yes")</f>
        <v>yes</v>
      </c>
      <c r="CM25" s="1"/>
      <c r="CX25" s="6"/>
    </row>
    <row r="26" spans="1:106" ht="46" x14ac:dyDescent="0.25">
      <c r="A26" s="128"/>
      <c r="C26" s="1" t="str">
        <f>IF('2-E-Communication'!$AD$13="no"," ","no")</f>
        <v>no</v>
      </c>
      <c r="D26" s="1" t="str">
        <f>IF('2-E-Communication'!$AD$14="no"," ","no")</f>
        <v>no</v>
      </c>
      <c r="E26" s="1" t="str">
        <f>IF('2-E-Communication'!$AD$15="no"," ","no")</f>
        <v>no</v>
      </c>
      <c r="F26" s="1" t="str">
        <f>IF('2-E-Communication'!$AD$16="no"," ","no")</f>
        <v>no</v>
      </c>
      <c r="I26" s="134">
        <f t="shared" si="22"/>
        <v>2.2000000000000013E-2</v>
      </c>
      <c r="J26" s="134">
        <f>IF('2-E-Communication'!$P$65="no","",ROUND($I26,4))</f>
        <v>2.1999999999999999E-2</v>
      </c>
      <c r="K26" s="134">
        <f>IF('2-E-Communication'!$P$66="no","",ROUND($I26,4))</f>
        <v>2.1999999999999999E-2</v>
      </c>
      <c r="L26" s="134">
        <f>IF('2-E-Communication'!$P$67="no","",ROUND($I26,4))</f>
        <v>2.1999999999999999E-2</v>
      </c>
      <c r="M26" s="134">
        <f>IF('2-E-Communication'!$P$68="no","",ROUND($I26,4))</f>
        <v>2.1999999999999999E-2</v>
      </c>
      <c r="N26" s="134"/>
      <c r="P26" s="6" t="str">
        <f>IF(OR('2-E-Communication'!$AD$86="degree of market power held by operators has not been assessed",'2-E-Communication'!$AD$86="no")," ","yes (must ensure accounting separation)")</f>
        <v>yes (must ensure accounting separation)</v>
      </c>
      <c r="Q26" s="6" t="str">
        <f>IF(OR('2-E-Communication'!$AD$86="degree of market power held by operators has not been assessed",'2-E-Communication'!$AD$86="no")," ","no")</f>
        <v>no</v>
      </c>
      <c r="R26" s="1" t="str">
        <f>IF(OR('2-E-Communication'!$AD$86="degree of market power held by operators has not been assessed",'2-E-Communication'!$AD$86="no",'2-E-Communication'!$AD$90="no"),"not applicable","yes, but only ex-post")</f>
        <v>yes, but only ex-post</v>
      </c>
      <c r="S26" s="1" t="str">
        <f>IF(OR('2-E-Communication'!$AD$86="degree of market power held by operators has not been assessed",'2-E-Communication'!$AD$86="no",'2-E-Communication'!$AD$90="no")," ", IF('2-E-Communication'!$AD$92="no"," ", "no"))</f>
        <v>no</v>
      </c>
      <c r="T26" s="6" t="str">
        <f>IF(OR('2-E-Communication'!$AD$86="degree of market power held by operators has not been assessed",'2-E-Communication'!$AD$86="yes")," ","yes (must ensure accounting separation)")</f>
        <v>yes (must ensure accounting separation)</v>
      </c>
      <c r="U26" s="6" t="str">
        <f>IF(OR('2-E-Communication'!$AD$86="degree of market power held by operators has not been assessed",'2-E-Communication'!$AD$86="yes")," ","no")</f>
        <v>no</v>
      </c>
      <c r="V26" s="1" t="str">
        <f>IF(OR('2-E-Communication'!$AD$86="degree of market power held by operators has not been assessed",'2-E-Communication'!$AD$86="yes",'2-E-Communication'!$AD$98="no"),"","no")</f>
        <v>no</v>
      </c>
      <c r="Y26" s="1" t="str">
        <f>IF(OR('2-E-Communication'!$AD$103="degree of market power held by operators has not been assessed",'2-E-Communication'!$AD$103="no"),"","no")</f>
        <v>no</v>
      </c>
      <c r="Z26" s="1" t="str">
        <f>IF(OR('2-E-Communication'!$AD$103="degree of market power held by operators has not been assessed",'2-E-Communication'!$AD$103="no",'2-E-Communication'!$AD$105="no"),"not applicable","yes, but only ex-post")</f>
        <v>yes, but only ex-post</v>
      </c>
      <c r="AA26" s="1" t="str">
        <f>IF(OR('2-E-Communication'!$AD$103="degree of market power held by operators has not been assessed",'2-E-Communication'!$AD$103="no",'2-E-Communication'!$AD$105="no"),"", IF('2-E-Communication'!$AD$107="no","", "no"))</f>
        <v>no</v>
      </c>
      <c r="AB26" s="1"/>
      <c r="AC26" s="6" t="str">
        <f>IF(OR('2-E-Communication'!$AD$103="degree of market power held by operators has not been assessed",'2-E-Communication'!$AD$103="yes")," ","no")</f>
        <v>no</v>
      </c>
      <c r="AD26" s="1" t="str">
        <f>IF(OR('2-E-Communication'!$AD$103="degree of market power held by operators has not been assessed",'2-E-Communication'!$AD$103="yes",'2-E-Communication'!$AD$111="no"),"","no")</f>
        <v>no</v>
      </c>
      <c r="AG26" s="1" t="str">
        <f>IF(OR('2-E-Communication'!$AD$116="degree of market power held by operators has not been assessed",'2-E-Communication'!$AD$116="no"),"","no")</f>
        <v>no</v>
      </c>
      <c r="AH26" s="1" t="str">
        <f>IF(OR('2-E-Communication'!$AD$116="degree of market power held by operators has not been assessed",'2-E-Communication'!$AD$116="no",'2-E-Communication'!$AD$118="no"),"not applicable","yes, but only ex-post")</f>
        <v>yes, but only ex-post</v>
      </c>
      <c r="AI26" s="1" t="str">
        <f>IF(OR('2-E-Communication'!$AD$116="degree of market power held by operators has not been assessed",'2-E-Communication'!$AD$116="no",'2-E-Communication'!$AD$118="no"),"", IF('2-E-Communication'!$AD$120="no","", "no"))</f>
        <v>no</v>
      </c>
      <c r="AJ26" s="1"/>
      <c r="AK26" s="6" t="str">
        <f>IF(OR('2-E-Communication'!$AD$116="degree of market power held by operators has not been assessed",'2-E-Communication'!$AD$116="yes")," ","no")</f>
        <v>no</v>
      </c>
      <c r="AL26" s="1" t="str">
        <f>IF(OR('2-E-Communication'!$AD$116="degree of market power held by operators has not been assessed",'2-E-Communication'!$AD$116="yes",'2-E-Communication'!$AD$124="no"),"","no")</f>
        <v>no</v>
      </c>
      <c r="AN26" s="1" t="str">
        <f>IF(OR('2-E-Communication'!$AD$129="degree of market power held by operators has not been assessed",'2-E-Communication'!$AD$129="no"),"","no")</f>
        <v>no</v>
      </c>
      <c r="AO26" s="1" t="str">
        <f>IF(OR('2-E-Communication'!$AD$129="degree of market power held by operators has not been assessed",'2-E-Communication'!$AD$129="no",'2-E-Communication'!$AD$131="no"),"not applicable","yes, but only ex-post")</f>
        <v>yes, but only ex-post</v>
      </c>
      <c r="AP26" s="1" t="str">
        <f>IF(OR('2-E-Communication'!$AD$129="degree of market power held by operators has not been assessed",'2-E-Communication'!$AD$129="no",'2-E-Communication'!$AD$131="no"),"", IF('2-E-Communication'!$AD$133="no","", "no"))</f>
        <v>no</v>
      </c>
      <c r="AQ26" s="1"/>
      <c r="AR26" s="6" t="str">
        <f>IF(OR('2-E-Communication'!$AD$129="degree of market power held by operators has not been assessed",'2-E-Communication'!$AD$129="yes")," ","no")</f>
        <v>no</v>
      </c>
      <c r="AS26" s="1" t="str">
        <f>IF(OR('2-E-Communication'!$AD$129="degree of market power held by operators has not been assessed",'2-E-Communication'!$AD$129="yes",'2-E-Communication'!$AD$137="no"),"","no")</f>
        <v>no</v>
      </c>
      <c r="AT26" s="8"/>
      <c r="AV26" s="6" t="str">
        <f>IF('2-E-Communication'!$AD$141="no"," ","retail market is not yet competitive enough")</f>
        <v>retail market is not yet competitive enough</v>
      </c>
      <c r="AY26" s="1" t="str">
        <f>IF('2-E-Communication'!$AD$143="no"," ","no")</f>
        <v>no</v>
      </c>
      <c r="BB26" s="1" t="str">
        <f>IF('2-E-Communication'!$AD$158="no"," ","no")</f>
        <v>no</v>
      </c>
      <c r="BC26" s="1"/>
      <c r="BE26" s="1" t="str">
        <f>IF('2-E-Communication'!$AD$158="no"," ","no")</f>
        <v>no</v>
      </c>
      <c r="BF26" s="1" t="str">
        <f>IF('2-E-Communication'!$AD$158="no"," ","no")</f>
        <v>no</v>
      </c>
      <c r="BG26" s="1" t="str">
        <f>IF('2-E-Communication'!$AD$158="no"," ","no")</f>
        <v>no</v>
      </c>
      <c r="BH26" s="1"/>
      <c r="BJ26" s="1" t="str">
        <f>IF('2-E-Communication'!$AD$166="no"," ","no")</f>
        <v>no</v>
      </c>
      <c r="BK26" s="1"/>
      <c r="BM26" s="1" t="str">
        <f>IF('2-E-Communication'!$AD$169="no"," ","no")</f>
        <v>no</v>
      </c>
      <c r="BN26" s="1"/>
      <c r="BP26" s="1" t="str">
        <f>IF(OR('2-E-Communication'!$AD$175="degree of market power held by operators has not been assessed",'2-E-Communication'!$AD$175="no"),"","no")</f>
        <v>no</v>
      </c>
      <c r="BQ26" s="1" t="str">
        <f>IF(OR('2-E-Communication'!$AD$175="degree of market power held by operators has not been assessed",'2-E-Communication'!$AD$175="no",'2-E-Communication'!$AD$177="no"),"not applicable","yes, but only ex-post")</f>
        <v>yes, but only ex-post</v>
      </c>
      <c r="BR26" s="1" t="str">
        <f>IF(OR('2-E-Communication'!$AD$175="degree of market power held by operators has not been assessed",'2-E-Communication'!$AD$175="no",'2-E-Communication'!$AD$177="no"),"", IF('2-E-Communication'!$AD$179="no","", "no"))</f>
        <v>no</v>
      </c>
      <c r="BS26" s="1"/>
      <c r="BT26" s="6" t="str">
        <f>IF(OR('2-E-Communication'!$AD$175="degree of market power held by operators has not been assessed",'2-E-Communication'!$AD$175="yes")," ","no")</f>
        <v>no</v>
      </c>
      <c r="BU26" s="1" t="str">
        <f>IF(OR('2-E-Communication'!$AD$175="degree of market power held by operators has not been assessed",'2-E-Communication'!$AD$175="yes",'2-E-Communication'!$AD$183="no"),"","no")</f>
        <v>no</v>
      </c>
      <c r="BV26" s="8"/>
      <c r="BX26" s="1" t="str">
        <f>IF(OR('2-E-Communication'!$AD$188="degree of market power held by operators has not been assessed",'2-E-Communication'!$AD$188="no"),"","no")</f>
        <v>no</v>
      </c>
      <c r="BY26" s="1" t="str">
        <f>IF(OR('2-E-Communication'!$AD$188="degree of market power held by operators has not been assessed",'2-E-Communication'!$AD$188="no",'2-E-Communication'!$AD$190="no"),"not applicable","yes, but only ex-post")</f>
        <v>yes, but only ex-post</v>
      </c>
      <c r="BZ26" s="1" t="str">
        <f>IF(OR('2-E-Communication'!$AD$188="degree of market power held by operators has not been assessed",'2-E-Communication'!$AD$188="no",'2-E-Communication'!$AD$190="no"),"", IF('2-E-Communication'!$AD$192="no","", "no"))</f>
        <v>no</v>
      </c>
      <c r="CA26" s="1"/>
      <c r="CB26" s="6" t="str">
        <f>IF(OR('2-E-Communication'!$AD$188="degree of market power held by operators has not been assessed",'2-E-Communication'!$AD$188="yes")," ","no")</f>
        <v>no</v>
      </c>
      <c r="CC26" s="1" t="str">
        <f>IF(OR('2-E-Communication'!$AD$188="degree of market power held by operators has not been assessed",'2-E-Communication'!$AD$188="yes",'2-E-Communication'!$AD$196="no"),"","no")</f>
        <v>no</v>
      </c>
      <c r="CD26" s="8"/>
      <c r="CF26" s="6" t="str">
        <f>IF('2-E-Communication'!$AD$200="no"," ","retail market is yet competitive enough")</f>
        <v>retail market is yet competitive enough</v>
      </c>
      <c r="CI26" s="1" t="str">
        <f>IF('2-E-Communication'!$AD$204="no"," ","no")</f>
        <v>no</v>
      </c>
      <c r="CJ26" s="1"/>
      <c r="CL26" s="1" t="str">
        <f>IF('2-E-Communication'!$AD$217="no"," ","no")</f>
        <v>no</v>
      </c>
      <c r="CM26" s="1"/>
    </row>
    <row r="27" spans="1:106" ht="46" x14ac:dyDescent="0.25">
      <c r="A27" s="128"/>
      <c r="I27" s="134">
        <f t="shared" si="22"/>
        <v>2.3000000000000013E-2</v>
      </c>
      <c r="J27" s="134">
        <f>IF('2-E-Communication'!$P$65="no","",ROUND($I27,4))</f>
        <v>2.3E-2</v>
      </c>
      <c r="K27" s="134">
        <f>IF('2-E-Communication'!$P$66="no","",ROUND($I27,4))</f>
        <v>2.3E-2</v>
      </c>
      <c r="L27" s="134">
        <f>IF('2-E-Communication'!$P$67="no","",ROUND($I27,4))</f>
        <v>2.3E-2</v>
      </c>
      <c r="M27" s="134">
        <f>IF('2-E-Communication'!$P$68="no","",ROUND($I27,4))</f>
        <v>2.3E-2</v>
      </c>
      <c r="N27" s="134"/>
      <c r="P27" s="6" t="str">
        <f>IF(OR('2-E-Communication'!$AD$86="degree of market power held by operators has not been assessed",'2-E-Communication'!$AD$86="no")," ","yes (must ensure legal, operational or ownership separation)")</f>
        <v>yes (must ensure legal, operational or ownership separation)</v>
      </c>
      <c r="Q27" s="6"/>
      <c r="R27" s="1" t="str">
        <f>IF(OR('2-E-Communication'!$AD$86="degree of market power held by operators has not been assessed",'2-E-Communication'!$AD$86="no",'2-E-Communication'!$AD$90="no")," ","no")</f>
        <v>no</v>
      </c>
      <c r="T27" s="6" t="str">
        <f>IF(OR('2-E-Communication'!$AD$86="degree of market power held by operators has not been assessed",'2-E-Communication'!$AD$86="yes")," ","yes (must ensure legal, operational or ownership separation)")</f>
        <v>yes (must ensure legal, operational or ownership separation)</v>
      </c>
      <c r="U27" s="6"/>
      <c r="V27" s="6"/>
      <c r="Z27" s="1" t="str">
        <f>IF(OR('2-E-Communication'!$AD$103="degree of market power held by operators has not been assessed",'2-E-Communication'!$AD$103="no",'2-E-Communication'!$AD$105="no")," ","no")</f>
        <v>no</v>
      </c>
      <c r="AG27" s="8"/>
      <c r="AH27" s="1" t="str">
        <f>IF(OR('2-E-Communication'!$AD$116="degree of market power held by operators has not been assessed",'2-E-Communication'!$AD$116="no",'2-E-Communication'!$AD$118="no")," ","no")</f>
        <v>no</v>
      </c>
      <c r="AI27" s="8"/>
      <c r="AJ27" s="8"/>
      <c r="AK27" s="8"/>
      <c r="AL27" s="8"/>
      <c r="AN27" s="8"/>
      <c r="AO27" s="1" t="str">
        <f>IF(OR('2-E-Communication'!$AD$129="degree of market power held by operators has not been assessed",'2-E-Communication'!$AD$129="no",'2-E-Communication'!$AD$131="no")," ","no")</f>
        <v>no</v>
      </c>
      <c r="AP27" s="8"/>
      <c r="AQ27" s="8"/>
      <c r="AR27" s="8"/>
      <c r="AS27" s="8"/>
      <c r="AT27" s="8"/>
      <c r="AV27" s="6" t="str">
        <f>IF('2-E-Communication'!$AD$141="no"," ","other (please explain in Comments column)")</f>
        <v>other (please explain in Comments column)</v>
      </c>
      <c r="BP27" s="8"/>
      <c r="BQ27" s="1" t="str">
        <f>IF(OR('2-E-Communication'!$AD$175="degree of market power held by operators has not been assessed",'2-E-Communication'!$AD$175="no",'2-E-Communication'!$AD$177="no")," ","no")</f>
        <v>no</v>
      </c>
      <c r="BR27" s="8"/>
      <c r="BS27" s="8"/>
      <c r="BT27" s="8"/>
      <c r="BU27" s="8"/>
      <c r="BV27" s="8"/>
      <c r="BX27" s="8"/>
      <c r="BY27" s="1" t="str">
        <f>IF(OR('2-E-Communication'!$AD$188="degree of market power held by operators has not been assessed",'2-E-Communication'!$AD$188="no",'2-E-Communication'!$AD$190="no")," ","no")</f>
        <v>no</v>
      </c>
      <c r="BZ27" s="8"/>
      <c r="CA27" s="8"/>
      <c r="CB27" s="8"/>
      <c r="CC27" s="8"/>
      <c r="CD27" s="8"/>
      <c r="CF27" s="6" t="str">
        <f>IF('2-E-Communication'!$AD$200="no"," ","other (please explain in Comments column)")</f>
        <v>other (please explain in Comments column)</v>
      </c>
    </row>
    <row r="28" spans="1:106" x14ac:dyDescent="0.25">
      <c r="A28" s="128"/>
      <c r="I28" s="134">
        <f t="shared" si="22"/>
        <v>2.4000000000000014E-2</v>
      </c>
      <c r="J28" s="134">
        <f>IF('2-E-Communication'!$P$65="no","",ROUND($I28,4))</f>
        <v>2.4E-2</v>
      </c>
      <c r="K28" s="134">
        <f>IF('2-E-Communication'!$P$66="no","",ROUND($I28,4))</f>
        <v>2.4E-2</v>
      </c>
      <c r="L28" s="134">
        <f>IF('2-E-Communication'!$P$67="no","",ROUND($I28,4))</f>
        <v>2.4E-2</v>
      </c>
      <c r="M28" s="134">
        <f>IF('2-E-Communication'!$P$68="no","",ROUND($I28,4))</f>
        <v>2.4E-2</v>
      </c>
      <c r="N28" s="134"/>
      <c r="Q28" s="589"/>
      <c r="R28" s="589"/>
      <c r="S28" s="589"/>
      <c r="T28" s="590"/>
      <c r="U28" s="590"/>
      <c r="V28" s="124"/>
      <c r="AG28" s="8"/>
      <c r="AH28" s="8"/>
      <c r="AI28" s="8"/>
      <c r="AJ28" s="8"/>
      <c r="AK28" s="8"/>
      <c r="AL28" s="8"/>
      <c r="AN28" s="8"/>
      <c r="AO28" s="8"/>
      <c r="AP28" s="8"/>
      <c r="AQ28" s="8"/>
      <c r="AR28" s="8"/>
      <c r="AS28" s="8"/>
      <c r="AT28" s="8"/>
      <c r="BP28" s="8"/>
      <c r="BQ28" s="8"/>
      <c r="BR28" s="8"/>
      <c r="BS28" s="8"/>
      <c r="BT28" s="8"/>
      <c r="BU28" s="8"/>
      <c r="BV28" s="8"/>
      <c r="BX28" s="8"/>
      <c r="BY28" s="8"/>
      <c r="BZ28" s="8"/>
      <c r="CA28" s="8"/>
      <c r="CB28" s="8"/>
      <c r="CC28" s="8"/>
      <c r="CD28" s="8"/>
    </row>
    <row r="29" spans="1:106" x14ac:dyDescent="0.25">
      <c r="A29" s="128"/>
      <c r="I29" s="134">
        <f t="shared" si="22"/>
        <v>2.5000000000000015E-2</v>
      </c>
      <c r="J29" s="134">
        <f>IF('2-E-Communication'!$P$65="no","",ROUND($I29,4))</f>
        <v>2.5000000000000001E-2</v>
      </c>
      <c r="K29" s="134">
        <f>IF('2-E-Communication'!$P$66="no","",ROUND($I29,4))</f>
        <v>2.5000000000000001E-2</v>
      </c>
      <c r="L29" s="134">
        <f>IF('2-E-Communication'!$P$67="no","",ROUND($I29,4))</f>
        <v>2.5000000000000001E-2</v>
      </c>
      <c r="M29" s="134">
        <f>IF('2-E-Communication'!$P$68="no","",ROUND($I29,4))</f>
        <v>2.5000000000000001E-2</v>
      </c>
      <c r="N29" s="134"/>
      <c r="AG29" s="8"/>
      <c r="AH29" s="8"/>
      <c r="AI29" s="8"/>
      <c r="AJ29" s="8"/>
      <c r="AK29" s="8"/>
      <c r="AL29" s="8"/>
      <c r="AN29" s="8"/>
      <c r="AO29" s="8"/>
      <c r="AP29" s="8"/>
      <c r="AQ29" s="8"/>
      <c r="AR29" s="8"/>
      <c r="AS29" s="8"/>
      <c r="AT29" s="8"/>
      <c r="BP29" s="8"/>
      <c r="BQ29" s="8"/>
      <c r="BR29" s="8"/>
      <c r="BS29" s="8"/>
      <c r="BT29" s="8"/>
      <c r="BU29" s="8"/>
      <c r="BV29" s="8"/>
      <c r="BX29" s="8"/>
      <c r="BY29" s="8"/>
      <c r="BZ29" s="8"/>
      <c r="CA29" s="8"/>
      <c r="CB29" s="8"/>
      <c r="CC29" s="8"/>
      <c r="CD29" s="8"/>
    </row>
    <row r="30" spans="1:106" x14ac:dyDescent="0.25">
      <c r="A30" s="128"/>
      <c r="I30" s="134">
        <f>I29+0.001</f>
        <v>2.6000000000000016E-2</v>
      </c>
      <c r="J30" s="134">
        <f>IF('2-E-Communication'!$P$65="no","",ROUND($I30,4))</f>
        <v>2.5999999999999999E-2</v>
      </c>
      <c r="K30" s="134">
        <f>IF('2-E-Communication'!$P$66="no","",ROUND($I30,4))</f>
        <v>2.5999999999999999E-2</v>
      </c>
      <c r="L30" s="134">
        <f>IF('2-E-Communication'!$P$67="no","",ROUND($I30,4))</f>
        <v>2.5999999999999999E-2</v>
      </c>
      <c r="M30" s="134">
        <f>IF('2-E-Communication'!$P$68="no","",ROUND($I30,4))</f>
        <v>2.5999999999999999E-2</v>
      </c>
      <c r="N30" s="134"/>
      <c r="AG30" s="8"/>
      <c r="AH30" s="8"/>
      <c r="AI30" s="8"/>
      <c r="AJ30" s="8"/>
      <c r="AK30" s="8"/>
      <c r="AL30" s="8"/>
      <c r="AN30" s="8"/>
      <c r="AO30" s="8"/>
      <c r="AP30" s="8"/>
      <c r="AQ30" s="8"/>
      <c r="AR30" s="8"/>
      <c r="AS30" s="8"/>
      <c r="AT30" s="8"/>
      <c r="BP30" s="8"/>
      <c r="BQ30" s="8"/>
      <c r="BR30" s="8"/>
      <c r="BS30" s="8"/>
      <c r="BT30" s="8"/>
      <c r="BU30" s="8"/>
      <c r="BV30" s="8"/>
      <c r="BX30" s="8"/>
      <c r="BY30" s="8"/>
      <c r="BZ30" s="8"/>
      <c r="CA30" s="8"/>
      <c r="CB30" s="8"/>
      <c r="CC30" s="8"/>
      <c r="CD30" s="8"/>
    </row>
    <row r="31" spans="1:106" x14ac:dyDescent="0.25">
      <c r="A31" s="128"/>
      <c r="I31" s="134">
        <f t="shared" si="22"/>
        <v>2.7000000000000017E-2</v>
      </c>
      <c r="J31" s="134">
        <f>IF('2-E-Communication'!$P$65="no","",ROUND($I31,4))</f>
        <v>2.7E-2</v>
      </c>
      <c r="K31" s="134">
        <f>IF('2-E-Communication'!$P$66="no","",ROUND($I31,4))</f>
        <v>2.7E-2</v>
      </c>
      <c r="L31" s="134">
        <f>IF('2-E-Communication'!$P$67="no","",ROUND($I31,4))</f>
        <v>2.7E-2</v>
      </c>
      <c r="M31" s="134">
        <f>IF('2-E-Communication'!$P$68="no","",ROUND($I31,4))</f>
        <v>2.7E-2</v>
      </c>
      <c r="N31" s="134"/>
      <c r="AG31" s="8"/>
      <c r="AH31" s="8"/>
      <c r="AI31" s="8"/>
      <c r="AJ31" s="8"/>
      <c r="AK31" s="8"/>
      <c r="AL31" s="8"/>
      <c r="AN31" s="8"/>
      <c r="AO31" s="8"/>
      <c r="AP31" s="8"/>
      <c r="AQ31" s="8"/>
      <c r="AR31" s="8"/>
      <c r="AS31" s="8"/>
      <c r="AT31" s="8"/>
      <c r="BP31" s="8"/>
      <c r="BQ31" s="8"/>
      <c r="BR31" s="8"/>
      <c r="BS31" s="8"/>
      <c r="BT31" s="8"/>
      <c r="BU31" s="8"/>
      <c r="BV31" s="8"/>
      <c r="BX31" s="8"/>
      <c r="BY31" s="8"/>
      <c r="BZ31" s="8"/>
      <c r="CA31" s="8"/>
      <c r="CB31" s="8"/>
      <c r="CC31" s="8"/>
      <c r="CD31" s="8"/>
      <c r="CO31" s="1">
        <f>IF(LEFT(CO33,14)="not applicable",1,COUNTA(CO33:CO34))</f>
        <v>2</v>
      </c>
      <c r="CP31" s="1">
        <f t="shared" ref="CP31:CU31" si="67">IF(LEFT(CP33,14)="not applicable",1,COUNTA(CP33:CP34))</f>
        <v>2</v>
      </c>
      <c r="CQ31" s="1">
        <f t="shared" si="67"/>
        <v>2</v>
      </c>
      <c r="CR31" s="1">
        <f t="shared" si="67"/>
        <v>2</v>
      </c>
      <c r="CS31" s="1">
        <f t="shared" si="67"/>
        <v>2</v>
      </c>
      <c r="CT31" s="1">
        <f t="shared" si="67"/>
        <v>2</v>
      </c>
      <c r="CU31" s="1">
        <f t="shared" si="67"/>
        <v>2</v>
      </c>
      <c r="CW31" s="1">
        <f t="shared" ref="CW31:DB31" si="68">IF(LEFT(CW33,14)="not applicable",1,COUNTA(CW33:CW34))</f>
        <v>2</v>
      </c>
      <c r="CX31" s="1">
        <f t="shared" si="68"/>
        <v>2</v>
      </c>
      <c r="CY31" s="1">
        <f t="shared" si="68"/>
        <v>2</v>
      </c>
      <c r="CZ31" s="1">
        <f t="shared" si="68"/>
        <v>2</v>
      </c>
      <c r="DA31" s="1">
        <f t="shared" si="68"/>
        <v>2</v>
      </c>
      <c r="DB31" s="1">
        <f t="shared" si="68"/>
        <v>2</v>
      </c>
    </row>
    <row r="32" spans="1:106" ht="23" x14ac:dyDescent="0.25">
      <c r="A32" s="128"/>
      <c r="I32" s="134">
        <f t="shared" si="22"/>
        <v>2.8000000000000018E-2</v>
      </c>
      <c r="J32" s="134">
        <f>IF('2-E-Communication'!$P$65="no","",ROUND($I32,4))</f>
        <v>2.8000000000000001E-2</v>
      </c>
      <c r="K32" s="134">
        <f>IF('2-E-Communication'!$P$66="no","",ROUND($I32,4))</f>
        <v>2.8000000000000001E-2</v>
      </c>
      <c r="L32" s="134">
        <f>IF('2-E-Communication'!$P$67="no","",ROUND($I32,4))</f>
        <v>2.8000000000000001E-2</v>
      </c>
      <c r="M32" s="134">
        <f>IF('2-E-Communication'!$P$68="no","",ROUND($I32,4))</f>
        <v>2.8000000000000001E-2</v>
      </c>
      <c r="N32" s="134"/>
      <c r="AG32" s="8"/>
      <c r="AH32" s="8"/>
      <c r="AI32" s="8"/>
      <c r="AJ32" s="8"/>
      <c r="AK32" s="8"/>
      <c r="AL32" s="8"/>
      <c r="AN32" s="8"/>
      <c r="AO32" s="8"/>
      <c r="AP32" s="8"/>
      <c r="AQ32" s="8"/>
      <c r="AR32" s="8"/>
      <c r="AS32" s="8"/>
      <c r="AT32" s="8"/>
      <c r="BP32" s="8"/>
      <c r="BQ32" s="8"/>
      <c r="BR32" s="8"/>
      <c r="BS32" s="8"/>
      <c r="BT32" s="8"/>
      <c r="BU32" s="8"/>
      <c r="BV32" s="8"/>
      <c r="BX32" s="8"/>
      <c r="BY32" s="8"/>
      <c r="BZ32" s="8"/>
      <c r="CA32" s="8"/>
      <c r="CB32" s="8"/>
      <c r="CC32" s="8"/>
      <c r="CD32" s="8"/>
      <c r="CO32" s="6" t="s">
        <v>844</v>
      </c>
      <c r="CP32" s="6" t="s">
        <v>845</v>
      </c>
      <c r="CQ32" s="6" t="s">
        <v>846</v>
      </c>
      <c r="CR32" s="6" t="s">
        <v>847</v>
      </c>
      <c r="CS32" s="6" t="s">
        <v>848</v>
      </c>
      <c r="CT32" s="6" t="s">
        <v>849</v>
      </c>
      <c r="CU32" s="6" t="s">
        <v>850</v>
      </c>
      <c r="CW32" s="6" t="s">
        <v>851</v>
      </c>
      <c r="CX32" s="6" t="s">
        <v>852</v>
      </c>
      <c r="CY32" s="6" t="s">
        <v>853</v>
      </c>
      <c r="CZ32" s="6" t="s">
        <v>854</v>
      </c>
      <c r="DA32" s="6" t="s">
        <v>855</v>
      </c>
      <c r="DB32" s="6" t="s">
        <v>856</v>
      </c>
    </row>
    <row r="33" spans="1:106" ht="46" x14ac:dyDescent="0.25">
      <c r="A33" s="128"/>
      <c r="I33" s="134">
        <f t="shared" si="22"/>
        <v>2.9000000000000019E-2</v>
      </c>
      <c r="J33" s="134">
        <f>IF('2-E-Communication'!$P$65="no","",ROUND($I33,4))</f>
        <v>2.9000000000000001E-2</v>
      </c>
      <c r="K33" s="134">
        <f>IF('2-E-Communication'!$P$66="no","",ROUND($I33,4))</f>
        <v>2.9000000000000001E-2</v>
      </c>
      <c r="L33" s="134">
        <f>IF('2-E-Communication'!$P$67="no","",ROUND($I33,4))</f>
        <v>2.9000000000000001E-2</v>
      </c>
      <c r="M33" s="134">
        <f>IF('2-E-Communication'!$P$68="no","",ROUND($I33,4))</f>
        <v>2.9000000000000001E-2</v>
      </c>
      <c r="N33" s="134"/>
      <c r="AG33" s="8"/>
      <c r="AH33" s="8"/>
      <c r="AI33" s="8"/>
      <c r="AJ33" s="8"/>
      <c r="AK33" s="8"/>
      <c r="AL33" s="8"/>
      <c r="AN33" s="8"/>
      <c r="AO33" s="8"/>
      <c r="AP33" s="8"/>
      <c r="AQ33" s="8"/>
      <c r="AR33" s="8"/>
      <c r="AS33" s="8"/>
      <c r="AT33" s="8"/>
      <c r="BP33" s="8"/>
      <c r="BQ33" s="8"/>
      <c r="BR33" s="8"/>
      <c r="BS33" s="8"/>
      <c r="BT33" s="8"/>
      <c r="BU33" s="8"/>
      <c r="BV33" s="8"/>
      <c r="BX33" s="8"/>
      <c r="BY33" s="8"/>
      <c r="BZ33" s="8"/>
      <c r="CA33" s="8"/>
      <c r="CB33" s="8"/>
      <c r="CC33" s="8"/>
      <c r="CD33" s="8"/>
      <c r="CO33" s="6" t="str">
        <f>IF('2bis-Regulator'!$AG$51="no/not applicable","not applicable (Q2b.b.10 answered with 'no')","yes (please provide link)")</f>
        <v>yes (please provide link)</v>
      </c>
      <c r="CP33" s="6" t="str">
        <f>IF('2bis-Regulator'!$AG$52="no/not applicable","not applicable (Q2b.b.10 answered with 'no')","yes (please provide link)")</f>
        <v>yes (please provide link)</v>
      </c>
      <c r="CQ33" s="6" t="str">
        <f>IF('2bis-Regulator'!$AG$53="no/not applicable","not applicable (Q2b.b.10 answered with 'no')","yes (please provide link)")</f>
        <v>yes (please provide link)</v>
      </c>
      <c r="CR33" s="6" t="str">
        <f>IF('2bis-Regulator'!$AG$54="no/not applicable","not applicable (Q2b.b.10 answered with 'no')","yes (please provide link)")</f>
        <v>yes (please provide link)</v>
      </c>
      <c r="CS33" s="6" t="str">
        <f>IF('2bis-Regulator'!$AG$55="no/not applicable","not applicable (Q2b.b.10 answered with 'no')","yes (please provide link)")</f>
        <v>yes (please provide link)</v>
      </c>
      <c r="CT33" s="6" t="str">
        <f>IF('2bis-Regulator'!$AG$56="no/not applicable","not applicable (Q2b.b.10 answered with 'no')","yes (please provide link)")</f>
        <v>yes (please provide link)</v>
      </c>
      <c r="CU33" s="6" t="str">
        <f>IF('2bis-Regulator'!$AG$57="no/not applicable","not applicable (Q2b.b.10 answered with 'no')","yes (please provide link)")</f>
        <v>yes (please provide link)</v>
      </c>
      <c r="CW33" s="1" t="str">
        <f>IF('2bis-Regulator'!$AG$67="no/not applicable","not applicable (Q2b.b.11 answered with 'no/not applicable')","yes")</f>
        <v>yes</v>
      </c>
      <c r="CX33" s="1" t="str">
        <f>IF('2bis-Regulator'!$AG$68="no/not applicable","not applicable (Q2b.b.11 answered with 'no/not applicable')","yes")</f>
        <v>yes</v>
      </c>
      <c r="CY33" s="1" t="str">
        <f>IF('2bis-Regulator'!$AG$69="no/not applicable","not applicable (Q2b.b.11 answered with 'no/not applicable')","yes")</f>
        <v>yes</v>
      </c>
      <c r="CZ33" s="1" t="str">
        <f>IF(OR('2bis-Regulator'!$AG$82="no",'2bis-Regulator'!$AG$82="not applicable"),"not applicable (Q2b.c.6 answered with 'no')","yes")</f>
        <v>yes</v>
      </c>
      <c r="DA33" s="1" t="str">
        <f>IF(OR('2bis-Regulator'!$AG$85="no",'2bis-Regulator'!$AG$85="not applicable"),"not applicable (Q2b.c.7 answered with 'no')","yes")</f>
        <v>yes</v>
      </c>
      <c r="DB33" s="1" t="str">
        <f>IF(OR('2bis-Regulator'!$AG$88="no",'2bis-Regulator'!$AG$88="not applicable"),"not applicable (Q2b.c.8 answered with 'no')","yes")</f>
        <v>yes</v>
      </c>
    </row>
    <row r="34" spans="1:106" ht="23" x14ac:dyDescent="0.25">
      <c r="A34" s="128"/>
      <c r="I34" s="134">
        <f t="shared" si="22"/>
        <v>3.000000000000002E-2</v>
      </c>
      <c r="J34" s="134">
        <f>IF('2-E-Communication'!$P$65="no","",ROUND($I34,4))</f>
        <v>0.03</v>
      </c>
      <c r="K34" s="134">
        <f>IF('2-E-Communication'!$P$66="no","",ROUND($I34,4))</f>
        <v>0.03</v>
      </c>
      <c r="L34" s="134">
        <f>IF('2-E-Communication'!$P$67="no","",ROUND($I34,4))</f>
        <v>0.03</v>
      </c>
      <c r="M34" s="134">
        <f>IF('2-E-Communication'!$P$68="no","",ROUND($I34,4))</f>
        <v>0.03</v>
      </c>
      <c r="N34" s="134"/>
      <c r="AG34" s="8"/>
      <c r="AH34" s="8"/>
      <c r="AI34" s="8"/>
      <c r="AJ34" s="8"/>
      <c r="AK34" s="8"/>
      <c r="AL34" s="8"/>
      <c r="AN34" s="8"/>
      <c r="AO34" s="8"/>
      <c r="AP34" s="8"/>
      <c r="AQ34" s="8"/>
      <c r="AR34" s="8"/>
      <c r="AS34" s="8"/>
      <c r="AT34" s="8"/>
      <c r="BP34" s="8"/>
      <c r="BQ34" s="8"/>
      <c r="BR34" s="8"/>
      <c r="BS34" s="8"/>
      <c r="BT34" s="8"/>
      <c r="BU34" s="8"/>
      <c r="BV34" s="8"/>
      <c r="BX34" s="8"/>
      <c r="BY34" s="8"/>
      <c r="BZ34" s="8"/>
      <c r="CA34" s="8"/>
      <c r="CB34" s="8"/>
      <c r="CC34" s="8"/>
      <c r="CD34" s="8"/>
      <c r="CO34" s="1" t="str">
        <f>IF('2bis-Regulator'!$AG$51="no/not applicable"," ","no")</f>
        <v>no</v>
      </c>
      <c r="CP34" s="1" t="str">
        <f>IF('2bis-Regulator'!$AG$52="no/not applicable"," ","no")</f>
        <v>no</v>
      </c>
      <c r="CQ34" s="1" t="str">
        <f>IF('2bis-Regulator'!$AG$53="no/not applicable"," ","no")</f>
        <v>no</v>
      </c>
      <c r="CR34" s="1" t="str">
        <f>IF('2bis-Regulator'!$AG$54="no/not applicable"," ","no")</f>
        <v>no</v>
      </c>
      <c r="CS34" s="1" t="str">
        <f>IF('2bis-Regulator'!$AG$55="no/not applicable"," ","no")</f>
        <v>no</v>
      </c>
      <c r="CT34" s="1" t="str">
        <f>IF('2bis-Regulator'!$AG$56="no/not applicable"," ","no")</f>
        <v>no</v>
      </c>
      <c r="CU34" s="1" t="str">
        <f>IF('2bis-Regulator'!$AG$57="no/not applicable"," ","no")</f>
        <v>no</v>
      </c>
      <c r="CW34" s="6" t="str">
        <f>IF('2bis-Regulator'!$AG$67="no/not applicable"," ","no/not applicable")</f>
        <v>no/not applicable</v>
      </c>
      <c r="CX34" s="6" t="str">
        <f>IF('2bis-Regulator'!$AG$68="no/not applicable"," ","no/not applicable")</f>
        <v>no/not applicable</v>
      </c>
      <c r="CY34" s="6" t="str">
        <f>IF('2bis-Regulator'!$AG$69="no/not applicable"," ","no/not applicable")</f>
        <v>no/not applicable</v>
      </c>
      <c r="CZ34" s="6" t="str">
        <f>IF(OR('2bis-Regulator'!$AG$82="no",'2bis-Regulator'!$AG$82="not applicable")," ","no")</f>
        <v>no</v>
      </c>
      <c r="DA34" s="6" t="str">
        <f>IF(OR('2bis-Regulator'!$AG$85="no",'2bis-Regulator'!$AG$85="not applicable")," ","no")</f>
        <v>no</v>
      </c>
      <c r="DB34" s="6" t="str">
        <f>IF(OR('2bis-Regulator'!$AG$88="no",'2bis-Regulator'!$AG$88="not applicable")," ","no")</f>
        <v>no</v>
      </c>
    </row>
    <row r="35" spans="1:106" x14ac:dyDescent="0.25">
      <c r="A35" s="128" t="s">
        <v>914</v>
      </c>
      <c r="C35" s="1">
        <f>IF(LEFT(C37,14)="not applicable",1,COUNTA(C37:C39))</f>
        <v>2</v>
      </c>
      <c r="D35" s="1">
        <f t="shared" ref="D35:F35" si="69">IF(LEFT(D37,14)="not applicable",1,COUNTA(D37:D39))</f>
        <v>2</v>
      </c>
      <c r="E35" s="1">
        <f t="shared" si="69"/>
        <v>2</v>
      </c>
      <c r="F35" s="1">
        <f t="shared" si="69"/>
        <v>2</v>
      </c>
      <c r="I35" s="134">
        <f t="shared" si="22"/>
        <v>3.1000000000000021E-2</v>
      </c>
      <c r="J35" s="134">
        <f>IF('2-E-Communication'!$P$65="no","",ROUND($I35,4))</f>
        <v>3.1E-2</v>
      </c>
      <c r="K35" s="134">
        <f>IF('2-E-Communication'!$P$66="no","",ROUND($I35,4))</f>
        <v>3.1E-2</v>
      </c>
      <c r="L35" s="134">
        <f>IF('2-E-Communication'!$P$67="no","",ROUND($I35,4))</f>
        <v>3.1E-2</v>
      </c>
      <c r="M35" s="134">
        <f>IF('2-E-Communication'!$P$68="no","",ROUND($I35,4))</f>
        <v>3.1E-2</v>
      </c>
      <c r="N35" s="134"/>
      <c r="P35" s="6">
        <f t="shared" ref="P35:V35" si="70">IF(LEFT(P37,14)="not applicable",1,COUNTA(P37:P39))</f>
        <v>3</v>
      </c>
      <c r="Q35" s="1">
        <f t="shared" si="70"/>
        <v>2</v>
      </c>
      <c r="R35" s="1">
        <f t="shared" si="70"/>
        <v>3</v>
      </c>
      <c r="S35" s="1">
        <f t="shared" si="70"/>
        <v>2</v>
      </c>
      <c r="T35" s="1">
        <f t="shared" si="70"/>
        <v>3</v>
      </c>
      <c r="U35" s="1">
        <f t="shared" si="70"/>
        <v>2</v>
      </c>
      <c r="V35" s="1">
        <f t="shared" si="70"/>
        <v>2</v>
      </c>
      <c r="Y35" s="1">
        <f t="shared" ref="Y35:AA35" si="71">IF(LEFT(Y37,14)="not applicable",1,COUNTA(Y37:Y39))</f>
        <v>2</v>
      </c>
      <c r="Z35" s="1">
        <f t="shared" si="71"/>
        <v>3</v>
      </c>
      <c r="AA35" s="1">
        <f t="shared" si="71"/>
        <v>2</v>
      </c>
      <c r="AB35" s="1"/>
      <c r="AC35" s="1">
        <f t="shared" ref="AC35:AD35" si="72">IF(LEFT(AC37,14)="not applicable",1,COUNTA(AC37:AC39))</f>
        <v>2</v>
      </c>
      <c r="AD35" s="1">
        <f t="shared" si="72"/>
        <v>2</v>
      </c>
      <c r="AG35" s="1">
        <f t="shared" ref="AG35:AI35" si="73">IF(LEFT(AG37,14)="not applicable",1,COUNTA(AG37:AG39))</f>
        <v>2</v>
      </c>
      <c r="AH35" s="1">
        <f t="shared" si="73"/>
        <v>3</v>
      </c>
      <c r="AI35" s="1">
        <f t="shared" si="73"/>
        <v>2</v>
      </c>
      <c r="AJ35" s="1"/>
      <c r="AK35" s="1">
        <f t="shared" ref="AK35:AL35" si="74">IF(LEFT(AK37,14)="not applicable",1,COUNTA(AK37:AK39))</f>
        <v>2</v>
      </c>
      <c r="AL35" s="1">
        <f t="shared" si="74"/>
        <v>2</v>
      </c>
      <c r="AN35" s="1">
        <f t="shared" ref="AN35:AP35" si="75">IF(LEFT(AN37,14)="not applicable",1,COUNTA(AN37:AN39))</f>
        <v>2</v>
      </c>
      <c r="AO35" s="1">
        <f t="shared" si="75"/>
        <v>3</v>
      </c>
      <c r="AP35" s="1">
        <f t="shared" si="75"/>
        <v>2</v>
      </c>
      <c r="AQ35" s="1"/>
      <c r="AR35" s="1">
        <f t="shared" ref="AR35:AS35" si="76">IF(LEFT(AR37,14)="not applicable",1,COUNTA(AR37:AR39))</f>
        <v>2</v>
      </c>
      <c r="AS35" s="1">
        <f t="shared" si="76"/>
        <v>2</v>
      </c>
      <c r="AT35" s="8"/>
      <c r="AV35" s="1">
        <f>IF(LEFT(AV37,14)="not applicable",1,COUNTA(AV37:AV39))</f>
        <v>3</v>
      </c>
      <c r="AY35" s="1">
        <f t="shared" ref="AY35" si="77">IF(LEFT(AY37,14)="not applicable",1,COUNTA(AY37:AY39))</f>
        <v>2</v>
      </c>
      <c r="BB35" s="1">
        <f t="shared" ref="BB35" si="78">IF(LEFT(BB37,14)="not applicable",1,COUNTA(BB37:BB39))</f>
        <v>2</v>
      </c>
      <c r="BC35" s="1"/>
      <c r="BE35" s="1">
        <f t="shared" ref="BE35:BF35" si="79">IF(LEFT(BE37,14)="not applicable",1,COUNTA(BE37:BE39))</f>
        <v>2</v>
      </c>
      <c r="BF35" s="1">
        <f t="shared" si="79"/>
        <v>2</v>
      </c>
      <c r="BG35" s="1">
        <f t="shared" ref="BG35" si="80">IF(LEFT(BG37,14)="not applicable",1,COUNTA(BG37:BG39))</f>
        <v>2</v>
      </c>
      <c r="BH35" s="1"/>
      <c r="BJ35" s="1">
        <f t="shared" ref="BJ35" si="81">IF(LEFT(BJ37,14)="not applicable",1,COUNTA(BJ37:BJ39))</f>
        <v>2</v>
      </c>
      <c r="BK35" s="1"/>
      <c r="BM35" s="1">
        <f t="shared" ref="BM35" si="82">IF(LEFT(BM37,14)="not applicable",1,COUNTA(BM37:BM39))</f>
        <v>2</v>
      </c>
      <c r="BN35" s="1"/>
      <c r="BP35" s="1">
        <f t="shared" ref="BP35:BR35" si="83">IF(LEFT(BP37,14)="not applicable",1,COUNTA(BP37:BP39))</f>
        <v>2</v>
      </c>
      <c r="BQ35" s="1">
        <f t="shared" si="83"/>
        <v>3</v>
      </c>
      <c r="BR35" s="1">
        <f t="shared" si="83"/>
        <v>2</v>
      </c>
      <c r="BS35" s="1"/>
      <c r="BT35" s="1">
        <f t="shared" ref="BT35:BU35" si="84">IF(LEFT(BT37,14)="not applicable",1,COUNTA(BT37:BT39))</f>
        <v>2</v>
      </c>
      <c r="BU35" s="1">
        <f t="shared" si="84"/>
        <v>2</v>
      </c>
      <c r="BV35" s="8"/>
      <c r="BX35" s="1">
        <f t="shared" ref="BX35:BZ35" si="85">IF(LEFT(BX37,14)="not applicable",1,COUNTA(BX37:BX39))</f>
        <v>2</v>
      </c>
      <c r="BY35" s="1">
        <f t="shared" si="85"/>
        <v>3</v>
      </c>
      <c r="BZ35" s="1">
        <f t="shared" si="85"/>
        <v>2</v>
      </c>
      <c r="CA35" s="1"/>
      <c r="CB35" s="1">
        <f t="shared" ref="CB35:CC35" si="86">IF(LEFT(CB37,14)="not applicable",1,COUNTA(CB37:CB39))</f>
        <v>2</v>
      </c>
      <c r="CC35" s="1">
        <f t="shared" si="86"/>
        <v>2</v>
      </c>
      <c r="CD35" s="8"/>
      <c r="CF35" s="1">
        <f>IF(LEFT(CF37,14)="not applicable",1,COUNTA(CF37:CF39))</f>
        <v>3</v>
      </c>
      <c r="CI35" s="1">
        <f t="shared" ref="CI35" si="87">IF(LEFT(CI37,14)="not applicable",1,COUNTA(CI37:CI39))</f>
        <v>2</v>
      </c>
      <c r="CJ35" s="1"/>
      <c r="CL35" s="1">
        <f t="shared" ref="CL35" si="88">IF(LEFT(CL37,14)="not applicable",1,COUNTA(CL37:CL39))</f>
        <v>2</v>
      </c>
      <c r="CM35" s="1"/>
    </row>
    <row r="36" spans="1:106" ht="23" x14ac:dyDescent="0.25">
      <c r="A36" s="128" t="s">
        <v>913</v>
      </c>
      <c r="C36" s="127" t="s">
        <v>494</v>
      </c>
      <c r="D36" s="127" t="s">
        <v>495</v>
      </c>
      <c r="E36" s="127" t="s">
        <v>496</v>
      </c>
      <c r="F36" s="127" t="s">
        <v>497</v>
      </c>
      <c r="I36" s="134">
        <f t="shared" si="22"/>
        <v>3.2000000000000021E-2</v>
      </c>
      <c r="J36" s="134">
        <f>IF('2-E-Communication'!$P$65="no","",ROUND($I36,4))</f>
        <v>3.2000000000000001E-2</v>
      </c>
      <c r="K36" s="134">
        <f>IF('2-E-Communication'!$P$66="no","",ROUND($I36,4))</f>
        <v>3.2000000000000001E-2</v>
      </c>
      <c r="L36" s="134">
        <f>IF('2-E-Communication'!$P$67="no","",ROUND($I36,4))</f>
        <v>3.2000000000000001E-2</v>
      </c>
      <c r="M36" s="134">
        <f>IF('2-E-Communication'!$P$68="no","",ROUND($I36,4))</f>
        <v>3.2000000000000001E-2</v>
      </c>
      <c r="N36" s="134"/>
      <c r="P36" s="6" t="s">
        <v>925</v>
      </c>
      <c r="Q36" s="6" t="s">
        <v>926</v>
      </c>
      <c r="R36" s="6" t="s">
        <v>927</v>
      </c>
      <c r="S36" s="6" t="s">
        <v>931</v>
      </c>
      <c r="T36" s="6" t="s">
        <v>928</v>
      </c>
      <c r="U36" s="6" t="s">
        <v>929</v>
      </c>
      <c r="V36" s="6" t="s">
        <v>930</v>
      </c>
      <c r="Y36" s="11" t="s">
        <v>505</v>
      </c>
      <c r="Z36" s="11" t="s">
        <v>506</v>
      </c>
      <c r="AA36" s="11" t="s">
        <v>507</v>
      </c>
      <c r="AB36" s="11"/>
      <c r="AC36" s="11" t="s">
        <v>508</v>
      </c>
      <c r="AD36" s="11" t="s">
        <v>509</v>
      </c>
      <c r="AG36" s="11" t="s">
        <v>510</v>
      </c>
      <c r="AH36" s="11" t="s">
        <v>512</v>
      </c>
      <c r="AI36" s="11" t="s">
        <v>513</v>
      </c>
      <c r="AJ36" s="11"/>
      <c r="AK36" s="11" t="s">
        <v>511</v>
      </c>
      <c r="AL36" s="11" t="s">
        <v>514</v>
      </c>
      <c r="AN36" s="11" t="s">
        <v>515</v>
      </c>
      <c r="AO36" s="11" t="s">
        <v>516</v>
      </c>
      <c r="AP36" s="11" t="s">
        <v>517</v>
      </c>
      <c r="AQ36" s="11"/>
      <c r="AR36" s="11" t="s">
        <v>518</v>
      </c>
      <c r="AS36" s="11" t="s">
        <v>519</v>
      </c>
      <c r="AT36" s="8"/>
      <c r="AV36" s="7" t="s">
        <v>523</v>
      </c>
      <c r="AY36" s="7" t="s">
        <v>524</v>
      </c>
      <c r="BB36" s="7" t="s">
        <v>932</v>
      </c>
      <c r="BC36" s="7"/>
      <c r="BE36" s="7" t="s">
        <v>932</v>
      </c>
      <c r="BF36" s="7" t="s">
        <v>932</v>
      </c>
      <c r="BG36" s="7" t="s">
        <v>932</v>
      </c>
      <c r="BH36" s="7"/>
      <c r="BJ36" s="7" t="s">
        <v>529</v>
      </c>
      <c r="BK36" s="7"/>
      <c r="BM36" s="7" t="s">
        <v>530</v>
      </c>
      <c r="BN36" s="7"/>
      <c r="BP36" s="11" t="s">
        <v>537</v>
      </c>
      <c r="BQ36" s="11" t="s">
        <v>538</v>
      </c>
      <c r="BR36" s="11" t="s">
        <v>541</v>
      </c>
      <c r="BS36" s="11"/>
      <c r="BT36" s="11" t="s">
        <v>537</v>
      </c>
      <c r="BU36" s="11" t="s">
        <v>538</v>
      </c>
      <c r="BV36" s="8"/>
      <c r="BX36" s="11" t="s">
        <v>540</v>
      </c>
      <c r="BY36" s="11" t="s">
        <v>542</v>
      </c>
      <c r="BZ36" s="11" t="s">
        <v>543</v>
      </c>
      <c r="CA36" s="11"/>
      <c r="CB36" s="11" t="s">
        <v>539</v>
      </c>
      <c r="CC36" s="11" t="s">
        <v>544</v>
      </c>
      <c r="CD36" s="8"/>
      <c r="CF36" s="7" t="s">
        <v>534</v>
      </c>
      <c r="CI36" s="7" t="s">
        <v>535</v>
      </c>
      <c r="CJ36" s="7"/>
      <c r="CL36" s="7" t="s">
        <v>536</v>
      </c>
      <c r="CM36" s="7"/>
    </row>
    <row r="37" spans="1:106" ht="23" x14ac:dyDescent="0.25">
      <c r="A37" s="128"/>
      <c r="C37" s="1" t="str">
        <f>IF('2-E-Communication'!$AG$13="no","not applicable (based on previous answers')","yes")</f>
        <v>yes</v>
      </c>
      <c r="D37" s="1" t="str">
        <f>IF('2-E-Communication'!$AG$14="no","not applicable (based on previous answers')","yes")</f>
        <v>yes</v>
      </c>
      <c r="E37" s="1" t="str">
        <f>IF('2-E-Communication'!$AG$15="no","not applicable (based on previous answers')","yes")</f>
        <v>yes</v>
      </c>
      <c r="F37" s="1" t="str">
        <f>IF('2-E-Communication'!$AG$16="no","not applicable (based on previous answers')","yes")</f>
        <v>yes</v>
      </c>
      <c r="I37" s="134">
        <f t="shared" si="22"/>
        <v>3.3000000000000022E-2</v>
      </c>
      <c r="J37" s="134">
        <f>IF('2-E-Communication'!$P$65="no","",ROUND($I37,4))</f>
        <v>3.3000000000000002E-2</v>
      </c>
      <c r="K37" s="134">
        <f>IF('2-E-Communication'!$P$66="no","",ROUND($I37,4))</f>
        <v>3.3000000000000002E-2</v>
      </c>
      <c r="L37" s="134">
        <f>IF('2-E-Communication'!$P$67="no","",ROUND($I37,4))</f>
        <v>3.3000000000000002E-2</v>
      </c>
      <c r="M37" s="134">
        <f>IF('2-E-Communication'!$P$68="no","",ROUND($I37,4))</f>
        <v>3.3000000000000002E-2</v>
      </c>
      <c r="N37" s="134"/>
      <c r="P37" s="6" t="str">
        <f>IF(OR('2-E-Communication'!$AG$86="degree of market power held by operators has not been assessed",'2-E-Communication'!$AG$86="no"),"not applicable","no")</f>
        <v>no</v>
      </c>
      <c r="Q37" s="1" t="str">
        <f>IF(OR('2-E-Communication'!$AG$86="degree of market power held by operators has not been assessed",'2-E-Communication'!$AG$86="no"),"not applicable","yes")</f>
        <v>yes</v>
      </c>
      <c r="R37" s="1" t="str">
        <f>IF(OR('2-E-Communication'!$AG$86="degree of market power held by operators has not been assessed",'2-E-Communication'!$AG$86="no",'2-E-Communication'!$AG$90="no"),"not applicable","yes")</f>
        <v>yes</v>
      </c>
      <c r="S37" s="1" t="str">
        <f>IF(OR('2-E-Communication'!$AG$86="degree of market power held by operators has not been assessed",'2-E-Communication'!$AG$86="no",'2-E-Communication'!$AG$90="no"),"not applicable", IF('2-E-Communication'!$AG$92="no","not applicable", "yes"))</f>
        <v>yes</v>
      </c>
      <c r="T37" s="1" t="str">
        <f>IF(OR('2-E-Communication'!$AG$86="degree of market power held by operators has not been assessed",'2-E-Communication'!$AG$86="yes"),"not applicable","no")</f>
        <v>no</v>
      </c>
      <c r="U37" s="1" t="str">
        <f>IF(OR('2-E-Communication'!$AG$86="degree of market power held by operators has not been assessed",'2-E-Communication'!$AG$86="yes"),"not applicable","yes")</f>
        <v>yes</v>
      </c>
      <c r="V37" s="1" t="str">
        <f>IF(OR('2-E-Communication'!$AG$86="degree of market power held by operators has not been assessed",'2-E-Communication'!$AG$86="yes",'2-E-Communication'!$AG$98="no"),"not applicable","yes")</f>
        <v>yes</v>
      </c>
      <c r="Y37" s="1" t="str">
        <f>IF(OR('2-E-Communication'!$AG$103="degree of market power held by operators has not been assessed",'2-E-Communication'!$AG$103="no"),"not applicable","yes")</f>
        <v>yes</v>
      </c>
      <c r="Z37" s="1" t="str">
        <f>IF(OR('2-E-Communication'!$AG$103="degree of market power held by operators has not been assessed",'2-E-Communication'!$AG$103="no",'2-E-Communication'!$AG$105="no"),"not applicable","yes")</f>
        <v>yes</v>
      </c>
      <c r="AA37" s="1" t="str">
        <f>IF(OR('2-E-Communication'!$AG$103="degree of market power held by operators has not been assessed",'2-E-Communication'!$AG$103="no",'2-E-Communication'!$AG$105="no"),"not applicable", IF('2-E-Communication'!$AG$107="no","not applicable", "yes"))</f>
        <v>yes</v>
      </c>
      <c r="AB37" s="1"/>
      <c r="AC37" s="1" t="str">
        <f>IF(OR('2-E-Communication'!$AG$103="degree of market power held by operators has not been assessed",'2-E-Communication'!$AG$103="yes"),"not applicable","yes")</f>
        <v>yes</v>
      </c>
      <c r="AD37" s="1" t="str">
        <f>IF(OR('2-E-Communication'!$AG$103="degree of market power held by operators has not been assessed",'2-E-Communication'!$AG$103="yes",'2-E-Communication'!$AG$111="no"),"not applicable","yes")</f>
        <v>yes</v>
      </c>
      <c r="AG37" s="1" t="str">
        <f>IF(OR('2-E-Communication'!$AG$116="degree of market power held by operators has not been assessed",'2-E-Communication'!$AG$116="no"),"not applicable","yes")</f>
        <v>yes</v>
      </c>
      <c r="AH37" s="1" t="str">
        <f>IF(OR('2-E-Communication'!$AG$116="degree of market power held by operators has not been assessed",'2-E-Communication'!$AG$116="no",'2-E-Communication'!$AG$118="no"),"not applicable","yes")</f>
        <v>yes</v>
      </c>
      <c r="AI37" s="1" t="str">
        <f>IF(OR('2-E-Communication'!$AG$116="degree of market power held by operators has not been assessed",'2-E-Communication'!$AG$116="no",'2-E-Communication'!$AG$118="no"),"not applicable", IF('2-E-Communication'!$AG$120="no","not applicable", "yes"))</f>
        <v>yes</v>
      </c>
      <c r="AJ37" s="1"/>
      <c r="AK37" s="1" t="str">
        <f>IF(OR('2-E-Communication'!$AG$116="degree of market power held by operators has not been assessed",'2-E-Communication'!$AG$116="yes"),"not applicable","yes")</f>
        <v>yes</v>
      </c>
      <c r="AL37" s="1" t="str">
        <f>IF(OR('2-E-Communication'!$AG$116="degree of market power held by operators has not been assessed",'2-E-Communication'!$AG$116="yes",'2-E-Communication'!$AG$124="no"),"not applicable","yes")</f>
        <v>yes</v>
      </c>
      <c r="AN37" s="1" t="str">
        <f>IF(OR('2-E-Communication'!$AG$129="degree of market power held by operators has not been assessed",'2-E-Communication'!$AG$129="no"),"not applicable","yes")</f>
        <v>yes</v>
      </c>
      <c r="AO37" s="1" t="str">
        <f>IF(OR('2-E-Communication'!$AG$129="degree of market power held by operators has not been assessed",'2-E-Communication'!$AG$129="no",'2-E-Communication'!$AG$131="no"),"not applicable","yes")</f>
        <v>yes</v>
      </c>
      <c r="AP37" s="1" t="str">
        <f>IF(OR('2-E-Communication'!$AG$129="degree of market power held by operators has not been assessed",'2-E-Communication'!$AG$129="no",'2-E-Communication'!$AG$131="no"),"not applicable", IF('2-E-Communication'!$AG$133="no","not applicable", "yes"))</f>
        <v>yes</v>
      </c>
      <c r="AQ37" s="1"/>
      <c r="AR37" s="1" t="str">
        <f>IF(OR('2-E-Communication'!$AG$129="degree of market power held by operators has not been assessed",'2-E-Communication'!$AG$129="yes"),"not applicable","yes")</f>
        <v>yes</v>
      </c>
      <c r="AS37" s="1" t="str">
        <f>IF(OR('2-E-Communication'!$AG$129="degree of market power held by operators has not been assessed",'2-E-Communication'!$AG$129="yes",'2-E-Communication'!$AG$137="no"),"not applicable","yes")</f>
        <v>yes</v>
      </c>
      <c r="AT37" s="8"/>
      <c r="AV37" s="6" t="str">
        <f>IF('2-E-Communication'!$AG$141="no","not applicable (based on previous answer)","retail market is a monopoly")</f>
        <v>retail market is a monopoly</v>
      </c>
      <c r="AY37" s="1" t="str">
        <f>IF(LEFT('2-E-Communication'!$AG$143,2)="no","not applicable (based on previous answer)","yes")</f>
        <v>yes</v>
      </c>
      <c r="BB37" s="1" t="str">
        <f>IF('2-E-Communication'!$AG$158="no","not applicable (based on previous answers')","yes")</f>
        <v>yes</v>
      </c>
      <c r="BC37" s="1"/>
      <c r="BE37" s="1" t="str">
        <f>IF('2-E-Communication'!$AG$158="no","not applicable (based on previous answers')","yes")</f>
        <v>yes</v>
      </c>
      <c r="BF37" s="1" t="str">
        <f>IF('2-E-Communication'!$AG$158="no","not applicable (based on previous answers')","yes")</f>
        <v>yes</v>
      </c>
      <c r="BG37" s="1" t="str">
        <f>IF('2-E-Communication'!$AG$158="no","not applicable (based on previous answers')","yes")</f>
        <v>yes</v>
      </c>
      <c r="BH37" s="1"/>
      <c r="BJ37" s="1" t="str">
        <f>IF('2-E-Communication'!$AG$166="no","not applicable (based on previous answers')","yes")</f>
        <v>yes</v>
      </c>
      <c r="BK37" s="1"/>
      <c r="BM37" s="1" t="str">
        <f>IF('2-E-Communication'!$AG$169="no","not applicable (based on previous answers')","yes")</f>
        <v>yes</v>
      </c>
      <c r="BN37" s="1"/>
      <c r="BP37" s="1" t="str">
        <f>IF(OR('2-E-Communication'!$AG$175="degree of market power held by operators has not been assessed",'2-E-Communication'!$AG$175="no"),"not applicable","yes")</f>
        <v>yes</v>
      </c>
      <c r="BQ37" s="1" t="str">
        <f>IF(OR('2-E-Communication'!$AG$175="degree of market power held by operators has not been assessed",'2-E-Communication'!$AG$175="no",'2-E-Communication'!$AG$177="no"),"not applicable","yes")</f>
        <v>yes</v>
      </c>
      <c r="BR37" s="1" t="str">
        <f>IF(OR('2-E-Communication'!$AG$175="degree of market power held by operators has not been assessed",'2-E-Communication'!$AG$175="no",'2-E-Communication'!$AG$177="no"),"not applicable", IF('2-E-Communication'!$AG$179="no","not applicable", "yes"))</f>
        <v>yes</v>
      </c>
      <c r="BS37" s="1"/>
      <c r="BT37" s="1" t="str">
        <f>IF(OR('2-E-Communication'!$AG$175="degree of market power held by operators has not been assessed",'2-E-Communication'!$AG$175="yes"),"not applicable","yes")</f>
        <v>yes</v>
      </c>
      <c r="BU37" s="1" t="str">
        <f>IF(OR('2-E-Communication'!$AG$175="degree of market power held by operators has not been assessed",'2-E-Communication'!$AG$175="yes",'2-E-Communication'!$AG$183="no"),"not applicable","yes")</f>
        <v>yes</v>
      </c>
      <c r="BV37" s="8"/>
      <c r="BX37" s="1" t="str">
        <f>IF(OR('2-E-Communication'!$AG$188="degree of market power held by operators has not been assessed",'2-E-Communication'!$AG$188="no"),"not applicable","yes")</f>
        <v>yes</v>
      </c>
      <c r="BY37" s="1" t="str">
        <f>IF(OR('2-E-Communication'!$AG$188="degree of market power held by operators has not been assessed",'2-E-Communication'!$AG$188="no",'2-E-Communication'!$AG$190="no"),"not applicable","yes")</f>
        <v>yes</v>
      </c>
      <c r="BZ37" s="1" t="str">
        <f>IF(OR('2-E-Communication'!$AG$188="degree of market power held by operators has not been assessed",'2-E-Communication'!$AG$188="no",'2-E-Communication'!$AG$190="no"),"not applicable", IF('2-E-Communication'!$AG$192="no","not applicable", "yes"))</f>
        <v>yes</v>
      </c>
      <c r="CA37" s="1"/>
      <c r="CB37" s="1" t="str">
        <f>IF(OR('2-E-Communication'!$AG$188="degree of market power held by operators has not been assessed",'2-E-Communication'!$AG$188="yes"),"not applicable","yes")</f>
        <v>yes</v>
      </c>
      <c r="CC37" s="1" t="str">
        <f>IF(OR('2-E-Communication'!$AG$188="degree of market power held by operators has not been assessed",'2-E-Communication'!$AG$188="yes",'2-E-Communication'!$AG$196="no"),"not applicable","yes")</f>
        <v>yes</v>
      </c>
      <c r="CD37" s="8"/>
      <c r="CF37" s="6" t="str">
        <f>IF('2-E-Communication'!$AG$200="no","not applicable (based on previous answer)","retail market is a monopoly")</f>
        <v>retail market is a monopoly</v>
      </c>
      <c r="CI37" s="1" t="str">
        <f>IF(LEFT('2-E-Communication'!$AG$204,2)="no","not applicable (based on previous answer)","yes")</f>
        <v>yes</v>
      </c>
      <c r="CJ37" s="1"/>
      <c r="CL37" s="1" t="str">
        <f>IF(LEFT('2-E-Communication'!$AG$217,2)="no","not applicable (based on previous answer)","yes")</f>
        <v>yes</v>
      </c>
      <c r="CM37" s="1"/>
    </row>
    <row r="38" spans="1:106" ht="46" x14ac:dyDescent="0.25">
      <c r="A38" s="128"/>
      <c r="C38" s="1" t="str">
        <f>IF('2-E-Communication'!$AG$13="no"," ","no")</f>
        <v>no</v>
      </c>
      <c r="D38" s="1" t="str">
        <f>IF('2-E-Communication'!$AG$14="no"," ","no")</f>
        <v>no</v>
      </c>
      <c r="E38" s="1" t="str">
        <f>IF('2-E-Communication'!$AG$15="no"," ","no")</f>
        <v>no</v>
      </c>
      <c r="F38" s="1" t="str">
        <f>IF('2-E-Communication'!$AG$16="no"," ","no")</f>
        <v>no</v>
      </c>
      <c r="I38" s="134">
        <f t="shared" si="22"/>
        <v>3.4000000000000023E-2</v>
      </c>
      <c r="J38" s="134">
        <f>IF('2-E-Communication'!$P$65="no","",ROUND($I38,4))</f>
        <v>3.4000000000000002E-2</v>
      </c>
      <c r="K38" s="134">
        <f>IF('2-E-Communication'!$P$66="no","",ROUND($I38,4))</f>
        <v>3.4000000000000002E-2</v>
      </c>
      <c r="L38" s="134">
        <f>IF('2-E-Communication'!$P$67="no","",ROUND($I38,4))</f>
        <v>3.4000000000000002E-2</v>
      </c>
      <c r="M38" s="134">
        <f>IF('2-E-Communication'!$P$68="no","",ROUND($I38,4))</f>
        <v>3.4000000000000002E-2</v>
      </c>
      <c r="N38" s="134"/>
      <c r="P38" s="6" t="str">
        <f>IF(OR('2-E-Communication'!$AG$86="degree of market power held by operators has not been assessed",'2-E-Communication'!$AG$86="no")," ","yes (must ensure accounting separation)")</f>
        <v>yes (must ensure accounting separation)</v>
      </c>
      <c r="Q38" s="6" t="str">
        <f>IF(OR('2-E-Communication'!$AG$86="degree of market power held by operators has not been assessed",'2-E-Communication'!$AG$86="no")," ","no")</f>
        <v>no</v>
      </c>
      <c r="R38" s="1" t="str">
        <f>IF(OR('2-E-Communication'!$AG$86="degree of market power held by operators has not been assessed",'2-E-Communication'!$AG$86="no",'2-E-Communication'!$AG$90="no"),"not applicable","yes, but only ex-post")</f>
        <v>yes, but only ex-post</v>
      </c>
      <c r="S38" s="1" t="str">
        <f>IF(OR('2-E-Communication'!$AG$86="degree of market power held by operators has not been assessed",'2-E-Communication'!$AG$86="no",'2-E-Communication'!$AG$90="no")," ", IF('2-E-Communication'!$AG$92="no"," ", "no"))</f>
        <v>no</v>
      </c>
      <c r="T38" s="6" t="str">
        <f>IF(OR('2-E-Communication'!$AG$86="degree of market power held by operators has not been assessed",'2-E-Communication'!$AG$86="yes")," ","yes (must ensure accounting separation)")</f>
        <v>yes (must ensure accounting separation)</v>
      </c>
      <c r="U38" s="6" t="str">
        <f>IF(OR('2-E-Communication'!$AG$86="degree of market power held by operators has not been assessed",'2-E-Communication'!$AG$86="yes")," ","no")</f>
        <v>no</v>
      </c>
      <c r="V38" s="1" t="str">
        <f>IF(OR('2-E-Communication'!$AG$86="degree of market power held by operators has not been assessed",'2-E-Communication'!$AG$86="yes",'2-E-Communication'!$AG$98="no"),"","no")</f>
        <v>no</v>
      </c>
      <c r="Y38" s="1" t="str">
        <f>IF(OR('2-E-Communication'!$AG$103="degree of market power held by operators has not been assessed",'2-E-Communication'!$AG$103="no"),"","no")</f>
        <v>no</v>
      </c>
      <c r="Z38" s="1" t="str">
        <f>IF(OR('2-E-Communication'!$AG$103="degree of market power held by operators has not been assessed",'2-E-Communication'!$AG$103="no",'2-E-Communication'!$AG$105="no"),"not applicable","yes, but only ex-post")</f>
        <v>yes, but only ex-post</v>
      </c>
      <c r="AA38" s="1" t="str">
        <f>IF(OR('2-E-Communication'!$AG$103="degree of market power held by operators has not been assessed",'2-E-Communication'!$AG$103="no",'2-E-Communication'!$AG$105="no"),"", IF('2-E-Communication'!$AG$107="no","", "no"))</f>
        <v>no</v>
      </c>
      <c r="AB38" s="1"/>
      <c r="AC38" s="6" t="str">
        <f>IF(OR('2-E-Communication'!$AG$103="degree of market power held by operators has not been assessed",'2-E-Communication'!$AG$103="yes")," ","no")</f>
        <v>no</v>
      </c>
      <c r="AD38" s="1" t="str">
        <f>IF(OR('2-E-Communication'!$AG$103="degree of market power held by operators has not been assessed",'2-E-Communication'!$AG$103="yes",'2-E-Communication'!$AG$111="no"),"","no")</f>
        <v>no</v>
      </c>
      <c r="AG38" s="1" t="str">
        <f>IF(OR('2-E-Communication'!$AG$116="degree of market power held by operators has not been assessed",'2-E-Communication'!$AG$116="no"),"","no")</f>
        <v>no</v>
      </c>
      <c r="AH38" s="1" t="str">
        <f>IF(OR('2-E-Communication'!$AG$116="degree of market power held by operators has not been assessed",'2-E-Communication'!$AG$116="no",'2-E-Communication'!$AG$118="no"),"not applicable","yes, but only ex-post")</f>
        <v>yes, but only ex-post</v>
      </c>
      <c r="AI38" s="1" t="str">
        <f>IF(OR('2-E-Communication'!$AG$116="degree of market power held by operators has not been assessed",'2-E-Communication'!$AG$116="no",'2-E-Communication'!$AG$118="no"),"", IF('2-E-Communication'!$AG$120="no","", "no"))</f>
        <v>no</v>
      </c>
      <c r="AJ38" s="1"/>
      <c r="AK38" s="6" t="str">
        <f>IF(OR('2-E-Communication'!$AG$116="degree of market power held by operators has not been assessed",'2-E-Communication'!$AG$116="yes")," ","no")</f>
        <v>no</v>
      </c>
      <c r="AL38" s="1" t="str">
        <f>IF(OR('2-E-Communication'!$AG$116="degree of market power held by operators has not been assessed",'2-E-Communication'!$AG$116="yes",'2-E-Communication'!$AG$124="no"),"","no")</f>
        <v>no</v>
      </c>
      <c r="AN38" s="1" t="str">
        <f>IF(OR('2-E-Communication'!$AG$129="degree of market power held by operators has not been assessed",'2-E-Communication'!$AG$129="no"),"","no")</f>
        <v>no</v>
      </c>
      <c r="AO38" s="1" t="str">
        <f>IF(OR('2-E-Communication'!$AG$129="degree of market power held by operators has not been assessed",'2-E-Communication'!$AG$129="no",'2-E-Communication'!$AG$131="no"),"not applicable","yes, but only ex-post")</f>
        <v>yes, but only ex-post</v>
      </c>
      <c r="AP38" s="1" t="str">
        <f>IF(OR('2-E-Communication'!$AG$129="degree of market power held by operators has not been assessed",'2-E-Communication'!$AG$129="no",'2-E-Communication'!$AG$131="no"),"", IF('2-E-Communication'!$AG$133="no","", "no"))</f>
        <v>no</v>
      </c>
      <c r="AQ38" s="1"/>
      <c r="AR38" s="6" t="str">
        <f>IF(OR('2-E-Communication'!$AG$129="degree of market power held by operators has not been assessed",'2-E-Communication'!$AG$129="yes")," ","no")</f>
        <v>no</v>
      </c>
      <c r="AS38" s="1" t="str">
        <f>IF(OR('2-E-Communication'!$AG$129="degree of market power held by operators has not been assessed",'2-E-Communication'!$AG$129="yes",'2-E-Communication'!$AG$137="no"),"","no")</f>
        <v>no</v>
      </c>
      <c r="AT38" s="8"/>
      <c r="AV38" s="6" t="str">
        <f>IF('2-E-Communication'!$AG$141="no"," ","retail market is not yet competitive enough")</f>
        <v>retail market is not yet competitive enough</v>
      </c>
      <c r="AY38" s="1" t="str">
        <f>IF('2-E-Communication'!$AG$143="no"," ","no")</f>
        <v>no</v>
      </c>
      <c r="BB38" s="1" t="str">
        <f>IF('2-E-Communication'!$AG$158="no"," ","no")</f>
        <v>no</v>
      </c>
      <c r="BC38" s="1"/>
      <c r="BE38" s="1" t="str">
        <f>IF('2-E-Communication'!$AG$158="no"," ","no")</f>
        <v>no</v>
      </c>
      <c r="BF38" s="1" t="str">
        <f>IF('2-E-Communication'!$AG$158="no"," ","no")</f>
        <v>no</v>
      </c>
      <c r="BG38" s="1" t="str">
        <f>IF('2-E-Communication'!$AG$158="no"," ","no")</f>
        <v>no</v>
      </c>
      <c r="BH38" s="1"/>
      <c r="BJ38" s="1" t="str">
        <f>IF('2-E-Communication'!$AG$166="no"," ","no")</f>
        <v>no</v>
      </c>
      <c r="BK38" s="1"/>
      <c r="BM38" s="1" t="str">
        <f>IF('2-E-Communication'!$AG$169="no"," ","no")</f>
        <v>no</v>
      </c>
      <c r="BN38" s="1"/>
      <c r="BP38" s="1" t="str">
        <f>IF(OR('2-E-Communication'!$AG$175="degree of market power held by operators has not been assessed",'2-E-Communication'!$AG$175="no"),"","no")</f>
        <v>no</v>
      </c>
      <c r="BQ38" s="1" t="str">
        <f>IF(OR('2-E-Communication'!$AG$175="degree of market power held by operators has not been assessed",'2-E-Communication'!$AG$175="no",'2-E-Communication'!$AG$177="no"),"not applicable","yes, but only ex-post")</f>
        <v>yes, but only ex-post</v>
      </c>
      <c r="BR38" s="1" t="str">
        <f>IF(OR('2-E-Communication'!$AG$175="degree of market power held by operators has not been assessed",'2-E-Communication'!$AG$175="no",'2-E-Communication'!$AG$177="no"),"", IF('2-E-Communication'!$AG$179="no","", "no"))</f>
        <v>no</v>
      </c>
      <c r="BS38" s="1"/>
      <c r="BT38" s="6" t="str">
        <f>IF(OR('2-E-Communication'!$AG$175="degree of market power held by operators has not been assessed",'2-E-Communication'!$AG$175="yes")," ","no")</f>
        <v>no</v>
      </c>
      <c r="BU38" s="1" t="str">
        <f>IF(OR('2-E-Communication'!$AG$175="degree of market power held by operators has not been assessed",'2-E-Communication'!$AG$175="yes",'2-E-Communication'!$AG$183="no"),"","no")</f>
        <v>no</v>
      </c>
      <c r="BV38" s="8"/>
      <c r="BX38" s="1" t="str">
        <f>IF(OR('2-E-Communication'!$AG$188="degree of market power held by operators has not been assessed",'2-E-Communication'!$AG$188="no"),"","no")</f>
        <v>no</v>
      </c>
      <c r="BY38" s="1" t="str">
        <f>IF(OR('2-E-Communication'!$AG$188="degree of market power held by operators has not been assessed",'2-E-Communication'!$AG$188="no",'2-E-Communication'!$AG$190="no"),"not applicable","yes, but only ex-post")</f>
        <v>yes, but only ex-post</v>
      </c>
      <c r="BZ38" s="1" t="str">
        <f>IF(OR('2-E-Communication'!$AG$188="degree of market power held by operators has not been assessed",'2-E-Communication'!$AG$188="no",'2-E-Communication'!$AG$190="no"),"", IF('2-E-Communication'!$AG$192="no","", "no"))</f>
        <v>no</v>
      </c>
      <c r="CA38" s="1"/>
      <c r="CB38" s="6" t="str">
        <f>IF(OR('2-E-Communication'!$AG$188="degree of market power held by operators has not been assessed",'2-E-Communication'!$AG$188="yes")," ","no")</f>
        <v>no</v>
      </c>
      <c r="CC38" s="1" t="str">
        <f>IF(OR('2-E-Communication'!$AG$188="degree of market power held by operators has not been assessed",'2-E-Communication'!$AG$188="yes",'2-E-Communication'!$AG$196="no"),"","no")</f>
        <v>no</v>
      </c>
      <c r="CD38" s="8"/>
      <c r="CF38" s="6" t="str">
        <f>IF('2-E-Communication'!$AG$200="no"," ","retail market is yet competitive enough")</f>
        <v>retail market is yet competitive enough</v>
      </c>
      <c r="CI38" s="1" t="str">
        <f>IF('2-E-Communication'!$AG$204="no"," ","no")</f>
        <v>no</v>
      </c>
      <c r="CJ38" s="1"/>
      <c r="CL38" s="1" t="str">
        <f>IF('2-E-Communication'!$AG$217="no"," ","no")</f>
        <v>no</v>
      </c>
      <c r="CM38" s="1"/>
    </row>
    <row r="39" spans="1:106" ht="46" x14ac:dyDescent="0.25">
      <c r="A39" s="128"/>
      <c r="I39" s="134">
        <f t="shared" si="22"/>
        <v>3.5000000000000024E-2</v>
      </c>
      <c r="J39" s="134">
        <f>IF('2-E-Communication'!$P$65="no","",ROUND($I39,4))</f>
        <v>3.5000000000000003E-2</v>
      </c>
      <c r="K39" s="134">
        <f>IF('2-E-Communication'!$P$66="no","",ROUND($I39,4))</f>
        <v>3.5000000000000003E-2</v>
      </c>
      <c r="L39" s="134">
        <f>IF('2-E-Communication'!$P$67="no","",ROUND($I39,4))</f>
        <v>3.5000000000000003E-2</v>
      </c>
      <c r="M39" s="134">
        <f>IF('2-E-Communication'!$P$68="no","",ROUND($I39,4))</f>
        <v>3.5000000000000003E-2</v>
      </c>
      <c r="N39" s="134"/>
      <c r="P39" s="6" t="str">
        <f>IF(OR('2-E-Communication'!$AG$86="degree of market power held by operators has not been assessed",'2-E-Communication'!$AG$86="no")," ","yes (must ensure legal, operational or ownership separation)")</f>
        <v>yes (must ensure legal, operational or ownership separation)</v>
      </c>
      <c r="Q39" s="6"/>
      <c r="R39" s="1" t="str">
        <f>IF(OR('2-E-Communication'!$AG$86="degree of market power held by operators has not been assessed",'2-E-Communication'!$AG$86="no",'2-E-Communication'!$AG$90="no")," ","no")</f>
        <v>no</v>
      </c>
      <c r="T39" s="6" t="str">
        <f>IF(OR('2-E-Communication'!$AG$86="degree of market power held by operators has not been assessed",'2-E-Communication'!$AG$86="yes")," ","yes (must ensure legal, operational or ownership separation)")</f>
        <v>yes (must ensure legal, operational or ownership separation)</v>
      </c>
      <c r="U39" s="6"/>
      <c r="V39" s="6"/>
      <c r="Z39" s="1" t="str">
        <f>IF(OR('2-E-Communication'!$AG$103="degree of market power held by operators has not been assessed",'2-E-Communication'!$AG$103="no",'2-E-Communication'!$AG$105="no")," ","no")</f>
        <v>no</v>
      </c>
      <c r="AG39" s="8"/>
      <c r="AH39" s="1" t="str">
        <f>IF(OR('2-E-Communication'!$AG$116="degree of market power held by operators has not been assessed",'2-E-Communication'!$AG$116="no",'2-E-Communication'!$AG$118="no")," ","no")</f>
        <v>no</v>
      </c>
      <c r="AI39" s="8"/>
      <c r="AJ39" s="8"/>
      <c r="AK39" s="8"/>
      <c r="AL39" s="8"/>
      <c r="AN39" s="8"/>
      <c r="AO39" s="1" t="str">
        <f>IF(OR('2-E-Communication'!$AG$129="degree of market power held by operators has not been assessed",'2-E-Communication'!$AG$129="no",'2-E-Communication'!$AG$131="no")," ","no")</f>
        <v>no</v>
      </c>
      <c r="AP39" s="8"/>
      <c r="AQ39" s="8"/>
      <c r="AR39" s="8"/>
      <c r="AS39" s="8"/>
      <c r="AT39" s="8"/>
      <c r="AV39" s="6" t="str">
        <f>IF('2-E-Communication'!$AG$141="no"," ","other (please explain in Comments column)")</f>
        <v>other (please explain in Comments column)</v>
      </c>
      <c r="BP39" s="8"/>
      <c r="BQ39" s="1" t="str">
        <f>IF(OR('2-E-Communication'!$AG$175="degree of market power held by operators has not been assessed",'2-E-Communication'!$AG$175="no",'2-E-Communication'!$AG$177="no")," ","no")</f>
        <v>no</v>
      </c>
      <c r="BR39" s="8"/>
      <c r="BS39" s="8"/>
      <c r="BT39" s="8"/>
      <c r="BU39" s="8"/>
      <c r="BV39" s="8"/>
      <c r="BX39" s="8"/>
      <c r="BY39" s="1" t="str">
        <f>IF(OR('2-E-Communication'!$AG$188="degree of market power held by operators has not been assessed",'2-E-Communication'!$AG$188="no",'2-E-Communication'!$AG$190="no")," ","no")</f>
        <v>no</v>
      </c>
      <c r="BZ39" s="8"/>
      <c r="CA39" s="8"/>
      <c r="CB39" s="8"/>
      <c r="CC39" s="8"/>
      <c r="CD39" s="8"/>
      <c r="CF39" s="6" t="str">
        <f>IF('2-E-Communication'!$AG$200="no"," ","other (please explain in Comments column)")</f>
        <v>other (please explain in Comments column)</v>
      </c>
    </row>
    <row r="40" spans="1:106" x14ac:dyDescent="0.25">
      <c r="A40" s="128"/>
      <c r="I40" s="134">
        <f>I39+0.001</f>
        <v>3.6000000000000025E-2</v>
      </c>
      <c r="J40" s="134">
        <f>IF('2-E-Communication'!$P$65="no","",ROUND($I40,4))</f>
        <v>3.5999999999999997E-2</v>
      </c>
      <c r="K40" s="134">
        <f>IF('2-E-Communication'!$P$66="no","",ROUND($I40,4))</f>
        <v>3.5999999999999997E-2</v>
      </c>
      <c r="L40" s="134">
        <f>IF('2-E-Communication'!$P$67="no","",ROUND($I40,4))</f>
        <v>3.5999999999999997E-2</v>
      </c>
      <c r="M40" s="134">
        <f>IF('2-E-Communication'!$P$68="no","",ROUND($I40,4))</f>
        <v>3.5999999999999997E-2</v>
      </c>
      <c r="N40" s="134"/>
      <c r="AG40" s="8"/>
      <c r="AH40" s="8"/>
      <c r="AI40" s="8"/>
      <c r="AJ40" s="8"/>
      <c r="AK40" s="8"/>
      <c r="AL40" s="8"/>
      <c r="AN40" s="8"/>
      <c r="AO40" s="8"/>
      <c r="AP40" s="8"/>
      <c r="AQ40" s="8"/>
      <c r="AR40" s="8"/>
      <c r="AS40" s="8"/>
      <c r="AT40" s="8"/>
      <c r="BP40" s="8"/>
      <c r="BQ40" s="8"/>
      <c r="BR40" s="8"/>
      <c r="BS40" s="8"/>
      <c r="BT40" s="8"/>
      <c r="BU40" s="8"/>
      <c r="BV40" s="8"/>
      <c r="BX40" s="8"/>
      <c r="BY40" s="8"/>
      <c r="BZ40" s="8"/>
      <c r="CA40" s="8"/>
      <c r="CB40" s="8"/>
      <c r="CC40" s="8"/>
      <c r="CD40" s="8"/>
    </row>
    <row r="41" spans="1:106" x14ac:dyDescent="0.25">
      <c r="A41" s="128"/>
      <c r="I41" s="134">
        <f t="shared" si="22"/>
        <v>3.7000000000000026E-2</v>
      </c>
      <c r="J41" s="134">
        <f>IF('2-E-Communication'!$P$65="no","",ROUND($I41,4))</f>
        <v>3.6999999999999998E-2</v>
      </c>
      <c r="K41" s="134">
        <f>IF('2-E-Communication'!$P$66="no","",ROUND($I41,4))</f>
        <v>3.6999999999999998E-2</v>
      </c>
      <c r="L41" s="134">
        <f>IF('2-E-Communication'!$P$67="no","",ROUND($I41,4))</f>
        <v>3.6999999999999998E-2</v>
      </c>
      <c r="M41" s="134">
        <f>IF('2-E-Communication'!$P$68="no","",ROUND($I41,4))</f>
        <v>3.6999999999999998E-2</v>
      </c>
      <c r="N41" s="134"/>
      <c r="AG41" s="8"/>
      <c r="AH41" s="8"/>
      <c r="AI41" s="8"/>
      <c r="AJ41" s="8"/>
      <c r="AK41" s="8"/>
      <c r="AL41" s="8"/>
      <c r="AN41" s="8"/>
      <c r="AO41" s="8"/>
      <c r="AP41" s="8"/>
      <c r="AQ41" s="8"/>
      <c r="AR41" s="8"/>
      <c r="AS41" s="8"/>
      <c r="AT41" s="8"/>
      <c r="BP41" s="8"/>
      <c r="BQ41" s="8"/>
      <c r="BR41" s="8"/>
      <c r="BS41" s="8"/>
      <c r="BT41" s="8"/>
      <c r="BU41" s="8"/>
      <c r="BV41" s="8"/>
      <c r="BX41" s="8"/>
      <c r="BY41" s="8"/>
      <c r="BZ41" s="8"/>
      <c r="CA41" s="8"/>
      <c r="CB41" s="8"/>
      <c r="CC41" s="8"/>
      <c r="CD41" s="8"/>
      <c r="CO41" s="1">
        <f>IF(LEFT(CO43,14)="not applicable",1,COUNTA(CO43:CO44))</f>
        <v>2</v>
      </c>
      <c r="CP41" s="1">
        <f t="shared" ref="CP41:CU41" si="89">IF(LEFT(CP43,14)="not applicable",1,COUNTA(CP43:CP44))</f>
        <v>2</v>
      </c>
      <c r="CQ41" s="1">
        <f t="shared" si="89"/>
        <v>2</v>
      </c>
      <c r="CR41" s="1">
        <f t="shared" si="89"/>
        <v>2</v>
      </c>
      <c r="CS41" s="1">
        <f t="shared" si="89"/>
        <v>2</v>
      </c>
      <c r="CT41" s="1">
        <f t="shared" si="89"/>
        <v>2</v>
      </c>
      <c r="CU41" s="1">
        <f t="shared" si="89"/>
        <v>2</v>
      </c>
      <c r="CW41" s="1">
        <f t="shared" ref="CW41:DB41" si="90">IF(LEFT(CW43,14)="not applicable",1,COUNTA(CW43:CW44))</f>
        <v>2</v>
      </c>
      <c r="CX41" s="1">
        <f t="shared" si="90"/>
        <v>2</v>
      </c>
      <c r="CY41" s="1">
        <f t="shared" si="90"/>
        <v>2</v>
      </c>
      <c r="CZ41" s="1">
        <f t="shared" si="90"/>
        <v>2</v>
      </c>
      <c r="DA41" s="1">
        <f t="shared" si="90"/>
        <v>2</v>
      </c>
      <c r="DB41" s="1">
        <f t="shared" si="90"/>
        <v>2</v>
      </c>
    </row>
    <row r="42" spans="1:106" ht="23" x14ac:dyDescent="0.25">
      <c r="A42" s="128"/>
      <c r="I42" s="134">
        <f t="shared" si="22"/>
        <v>3.8000000000000027E-2</v>
      </c>
      <c r="J42" s="134">
        <f>IF('2-E-Communication'!$P$65="no","",ROUND($I42,4))</f>
        <v>3.7999999999999999E-2</v>
      </c>
      <c r="K42" s="134">
        <f>IF('2-E-Communication'!$P$66="no","",ROUND($I42,4))</f>
        <v>3.7999999999999999E-2</v>
      </c>
      <c r="L42" s="134">
        <f>IF('2-E-Communication'!$P$67="no","",ROUND($I42,4))</f>
        <v>3.7999999999999999E-2</v>
      </c>
      <c r="M42" s="134">
        <f>IF('2-E-Communication'!$P$68="no","",ROUND($I42,4))</f>
        <v>3.7999999999999999E-2</v>
      </c>
      <c r="N42" s="134"/>
      <c r="AG42" s="8"/>
      <c r="AH42" s="8"/>
      <c r="AI42" s="8"/>
      <c r="AJ42" s="8"/>
      <c r="AK42" s="8"/>
      <c r="AL42" s="8"/>
      <c r="AN42" s="8"/>
      <c r="AO42" s="8"/>
      <c r="AP42" s="8"/>
      <c r="AQ42" s="8"/>
      <c r="AR42" s="8"/>
      <c r="AS42" s="8"/>
      <c r="AT42" s="8"/>
      <c r="BP42" s="8"/>
      <c r="BQ42" s="8"/>
      <c r="BR42" s="8"/>
      <c r="BS42" s="8"/>
      <c r="BT42" s="8"/>
      <c r="BU42" s="8"/>
      <c r="BV42" s="8"/>
      <c r="BX42" s="8"/>
      <c r="BY42" s="8"/>
      <c r="BZ42" s="8"/>
      <c r="CA42" s="8"/>
      <c r="CB42" s="8"/>
      <c r="CC42" s="8"/>
      <c r="CD42" s="8"/>
      <c r="CO42" s="6" t="s">
        <v>844</v>
      </c>
      <c r="CP42" s="6" t="s">
        <v>845</v>
      </c>
      <c r="CQ42" s="6" t="s">
        <v>846</v>
      </c>
      <c r="CR42" s="6" t="s">
        <v>847</v>
      </c>
      <c r="CS42" s="6" t="s">
        <v>848</v>
      </c>
      <c r="CT42" s="6" t="s">
        <v>849</v>
      </c>
      <c r="CU42" s="6" t="s">
        <v>850</v>
      </c>
      <c r="CW42" s="6" t="s">
        <v>851</v>
      </c>
      <c r="CX42" s="6" t="s">
        <v>852</v>
      </c>
      <c r="CY42" s="6" t="s">
        <v>853</v>
      </c>
      <c r="CZ42" s="6" t="s">
        <v>854</v>
      </c>
      <c r="DA42" s="6" t="s">
        <v>855</v>
      </c>
      <c r="DB42" s="6" t="s">
        <v>856</v>
      </c>
    </row>
    <row r="43" spans="1:106" ht="46" x14ac:dyDescent="0.25">
      <c r="A43" s="128"/>
      <c r="I43" s="134">
        <f t="shared" si="22"/>
        <v>3.9000000000000028E-2</v>
      </c>
      <c r="J43" s="134">
        <f>IF('2-E-Communication'!$P$65="no","",ROUND($I43,4))</f>
        <v>3.9E-2</v>
      </c>
      <c r="K43" s="134">
        <f>IF('2-E-Communication'!$P$66="no","",ROUND($I43,4))</f>
        <v>3.9E-2</v>
      </c>
      <c r="L43" s="134">
        <f>IF('2-E-Communication'!$P$67="no","",ROUND($I43,4))</f>
        <v>3.9E-2</v>
      </c>
      <c r="M43" s="134">
        <f>IF('2-E-Communication'!$P$68="no","",ROUND($I43,4))</f>
        <v>3.9E-2</v>
      </c>
      <c r="N43" s="134"/>
      <c r="AG43" s="8"/>
      <c r="AH43" s="8"/>
      <c r="AI43" s="8"/>
      <c r="AJ43" s="8"/>
      <c r="AK43" s="8"/>
      <c r="AL43" s="8"/>
      <c r="AN43" s="8"/>
      <c r="AO43" s="8"/>
      <c r="AP43" s="8"/>
      <c r="AQ43" s="8"/>
      <c r="AR43" s="8"/>
      <c r="AS43" s="8"/>
      <c r="AT43" s="8"/>
      <c r="BP43" s="8"/>
      <c r="BQ43" s="8"/>
      <c r="BR43" s="8"/>
      <c r="BS43" s="8"/>
      <c r="BT43" s="8"/>
      <c r="BU43" s="8"/>
      <c r="BV43" s="8"/>
      <c r="BX43" s="8"/>
      <c r="BY43" s="8"/>
      <c r="BZ43" s="8"/>
      <c r="CA43" s="8"/>
      <c r="CB43" s="8"/>
      <c r="CC43" s="8"/>
      <c r="CD43" s="8"/>
      <c r="CO43" s="6" t="str">
        <f>IF('2bis-Regulator'!$AI$51="no/not applicable","not applicable (Q2b.b.10 answered with 'no')","yes (please provide link)")</f>
        <v>yes (please provide link)</v>
      </c>
      <c r="CP43" s="6" t="str">
        <f>IF('2bis-Regulator'!$AI$52="no/not applicable","not applicable (Q2b.b.10 answered with 'no')","yes (please provide link)")</f>
        <v>yes (please provide link)</v>
      </c>
      <c r="CQ43" s="6" t="str">
        <f>IF('2bis-Regulator'!$AI$53="no/not applicable","not applicable (Q2b.b.10 answered with 'no')","yes (please provide link)")</f>
        <v>yes (please provide link)</v>
      </c>
      <c r="CR43" s="6" t="str">
        <f>IF('2bis-Regulator'!$AI$54="no/not applicable","not applicable (Q2b.b.10 answered with 'no')","yes (please provide link)")</f>
        <v>yes (please provide link)</v>
      </c>
      <c r="CS43" s="6" t="str">
        <f>IF('2bis-Regulator'!$AI$55="no/not applicable","not applicable (Q2b.b.10 answered with 'no')","yes (please provide link)")</f>
        <v>yes (please provide link)</v>
      </c>
      <c r="CT43" s="6" t="str">
        <f>IF('2bis-Regulator'!$AI$56="no/not applicable","not applicable (Q2b.b.10 answered with 'no')","yes (please provide link)")</f>
        <v>yes (please provide link)</v>
      </c>
      <c r="CU43" s="6" t="str">
        <f>IF('2bis-Regulator'!$AI$57="no/not applicable","not applicable (Q2b.b.10 answered with 'no')","yes (please provide link)")</f>
        <v>yes (please provide link)</v>
      </c>
      <c r="CW43" s="1" t="str">
        <f>IF('2bis-Regulator'!$AI$67="no/not applicable","not applicable (Q2b.b.11 answered with 'no/not applicable')","yes")</f>
        <v>yes</v>
      </c>
      <c r="CX43" s="1" t="str">
        <f>IF('2bis-Regulator'!$AI$68="no/not applicable","not applicable (Q2b.b.11 answered with 'no/not applicable')","yes")</f>
        <v>yes</v>
      </c>
      <c r="CY43" s="1" t="str">
        <f>IF('2bis-Regulator'!$AI$69="no/not applicable","not applicable (Q2b.b.11 answered with 'no/not applicable')","yes")</f>
        <v>yes</v>
      </c>
      <c r="CZ43" s="1" t="str">
        <f>IF(OR('2bis-Regulator'!$AI$82="no",'2bis-Regulator'!$AI$82="not applicable"),"not applicable (Q2b.c.6 answered with 'no')","yes")</f>
        <v>yes</v>
      </c>
      <c r="DA43" s="1" t="str">
        <f>IF(OR('2bis-Regulator'!$AI$85="no",'2bis-Regulator'!$AI$85="not applicable"),"not applicable (Q2b.c.7 answered with 'no')","yes")</f>
        <v>yes</v>
      </c>
      <c r="DB43" s="1" t="str">
        <f>IF(OR('2bis-Regulator'!$AI$88="no",'2bis-Regulator'!$AI$88="not applicable"),"not applicable (Q2b.c.8 answered with 'no')","yes")</f>
        <v>yes</v>
      </c>
    </row>
    <row r="44" spans="1:106" ht="23" x14ac:dyDescent="0.25">
      <c r="A44" s="128"/>
      <c r="I44" s="134">
        <f t="shared" si="22"/>
        <v>4.0000000000000029E-2</v>
      </c>
      <c r="J44" s="134">
        <f>IF('2-E-Communication'!$P$65="no","",ROUND($I44,4))</f>
        <v>0.04</v>
      </c>
      <c r="K44" s="134">
        <f>IF('2-E-Communication'!$P$66="no","",ROUND($I44,4))</f>
        <v>0.04</v>
      </c>
      <c r="L44" s="134">
        <f>IF('2-E-Communication'!$P$67="no","",ROUND($I44,4))</f>
        <v>0.04</v>
      </c>
      <c r="M44" s="134">
        <f>IF('2-E-Communication'!$P$68="no","",ROUND($I44,4))</f>
        <v>0.04</v>
      </c>
      <c r="N44" s="134"/>
      <c r="AG44" s="8"/>
      <c r="AH44" s="8"/>
      <c r="AI44" s="8"/>
      <c r="AJ44" s="8"/>
      <c r="AK44" s="8"/>
      <c r="AL44" s="8"/>
      <c r="AN44" s="8"/>
      <c r="AO44" s="8"/>
      <c r="AP44" s="8"/>
      <c r="AQ44" s="8"/>
      <c r="AR44" s="8"/>
      <c r="AS44" s="8"/>
      <c r="AT44" s="8"/>
      <c r="BP44" s="8"/>
      <c r="BQ44" s="8"/>
      <c r="BR44" s="8"/>
      <c r="BS44" s="8"/>
      <c r="BT44" s="8"/>
      <c r="BU44" s="8"/>
      <c r="BV44" s="8"/>
      <c r="BX44" s="8"/>
      <c r="BY44" s="8"/>
      <c r="BZ44" s="8"/>
      <c r="CA44" s="8"/>
      <c r="CB44" s="8"/>
      <c r="CC44" s="8"/>
      <c r="CD44" s="8"/>
      <c r="CO44" s="1" t="str">
        <f>IF('2bis-Regulator'!$AI$51="no/not applicable"," ","no")</f>
        <v>no</v>
      </c>
      <c r="CP44" s="1" t="str">
        <f>IF('2bis-Regulator'!$AI$52="no/not applicable"," ","no")</f>
        <v>no</v>
      </c>
      <c r="CQ44" s="1" t="str">
        <f>IF('2bis-Regulator'!$AI$53="no/not applicable"," ","no")</f>
        <v>no</v>
      </c>
      <c r="CR44" s="1" t="str">
        <f>IF('2bis-Regulator'!$AI$54="no/not applicable"," ","no")</f>
        <v>no</v>
      </c>
      <c r="CS44" s="1" t="str">
        <f>IF('2bis-Regulator'!$AI$55="no/not applicable"," ","no")</f>
        <v>no</v>
      </c>
      <c r="CT44" s="1" t="str">
        <f>IF('2bis-Regulator'!$AI$56="no/not applicable"," ","no")</f>
        <v>no</v>
      </c>
      <c r="CU44" s="1" t="str">
        <f>IF('2bis-Regulator'!$AI$57="no/not applicable"," ","no")</f>
        <v>no</v>
      </c>
      <c r="CW44" s="6" t="str">
        <f>IF('2bis-Regulator'!$AI$67="no/not applicable"," ","no/not applicable")</f>
        <v>no/not applicable</v>
      </c>
      <c r="CX44" s="6" t="str">
        <f>IF('2bis-Regulator'!$AI$68="no/not applicable"," ","no/not applicable")</f>
        <v>no/not applicable</v>
      </c>
      <c r="CY44" s="6" t="str">
        <f>IF('2bis-Regulator'!$AI$69="no/not applicable"," ","no/not applicable")</f>
        <v>no/not applicable</v>
      </c>
      <c r="CZ44" s="6" t="str">
        <f>IF(OR('2bis-Regulator'!$AI$82="no",'2bis-Regulator'!$AI$82="not applicable")," ","no")</f>
        <v>no</v>
      </c>
      <c r="DA44" s="6" t="str">
        <f>IF(OR('2bis-Regulator'!$AI$85="no",'2bis-Regulator'!$AI$85="not applicable")," ","no")</f>
        <v>no</v>
      </c>
      <c r="DB44" s="6" t="str">
        <f>IF(OR('2bis-Regulator'!$AI$88="no",'2bis-Regulator'!$AI$88="not applicable")," ","no")</f>
        <v>no</v>
      </c>
    </row>
    <row r="45" spans="1:106" x14ac:dyDescent="0.25">
      <c r="A45" s="128"/>
      <c r="I45" s="134">
        <f t="shared" si="22"/>
        <v>4.1000000000000029E-2</v>
      </c>
      <c r="J45" s="134">
        <f>IF('2-E-Communication'!$P$65="no","",ROUND($I45,4))</f>
        <v>4.1000000000000002E-2</v>
      </c>
      <c r="K45" s="134">
        <f>IF('2-E-Communication'!$P$66="no","",ROUND($I45,4))</f>
        <v>4.1000000000000002E-2</v>
      </c>
      <c r="L45" s="134">
        <f>IF('2-E-Communication'!$P$67="no","",ROUND($I45,4))</f>
        <v>4.1000000000000002E-2</v>
      </c>
      <c r="M45" s="134">
        <f>IF('2-E-Communication'!$P$68="no","",ROUND($I45,4))</f>
        <v>4.1000000000000002E-2</v>
      </c>
      <c r="N45" s="134"/>
      <c r="AG45" s="8"/>
      <c r="AH45" s="8"/>
      <c r="AI45" s="8"/>
      <c r="AJ45" s="8"/>
      <c r="AK45" s="8"/>
      <c r="AL45" s="8"/>
      <c r="AN45" s="8"/>
      <c r="AO45" s="8"/>
      <c r="AP45" s="8"/>
      <c r="AQ45" s="8"/>
      <c r="AR45" s="8"/>
      <c r="AS45" s="8"/>
      <c r="AT45" s="8"/>
      <c r="BP45" s="8"/>
      <c r="BQ45" s="8"/>
      <c r="BR45" s="8"/>
      <c r="BS45" s="8"/>
      <c r="BT45" s="8"/>
      <c r="BU45" s="8"/>
      <c r="BV45" s="8"/>
      <c r="BX45" s="8"/>
      <c r="BY45" s="8"/>
      <c r="BZ45" s="8"/>
      <c r="CA45" s="8"/>
      <c r="CB45" s="8"/>
      <c r="CC45" s="8"/>
      <c r="CD45" s="8"/>
    </row>
    <row r="46" spans="1:106" x14ac:dyDescent="0.25">
      <c r="A46" s="128"/>
      <c r="I46" s="134">
        <f t="shared" si="22"/>
        <v>4.200000000000003E-2</v>
      </c>
      <c r="J46" s="134">
        <f>IF('2-E-Communication'!$P$65="no","",ROUND($I46,4))</f>
        <v>4.2000000000000003E-2</v>
      </c>
      <c r="K46" s="134">
        <f>IF('2-E-Communication'!$P$66="no","",ROUND($I46,4))</f>
        <v>4.2000000000000003E-2</v>
      </c>
      <c r="L46" s="134">
        <f>IF('2-E-Communication'!$P$67="no","",ROUND($I46,4))</f>
        <v>4.2000000000000003E-2</v>
      </c>
      <c r="M46" s="134">
        <f>IF('2-E-Communication'!$P$68="no","",ROUND($I46,4))</f>
        <v>4.2000000000000003E-2</v>
      </c>
      <c r="N46" s="134"/>
      <c r="AG46" s="8"/>
      <c r="AH46" s="8"/>
      <c r="AI46" s="8"/>
      <c r="AJ46" s="8"/>
      <c r="AK46" s="8"/>
      <c r="AL46" s="8"/>
      <c r="AN46" s="8"/>
      <c r="AO46" s="8"/>
      <c r="AP46" s="8"/>
      <c r="AQ46" s="8"/>
      <c r="AR46" s="8"/>
      <c r="AS46" s="8"/>
      <c r="AT46" s="8"/>
      <c r="BP46" s="8"/>
      <c r="BQ46" s="8"/>
      <c r="BR46" s="8"/>
      <c r="BS46" s="8"/>
      <c r="BT46" s="8"/>
      <c r="BU46" s="8"/>
      <c r="BV46" s="8"/>
      <c r="BX46" s="8"/>
      <c r="BY46" s="8"/>
      <c r="BZ46" s="8"/>
      <c r="CA46" s="8"/>
      <c r="CB46" s="8"/>
      <c r="CC46" s="8"/>
      <c r="CD46" s="8"/>
    </row>
    <row r="47" spans="1:106" x14ac:dyDescent="0.25">
      <c r="A47" s="128" t="s">
        <v>915</v>
      </c>
      <c r="C47" s="1">
        <f>IF(LEFT(C49,14)="not applicable",1,COUNTA(C49:C51))</f>
        <v>2</v>
      </c>
      <c r="D47" s="1">
        <f t="shared" ref="D47:F47" si="91">IF(LEFT(D49,14)="not applicable",1,COUNTA(D49:D51))</f>
        <v>2</v>
      </c>
      <c r="E47" s="1">
        <f t="shared" si="91"/>
        <v>2</v>
      </c>
      <c r="F47" s="1">
        <f t="shared" si="91"/>
        <v>2</v>
      </c>
      <c r="I47" s="134">
        <f t="shared" si="22"/>
        <v>4.3000000000000031E-2</v>
      </c>
      <c r="J47" s="134">
        <f>IF('2-E-Communication'!$P$65="no","",ROUND($I47,4))</f>
        <v>4.2999999999999997E-2</v>
      </c>
      <c r="K47" s="134">
        <f>IF('2-E-Communication'!$P$66="no","",ROUND($I47,4))</f>
        <v>4.2999999999999997E-2</v>
      </c>
      <c r="L47" s="134">
        <f>IF('2-E-Communication'!$P$67="no","",ROUND($I47,4))</f>
        <v>4.2999999999999997E-2</v>
      </c>
      <c r="M47" s="134">
        <f>IF('2-E-Communication'!$P$68="no","",ROUND($I47,4))</f>
        <v>4.2999999999999997E-2</v>
      </c>
      <c r="N47" s="134"/>
      <c r="P47" s="6">
        <f t="shared" ref="P47:V47" si="92">IF(LEFT(P49,14)="not applicable",1,COUNTA(P49:P51))</f>
        <v>3</v>
      </c>
      <c r="Q47" s="1">
        <f t="shared" si="92"/>
        <v>2</v>
      </c>
      <c r="R47" s="1">
        <f t="shared" si="92"/>
        <v>3</v>
      </c>
      <c r="S47" s="1">
        <f t="shared" si="92"/>
        <v>2</v>
      </c>
      <c r="T47" s="1">
        <f t="shared" si="92"/>
        <v>3</v>
      </c>
      <c r="U47" s="1">
        <f t="shared" si="92"/>
        <v>2</v>
      </c>
      <c r="V47" s="1">
        <f t="shared" si="92"/>
        <v>2</v>
      </c>
      <c r="Y47" s="1">
        <f t="shared" ref="Y47:AA47" si="93">IF(LEFT(Y49,14)="not applicable",1,COUNTA(Y49:Y51))</f>
        <v>2</v>
      </c>
      <c r="Z47" s="1">
        <f t="shared" si="93"/>
        <v>3</v>
      </c>
      <c r="AA47" s="1">
        <f t="shared" si="93"/>
        <v>2</v>
      </c>
      <c r="AB47" s="1"/>
      <c r="AC47" s="1">
        <f t="shared" ref="AC47:AD47" si="94">IF(LEFT(AC49,14)="not applicable",1,COUNTA(AC49:AC51))</f>
        <v>2</v>
      </c>
      <c r="AD47" s="1">
        <f t="shared" si="94"/>
        <v>2</v>
      </c>
      <c r="AG47" s="1">
        <f t="shared" ref="AG47:AI47" si="95">IF(LEFT(AG49,14)="not applicable",1,COUNTA(AG49:AG51))</f>
        <v>2</v>
      </c>
      <c r="AH47" s="1">
        <f t="shared" si="95"/>
        <v>3</v>
      </c>
      <c r="AI47" s="1">
        <f t="shared" si="95"/>
        <v>2</v>
      </c>
      <c r="AJ47" s="1"/>
      <c r="AK47" s="1">
        <f t="shared" ref="AK47:AL47" si="96">IF(LEFT(AK49,14)="not applicable",1,COUNTA(AK49:AK51))</f>
        <v>2</v>
      </c>
      <c r="AL47" s="1">
        <f t="shared" si="96"/>
        <v>2</v>
      </c>
      <c r="AN47" s="1">
        <f t="shared" ref="AN47:AP47" si="97">IF(LEFT(AN49,14)="not applicable",1,COUNTA(AN49:AN51))</f>
        <v>2</v>
      </c>
      <c r="AO47" s="1">
        <f t="shared" si="97"/>
        <v>3</v>
      </c>
      <c r="AP47" s="1">
        <f t="shared" si="97"/>
        <v>2</v>
      </c>
      <c r="AQ47" s="1"/>
      <c r="AR47" s="1">
        <f t="shared" ref="AR47:AS47" si="98">IF(LEFT(AR49,14)="not applicable",1,COUNTA(AR49:AR51))</f>
        <v>2</v>
      </c>
      <c r="AS47" s="1">
        <f t="shared" si="98"/>
        <v>2</v>
      </c>
      <c r="AT47" s="8"/>
      <c r="AV47" s="1">
        <f>IF(LEFT(AV49,14)="not applicable",1,COUNTA(AV49:AV51))</f>
        <v>3</v>
      </c>
      <c r="AY47" s="1">
        <f t="shared" ref="AY47" si="99">IF(LEFT(AY49,14)="not applicable",1,COUNTA(AY49:AY51))</f>
        <v>2</v>
      </c>
      <c r="BB47" s="1">
        <f t="shared" ref="BB47" si="100">IF(LEFT(BB49,14)="not applicable",1,COUNTA(BB49:BB51))</f>
        <v>2</v>
      </c>
      <c r="BC47" s="1"/>
      <c r="BE47" s="1">
        <f t="shared" ref="BE47:BF47" si="101">IF(LEFT(BE49,14)="not applicable",1,COUNTA(BE49:BE51))</f>
        <v>2</v>
      </c>
      <c r="BF47" s="1">
        <f t="shared" si="101"/>
        <v>2</v>
      </c>
      <c r="BG47" s="1">
        <f t="shared" ref="BG47" si="102">IF(LEFT(BG49,14)="not applicable",1,COUNTA(BG49:BG51))</f>
        <v>2</v>
      </c>
      <c r="BH47" s="1"/>
      <c r="BJ47" s="1">
        <f t="shared" ref="BJ47" si="103">IF(LEFT(BJ49,14)="not applicable",1,COUNTA(BJ49:BJ51))</f>
        <v>2</v>
      </c>
      <c r="BK47" s="1"/>
      <c r="BM47" s="1">
        <f t="shared" ref="BM47" si="104">IF(LEFT(BM49,14)="not applicable",1,COUNTA(BM49:BM51))</f>
        <v>2</v>
      </c>
      <c r="BN47" s="1"/>
      <c r="BP47" s="1">
        <f t="shared" ref="BP47:BR47" si="105">IF(LEFT(BP49,14)="not applicable",1,COUNTA(BP49:BP51))</f>
        <v>2</v>
      </c>
      <c r="BQ47" s="1">
        <f t="shared" si="105"/>
        <v>3</v>
      </c>
      <c r="BR47" s="1">
        <f t="shared" si="105"/>
        <v>2</v>
      </c>
      <c r="BS47" s="1"/>
      <c r="BT47" s="1">
        <f t="shared" ref="BT47:BU47" si="106">IF(LEFT(BT49,14)="not applicable",1,COUNTA(BT49:BT51))</f>
        <v>2</v>
      </c>
      <c r="BU47" s="1">
        <f t="shared" si="106"/>
        <v>2</v>
      </c>
      <c r="BV47" s="8"/>
      <c r="BX47" s="1">
        <f t="shared" ref="BX47:BZ47" si="107">IF(LEFT(BX49,14)="not applicable",1,COUNTA(BX49:BX51))</f>
        <v>2</v>
      </c>
      <c r="BY47" s="1">
        <f t="shared" si="107"/>
        <v>3</v>
      </c>
      <c r="BZ47" s="1">
        <f t="shared" si="107"/>
        <v>2</v>
      </c>
      <c r="CA47" s="1"/>
      <c r="CB47" s="1">
        <f t="shared" ref="CB47:CC47" si="108">IF(LEFT(CB49,14)="not applicable",1,COUNTA(CB49:CB51))</f>
        <v>2</v>
      </c>
      <c r="CC47" s="1">
        <f t="shared" si="108"/>
        <v>2</v>
      </c>
      <c r="CD47" s="8"/>
      <c r="CF47" s="1">
        <f>IF(LEFT(CF49,14)="not applicable",1,COUNTA(CF49:CF51))</f>
        <v>3</v>
      </c>
      <c r="CI47" s="1">
        <f t="shared" ref="CI47" si="109">IF(LEFT(CI49,14)="not applicable",1,COUNTA(CI49:CI51))</f>
        <v>2</v>
      </c>
      <c r="CJ47" s="1"/>
      <c r="CL47" s="1">
        <f t="shared" ref="CL47" si="110">IF(LEFT(CL49,14)="not applicable",1,COUNTA(CL49:CL51))</f>
        <v>2</v>
      </c>
      <c r="CM47" s="1"/>
    </row>
    <row r="48" spans="1:106" ht="23" x14ac:dyDescent="0.25">
      <c r="A48" s="128" t="s">
        <v>916</v>
      </c>
      <c r="C48" s="127" t="s">
        <v>494</v>
      </c>
      <c r="D48" s="127" t="s">
        <v>495</v>
      </c>
      <c r="E48" s="127" t="s">
        <v>496</v>
      </c>
      <c r="F48" s="127" t="s">
        <v>497</v>
      </c>
      <c r="I48" s="134">
        <f t="shared" si="22"/>
        <v>4.4000000000000032E-2</v>
      </c>
      <c r="J48" s="134">
        <f>IF('2-E-Communication'!$P$65="no","",ROUND($I48,4))</f>
        <v>4.3999999999999997E-2</v>
      </c>
      <c r="K48" s="134">
        <f>IF('2-E-Communication'!$P$66="no","",ROUND($I48,4))</f>
        <v>4.3999999999999997E-2</v>
      </c>
      <c r="L48" s="134">
        <f>IF('2-E-Communication'!$P$67="no","",ROUND($I48,4))</f>
        <v>4.3999999999999997E-2</v>
      </c>
      <c r="M48" s="134">
        <f>IF('2-E-Communication'!$P$68="no","",ROUND($I48,4))</f>
        <v>4.3999999999999997E-2</v>
      </c>
      <c r="N48" s="134"/>
      <c r="P48" s="6" t="s">
        <v>925</v>
      </c>
      <c r="Q48" s="6" t="s">
        <v>926</v>
      </c>
      <c r="R48" s="6" t="s">
        <v>927</v>
      </c>
      <c r="S48" s="6" t="s">
        <v>931</v>
      </c>
      <c r="T48" s="6" t="s">
        <v>928</v>
      </c>
      <c r="U48" s="6" t="s">
        <v>929</v>
      </c>
      <c r="V48" s="6" t="s">
        <v>930</v>
      </c>
      <c r="Y48" s="11" t="s">
        <v>505</v>
      </c>
      <c r="Z48" s="11" t="s">
        <v>506</v>
      </c>
      <c r="AA48" s="11" t="s">
        <v>507</v>
      </c>
      <c r="AB48" s="11"/>
      <c r="AC48" s="11" t="s">
        <v>508</v>
      </c>
      <c r="AD48" s="11" t="s">
        <v>509</v>
      </c>
      <c r="AG48" s="11" t="s">
        <v>510</v>
      </c>
      <c r="AH48" s="11" t="s">
        <v>512</v>
      </c>
      <c r="AI48" s="11" t="s">
        <v>513</v>
      </c>
      <c r="AJ48" s="11"/>
      <c r="AK48" s="11" t="s">
        <v>511</v>
      </c>
      <c r="AL48" s="11" t="s">
        <v>514</v>
      </c>
      <c r="AN48" s="11" t="s">
        <v>515</v>
      </c>
      <c r="AO48" s="11" t="s">
        <v>516</v>
      </c>
      <c r="AP48" s="11" t="s">
        <v>517</v>
      </c>
      <c r="AQ48" s="11"/>
      <c r="AR48" s="11" t="s">
        <v>518</v>
      </c>
      <c r="AS48" s="11" t="s">
        <v>519</v>
      </c>
      <c r="AT48" s="8"/>
      <c r="AV48" s="7" t="s">
        <v>523</v>
      </c>
      <c r="AY48" s="7" t="s">
        <v>524</v>
      </c>
      <c r="BB48" s="7" t="s">
        <v>932</v>
      </c>
      <c r="BC48" s="7"/>
      <c r="BE48" s="7" t="s">
        <v>932</v>
      </c>
      <c r="BF48" s="7" t="s">
        <v>932</v>
      </c>
      <c r="BG48" s="7" t="s">
        <v>932</v>
      </c>
      <c r="BH48" s="7"/>
      <c r="BJ48" s="7" t="s">
        <v>529</v>
      </c>
      <c r="BK48" s="7"/>
      <c r="BM48" s="7" t="s">
        <v>530</v>
      </c>
      <c r="BN48" s="7"/>
      <c r="BP48" s="11" t="s">
        <v>537</v>
      </c>
      <c r="BQ48" s="11" t="s">
        <v>538</v>
      </c>
      <c r="BR48" s="11" t="s">
        <v>541</v>
      </c>
      <c r="BS48" s="11"/>
      <c r="BT48" s="11" t="s">
        <v>537</v>
      </c>
      <c r="BU48" s="11" t="s">
        <v>538</v>
      </c>
      <c r="BV48" s="8"/>
      <c r="BX48" s="11" t="s">
        <v>540</v>
      </c>
      <c r="BY48" s="11" t="s">
        <v>542</v>
      </c>
      <c r="BZ48" s="11" t="s">
        <v>543</v>
      </c>
      <c r="CA48" s="11"/>
      <c r="CB48" s="11" t="s">
        <v>539</v>
      </c>
      <c r="CC48" s="11" t="s">
        <v>544</v>
      </c>
      <c r="CD48" s="8"/>
      <c r="CF48" s="7" t="s">
        <v>534</v>
      </c>
      <c r="CI48" s="7" t="s">
        <v>535</v>
      </c>
      <c r="CJ48" s="7"/>
      <c r="CL48" s="7" t="s">
        <v>536</v>
      </c>
      <c r="CM48" s="7"/>
    </row>
    <row r="49" spans="1:106" ht="23" x14ac:dyDescent="0.25">
      <c r="A49" s="128"/>
      <c r="C49" s="1" t="str">
        <f>IF('2-E-Communication'!$AI$13="no","not applicable (based on previous answers')","yes")</f>
        <v>yes</v>
      </c>
      <c r="D49" s="1" t="str">
        <f>IF('2-E-Communication'!$AI$14="no","not applicable (based on previous answers')","yes")</f>
        <v>yes</v>
      </c>
      <c r="E49" s="1" t="str">
        <f>IF('2-E-Communication'!$AI$15="no","not applicable (based on previous answers')","yes")</f>
        <v>yes</v>
      </c>
      <c r="F49" s="1" t="str">
        <f>IF('2-E-Communication'!$AI$16="no","not applicable (based on previous answers')","yes")</f>
        <v>yes</v>
      </c>
      <c r="I49" s="134">
        <f t="shared" si="22"/>
        <v>4.5000000000000033E-2</v>
      </c>
      <c r="J49" s="134">
        <f>IF('2-E-Communication'!$P$65="no","",ROUND($I49,4))</f>
        <v>4.4999999999999998E-2</v>
      </c>
      <c r="K49" s="134">
        <f>IF('2-E-Communication'!$P$66="no","",ROUND($I49,4))</f>
        <v>4.4999999999999998E-2</v>
      </c>
      <c r="L49" s="134">
        <f>IF('2-E-Communication'!$P$67="no","",ROUND($I49,4))</f>
        <v>4.4999999999999998E-2</v>
      </c>
      <c r="M49" s="134">
        <f>IF('2-E-Communication'!$P$68="no","",ROUND($I49,4))</f>
        <v>4.4999999999999998E-2</v>
      </c>
      <c r="N49" s="134"/>
      <c r="P49" s="6" t="str">
        <f>IF(OR('2-E-Communication'!$AI$86="degree of market power held by operators has not been assessed",'2-E-Communication'!$AI$86="no"),"not applicable","no")</f>
        <v>no</v>
      </c>
      <c r="Q49" s="1" t="str">
        <f>IF(OR('2-E-Communication'!$AI$86="degree of market power held by operators has not been assessed",'2-E-Communication'!$AI$86="no"),"not applicable","yes")</f>
        <v>yes</v>
      </c>
      <c r="R49" s="1" t="str">
        <f>IF(OR('2-E-Communication'!$AI$86="degree of market power held by operators has not been assessed",'2-E-Communication'!$AI$86="no",'2-E-Communication'!$AI$90="no"),"not applicable","yes")</f>
        <v>yes</v>
      </c>
      <c r="S49" s="1" t="str">
        <f>IF(OR('2-E-Communication'!$AI$86="degree of market power held by operators has not been assessed",'2-E-Communication'!$AI$86="no",'2-E-Communication'!$AI$90="no"),"not applicable", IF('2-E-Communication'!$AI$92="no","not applicable", "yes"))</f>
        <v>yes</v>
      </c>
      <c r="T49" s="1" t="str">
        <f>IF(OR('2-E-Communication'!$AI$86="degree of market power held by operators has not been assessed",'2-E-Communication'!$AI$86="yes"),"not applicable","no")</f>
        <v>no</v>
      </c>
      <c r="U49" s="1" t="str">
        <f>IF(OR('2-E-Communication'!$AI$86="degree of market power held by operators has not been assessed",'2-E-Communication'!$AI$86="yes"),"not applicable","yes")</f>
        <v>yes</v>
      </c>
      <c r="V49" s="1" t="str">
        <f>IF(OR('2-E-Communication'!$AI$86="degree of market power held by operators has not been assessed",'2-E-Communication'!$AI$86="yes",'2-E-Communication'!$AI$98="no"),"not applicable","yes")</f>
        <v>yes</v>
      </c>
      <c r="Y49" s="1" t="str">
        <f>IF(OR('2-E-Communication'!$AI$103="degree of market power held by operators has not been assessed",'2-E-Communication'!$AI$103="no"),"not applicable","yes")</f>
        <v>yes</v>
      </c>
      <c r="Z49" s="1" t="str">
        <f>IF(OR('2-E-Communication'!$AI$103="degree of market power held by operators has not been assessed",'2-E-Communication'!$AI$103="no",'2-E-Communication'!$AI$105="no"),"not applicable","yes")</f>
        <v>yes</v>
      </c>
      <c r="AA49" s="1" t="str">
        <f>IF(OR('2-E-Communication'!$AI$103="degree of market power held by operators has not been assessed",'2-E-Communication'!$AI$103="no",'2-E-Communication'!$AI$105="no"),"not applicable", IF('2-E-Communication'!$AI$107="no","not applicable", "yes"))</f>
        <v>yes</v>
      </c>
      <c r="AB49" s="1"/>
      <c r="AC49" s="1" t="str">
        <f>IF(OR('2-E-Communication'!$AI$103="degree of market power held by operators has not been assessed",'2-E-Communication'!$AI$103="yes"),"not applicable","yes")</f>
        <v>yes</v>
      </c>
      <c r="AD49" s="1" t="str">
        <f>IF(OR('2-E-Communication'!$AI$103="degree of market power held by operators has not been assessed",'2-E-Communication'!$AI$103="yes",'2-E-Communication'!$AI$111="no"),"not applicable","yes")</f>
        <v>yes</v>
      </c>
      <c r="AG49" s="1" t="str">
        <f>IF(OR('2-E-Communication'!$AI$116="degree of market power held by operators has not been assessed",'2-E-Communication'!$AI$116="no"),"not applicable","yes")</f>
        <v>yes</v>
      </c>
      <c r="AH49" s="1" t="str">
        <f>IF(OR('2-E-Communication'!$AI$116="degree of market power held by operators has not been assessed",'2-E-Communication'!$AI$116="no",'2-E-Communication'!$AI$118="no"),"not applicable","yes")</f>
        <v>yes</v>
      </c>
      <c r="AI49" s="1" t="str">
        <f>IF(OR('2-E-Communication'!$AI$116="degree of market power held by operators has not been assessed",'2-E-Communication'!$AI$116="no",'2-E-Communication'!$AI$118="no"),"not applicable", IF('2-E-Communication'!$AI$120="no","not applicable", "yes"))</f>
        <v>yes</v>
      </c>
      <c r="AJ49" s="1"/>
      <c r="AK49" s="1" t="str">
        <f>IF(OR('2-E-Communication'!$AI$116="degree of market power held by operators has not been assessed",'2-E-Communication'!$AI$116="yes"),"not applicable","yes")</f>
        <v>yes</v>
      </c>
      <c r="AL49" s="1" t="str">
        <f>IF(OR('2-E-Communication'!$AI$116="degree of market power held by operators has not been assessed",'2-E-Communication'!$AI$116="yes",'2-E-Communication'!$AI$124="no"),"not applicable","yes")</f>
        <v>yes</v>
      </c>
      <c r="AN49" s="1" t="str">
        <f>IF(OR('2-E-Communication'!$AI$129="degree of market power held by operators has not been assessed",'2-E-Communication'!$AI$129="no"),"not applicable","yes")</f>
        <v>yes</v>
      </c>
      <c r="AO49" s="1" t="str">
        <f>IF(OR('2-E-Communication'!$AI$129="degree of market power held by operators has not been assessed",'2-E-Communication'!$AI$129="no",'2-E-Communication'!$AI$131="no"),"not applicable","yes")</f>
        <v>yes</v>
      </c>
      <c r="AP49" s="1" t="str">
        <f>IF(OR('2-E-Communication'!$AI$129="degree of market power held by operators has not been assessed",'2-E-Communication'!$AI$129="no",'2-E-Communication'!$AI$131="no"),"not applicable", IF('2-E-Communication'!$AI$133="no","not applicable", "yes"))</f>
        <v>yes</v>
      </c>
      <c r="AQ49" s="1"/>
      <c r="AR49" s="1" t="str">
        <f>IF(OR('2-E-Communication'!$AI$129="degree of market power held by operators has not been assessed",'2-E-Communication'!$AI$129="yes"),"not applicable","yes")</f>
        <v>yes</v>
      </c>
      <c r="AS49" s="1" t="str">
        <f>IF(OR('2-E-Communication'!$AI$129="degree of market power held by operators has not been assessed",'2-E-Communication'!$AI$129="yes",'2-E-Communication'!$AI$137="no"),"not applicable","yes")</f>
        <v>yes</v>
      </c>
      <c r="AT49" s="8"/>
      <c r="AV49" s="6" t="str">
        <f>IF('2-E-Communication'!$AI$141="no","not applicable (based on previous answer)","retail market is a monopoly")</f>
        <v>retail market is a monopoly</v>
      </c>
      <c r="AY49" s="1" t="str">
        <f>IF(LEFT('2-E-Communication'!$AI$143,2)="no","not applicable (based on previous answer)","yes")</f>
        <v>yes</v>
      </c>
      <c r="BB49" s="1" t="str">
        <f>IF('2-E-Communication'!$AI$158="no","not applicable (based on previous answers')","yes")</f>
        <v>yes</v>
      </c>
      <c r="BC49" s="1"/>
      <c r="BE49" s="1" t="str">
        <f>IF('2-E-Communication'!$AI$158="no","not applicable (based on previous answers')","yes")</f>
        <v>yes</v>
      </c>
      <c r="BF49" s="1" t="str">
        <f>IF('2-E-Communication'!$AI$158="no","not applicable (based on previous answers')","yes")</f>
        <v>yes</v>
      </c>
      <c r="BG49" s="1" t="str">
        <f>IF('2-E-Communication'!$AI$158="no","not applicable (based on previous answers')","yes")</f>
        <v>yes</v>
      </c>
      <c r="BH49" s="1"/>
      <c r="BJ49" s="1" t="str">
        <f>IF('2-E-Communication'!$AI$166="no","not applicable (based on previous answers')","yes")</f>
        <v>yes</v>
      </c>
      <c r="BK49" s="1"/>
      <c r="BM49" s="1" t="str">
        <f>IF('2-E-Communication'!$AI$169="no","not applicable (based on previous answers')","yes")</f>
        <v>yes</v>
      </c>
      <c r="BN49" s="1"/>
      <c r="BP49" s="1" t="str">
        <f>IF(OR('2-E-Communication'!$AI$175="degree of market power held by operators has not been assessed",'2-E-Communication'!$AI$175="no"),"not applicable","yes")</f>
        <v>yes</v>
      </c>
      <c r="BQ49" s="1" t="str">
        <f>IF(OR('2-E-Communication'!$AI$175="degree of market power held by operators has not been assessed",'2-E-Communication'!$AI$175="no",'2-E-Communication'!$AI$177="no"),"not applicable","yes")</f>
        <v>yes</v>
      </c>
      <c r="BR49" s="1" t="str">
        <f>IF(OR('2-E-Communication'!$AI$175="degree of market power held by operators has not been assessed",'2-E-Communication'!$AI$175="no",'2-E-Communication'!$AI$177="no"),"not applicable", IF('2-E-Communication'!$AI$179="no","not applicable", "yes"))</f>
        <v>yes</v>
      </c>
      <c r="BS49" s="1"/>
      <c r="BT49" s="1" t="str">
        <f>IF(OR('2-E-Communication'!$AI$175="degree of market power held by operators has not been assessed",'2-E-Communication'!$AI$175="yes"),"not applicable","yes")</f>
        <v>yes</v>
      </c>
      <c r="BU49" s="1" t="str">
        <f>IF(OR('2-E-Communication'!$AI$175="degree of market power held by operators has not been assessed",'2-E-Communication'!$AI$175="yes",'2-E-Communication'!$AI$183="no"),"not applicable","yes")</f>
        <v>yes</v>
      </c>
      <c r="BV49" s="8"/>
      <c r="BX49" s="1" t="str">
        <f>IF(OR('2-E-Communication'!$AI$188="degree of market power held by operators has not been assessed",'2-E-Communication'!$AI$188="no"),"not applicable","yes")</f>
        <v>yes</v>
      </c>
      <c r="BY49" s="1" t="str">
        <f>IF(OR('2-E-Communication'!$AI$188="degree of market power held by operators has not been assessed",'2-E-Communication'!$AI$188="no",'2-E-Communication'!$AI$190="no"),"not applicable","yes")</f>
        <v>yes</v>
      </c>
      <c r="BZ49" s="1" t="str">
        <f>IF(OR('2-E-Communication'!$AI$188="degree of market power held by operators has not been assessed",'2-E-Communication'!$AI$188="no",'2-E-Communication'!$AI$190="no"),"not applicable", IF('2-E-Communication'!$AI$192="no","not applicable", "yes"))</f>
        <v>yes</v>
      </c>
      <c r="CA49" s="1"/>
      <c r="CB49" s="1" t="str">
        <f>IF(OR('2-E-Communication'!$AI$188="degree of market power held by operators has not been assessed",'2-E-Communication'!$AI$188="yes"),"not applicable","yes")</f>
        <v>yes</v>
      </c>
      <c r="CC49" s="1" t="str">
        <f>IF(OR('2-E-Communication'!$AI$188="degree of market power held by operators has not been assessed",'2-E-Communication'!$AI$188="yes",'2-E-Communication'!$AI$196="no"),"not applicable","yes")</f>
        <v>yes</v>
      </c>
      <c r="CD49" s="8"/>
      <c r="CF49" s="6" t="str">
        <f>IF('2-E-Communication'!$AI$200="no","not applicable (based on previous answer)","retail market is a monopoly")</f>
        <v>retail market is a monopoly</v>
      </c>
      <c r="CI49" s="1" t="str">
        <f>IF(LEFT('2-E-Communication'!$AI$204,2)="no","not applicable (based on previous answer)","yes")</f>
        <v>yes</v>
      </c>
      <c r="CJ49" s="1"/>
      <c r="CL49" s="1" t="str">
        <f>IF(LEFT('2-E-Communication'!$AI$217,2)="no","not applicable (based on previous answer)","yes")</f>
        <v>yes</v>
      </c>
      <c r="CM49" s="1"/>
    </row>
    <row r="50" spans="1:106" ht="46" x14ac:dyDescent="0.25">
      <c r="A50" s="128"/>
      <c r="C50" s="1" t="str">
        <f>IF('2-E-Communication'!$AI$13="no"," ","no")</f>
        <v>no</v>
      </c>
      <c r="D50" s="1" t="str">
        <f>IF('2-E-Communication'!$AI$14="no"," ","no")</f>
        <v>no</v>
      </c>
      <c r="E50" s="1" t="str">
        <f>IF('2-E-Communication'!$AI$15="no"," ","no")</f>
        <v>no</v>
      </c>
      <c r="F50" s="1" t="str">
        <f>IF('2-E-Communication'!$AI$16="no"," ","no")</f>
        <v>no</v>
      </c>
      <c r="I50" s="134">
        <f>I49+0.001</f>
        <v>4.6000000000000034E-2</v>
      </c>
      <c r="J50" s="134">
        <f>IF('2-E-Communication'!$P$65="no","",ROUND($I50,4))</f>
        <v>4.5999999999999999E-2</v>
      </c>
      <c r="K50" s="134">
        <f>IF('2-E-Communication'!$P$66="no","",ROUND($I50,4))</f>
        <v>4.5999999999999999E-2</v>
      </c>
      <c r="L50" s="134">
        <f>IF('2-E-Communication'!$P$67="no","",ROUND($I50,4))</f>
        <v>4.5999999999999999E-2</v>
      </c>
      <c r="M50" s="134">
        <f>IF('2-E-Communication'!$P$68="no","",ROUND($I50,4))</f>
        <v>4.5999999999999999E-2</v>
      </c>
      <c r="N50" s="134"/>
      <c r="P50" s="6" t="str">
        <f>IF(OR('2-E-Communication'!$AI$86="degree of market power held by operators has not been assessed",'2-E-Communication'!$AI$86="no")," ","yes (must ensure accounting separation)")</f>
        <v>yes (must ensure accounting separation)</v>
      </c>
      <c r="Q50" s="6" t="str">
        <f>IF(OR('2-E-Communication'!$AI$86="degree of market power held by operators has not been assessed",'2-E-Communication'!$AI$86="no")," ","no")</f>
        <v>no</v>
      </c>
      <c r="R50" s="1" t="str">
        <f>IF(OR('2-E-Communication'!$AI$86="degree of market power held by operators has not been assessed",'2-E-Communication'!$AI$86="no",'2-E-Communication'!$AI$90="no"),"not applicable","yes, but only ex-post")</f>
        <v>yes, but only ex-post</v>
      </c>
      <c r="S50" s="1" t="str">
        <f>IF(OR('2-E-Communication'!$AI$86="degree of market power held by operators has not been assessed",'2-E-Communication'!$AI$86="no",'2-E-Communication'!$AI$90="no")," ", IF('2-E-Communication'!$AI$92="no"," ", "no"))</f>
        <v>no</v>
      </c>
      <c r="T50" s="6" t="str">
        <f>IF(OR('2-E-Communication'!$AI$86="degree of market power held by operators has not been assessed",'2-E-Communication'!$AI$86="yes")," ","yes (must ensure accounting separation)")</f>
        <v>yes (must ensure accounting separation)</v>
      </c>
      <c r="U50" s="6" t="str">
        <f>IF(OR('2-E-Communication'!$AI$86="degree of market power held by operators has not been assessed",'2-E-Communication'!$AI$86="yes")," ","no")</f>
        <v>no</v>
      </c>
      <c r="V50" s="1" t="str">
        <f>IF(OR('2-E-Communication'!$AI$86="degree of market power held by operators has not been assessed",'2-E-Communication'!$AI$86="yes",'2-E-Communication'!$AI$98="no"),"","no")</f>
        <v>no</v>
      </c>
      <c r="Y50" s="1" t="str">
        <f>IF(OR('2-E-Communication'!$AI$103="degree of market power held by operators has not been assessed",'2-E-Communication'!$AI$103="no"),"","no")</f>
        <v>no</v>
      </c>
      <c r="Z50" s="1" t="str">
        <f>IF(OR('2-E-Communication'!$AI$103="degree of market power held by operators has not been assessed",'2-E-Communication'!$AI$103="no",'2-E-Communication'!$AI$105="no"),"not applicable","yes, but only ex-post")</f>
        <v>yes, but only ex-post</v>
      </c>
      <c r="AA50" s="1" t="str">
        <f>IF(OR('2-E-Communication'!$AI$103="degree of market power held by operators has not been assessed",'2-E-Communication'!$AI$103="no",'2-E-Communication'!$AI$105="no"),"", IF('2-E-Communication'!$AI$107="no","", "no"))</f>
        <v>no</v>
      </c>
      <c r="AB50" s="1"/>
      <c r="AC50" s="6" t="str">
        <f>IF(OR('2-E-Communication'!$AI$103="degree of market power held by operators has not been assessed",'2-E-Communication'!$AI$103="yes")," ","no")</f>
        <v>no</v>
      </c>
      <c r="AD50" s="1" t="str">
        <f>IF(OR('2-E-Communication'!$AI$103="degree of market power held by operators has not been assessed",'2-E-Communication'!$AI$103="yes",'2-E-Communication'!$AI$111="no"),"","no")</f>
        <v>no</v>
      </c>
      <c r="AG50" s="1" t="str">
        <f>IF(OR('2-E-Communication'!$AI$116="degree of market power held by operators has not been assessed",'2-E-Communication'!$AI$116="no"),"","no")</f>
        <v>no</v>
      </c>
      <c r="AH50" s="1" t="str">
        <f>IF(OR('2-E-Communication'!$AI$116="degree of market power held by operators has not been assessed",'2-E-Communication'!$AI$116="no",'2-E-Communication'!$AI$118="no"),"not applicable","yes, but only ex-post")</f>
        <v>yes, but only ex-post</v>
      </c>
      <c r="AI50" s="1" t="str">
        <f>IF(OR('2-E-Communication'!$AI$116="degree of market power held by operators has not been assessed",'2-E-Communication'!$AI$116="no",'2-E-Communication'!$AI$118="no"),"", IF('2-E-Communication'!$AI$120="no","", "no"))</f>
        <v>no</v>
      </c>
      <c r="AJ50" s="1"/>
      <c r="AK50" s="6" t="str">
        <f>IF(OR('2-E-Communication'!$AI$116="degree of market power held by operators has not been assessed",'2-E-Communication'!$AI$116="yes")," ","no")</f>
        <v>no</v>
      </c>
      <c r="AL50" s="1" t="str">
        <f>IF(OR('2-E-Communication'!$AI$116="degree of market power held by operators has not been assessed",'2-E-Communication'!$AI$116="yes",'2-E-Communication'!$AI$124="no"),"","no")</f>
        <v>no</v>
      </c>
      <c r="AN50" s="1" t="str">
        <f>IF(OR('2-E-Communication'!$AI$129="degree of market power held by operators has not been assessed",'2-E-Communication'!$AI$129="no"),"","no")</f>
        <v>no</v>
      </c>
      <c r="AO50" s="1" t="str">
        <f>IF(OR('2-E-Communication'!$AI$129="degree of market power held by operators has not been assessed",'2-E-Communication'!$AI$129="no",'2-E-Communication'!$AI$131="no"),"not applicable","yes, but only ex-post")</f>
        <v>yes, but only ex-post</v>
      </c>
      <c r="AP50" s="1" t="str">
        <f>IF(OR('2-E-Communication'!$AI$129="degree of market power held by operators has not been assessed",'2-E-Communication'!$AI$129="no",'2-E-Communication'!$AI$131="no"),"", IF('2-E-Communication'!$AI$133="no","", "no"))</f>
        <v>no</v>
      </c>
      <c r="AQ50" s="1"/>
      <c r="AR50" s="6" t="str">
        <f>IF(OR('2-E-Communication'!$AI$129="degree of market power held by operators has not been assessed",'2-E-Communication'!$AI$129="yes")," ","no")</f>
        <v>no</v>
      </c>
      <c r="AS50" s="1" t="str">
        <f>IF(OR('2-E-Communication'!$AI$129="degree of market power held by operators has not been assessed",'2-E-Communication'!$AI$129="yes",'2-E-Communication'!$AI$137="no"),"","no")</f>
        <v>no</v>
      </c>
      <c r="AT50" s="8"/>
      <c r="AV50" s="6" t="str">
        <f>IF('2-E-Communication'!$AI$141="no"," ","retail market is not yet competitive enough")</f>
        <v>retail market is not yet competitive enough</v>
      </c>
      <c r="AY50" s="1" t="str">
        <f>IF('2-E-Communication'!$AI$143="no"," ","no")</f>
        <v>no</v>
      </c>
      <c r="BB50" s="1" t="str">
        <f>IF('2-E-Communication'!$AI$158="no"," ","no")</f>
        <v>no</v>
      </c>
      <c r="BC50" s="1"/>
      <c r="BE50" s="1" t="str">
        <f>IF('2-E-Communication'!$AI$158="no"," ","no")</f>
        <v>no</v>
      </c>
      <c r="BF50" s="1" t="str">
        <f>IF('2-E-Communication'!$AI$158="no"," ","no")</f>
        <v>no</v>
      </c>
      <c r="BG50" s="1" t="str">
        <f>IF('2-E-Communication'!$AI$158="no"," ","no")</f>
        <v>no</v>
      </c>
      <c r="BH50" s="1"/>
      <c r="BJ50" s="1" t="str">
        <f>IF('2-E-Communication'!$AI$166="no"," ","no")</f>
        <v>no</v>
      </c>
      <c r="BK50" s="1"/>
      <c r="BM50" s="1" t="str">
        <f>IF('2-E-Communication'!$AI$169="no"," ","no")</f>
        <v>no</v>
      </c>
      <c r="BN50" s="1"/>
      <c r="BP50" s="1" t="str">
        <f>IF(OR('2-E-Communication'!$AI$175="degree of market power held by operators has not been assessed",'2-E-Communication'!$AI$175="no"),"","no")</f>
        <v>no</v>
      </c>
      <c r="BQ50" s="1" t="str">
        <f>IF(OR('2-E-Communication'!$AI$175="degree of market power held by operators has not been assessed",'2-E-Communication'!$AI$175="no",'2-E-Communication'!$AI$177="no"),"not applicable","yes, but only ex-post")</f>
        <v>yes, but only ex-post</v>
      </c>
      <c r="BR50" s="1" t="str">
        <f>IF(OR('2-E-Communication'!$AI$175="degree of market power held by operators has not been assessed",'2-E-Communication'!$AI$175="no",'2-E-Communication'!$AI$177="no"),"", IF('2-E-Communication'!$AI$179="no","", "no"))</f>
        <v>no</v>
      </c>
      <c r="BS50" s="1"/>
      <c r="BT50" s="6" t="str">
        <f>IF(OR('2-E-Communication'!$AI$175="degree of market power held by operators has not been assessed",'2-E-Communication'!$AI$175="yes")," ","no")</f>
        <v>no</v>
      </c>
      <c r="BU50" s="1" t="str">
        <f>IF(OR('2-E-Communication'!$AI$175="degree of market power held by operators has not been assessed",'2-E-Communication'!$AI$175="yes",'2-E-Communication'!$AI$183="no"),"","no")</f>
        <v>no</v>
      </c>
      <c r="BV50" s="8"/>
      <c r="BX50" s="1" t="str">
        <f>IF(OR('2-E-Communication'!$AI$188="degree of market power held by operators has not been assessed",'2-E-Communication'!$AI$188="no"),"","no")</f>
        <v>no</v>
      </c>
      <c r="BY50" s="1" t="str">
        <f>IF(OR('2-E-Communication'!$AI$188="degree of market power held by operators has not been assessed",'2-E-Communication'!$AI$188="no",'2-E-Communication'!$AI$190="no"),"not applicable","yes, but only ex-post")</f>
        <v>yes, but only ex-post</v>
      </c>
      <c r="BZ50" s="1" t="str">
        <f>IF(OR('2-E-Communication'!$AI$188="degree of market power held by operators has not been assessed",'2-E-Communication'!$AI$188="no",'2-E-Communication'!$AI$190="no"),"", IF('2-E-Communication'!$AI$192="no","", "no"))</f>
        <v>no</v>
      </c>
      <c r="CA50" s="1"/>
      <c r="CB50" s="6" t="str">
        <f>IF(OR('2-E-Communication'!$AI$188="degree of market power held by operators has not been assessed",'2-E-Communication'!$AI$188="yes")," ","no")</f>
        <v>no</v>
      </c>
      <c r="CC50" s="1" t="str">
        <f>IF(OR('2-E-Communication'!$AI$188="degree of market power held by operators has not been assessed",'2-E-Communication'!$AI$188="yes",'2-E-Communication'!$AI$196="no"),"","no")</f>
        <v>no</v>
      </c>
      <c r="CD50" s="8"/>
      <c r="CF50" s="6" t="str">
        <f>IF('2-E-Communication'!$AI$200="no"," ","retail market is yet competitive enough")</f>
        <v>retail market is yet competitive enough</v>
      </c>
      <c r="CI50" s="1" t="str">
        <f>IF('2-E-Communication'!$AI$204="no"," ","no")</f>
        <v>no</v>
      </c>
      <c r="CJ50" s="1"/>
      <c r="CL50" s="1" t="str">
        <f>IF('2-E-Communication'!$AI$217="no"," ","no")</f>
        <v>no</v>
      </c>
      <c r="CM50" s="1"/>
    </row>
    <row r="51" spans="1:106" ht="46" x14ac:dyDescent="0.25">
      <c r="A51" s="128"/>
      <c r="I51" s="134">
        <f t="shared" si="22"/>
        <v>4.7000000000000035E-2</v>
      </c>
      <c r="J51" s="134">
        <f>IF('2-E-Communication'!$P$65="no","",ROUND($I51,4))</f>
        <v>4.7E-2</v>
      </c>
      <c r="K51" s="134">
        <f>IF('2-E-Communication'!$P$66="no","",ROUND($I51,4))</f>
        <v>4.7E-2</v>
      </c>
      <c r="L51" s="134">
        <f>IF('2-E-Communication'!$P$67="no","",ROUND($I51,4))</f>
        <v>4.7E-2</v>
      </c>
      <c r="M51" s="134">
        <f>IF('2-E-Communication'!$P$68="no","",ROUND($I51,4))</f>
        <v>4.7E-2</v>
      </c>
      <c r="N51" s="134"/>
      <c r="P51" s="6" t="str">
        <f>IF(OR('2-E-Communication'!$AI$86="degree of market power held by operators has not been assessed",'2-E-Communication'!$AI$86="no")," ","yes (must ensure legal, operational or ownership separation)")</f>
        <v>yes (must ensure legal, operational or ownership separation)</v>
      </c>
      <c r="Q51" s="6"/>
      <c r="R51" s="1" t="str">
        <f>IF(OR('2-E-Communication'!$AI$86="degree of market power held by operators has not been assessed",'2-E-Communication'!$AI$86="no",'2-E-Communication'!$AI$90="no")," ","no")</f>
        <v>no</v>
      </c>
      <c r="T51" s="6" t="str">
        <f>IF(OR('2-E-Communication'!$AI$86="degree of market power held by operators has not been assessed",'2-E-Communication'!$AI$86="yes")," ","yes (must ensure legal, operational or ownership separation)")</f>
        <v>yes (must ensure legal, operational or ownership separation)</v>
      </c>
      <c r="U51" s="6"/>
      <c r="V51" s="6"/>
      <c r="Z51" s="1" t="str">
        <f>IF(OR('2-E-Communication'!$AI$103="degree of market power held by operators has not been assessed",'2-E-Communication'!$AI$103="no",'2-E-Communication'!$AI$105="no")," ","no")</f>
        <v>no</v>
      </c>
      <c r="AG51" s="8"/>
      <c r="AH51" s="1" t="str">
        <f>IF(OR('2-E-Communication'!$AI$116="degree of market power held by operators has not been assessed",'2-E-Communication'!$AI$116="no",'2-E-Communication'!$AI$118="no")," ","no")</f>
        <v>no</v>
      </c>
      <c r="AI51" s="8"/>
      <c r="AJ51" s="8"/>
      <c r="AK51" s="8"/>
      <c r="AL51" s="8"/>
      <c r="AN51" s="8"/>
      <c r="AO51" s="1" t="str">
        <f>IF(OR('2-E-Communication'!$AI$129="degree of market power held by operators has not been assessed",'2-E-Communication'!$AI$129="no",'2-E-Communication'!$AI$131="no")," ","no")</f>
        <v>no</v>
      </c>
      <c r="AP51" s="8"/>
      <c r="AQ51" s="8"/>
      <c r="AR51" s="8"/>
      <c r="AS51" s="8"/>
      <c r="AT51" s="8"/>
      <c r="AV51" s="6" t="str">
        <f>IF('2-E-Communication'!$AI$141="no"," ","other (please explain in Comments column)")</f>
        <v>other (please explain in Comments column)</v>
      </c>
      <c r="BP51" s="8"/>
      <c r="BQ51" s="1" t="str">
        <f>IF(OR('2-E-Communication'!$AI$175="degree of market power held by operators has not been assessed",'2-E-Communication'!$AI$175="no",'2-E-Communication'!$AI$177="no")," ","no")</f>
        <v>no</v>
      </c>
      <c r="BR51" s="8"/>
      <c r="BS51" s="8"/>
      <c r="BT51" s="8"/>
      <c r="BU51" s="8"/>
      <c r="BV51" s="8"/>
      <c r="BX51" s="8"/>
      <c r="BY51" s="1" t="str">
        <f>IF(OR('2-E-Communication'!$AI$188="degree of market power held by operators has not been assessed",'2-E-Communication'!$AI$188="no",'2-E-Communication'!$AI$190="no")," ","no")</f>
        <v>no</v>
      </c>
      <c r="BZ51" s="8"/>
      <c r="CA51" s="8"/>
      <c r="CB51" s="8"/>
      <c r="CC51" s="8"/>
      <c r="CD51" s="8"/>
      <c r="CF51" s="6" t="str">
        <f>IF('2-E-Communication'!$AI$200="no"," ","other (please explain in Comments column)")</f>
        <v>other (please explain in Comments column)</v>
      </c>
      <c r="CO51" s="1">
        <f>IF(LEFT(CO53,14)="not applicable",1,COUNTA(CO53:CO54))</f>
        <v>2</v>
      </c>
      <c r="CP51" s="1">
        <f t="shared" ref="CP51:CU51" si="111">IF(LEFT(CP53,14)="not applicable",1,COUNTA(CP53:CP54))</f>
        <v>2</v>
      </c>
      <c r="CQ51" s="1">
        <f t="shared" si="111"/>
        <v>2</v>
      </c>
      <c r="CR51" s="1">
        <f t="shared" si="111"/>
        <v>2</v>
      </c>
      <c r="CS51" s="1">
        <f t="shared" si="111"/>
        <v>2</v>
      </c>
      <c r="CT51" s="1">
        <f t="shared" si="111"/>
        <v>2</v>
      </c>
      <c r="CU51" s="1">
        <f t="shared" si="111"/>
        <v>2</v>
      </c>
      <c r="CW51" s="1">
        <f t="shared" ref="CW51:DB51" si="112">IF(LEFT(CW53,14)="not applicable",1,COUNTA(CW53:CW54))</f>
        <v>2</v>
      </c>
      <c r="CX51" s="1">
        <f t="shared" si="112"/>
        <v>2</v>
      </c>
      <c r="CY51" s="1">
        <f t="shared" si="112"/>
        <v>2</v>
      </c>
      <c r="CZ51" s="1">
        <f t="shared" si="112"/>
        <v>2</v>
      </c>
      <c r="DA51" s="1">
        <f t="shared" si="112"/>
        <v>2</v>
      </c>
      <c r="DB51" s="1">
        <f t="shared" si="112"/>
        <v>2</v>
      </c>
    </row>
    <row r="52" spans="1:106" ht="23" x14ac:dyDescent="0.25">
      <c r="A52" s="128"/>
      <c r="I52" s="134">
        <f t="shared" si="22"/>
        <v>4.8000000000000036E-2</v>
      </c>
      <c r="J52" s="134">
        <f>IF('2-E-Communication'!$P$65="no","",ROUND($I52,4))</f>
        <v>4.8000000000000001E-2</v>
      </c>
      <c r="K52" s="134">
        <f>IF('2-E-Communication'!$P$66="no","",ROUND($I52,4))</f>
        <v>4.8000000000000001E-2</v>
      </c>
      <c r="L52" s="134">
        <f>IF('2-E-Communication'!$P$67="no","",ROUND($I52,4))</f>
        <v>4.8000000000000001E-2</v>
      </c>
      <c r="M52" s="134">
        <f>IF('2-E-Communication'!$P$68="no","",ROUND($I52,4))</f>
        <v>4.8000000000000001E-2</v>
      </c>
      <c r="N52" s="134"/>
      <c r="AG52" s="8"/>
      <c r="AH52" s="8"/>
      <c r="AI52" s="8"/>
      <c r="AJ52" s="8"/>
      <c r="AK52" s="8"/>
      <c r="AL52" s="8"/>
      <c r="AN52" s="8"/>
      <c r="AO52" s="8"/>
      <c r="AP52" s="8"/>
      <c r="AQ52" s="8"/>
      <c r="AR52" s="8"/>
      <c r="AS52" s="8"/>
      <c r="AT52" s="8"/>
      <c r="BP52" s="8"/>
      <c r="BQ52" s="8"/>
      <c r="BR52" s="8"/>
      <c r="BS52" s="8"/>
      <c r="BT52" s="8"/>
      <c r="BU52" s="8"/>
      <c r="BV52" s="8"/>
      <c r="BX52" s="8"/>
      <c r="BY52" s="8"/>
      <c r="BZ52" s="8"/>
      <c r="CA52" s="8"/>
      <c r="CB52" s="8"/>
      <c r="CC52" s="8"/>
      <c r="CD52" s="8"/>
      <c r="CO52" s="6" t="s">
        <v>844</v>
      </c>
      <c r="CP52" s="6" t="s">
        <v>845</v>
      </c>
      <c r="CQ52" s="6" t="s">
        <v>846</v>
      </c>
      <c r="CR52" s="6" t="s">
        <v>847</v>
      </c>
      <c r="CS52" s="6" t="s">
        <v>848</v>
      </c>
      <c r="CT52" s="6" t="s">
        <v>849</v>
      </c>
      <c r="CU52" s="6" t="s">
        <v>850</v>
      </c>
      <c r="CW52" s="6" t="s">
        <v>851</v>
      </c>
      <c r="CX52" s="6" t="s">
        <v>852</v>
      </c>
      <c r="CY52" s="6" t="s">
        <v>853</v>
      </c>
      <c r="CZ52" s="6" t="s">
        <v>854</v>
      </c>
      <c r="DA52" s="6" t="s">
        <v>855</v>
      </c>
      <c r="DB52" s="6" t="s">
        <v>856</v>
      </c>
    </row>
    <row r="53" spans="1:106" ht="46" x14ac:dyDescent="0.25">
      <c r="A53" s="128"/>
      <c r="I53" s="134">
        <f t="shared" si="22"/>
        <v>4.9000000000000037E-2</v>
      </c>
      <c r="J53" s="134">
        <f>IF('2-E-Communication'!$P$65="no","",ROUND($I53,4))</f>
        <v>4.9000000000000002E-2</v>
      </c>
      <c r="K53" s="134">
        <f>IF('2-E-Communication'!$P$66="no","",ROUND($I53,4))</f>
        <v>4.9000000000000002E-2</v>
      </c>
      <c r="L53" s="134">
        <f>IF('2-E-Communication'!$P$67="no","",ROUND($I53,4))</f>
        <v>4.9000000000000002E-2</v>
      </c>
      <c r="M53" s="134">
        <f>IF('2-E-Communication'!$P$68="no","",ROUND($I53,4))</f>
        <v>4.9000000000000002E-2</v>
      </c>
      <c r="N53" s="134"/>
      <c r="AG53" s="8"/>
      <c r="AH53" s="8"/>
      <c r="AI53" s="8"/>
      <c r="AJ53" s="8"/>
      <c r="AK53" s="8"/>
      <c r="AL53" s="8"/>
      <c r="AN53" s="8"/>
      <c r="AO53" s="8"/>
      <c r="AP53" s="8"/>
      <c r="AQ53" s="8"/>
      <c r="AR53" s="8"/>
      <c r="AS53" s="8"/>
      <c r="AT53" s="8"/>
      <c r="BP53" s="8"/>
      <c r="BQ53" s="8"/>
      <c r="BR53" s="8"/>
      <c r="BS53" s="8"/>
      <c r="BT53" s="8"/>
      <c r="BU53" s="8"/>
      <c r="BV53" s="8"/>
      <c r="BX53" s="8"/>
      <c r="BY53" s="8"/>
      <c r="BZ53" s="8"/>
      <c r="CA53" s="8"/>
      <c r="CB53" s="8"/>
      <c r="CC53" s="8"/>
      <c r="CD53" s="8"/>
      <c r="CO53" s="6" t="str">
        <f>IF('2bis-Regulator'!$AL$51="no/not applicable","not applicable (Q2b.b.10 answered with 'no')","yes (please provide link)")</f>
        <v>yes (please provide link)</v>
      </c>
      <c r="CP53" s="6" t="str">
        <f>IF('2bis-Regulator'!$AL$52="no/not applicable","not applicable (Q2b.b.10 answered with 'no')","yes (please provide link)")</f>
        <v>yes (please provide link)</v>
      </c>
      <c r="CQ53" s="6" t="str">
        <f>IF('2bis-Regulator'!$AL$53="no/not applicable","not applicable (Q2b.b.10 answered with 'no')","yes (please provide link)")</f>
        <v>yes (please provide link)</v>
      </c>
      <c r="CR53" s="6" t="str">
        <f>IF('2bis-Regulator'!$AL$54="no/not applicable","not applicable (Q2b.b.10 answered with 'no')","yes (please provide link)")</f>
        <v>yes (please provide link)</v>
      </c>
      <c r="CS53" s="6" t="str">
        <f>IF('2bis-Regulator'!$AL$55="no/not applicable","not applicable (Q2b.b.10 answered with 'no')","yes (please provide link)")</f>
        <v>yes (please provide link)</v>
      </c>
      <c r="CT53" s="6" t="str">
        <f>IF('2bis-Regulator'!$AL$56="no/not applicable","not applicable (Q2b.b.10 answered with 'no')","yes (please provide link)")</f>
        <v>yes (please provide link)</v>
      </c>
      <c r="CU53" s="6" t="str">
        <f>IF('2bis-Regulator'!$AL$57="no/not applicable","not applicable (Q2b.b.10 answered with 'no')","yes (please provide link)")</f>
        <v>yes (please provide link)</v>
      </c>
      <c r="CW53" s="1" t="str">
        <f>IF('2bis-Regulator'!$AL$67="no/not applicable","not applicable (Q2b.b.11 answered with 'no/not applicable')","yes")</f>
        <v>yes</v>
      </c>
      <c r="CX53" s="1" t="str">
        <f>IF('2bis-Regulator'!$AL$68="no/not applicable","not applicable (Q2b.b.11 answered with 'no/not applicable')","yes")</f>
        <v>yes</v>
      </c>
      <c r="CY53" s="1" t="str">
        <f>IF('2bis-Regulator'!$AL$69="no/not applicable","not applicable (Q2b.b.11 answered with 'no/not applicable')","yes")</f>
        <v>yes</v>
      </c>
      <c r="CZ53" s="1" t="str">
        <f>IF(OR('2bis-Regulator'!$AL$82="no",'2bis-Regulator'!$AL$82="not applicable"),"not applicable (Q2b.c.6 answered with 'no')","yes")</f>
        <v>yes</v>
      </c>
      <c r="DA53" s="1" t="str">
        <f>IF(OR('2bis-Regulator'!$AL$85="no",'2bis-Regulator'!$AL$85="not applicable"),"not applicable (Q2b.c.7 answered with 'no')","yes")</f>
        <v>yes</v>
      </c>
      <c r="DB53" s="1" t="str">
        <f>IF(OR('2bis-Regulator'!$AL$88="no",'2bis-Regulator'!$AL$88="not applicable"),"not applicable (Q2b.c.8 answered with 'no')","yes")</f>
        <v>yes</v>
      </c>
    </row>
    <row r="54" spans="1:106" ht="23" x14ac:dyDescent="0.25">
      <c r="A54" s="128"/>
      <c r="I54" s="134">
        <f t="shared" si="22"/>
        <v>5.0000000000000037E-2</v>
      </c>
      <c r="J54" s="134">
        <f>IF('2-E-Communication'!$P$65="no","",ROUND($I54,4))</f>
        <v>0.05</v>
      </c>
      <c r="K54" s="134">
        <f>IF('2-E-Communication'!$P$66="no","",ROUND($I54,4))</f>
        <v>0.05</v>
      </c>
      <c r="L54" s="134">
        <f>IF('2-E-Communication'!$P$67="no","",ROUND($I54,4))</f>
        <v>0.05</v>
      </c>
      <c r="M54" s="134">
        <f>IF('2-E-Communication'!$P$68="no","",ROUND($I54,4))</f>
        <v>0.05</v>
      </c>
      <c r="N54" s="134"/>
      <c r="AG54" s="8"/>
      <c r="AH54" s="8"/>
      <c r="AI54" s="8"/>
      <c r="AJ54" s="8"/>
      <c r="AK54" s="8"/>
      <c r="AL54" s="8"/>
      <c r="AN54" s="8"/>
      <c r="AO54" s="8"/>
      <c r="AP54" s="8"/>
      <c r="AQ54" s="8"/>
      <c r="AR54" s="8"/>
      <c r="AS54" s="8"/>
      <c r="AT54" s="8"/>
      <c r="BP54" s="8"/>
      <c r="BQ54" s="8"/>
      <c r="BR54" s="8"/>
      <c r="BS54" s="8"/>
      <c r="BT54" s="8"/>
      <c r="BU54" s="8"/>
      <c r="BV54" s="8"/>
      <c r="BX54" s="8"/>
      <c r="BY54" s="8"/>
      <c r="BZ54" s="8"/>
      <c r="CA54" s="8"/>
      <c r="CB54" s="8"/>
      <c r="CC54" s="8"/>
      <c r="CD54" s="8"/>
      <c r="CO54" s="1" t="str">
        <f>IF('2bis-Regulator'!$AL$51="no/not applicable"," ","no")</f>
        <v>no</v>
      </c>
      <c r="CP54" s="1" t="str">
        <f>IF('2bis-Regulator'!$AL$52="no/not applicable"," ","no")</f>
        <v>no</v>
      </c>
      <c r="CQ54" s="1" t="str">
        <f>IF('2bis-Regulator'!$AL$53="no/not applicable"," ","no")</f>
        <v>no</v>
      </c>
      <c r="CR54" s="1" t="str">
        <f>IF('2bis-Regulator'!$AL$54="no/not applicable"," ","no")</f>
        <v>no</v>
      </c>
      <c r="CS54" s="1" t="str">
        <f>IF('2bis-Regulator'!$AL$55="no/not applicable"," ","no")</f>
        <v>no</v>
      </c>
      <c r="CT54" s="1" t="str">
        <f>IF('2bis-Regulator'!$AL$56="no/not applicable"," ","no")</f>
        <v>no</v>
      </c>
      <c r="CU54" s="1" t="str">
        <f>IF('2bis-Regulator'!$AL$57="no/not applicable"," ","no")</f>
        <v>no</v>
      </c>
      <c r="CW54" s="6" t="str">
        <f>IF('2bis-Regulator'!$AL$67="no/not applicable"," ","no/not applicable")</f>
        <v>no/not applicable</v>
      </c>
      <c r="CX54" s="6" t="str">
        <f>IF('2bis-Regulator'!$AL$68="no/not applicable"," ","no/not applicable")</f>
        <v>no/not applicable</v>
      </c>
      <c r="CY54" s="6" t="str">
        <f>IF('2bis-Regulator'!$AL$69="no/not applicable"," ","no/not applicable")</f>
        <v>no/not applicable</v>
      </c>
      <c r="CZ54" s="6" t="str">
        <f>IF(OR('2bis-Regulator'!$AL$82="no",'2bis-Regulator'!$AL$82="not applicable")," ","no")</f>
        <v>no</v>
      </c>
      <c r="DA54" s="6" t="str">
        <f>IF(OR('2bis-Regulator'!$AL$85="no",'2bis-Regulator'!$AL$85="not applicable")," ","no")</f>
        <v>no</v>
      </c>
      <c r="DB54" s="6" t="str">
        <f>IF(OR('2bis-Regulator'!$AL$88="no",'2bis-Regulator'!$AL$88="not applicable")," ","no")</f>
        <v>no</v>
      </c>
    </row>
    <row r="55" spans="1:106" x14ac:dyDescent="0.25">
      <c r="A55" s="128"/>
      <c r="I55" s="134">
        <f t="shared" si="22"/>
        <v>5.1000000000000038E-2</v>
      </c>
      <c r="J55" s="134">
        <f>IF('2-E-Communication'!$P$65="no","",ROUND($I55,4))</f>
        <v>5.0999999999999997E-2</v>
      </c>
      <c r="K55" s="134">
        <f>IF('2-E-Communication'!$P$66="no","",ROUND($I55,4))</f>
        <v>5.0999999999999997E-2</v>
      </c>
      <c r="L55" s="134">
        <f>IF('2-E-Communication'!$P$67="no","",ROUND($I55,4))</f>
        <v>5.0999999999999997E-2</v>
      </c>
      <c r="M55" s="134">
        <f>IF('2-E-Communication'!$P$68="no","",ROUND($I55,4))</f>
        <v>5.0999999999999997E-2</v>
      </c>
      <c r="N55" s="134"/>
      <c r="AG55" s="8"/>
      <c r="AH55" s="8"/>
      <c r="AI55" s="8"/>
      <c r="AJ55" s="8"/>
      <c r="AK55" s="8"/>
      <c r="AL55" s="8"/>
      <c r="AN55" s="8"/>
      <c r="AO55" s="8"/>
      <c r="AP55" s="8"/>
      <c r="AQ55" s="8"/>
      <c r="AR55" s="8"/>
      <c r="AS55" s="8"/>
      <c r="AT55" s="8"/>
      <c r="BP55" s="8"/>
      <c r="BQ55" s="8"/>
      <c r="BR55" s="8"/>
      <c r="BS55" s="8"/>
      <c r="BT55" s="8"/>
      <c r="BU55" s="8"/>
      <c r="BV55" s="8"/>
      <c r="BX55" s="8"/>
      <c r="BY55" s="8"/>
      <c r="BZ55" s="8"/>
      <c r="CA55" s="8"/>
      <c r="CB55" s="8"/>
      <c r="CC55" s="8"/>
      <c r="CD55" s="8"/>
    </row>
    <row r="56" spans="1:106" x14ac:dyDescent="0.25">
      <c r="A56" s="128"/>
      <c r="I56" s="134">
        <f t="shared" si="22"/>
        <v>5.2000000000000039E-2</v>
      </c>
      <c r="J56" s="134">
        <f>IF('2-E-Communication'!$P$65="no","",ROUND($I56,4))</f>
        <v>5.1999999999999998E-2</v>
      </c>
      <c r="K56" s="134">
        <f>IF('2-E-Communication'!$P$66="no","",ROUND($I56,4))</f>
        <v>5.1999999999999998E-2</v>
      </c>
      <c r="L56" s="134">
        <f>IF('2-E-Communication'!$P$67="no","",ROUND($I56,4))</f>
        <v>5.1999999999999998E-2</v>
      </c>
      <c r="M56" s="134">
        <f>IF('2-E-Communication'!$P$68="no","",ROUND($I56,4))</f>
        <v>5.1999999999999998E-2</v>
      </c>
      <c r="N56" s="134"/>
      <c r="AG56" s="8"/>
      <c r="AH56" s="8"/>
      <c r="AI56" s="8"/>
      <c r="AJ56" s="8"/>
      <c r="AK56" s="8"/>
      <c r="AL56" s="8"/>
      <c r="AN56" s="8"/>
      <c r="AO56" s="8"/>
      <c r="AP56" s="8"/>
      <c r="AQ56" s="8"/>
      <c r="AR56" s="8"/>
      <c r="AS56" s="8"/>
      <c r="AT56" s="8"/>
      <c r="BP56" s="8"/>
      <c r="BQ56" s="8"/>
      <c r="BR56" s="8"/>
      <c r="BS56" s="8"/>
      <c r="BT56" s="8"/>
      <c r="BU56" s="8"/>
      <c r="BV56" s="8"/>
      <c r="BX56" s="8"/>
      <c r="BY56" s="8"/>
      <c r="BZ56" s="8"/>
      <c r="CA56" s="8"/>
      <c r="CB56" s="8"/>
      <c r="CC56" s="8"/>
      <c r="CD56" s="8"/>
    </row>
    <row r="57" spans="1:106" x14ac:dyDescent="0.25">
      <c r="A57" s="128"/>
      <c r="I57" s="134">
        <f t="shared" si="22"/>
        <v>5.300000000000004E-2</v>
      </c>
      <c r="J57" s="134">
        <f>IF('2-E-Communication'!$P$65="no","",ROUND($I57,4))</f>
        <v>5.2999999999999999E-2</v>
      </c>
      <c r="K57" s="134">
        <f>IF('2-E-Communication'!$P$66="no","",ROUND($I57,4))</f>
        <v>5.2999999999999999E-2</v>
      </c>
      <c r="L57" s="134">
        <f>IF('2-E-Communication'!$P$67="no","",ROUND($I57,4))</f>
        <v>5.2999999999999999E-2</v>
      </c>
      <c r="M57" s="134">
        <f>IF('2-E-Communication'!$P$68="no","",ROUND($I57,4))</f>
        <v>5.2999999999999999E-2</v>
      </c>
      <c r="N57" s="134"/>
      <c r="AG57" s="8"/>
      <c r="AH57" s="8"/>
      <c r="AI57" s="8"/>
      <c r="AJ57" s="8"/>
      <c r="AK57" s="8"/>
      <c r="AL57" s="8"/>
      <c r="AN57" s="8"/>
      <c r="AO57" s="8"/>
      <c r="AP57" s="8"/>
      <c r="AQ57" s="8"/>
      <c r="AR57" s="8"/>
      <c r="AS57" s="8"/>
      <c r="AT57" s="8"/>
      <c r="BP57" s="8"/>
      <c r="BQ57" s="8"/>
      <c r="BR57" s="8"/>
      <c r="BS57" s="8"/>
      <c r="BT57" s="8"/>
      <c r="BU57" s="8"/>
      <c r="BV57" s="8"/>
      <c r="BX57" s="8"/>
      <c r="BY57" s="8"/>
      <c r="BZ57" s="8"/>
      <c r="CA57" s="8"/>
      <c r="CB57" s="8"/>
      <c r="CC57" s="8"/>
      <c r="CD57" s="8"/>
    </row>
    <row r="58" spans="1:106" x14ac:dyDescent="0.25">
      <c r="A58" s="128"/>
      <c r="I58" s="134">
        <f t="shared" si="22"/>
        <v>5.4000000000000041E-2</v>
      </c>
      <c r="J58" s="134">
        <f>IF('2-E-Communication'!$P$65="no","",ROUND($I58,4))</f>
        <v>5.3999999999999999E-2</v>
      </c>
      <c r="K58" s="134">
        <f>IF('2-E-Communication'!$P$66="no","",ROUND($I58,4))</f>
        <v>5.3999999999999999E-2</v>
      </c>
      <c r="L58" s="134">
        <f>IF('2-E-Communication'!$P$67="no","",ROUND($I58,4))</f>
        <v>5.3999999999999999E-2</v>
      </c>
      <c r="M58" s="134">
        <f>IF('2-E-Communication'!$P$68="no","",ROUND($I58,4))</f>
        <v>5.3999999999999999E-2</v>
      </c>
      <c r="N58" s="134"/>
      <c r="AG58" s="8"/>
      <c r="AH58" s="8"/>
      <c r="AI58" s="8"/>
      <c r="AJ58" s="8"/>
      <c r="AK58" s="8"/>
      <c r="AL58" s="8"/>
      <c r="AN58" s="8"/>
      <c r="AO58" s="8"/>
      <c r="AP58" s="8"/>
      <c r="AQ58" s="8"/>
      <c r="AR58" s="8"/>
      <c r="AS58" s="8"/>
      <c r="AT58" s="8"/>
      <c r="BP58" s="8"/>
      <c r="BQ58" s="8"/>
      <c r="BR58" s="8"/>
      <c r="BS58" s="8"/>
      <c r="BT58" s="8"/>
      <c r="BU58" s="8"/>
      <c r="BV58" s="8"/>
      <c r="BX58" s="8"/>
      <c r="BY58" s="8"/>
      <c r="BZ58" s="8"/>
      <c r="CA58" s="8"/>
      <c r="CB58" s="8"/>
      <c r="CC58" s="8"/>
      <c r="CD58" s="8"/>
    </row>
    <row r="59" spans="1:106" x14ac:dyDescent="0.25">
      <c r="A59" s="166" t="s">
        <v>917</v>
      </c>
      <c r="C59" s="1">
        <f>IF(LEFT(C61,14)="not applicable",1,COUNTA(C61:C63))</f>
        <v>2</v>
      </c>
      <c r="D59" s="1">
        <f t="shared" ref="D59:F59" si="113">IF(LEFT(D61,14)="not applicable",1,COUNTA(D61:D63))</f>
        <v>2</v>
      </c>
      <c r="E59" s="1">
        <f t="shared" si="113"/>
        <v>2</v>
      </c>
      <c r="F59" s="1">
        <f t="shared" si="113"/>
        <v>2</v>
      </c>
      <c r="I59" s="134">
        <f t="shared" si="22"/>
        <v>5.5000000000000042E-2</v>
      </c>
      <c r="J59" s="134">
        <f>IF('2-E-Communication'!$P$65="no","",ROUND($I59,4))</f>
        <v>5.5E-2</v>
      </c>
      <c r="K59" s="134">
        <f>IF('2-E-Communication'!$P$66="no","",ROUND($I59,4))</f>
        <v>5.5E-2</v>
      </c>
      <c r="L59" s="134">
        <f>IF('2-E-Communication'!$P$67="no","",ROUND($I59,4))</f>
        <v>5.5E-2</v>
      </c>
      <c r="M59" s="134">
        <f>IF('2-E-Communication'!$P$68="no","",ROUND($I59,4))</f>
        <v>5.5E-2</v>
      </c>
      <c r="N59" s="134"/>
      <c r="P59" s="6">
        <f t="shared" ref="P59:V59" si="114">IF(LEFT(P61,14)="not applicable",1,COUNTA(P61:P63))</f>
        <v>3</v>
      </c>
      <c r="Q59" s="1">
        <f t="shared" si="114"/>
        <v>2</v>
      </c>
      <c r="R59" s="1">
        <f t="shared" si="114"/>
        <v>3</v>
      </c>
      <c r="S59" s="1">
        <f t="shared" si="114"/>
        <v>2</v>
      </c>
      <c r="T59" s="1">
        <f t="shared" si="114"/>
        <v>3</v>
      </c>
      <c r="U59" s="1">
        <f t="shared" si="114"/>
        <v>2</v>
      </c>
      <c r="V59" s="1">
        <f t="shared" si="114"/>
        <v>2</v>
      </c>
      <c r="Y59" s="1">
        <f t="shared" ref="Y59:AA59" si="115">IF(LEFT(Y61,14)="not applicable",1,COUNTA(Y61:Y63))</f>
        <v>2</v>
      </c>
      <c r="Z59" s="1">
        <f t="shared" si="115"/>
        <v>3</v>
      </c>
      <c r="AA59" s="1">
        <f t="shared" si="115"/>
        <v>2</v>
      </c>
      <c r="AB59" s="1"/>
      <c r="AC59" s="1">
        <f t="shared" ref="AC59:AD59" si="116">IF(LEFT(AC61,14)="not applicable",1,COUNTA(AC61:AC63))</f>
        <v>2</v>
      </c>
      <c r="AD59" s="1">
        <f t="shared" si="116"/>
        <v>2</v>
      </c>
      <c r="AG59" s="1">
        <f t="shared" ref="AG59:AI59" si="117">IF(LEFT(AG61,14)="not applicable",1,COUNTA(AG61:AG63))</f>
        <v>2</v>
      </c>
      <c r="AH59" s="1">
        <f t="shared" si="117"/>
        <v>3</v>
      </c>
      <c r="AI59" s="1">
        <f t="shared" si="117"/>
        <v>2</v>
      </c>
      <c r="AJ59" s="1"/>
      <c r="AK59" s="1">
        <f t="shared" ref="AK59:AL59" si="118">IF(LEFT(AK61,14)="not applicable",1,COUNTA(AK61:AK63))</f>
        <v>2</v>
      </c>
      <c r="AL59" s="1">
        <f t="shared" si="118"/>
        <v>2</v>
      </c>
      <c r="AN59" s="1">
        <f t="shared" ref="AN59:AP59" si="119">IF(LEFT(AN61,14)="not applicable",1,COUNTA(AN61:AN63))</f>
        <v>2</v>
      </c>
      <c r="AO59" s="1">
        <f t="shared" si="119"/>
        <v>3</v>
      </c>
      <c r="AP59" s="1">
        <f t="shared" si="119"/>
        <v>2</v>
      </c>
      <c r="AQ59" s="1"/>
      <c r="AR59" s="1">
        <f t="shared" ref="AR59:AS59" si="120">IF(LEFT(AR61,14)="not applicable",1,COUNTA(AR61:AR63))</f>
        <v>2</v>
      </c>
      <c r="AS59" s="1">
        <f t="shared" si="120"/>
        <v>2</v>
      </c>
      <c r="AT59" s="8"/>
      <c r="AV59" s="1">
        <f>IF(LEFT(AV61,14)="not applicable",1,COUNTA(AV61:AV63))</f>
        <v>3</v>
      </c>
      <c r="AY59" s="1">
        <f t="shared" ref="AY59" si="121">IF(LEFT(AY61,14)="not applicable",1,COUNTA(AY61:AY63))</f>
        <v>2</v>
      </c>
      <c r="BB59" s="1">
        <f t="shared" ref="BB59" si="122">IF(LEFT(BB61,14)="not applicable",1,COUNTA(BB61:BB63))</f>
        <v>2</v>
      </c>
      <c r="BC59" s="1"/>
      <c r="BE59" s="1">
        <f t="shared" ref="BE59:BF59" si="123">IF(LEFT(BE61,14)="not applicable",1,COUNTA(BE61:BE63))</f>
        <v>2</v>
      </c>
      <c r="BF59" s="1">
        <f t="shared" si="123"/>
        <v>2</v>
      </c>
      <c r="BG59" s="1">
        <f t="shared" ref="BG59" si="124">IF(LEFT(BG61,14)="not applicable",1,COUNTA(BG61:BG63))</f>
        <v>2</v>
      </c>
      <c r="BH59" s="1"/>
      <c r="BJ59" s="1">
        <f t="shared" ref="BJ59" si="125">IF(LEFT(BJ61,14)="not applicable",1,COUNTA(BJ61:BJ63))</f>
        <v>2</v>
      </c>
      <c r="BK59" s="1"/>
      <c r="BM59" s="1">
        <f t="shared" ref="BM59" si="126">IF(LEFT(BM61,14)="not applicable",1,COUNTA(BM61:BM63))</f>
        <v>2</v>
      </c>
      <c r="BN59" s="1"/>
      <c r="BP59" s="1">
        <f t="shared" ref="BP59:BR59" si="127">IF(LEFT(BP61,14)="not applicable",1,COUNTA(BP61:BP63))</f>
        <v>2</v>
      </c>
      <c r="BQ59" s="1">
        <f t="shared" si="127"/>
        <v>3</v>
      </c>
      <c r="BR59" s="1">
        <f t="shared" si="127"/>
        <v>2</v>
      </c>
      <c r="BS59" s="1"/>
      <c r="BT59" s="1">
        <f t="shared" ref="BT59:BU59" si="128">IF(LEFT(BT61,14)="not applicable",1,COUNTA(BT61:BT63))</f>
        <v>2</v>
      </c>
      <c r="BU59" s="1">
        <f t="shared" si="128"/>
        <v>2</v>
      </c>
      <c r="BV59" s="8"/>
      <c r="BX59" s="1">
        <f t="shared" ref="BX59:BZ59" si="129">IF(LEFT(BX61,14)="not applicable",1,COUNTA(BX61:BX63))</f>
        <v>2</v>
      </c>
      <c r="BY59" s="1">
        <f t="shared" si="129"/>
        <v>3</v>
      </c>
      <c r="BZ59" s="1">
        <f t="shared" si="129"/>
        <v>2</v>
      </c>
      <c r="CA59" s="1"/>
      <c r="CB59" s="1">
        <f t="shared" ref="CB59:CC59" si="130">IF(LEFT(CB61,14)="not applicable",1,COUNTA(CB61:CB63))</f>
        <v>2</v>
      </c>
      <c r="CC59" s="1">
        <f t="shared" si="130"/>
        <v>2</v>
      </c>
      <c r="CD59" s="8"/>
      <c r="CF59" s="1">
        <f>IF(LEFT(CF61,14)="not applicable",1,COUNTA(CF61:CF63))</f>
        <v>3</v>
      </c>
      <c r="CI59" s="1">
        <f t="shared" ref="CI59" si="131">IF(LEFT(CI61,14)="not applicable",1,COUNTA(CI61:CI63))</f>
        <v>2</v>
      </c>
      <c r="CJ59" s="1"/>
      <c r="CL59" s="1">
        <f t="shared" ref="CL59" si="132">IF(LEFT(CL61,14)="not applicable",1,COUNTA(CL61:CL63))</f>
        <v>2</v>
      </c>
      <c r="CM59" s="1"/>
    </row>
    <row r="60" spans="1:106" ht="23" x14ac:dyDescent="0.25">
      <c r="A60" s="128" t="s">
        <v>918</v>
      </c>
      <c r="C60" s="127" t="s">
        <v>494</v>
      </c>
      <c r="D60" s="127" t="s">
        <v>495</v>
      </c>
      <c r="E60" s="127" t="s">
        <v>496</v>
      </c>
      <c r="F60" s="127" t="s">
        <v>497</v>
      </c>
      <c r="I60" s="134">
        <f>I59+0.001</f>
        <v>5.6000000000000043E-2</v>
      </c>
      <c r="J60" s="134">
        <f>IF('2-E-Communication'!$P$65="no","",ROUND($I60,4))</f>
        <v>5.6000000000000001E-2</v>
      </c>
      <c r="K60" s="134">
        <f>IF('2-E-Communication'!$P$66="no","",ROUND($I60,4))</f>
        <v>5.6000000000000001E-2</v>
      </c>
      <c r="L60" s="134">
        <f>IF('2-E-Communication'!$P$67="no","",ROUND($I60,4))</f>
        <v>5.6000000000000001E-2</v>
      </c>
      <c r="M60" s="134">
        <f>IF('2-E-Communication'!$P$68="no","",ROUND($I60,4))</f>
        <v>5.6000000000000001E-2</v>
      </c>
      <c r="N60" s="134"/>
      <c r="P60" s="6" t="s">
        <v>925</v>
      </c>
      <c r="Q60" s="6" t="s">
        <v>926</v>
      </c>
      <c r="R60" s="6" t="s">
        <v>927</v>
      </c>
      <c r="S60" s="6" t="s">
        <v>931</v>
      </c>
      <c r="T60" s="6" t="s">
        <v>928</v>
      </c>
      <c r="U60" s="6" t="s">
        <v>929</v>
      </c>
      <c r="V60" s="6" t="s">
        <v>930</v>
      </c>
      <c r="Y60" s="11" t="s">
        <v>505</v>
      </c>
      <c r="Z60" s="11" t="s">
        <v>506</v>
      </c>
      <c r="AA60" s="11" t="s">
        <v>507</v>
      </c>
      <c r="AB60" s="11"/>
      <c r="AC60" s="11" t="s">
        <v>508</v>
      </c>
      <c r="AD60" s="11" t="s">
        <v>509</v>
      </c>
      <c r="AG60" s="11" t="s">
        <v>510</v>
      </c>
      <c r="AH60" s="11" t="s">
        <v>512</v>
      </c>
      <c r="AI60" s="11" t="s">
        <v>513</v>
      </c>
      <c r="AJ60" s="11"/>
      <c r="AK60" s="11" t="s">
        <v>511</v>
      </c>
      <c r="AL60" s="11" t="s">
        <v>514</v>
      </c>
      <c r="AN60" s="11" t="s">
        <v>515</v>
      </c>
      <c r="AO60" s="11" t="s">
        <v>516</v>
      </c>
      <c r="AP60" s="11" t="s">
        <v>517</v>
      </c>
      <c r="AQ60" s="11"/>
      <c r="AR60" s="11" t="s">
        <v>518</v>
      </c>
      <c r="AS60" s="11" t="s">
        <v>519</v>
      </c>
      <c r="AT60" s="8"/>
      <c r="AV60" s="7" t="s">
        <v>523</v>
      </c>
      <c r="AY60" s="7" t="s">
        <v>524</v>
      </c>
      <c r="BB60" s="7" t="s">
        <v>932</v>
      </c>
      <c r="BC60" s="7"/>
      <c r="BE60" s="7" t="s">
        <v>932</v>
      </c>
      <c r="BF60" s="7" t="s">
        <v>932</v>
      </c>
      <c r="BG60" s="7" t="s">
        <v>932</v>
      </c>
      <c r="BH60" s="7"/>
      <c r="BJ60" s="7" t="s">
        <v>529</v>
      </c>
      <c r="BK60" s="7"/>
      <c r="BM60" s="7" t="s">
        <v>530</v>
      </c>
      <c r="BN60" s="7"/>
      <c r="BP60" s="11" t="s">
        <v>537</v>
      </c>
      <c r="BQ60" s="11" t="s">
        <v>538</v>
      </c>
      <c r="BR60" s="11" t="s">
        <v>541</v>
      </c>
      <c r="BS60" s="11"/>
      <c r="BT60" s="11" t="s">
        <v>537</v>
      </c>
      <c r="BU60" s="11" t="s">
        <v>538</v>
      </c>
      <c r="BV60" s="8"/>
      <c r="BX60" s="11" t="s">
        <v>540</v>
      </c>
      <c r="BY60" s="11" t="s">
        <v>542</v>
      </c>
      <c r="BZ60" s="11" t="s">
        <v>543</v>
      </c>
      <c r="CA60" s="11"/>
      <c r="CB60" s="11" t="s">
        <v>539</v>
      </c>
      <c r="CC60" s="11" t="s">
        <v>544</v>
      </c>
      <c r="CD60" s="8"/>
      <c r="CF60" s="7" t="s">
        <v>534</v>
      </c>
      <c r="CI60" s="7" t="s">
        <v>535</v>
      </c>
      <c r="CJ60" s="7"/>
      <c r="CL60" s="7" t="s">
        <v>536</v>
      </c>
      <c r="CM60" s="7"/>
    </row>
    <row r="61" spans="1:106" ht="23" x14ac:dyDescent="0.25">
      <c r="A61" s="128"/>
      <c r="C61" s="1" t="str">
        <f>IF('2-E-Communication'!$AL$13="no","not applicable (based on previous answers')","yes")</f>
        <v>yes</v>
      </c>
      <c r="D61" s="1" t="str">
        <f>IF('2-E-Communication'!$AL$14="no","not applicable (based on previous answers')","yes")</f>
        <v>yes</v>
      </c>
      <c r="E61" s="1" t="str">
        <f>IF('2-E-Communication'!$AL$15="no","not applicable (based on previous answers')","yes")</f>
        <v>yes</v>
      </c>
      <c r="F61" s="1" t="str">
        <f>IF('2-E-Communication'!$AL$16="no","not applicable (based on previous answers')","yes")</f>
        <v>yes</v>
      </c>
      <c r="I61" s="134">
        <f t="shared" ref="I61:I124" si="133">I60+0.001</f>
        <v>5.7000000000000044E-2</v>
      </c>
      <c r="J61" s="134">
        <f>IF('2-E-Communication'!$P$65="no","",ROUND($I61,4))</f>
        <v>5.7000000000000002E-2</v>
      </c>
      <c r="K61" s="134">
        <f>IF('2-E-Communication'!$P$66="no","",ROUND($I61,4))</f>
        <v>5.7000000000000002E-2</v>
      </c>
      <c r="L61" s="134">
        <f>IF('2-E-Communication'!$P$67="no","",ROUND($I61,4))</f>
        <v>5.7000000000000002E-2</v>
      </c>
      <c r="M61" s="134">
        <f>IF('2-E-Communication'!$P$68="no","",ROUND($I61,4))</f>
        <v>5.7000000000000002E-2</v>
      </c>
      <c r="N61" s="134"/>
      <c r="P61" s="6" t="str">
        <f>IF(OR('2-E-Communication'!$AL$86="degree of market power held by operators has not been assessed",'2-E-Communication'!$AL$86="no"),"not applicable","no")</f>
        <v>no</v>
      </c>
      <c r="Q61" s="1" t="str">
        <f>IF(OR('2-E-Communication'!$AL$86="degree of market power held by operators has not been assessed",'2-E-Communication'!$AL$86="no"),"not applicable","yes")</f>
        <v>yes</v>
      </c>
      <c r="R61" s="1" t="str">
        <f>IF(OR('2-E-Communication'!$AL$86="degree of market power held by operators has not been assessed",'2-E-Communication'!$AL$86="no",'2-E-Communication'!$AL$90="no"),"not applicable","yes")</f>
        <v>yes</v>
      </c>
      <c r="S61" s="1" t="str">
        <f>IF(OR('2-E-Communication'!$AL$86="degree of market power held by operators has not been assessed",'2-E-Communication'!$AL$86="no",'2-E-Communication'!$AL$90="no"),"not applicable", IF('2-E-Communication'!$AL$92="no","not applicable", "yes"))</f>
        <v>yes</v>
      </c>
      <c r="T61" s="1" t="str">
        <f>IF(OR('2-E-Communication'!$AL$86="degree of market power held by operators has not been assessed",'2-E-Communication'!$AL$86="yes"),"not applicable","no")</f>
        <v>no</v>
      </c>
      <c r="U61" s="1" t="str">
        <f>IF(OR('2-E-Communication'!$AL$86="degree of market power held by operators has not been assessed",'2-E-Communication'!$AL$86="yes"),"not applicable","yes")</f>
        <v>yes</v>
      </c>
      <c r="V61" s="1" t="str">
        <f>IF(OR('2-E-Communication'!$AL$86="degree of market power held by operators has not been assessed",'2-E-Communication'!$AL$86="yes",'2-E-Communication'!$AL$98="no"),"not applicable","yes")</f>
        <v>yes</v>
      </c>
      <c r="Y61" s="1" t="str">
        <f>IF(OR('2-E-Communication'!$AL$103="degree of market power held by operators has not been assessed",'2-E-Communication'!$AL$103="no"),"not applicable","yes")</f>
        <v>yes</v>
      </c>
      <c r="Z61" s="1" t="str">
        <f>IF(OR('2-E-Communication'!$AL$103="degree of market power held by operators has not been assessed",'2-E-Communication'!$AL$103="no",'2-E-Communication'!$AL$105="no"),"not applicable","yes")</f>
        <v>yes</v>
      </c>
      <c r="AA61" s="1" t="str">
        <f>IF(OR('2-E-Communication'!$AL$103="degree of market power held by operators has not been assessed",'2-E-Communication'!$AL$103="no",'2-E-Communication'!$AL$105="no"),"not applicable", IF('2-E-Communication'!$AL$107="no","not applicable", "yes"))</f>
        <v>yes</v>
      </c>
      <c r="AB61" s="1"/>
      <c r="AC61" s="1" t="str">
        <f>IF(OR('2-E-Communication'!$AL$103="degree of market power held by operators has not been assessed",'2-E-Communication'!$AL$103="yes"),"not applicable","yes")</f>
        <v>yes</v>
      </c>
      <c r="AD61" s="1" t="str">
        <f>IF(OR('2-E-Communication'!$AL$103="degree of market power held by operators has not been assessed",'2-E-Communication'!$AL$103="yes",'2-E-Communication'!$AL$111="no"),"not applicable","yes")</f>
        <v>yes</v>
      </c>
      <c r="AG61" s="1" t="str">
        <f>IF(OR('2-E-Communication'!$AL$116="degree of market power held by operators has not been assessed",'2-E-Communication'!$AL$116="no"),"not applicable","yes")</f>
        <v>yes</v>
      </c>
      <c r="AH61" s="1" t="str">
        <f>IF(OR('2-E-Communication'!$AL$116="degree of market power held by operators has not been assessed",'2-E-Communication'!$AL$116="no",'2-E-Communication'!$AL$118="no"),"not applicable","yes")</f>
        <v>yes</v>
      </c>
      <c r="AI61" s="1" t="str">
        <f>IF(OR('2-E-Communication'!$AL$116="degree of market power held by operators has not been assessed",'2-E-Communication'!$AL$116="no",'2-E-Communication'!$AL$118="no"),"not applicable", IF('2-E-Communication'!$AL$120="no","not applicable", "yes"))</f>
        <v>yes</v>
      </c>
      <c r="AJ61" s="1"/>
      <c r="AK61" s="1" t="str">
        <f>IF(OR('2-E-Communication'!$AL$116="degree of market power held by operators has not been assessed",'2-E-Communication'!$AL$116="yes"),"not applicable","yes")</f>
        <v>yes</v>
      </c>
      <c r="AL61" s="1" t="str">
        <f>IF(OR('2-E-Communication'!$AL$116="degree of market power held by operators has not been assessed",'2-E-Communication'!$AL$116="yes",'2-E-Communication'!$AL$124="no"),"not applicable","yes")</f>
        <v>yes</v>
      </c>
      <c r="AN61" s="1" t="str">
        <f>IF(OR('2-E-Communication'!$AL$129="degree of market power held by operators has not been assessed",'2-E-Communication'!$AL$129="no"),"not applicable","yes")</f>
        <v>yes</v>
      </c>
      <c r="AO61" s="1" t="str">
        <f>IF(OR('2-E-Communication'!$AL$129="degree of market power held by operators has not been assessed",'2-E-Communication'!$AL$129="no",'2-E-Communication'!$AL$131="no"),"not applicable","yes")</f>
        <v>yes</v>
      </c>
      <c r="AP61" s="1" t="str">
        <f>IF(OR('2-E-Communication'!$AL$129="degree of market power held by operators has not been assessed",'2-E-Communication'!$AL$129="no",'2-E-Communication'!$AL$131="no"),"not applicable", IF('2-E-Communication'!$AL$133="no","not applicable", "yes"))</f>
        <v>yes</v>
      </c>
      <c r="AQ61" s="1"/>
      <c r="AR61" s="1" t="str">
        <f>IF(OR('2-E-Communication'!$AL$129="degree of market power held by operators has not been assessed",'2-E-Communication'!$AL$129="yes"),"not applicable","yes")</f>
        <v>yes</v>
      </c>
      <c r="AS61" s="1" t="str">
        <f>IF(OR('2-E-Communication'!$AL$129="degree of market power held by operators has not been assessed",'2-E-Communication'!$AL$129="yes",'2-E-Communication'!$AL$137="no"),"not applicable","yes")</f>
        <v>yes</v>
      </c>
      <c r="AT61" s="8"/>
      <c r="AV61" s="6" t="str">
        <f>IF('2-E-Communication'!$AL$141="no","not applicable (based on previous answer)","retail market is a monopoly")</f>
        <v>retail market is a monopoly</v>
      </c>
      <c r="AY61" s="1" t="str">
        <f>IF(LEFT('2-E-Communication'!$AL$143,2)="no","not applicable (based on previous answer)","yes")</f>
        <v>yes</v>
      </c>
      <c r="BB61" s="1" t="str">
        <f>IF('2-E-Communication'!$AL$158="no","not applicable (based on previous answers')","yes")</f>
        <v>yes</v>
      </c>
      <c r="BC61" s="1"/>
      <c r="BE61" s="1" t="str">
        <f>IF('2-E-Communication'!$AL$158="no","not applicable (based on previous answers')","yes")</f>
        <v>yes</v>
      </c>
      <c r="BF61" s="1" t="str">
        <f>IF('2-E-Communication'!$AL$158="no","not applicable (based on previous answers')","yes")</f>
        <v>yes</v>
      </c>
      <c r="BG61" s="1" t="str">
        <f>IF('2-E-Communication'!$AL$158="no","not applicable (based on previous answers')","yes")</f>
        <v>yes</v>
      </c>
      <c r="BH61" s="1"/>
      <c r="BJ61" s="1" t="str">
        <f>IF('2-E-Communication'!$AL$166="no","not applicable (based on previous answers')","yes")</f>
        <v>yes</v>
      </c>
      <c r="BK61" s="1"/>
      <c r="BM61" s="1" t="str">
        <f>IF('2-E-Communication'!$AL$169="no","not applicable (based on previous answers')","yes")</f>
        <v>yes</v>
      </c>
      <c r="BN61" s="1"/>
      <c r="BP61" s="1" t="str">
        <f>IF(OR('2-E-Communication'!$AL$175="degree of market power held by operators has not been assessed",'2-E-Communication'!$AL$175="no"),"not applicable","yes")</f>
        <v>yes</v>
      </c>
      <c r="BQ61" s="1" t="str">
        <f>IF(OR('2-E-Communication'!$AL$175="degree of market power held by operators has not been assessed",'2-E-Communication'!$AL$175="no",'2-E-Communication'!$AL$177="no"),"not applicable","yes")</f>
        <v>yes</v>
      </c>
      <c r="BR61" s="1" t="str">
        <f>IF(OR('2-E-Communication'!$AL$175="degree of market power held by operators has not been assessed",'2-E-Communication'!$AL$175="no",'2-E-Communication'!$AL$177="no"),"not applicable", IF('2-E-Communication'!$AL$179="no","not applicable", "yes"))</f>
        <v>yes</v>
      </c>
      <c r="BS61" s="1"/>
      <c r="BT61" s="1" t="str">
        <f>IF(OR('2-E-Communication'!$AL$175="degree of market power held by operators has not been assessed",'2-E-Communication'!$AL$175="yes"),"not applicable","yes")</f>
        <v>yes</v>
      </c>
      <c r="BU61" s="1" t="str">
        <f>IF(OR('2-E-Communication'!$AL$175="degree of market power held by operators has not been assessed",'2-E-Communication'!$AL$175="yes",'2-E-Communication'!$AL$183="no"),"not applicable","yes")</f>
        <v>yes</v>
      </c>
      <c r="BV61" s="8"/>
      <c r="BX61" s="1" t="str">
        <f>IF(OR('2-E-Communication'!$AL$188="degree of market power held by operators has not been assessed",'2-E-Communication'!$AL$188="no"),"not applicable","yes")</f>
        <v>yes</v>
      </c>
      <c r="BY61" s="1" t="str">
        <f>IF(OR('2-E-Communication'!$AL$188="degree of market power held by operators has not been assessed",'2-E-Communication'!$AL$188="no",'2-E-Communication'!$AL$190="no"),"not applicable","yes")</f>
        <v>yes</v>
      </c>
      <c r="BZ61" s="1" t="str">
        <f>IF(OR('2-E-Communication'!$AL$188="degree of market power held by operators has not been assessed",'2-E-Communication'!$AL$188="no",'2-E-Communication'!$AL$190="no"),"not applicable", IF('2-E-Communication'!$AL$192="no","not applicable", "yes"))</f>
        <v>yes</v>
      </c>
      <c r="CA61" s="1"/>
      <c r="CB61" s="1" t="str">
        <f>IF(OR('2-E-Communication'!$AL$188="degree of market power held by operators has not been assessed",'2-E-Communication'!$AL$188="yes"),"not applicable","yes")</f>
        <v>yes</v>
      </c>
      <c r="CC61" s="1" t="str">
        <f>IF(OR('2-E-Communication'!$AL$188="degree of market power held by operators has not been assessed",'2-E-Communication'!$AL$188="yes",'2-E-Communication'!$AL$196="no"),"not applicable","yes")</f>
        <v>yes</v>
      </c>
      <c r="CD61" s="8"/>
      <c r="CF61" s="6" t="str">
        <f>IF('2-E-Communication'!$AL$200="no","not applicable (based on previous answer)","retail market is a monopoly")</f>
        <v>retail market is a monopoly</v>
      </c>
      <c r="CI61" s="1" t="str">
        <f>IF(LEFT('2-E-Communication'!$AL$204,2)="no","not applicable (based on previous answer)","yes")</f>
        <v>yes</v>
      </c>
      <c r="CJ61" s="1"/>
      <c r="CL61" s="1" t="str">
        <f>IF(LEFT('2-E-Communication'!$AL$217,2)="no","not applicable (based on previous answer)","yes")</f>
        <v>yes</v>
      </c>
      <c r="CM61" s="1"/>
      <c r="CO61" s="1">
        <f>IF(LEFT(CO63,14)="not applicable",1,COUNTA(CO63:CO64))</f>
        <v>2</v>
      </c>
      <c r="CP61" s="1">
        <f t="shared" ref="CP61:CU61" si="134">IF(LEFT(CP63,14)="not applicable",1,COUNTA(CP63:CP64))</f>
        <v>2</v>
      </c>
      <c r="CQ61" s="1">
        <f t="shared" si="134"/>
        <v>2</v>
      </c>
      <c r="CR61" s="1">
        <f t="shared" si="134"/>
        <v>2</v>
      </c>
      <c r="CS61" s="1">
        <f t="shared" si="134"/>
        <v>2</v>
      </c>
      <c r="CT61" s="1">
        <f t="shared" si="134"/>
        <v>2</v>
      </c>
      <c r="CU61" s="1">
        <f t="shared" si="134"/>
        <v>2</v>
      </c>
      <c r="CW61" s="1">
        <f t="shared" ref="CW61:DB61" si="135">IF(LEFT(CW63,14)="not applicable",1,COUNTA(CW63:CW64))</f>
        <v>2</v>
      </c>
      <c r="CX61" s="1">
        <f t="shared" si="135"/>
        <v>2</v>
      </c>
      <c r="CY61" s="1">
        <f t="shared" si="135"/>
        <v>2</v>
      </c>
      <c r="CZ61" s="1">
        <f t="shared" si="135"/>
        <v>2</v>
      </c>
      <c r="DA61" s="1">
        <f t="shared" si="135"/>
        <v>2</v>
      </c>
      <c r="DB61" s="1">
        <f t="shared" si="135"/>
        <v>2</v>
      </c>
    </row>
    <row r="62" spans="1:106" ht="46" x14ac:dyDescent="0.25">
      <c r="A62" s="128"/>
      <c r="C62" s="1" t="str">
        <f>IF('2-E-Communication'!$AL$13="no"," ","no")</f>
        <v>no</v>
      </c>
      <c r="D62" s="1" t="str">
        <f>IF('2-E-Communication'!$AL$14="no"," ","no")</f>
        <v>no</v>
      </c>
      <c r="E62" s="1" t="str">
        <f>IF('2-E-Communication'!$AL$15="no"," ","no")</f>
        <v>no</v>
      </c>
      <c r="F62" s="1" t="str">
        <f>IF('2-E-Communication'!$AL$16="no"," ","no")</f>
        <v>no</v>
      </c>
      <c r="I62" s="134">
        <f t="shared" si="133"/>
        <v>5.8000000000000045E-2</v>
      </c>
      <c r="J62" s="134">
        <f>IF('2-E-Communication'!$P$65="no","",ROUND($I62,4))</f>
        <v>5.8000000000000003E-2</v>
      </c>
      <c r="K62" s="134">
        <f>IF('2-E-Communication'!$P$66="no","",ROUND($I62,4))</f>
        <v>5.8000000000000003E-2</v>
      </c>
      <c r="L62" s="134">
        <f>IF('2-E-Communication'!$P$67="no","",ROUND($I62,4))</f>
        <v>5.8000000000000003E-2</v>
      </c>
      <c r="M62" s="134">
        <f>IF('2-E-Communication'!$P$68="no","",ROUND($I62,4))</f>
        <v>5.8000000000000003E-2</v>
      </c>
      <c r="N62" s="134"/>
      <c r="P62" s="6" t="str">
        <f>IF(OR('2-E-Communication'!$AL$86="degree of market power held by operators has not been assessed",'2-E-Communication'!$AL$86="no")," ","yes (must ensure accounting separation)")</f>
        <v>yes (must ensure accounting separation)</v>
      </c>
      <c r="Q62" s="6" t="str">
        <f>IF(OR('2-E-Communication'!$AL$86="degree of market power held by operators has not been assessed",'2-E-Communication'!$AL$86="no")," ","no")</f>
        <v>no</v>
      </c>
      <c r="R62" s="1" t="str">
        <f>IF(OR('2-E-Communication'!$AL$86="degree of market power held by operators has not been assessed",'2-E-Communication'!$AL$86="no",'2-E-Communication'!$AL$90="no"),"not applicable","yes, but only ex-post")</f>
        <v>yes, but only ex-post</v>
      </c>
      <c r="S62" s="1" t="str">
        <f>IF(OR('2-E-Communication'!$AL$86="degree of market power held by operators has not been assessed",'2-E-Communication'!$AL$86="no",'2-E-Communication'!$AL$90="no")," ", IF('2-E-Communication'!$AL$92="no"," ", "no"))</f>
        <v>no</v>
      </c>
      <c r="T62" s="6" t="str">
        <f>IF(OR('2-E-Communication'!$AL$86="degree of market power held by operators has not been assessed",'2-E-Communication'!$AL$86="yes")," ","yes (must ensure accounting separation)")</f>
        <v>yes (must ensure accounting separation)</v>
      </c>
      <c r="U62" s="6" t="str">
        <f>IF(OR('2-E-Communication'!$AL$86="degree of market power held by operators has not been assessed",'2-E-Communication'!$AL$86="yes")," ","no")</f>
        <v>no</v>
      </c>
      <c r="V62" s="1" t="str">
        <f>IF(OR('2-E-Communication'!$AL$86="degree of market power held by operators has not been assessed",'2-E-Communication'!$AL$86="yes",'2-E-Communication'!$AL$98="no"),"","no")</f>
        <v>no</v>
      </c>
      <c r="Y62" s="1" t="str">
        <f>IF(OR('2-E-Communication'!$AL$103="degree of market power held by operators has not been assessed",'2-E-Communication'!$AL$103="no"),"","no")</f>
        <v>no</v>
      </c>
      <c r="Z62" s="1" t="str">
        <f>IF(OR('2-E-Communication'!$AL$103="degree of market power held by operators has not been assessed",'2-E-Communication'!$AL$103="no",'2-E-Communication'!$AL$105="no"),"not applicable","yes, but only ex-post")</f>
        <v>yes, but only ex-post</v>
      </c>
      <c r="AA62" s="1" t="str">
        <f>IF(OR('2-E-Communication'!$AL$103="degree of market power held by operators has not been assessed",'2-E-Communication'!$AL$103="no",'2-E-Communication'!$AL$105="no"),"", IF('2-E-Communication'!$AL$107="no","", "no"))</f>
        <v>no</v>
      </c>
      <c r="AB62" s="1"/>
      <c r="AC62" s="6" t="str">
        <f>IF(OR('2-E-Communication'!$AL$103="degree of market power held by operators has not been assessed",'2-E-Communication'!$AL$103="yes")," ","no")</f>
        <v>no</v>
      </c>
      <c r="AD62" s="1" t="str">
        <f>IF(OR('2-E-Communication'!$AL$103="degree of market power held by operators has not been assessed",'2-E-Communication'!$AL$103="yes",'2-E-Communication'!$AL$111="no"),"","no")</f>
        <v>no</v>
      </c>
      <c r="AG62" s="1" t="str">
        <f>IF(OR('2-E-Communication'!$AL$116="degree of market power held by operators has not been assessed",'2-E-Communication'!$AL$116="no"),"","no")</f>
        <v>no</v>
      </c>
      <c r="AH62" s="1" t="str">
        <f>IF(OR('2-E-Communication'!$AL$116="degree of market power held by operators has not been assessed",'2-E-Communication'!$AL$116="no",'2-E-Communication'!$AL$118="no"),"not applicable","yes, but only ex-post")</f>
        <v>yes, but only ex-post</v>
      </c>
      <c r="AI62" s="1" t="str">
        <f>IF(OR('2-E-Communication'!$AL$116="degree of market power held by operators has not been assessed",'2-E-Communication'!$AL$116="no",'2-E-Communication'!$AL$118="no"),"", IF('2-E-Communication'!$AL$120="no","", "no"))</f>
        <v>no</v>
      </c>
      <c r="AJ62" s="1"/>
      <c r="AK62" s="6" t="str">
        <f>IF(OR('2-E-Communication'!$AL$116="degree of market power held by operators has not been assessed",'2-E-Communication'!$AL$116="yes")," ","no")</f>
        <v>no</v>
      </c>
      <c r="AL62" s="1" t="str">
        <f>IF(OR('2-E-Communication'!$AL$116="degree of market power held by operators has not been assessed",'2-E-Communication'!$AL$116="yes",'2-E-Communication'!$AL$124="no"),"","no")</f>
        <v>no</v>
      </c>
      <c r="AN62" s="1" t="str">
        <f>IF(OR('2-E-Communication'!$AL$129="degree of market power held by operators has not been assessed",'2-E-Communication'!$AL$129="no"),"","no")</f>
        <v>no</v>
      </c>
      <c r="AO62" s="1" t="str">
        <f>IF(OR('2-E-Communication'!$AL$129="degree of market power held by operators has not been assessed",'2-E-Communication'!$AL$129="no",'2-E-Communication'!$AL$131="no"),"not applicable","yes, but only ex-post")</f>
        <v>yes, but only ex-post</v>
      </c>
      <c r="AP62" s="1" t="str">
        <f>IF(OR('2-E-Communication'!$AL$129="degree of market power held by operators has not been assessed",'2-E-Communication'!$AL$129="no",'2-E-Communication'!$AL$131="no"),"", IF('2-E-Communication'!$AL$133="no","", "no"))</f>
        <v>no</v>
      </c>
      <c r="AQ62" s="1"/>
      <c r="AR62" s="6" t="str">
        <f>IF(OR('2-E-Communication'!$AL$129="degree of market power held by operators has not been assessed",'2-E-Communication'!$AL$129="yes")," ","no")</f>
        <v>no</v>
      </c>
      <c r="AS62" s="1" t="str">
        <f>IF(OR('2-E-Communication'!$AL$129="degree of market power held by operators has not been assessed",'2-E-Communication'!$AL$129="yes",'2-E-Communication'!$AL$137="no"),"","no")</f>
        <v>no</v>
      </c>
      <c r="AT62" s="8"/>
      <c r="AV62" s="6" t="str">
        <f>IF('2-E-Communication'!$AL$141="no"," ","retail market is not yet competitive enough")</f>
        <v>retail market is not yet competitive enough</v>
      </c>
      <c r="AY62" s="1" t="str">
        <f>IF('2-E-Communication'!$AL$143="no"," ","no")</f>
        <v>no</v>
      </c>
      <c r="BB62" s="1" t="str">
        <f>IF('2-E-Communication'!$AL$158="no"," ","no")</f>
        <v>no</v>
      </c>
      <c r="BC62" s="1"/>
      <c r="BE62" s="1" t="str">
        <f>IF('2-E-Communication'!$AL$158="no"," ","no")</f>
        <v>no</v>
      </c>
      <c r="BF62" s="1" t="str">
        <f>IF('2-E-Communication'!$AL$158="no"," ","no")</f>
        <v>no</v>
      </c>
      <c r="BG62" s="1" t="str">
        <f>IF('2-E-Communication'!$AL$158="no"," ","no")</f>
        <v>no</v>
      </c>
      <c r="BH62" s="1"/>
      <c r="BJ62" s="1" t="str">
        <f>IF('2-E-Communication'!$AL$166="no"," ","no")</f>
        <v>no</v>
      </c>
      <c r="BK62" s="1"/>
      <c r="BM62" s="1" t="str">
        <f>IF('2-E-Communication'!$AL$169="no"," ","no")</f>
        <v>no</v>
      </c>
      <c r="BN62" s="1"/>
      <c r="BP62" s="1" t="str">
        <f>IF(OR('2-E-Communication'!$AL$175="degree of market power held by operators has not been assessed",'2-E-Communication'!$AL$175="no"),"","no")</f>
        <v>no</v>
      </c>
      <c r="BQ62" s="1" t="str">
        <f>IF(OR('2-E-Communication'!$AL$175="degree of market power held by operators has not been assessed",'2-E-Communication'!$AL$175="no",'2-E-Communication'!$AL$177="no"),"not applicable","yes, but only ex-post")</f>
        <v>yes, but only ex-post</v>
      </c>
      <c r="BR62" s="1" t="str">
        <f>IF(OR('2-E-Communication'!$AL$175="degree of market power held by operators has not been assessed",'2-E-Communication'!$AL$175="no",'2-E-Communication'!$AL$177="no"),"", IF('2-E-Communication'!$AL$179="no","", "no"))</f>
        <v>no</v>
      </c>
      <c r="BS62" s="1"/>
      <c r="BT62" s="6" t="str">
        <f>IF(OR('2-E-Communication'!$AL$175="degree of market power held by operators has not been assessed",'2-E-Communication'!$AL$175="yes")," ","no")</f>
        <v>no</v>
      </c>
      <c r="BU62" s="1" t="str">
        <f>IF(OR('2-E-Communication'!$AL$175="degree of market power held by operators has not been assessed",'2-E-Communication'!$AL$175="yes",'2-E-Communication'!$AL$183="no"),"","no")</f>
        <v>no</v>
      </c>
      <c r="BV62" s="8"/>
      <c r="BX62" s="1" t="str">
        <f>IF(OR('2-E-Communication'!$AL$188="degree of market power held by operators has not been assessed",'2-E-Communication'!$AL$188="no"),"","no")</f>
        <v>no</v>
      </c>
      <c r="BY62" s="1" t="str">
        <f>IF(OR('2-E-Communication'!$AL$188="degree of market power held by operators has not been assessed",'2-E-Communication'!$AL$188="no",'2-E-Communication'!$AL$190="no"),"not applicable","yes, but only ex-post")</f>
        <v>yes, but only ex-post</v>
      </c>
      <c r="BZ62" s="1" t="str">
        <f>IF(OR('2-E-Communication'!$AL$188="degree of market power held by operators has not been assessed",'2-E-Communication'!$AL$188="no",'2-E-Communication'!$AL$190="no"),"", IF('2-E-Communication'!$AL$192="no","", "no"))</f>
        <v>no</v>
      </c>
      <c r="CA62" s="1"/>
      <c r="CB62" s="6" t="str">
        <f>IF(OR('2-E-Communication'!$AL$188="degree of market power held by operators has not been assessed",'2-E-Communication'!$AL$188="yes")," ","no")</f>
        <v>no</v>
      </c>
      <c r="CC62" s="1" t="str">
        <f>IF(OR('2-E-Communication'!$AL$188="degree of market power held by operators has not been assessed",'2-E-Communication'!$AL$188="yes",'2-E-Communication'!$AL$196="no"),"","no")</f>
        <v>no</v>
      </c>
      <c r="CD62" s="8"/>
      <c r="CF62" s="6" t="str">
        <f>IF('2-E-Communication'!$AL$200="no"," ","retail market is yet competitive enough")</f>
        <v>retail market is yet competitive enough</v>
      </c>
      <c r="CI62" s="1" t="str">
        <f>IF('2-E-Communication'!$AL$204="no"," ","no")</f>
        <v>no</v>
      </c>
      <c r="CJ62" s="1"/>
      <c r="CL62" s="1" t="str">
        <f>IF('2-E-Communication'!$AL$217="no"," ","no")</f>
        <v>no</v>
      </c>
      <c r="CM62" s="1"/>
      <c r="CO62" s="6" t="s">
        <v>844</v>
      </c>
      <c r="CP62" s="6" t="s">
        <v>845</v>
      </c>
      <c r="CQ62" s="6" t="s">
        <v>846</v>
      </c>
      <c r="CR62" s="6" t="s">
        <v>847</v>
      </c>
      <c r="CS62" s="6" t="s">
        <v>848</v>
      </c>
      <c r="CT62" s="6" t="s">
        <v>849</v>
      </c>
      <c r="CU62" s="6" t="s">
        <v>850</v>
      </c>
      <c r="CW62" s="6" t="s">
        <v>851</v>
      </c>
      <c r="CX62" s="6" t="s">
        <v>852</v>
      </c>
      <c r="CY62" s="6" t="s">
        <v>853</v>
      </c>
      <c r="CZ62" s="6" t="s">
        <v>854</v>
      </c>
      <c r="DA62" s="6" t="s">
        <v>855</v>
      </c>
      <c r="DB62" s="6" t="s">
        <v>856</v>
      </c>
    </row>
    <row r="63" spans="1:106" ht="46" x14ac:dyDescent="0.25">
      <c r="A63" s="128"/>
      <c r="I63" s="134">
        <f t="shared" si="133"/>
        <v>5.9000000000000045E-2</v>
      </c>
      <c r="J63" s="134">
        <f>IF('2-E-Communication'!$P$65="no","",ROUND($I63,4))</f>
        <v>5.8999999999999997E-2</v>
      </c>
      <c r="K63" s="134">
        <f>IF('2-E-Communication'!$P$66="no","",ROUND($I63,4))</f>
        <v>5.8999999999999997E-2</v>
      </c>
      <c r="L63" s="134">
        <f>IF('2-E-Communication'!$P$67="no","",ROUND($I63,4))</f>
        <v>5.8999999999999997E-2</v>
      </c>
      <c r="M63" s="134">
        <f>IF('2-E-Communication'!$P$68="no","",ROUND($I63,4))</f>
        <v>5.8999999999999997E-2</v>
      </c>
      <c r="N63" s="134"/>
      <c r="P63" s="6" t="str">
        <f>IF(OR('2-E-Communication'!$AL$86="degree of market power held by operators has not been assessed",'2-E-Communication'!$AL$86="no")," ","yes (must ensure legal, operational or ownership separation)")</f>
        <v>yes (must ensure legal, operational or ownership separation)</v>
      </c>
      <c r="Q63" s="6"/>
      <c r="R63" s="1" t="str">
        <f>IF(OR('2-E-Communication'!$AL$86="degree of market power held by operators has not been assessed",'2-E-Communication'!$AL$86="no",'2-E-Communication'!$AL$90="no")," ","no")</f>
        <v>no</v>
      </c>
      <c r="T63" s="6" t="str">
        <f>IF(OR('2-E-Communication'!$AL$86="degree of market power held by operators has not been assessed",'2-E-Communication'!$AL$86="yes")," ","yes (must ensure legal, operational or ownership separation)")</f>
        <v>yes (must ensure legal, operational or ownership separation)</v>
      </c>
      <c r="U63" s="6"/>
      <c r="V63" s="6"/>
      <c r="Z63" s="1" t="str">
        <f>IF(OR('2-E-Communication'!$AL$103="degree of market power held by operators has not been assessed",'2-E-Communication'!$AL$103="no",'2-E-Communication'!$AL$105="no")," ","no")</f>
        <v>no</v>
      </c>
      <c r="AG63" s="8"/>
      <c r="AH63" s="1" t="str">
        <f>IF(OR('2-E-Communication'!$AL$116="degree of market power held by operators has not been assessed",'2-E-Communication'!$AL$116="no",'2-E-Communication'!$AL$118="no")," ","no")</f>
        <v>no</v>
      </c>
      <c r="AI63" s="8"/>
      <c r="AJ63" s="8"/>
      <c r="AK63" s="8"/>
      <c r="AL63" s="8"/>
      <c r="AN63" s="8"/>
      <c r="AO63" s="1" t="str">
        <f>IF(OR('2-E-Communication'!$AL$129="degree of market power held by operators has not been assessed",'2-E-Communication'!$AL$129="no",'2-E-Communication'!$AL$131="no")," ","no")</f>
        <v>no</v>
      </c>
      <c r="AP63" s="8"/>
      <c r="AQ63" s="8"/>
      <c r="AR63" s="8"/>
      <c r="AS63" s="8"/>
      <c r="AT63" s="8"/>
      <c r="AV63" s="6" t="str">
        <f>IF('2-E-Communication'!$AL$141="no"," ","other (please explain in Comments column)")</f>
        <v>other (please explain in Comments column)</v>
      </c>
      <c r="BP63" s="8"/>
      <c r="BQ63" s="1" t="str">
        <f>IF(OR('2-E-Communication'!$AL$175="degree of market power held by operators has not been assessed",'2-E-Communication'!$AL$175="no",'2-E-Communication'!$AL$177="no")," ","no")</f>
        <v>no</v>
      </c>
      <c r="BR63" s="8"/>
      <c r="BS63" s="8"/>
      <c r="BT63" s="8"/>
      <c r="BU63" s="8"/>
      <c r="BV63" s="8"/>
      <c r="BX63" s="8"/>
      <c r="BY63" s="1" t="str">
        <f>IF(OR('2-E-Communication'!$AL$188="degree of market power held by operators has not been assessed",'2-E-Communication'!$AL$188="no",'2-E-Communication'!$AL$190="no")," ","no")</f>
        <v>no</v>
      </c>
      <c r="BZ63" s="8"/>
      <c r="CA63" s="8"/>
      <c r="CB63" s="8"/>
      <c r="CC63" s="8"/>
      <c r="CD63" s="8"/>
      <c r="CF63" s="6" t="str">
        <f>IF('2-E-Communication'!$AL$200="no"," ","other (please explain in Comments column)")</f>
        <v>other (please explain in Comments column)</v>
      </c>
      <c r="CO63" s="6" t="str">
        <f>IF('2bis-Regulator'!$AN$51="no/not applicable","not applicable (Q2b.b.10 answered with 'no')","yes (please provide link)")</f>
        <v>yes (please provide link)</v>
      </c>
      <c r="CP63" s="6" t="str">
        <f>IF('2bis-Regulator'!$AN$52="no/not applicable","not applicable (Q2b.b.10 answered with 'no')","yes (please provide link)")</f>
        <v>yes (please provide link)</v>
      </c>
      <c r="CQ63" s="6" t="str">
        <f>IF('2bis-Regulator'!$AN$53="no/not applicable","not applicable (Q2b.b.10 answered with 'no')","yes (please provide link)")</f>
        <v>yes (please provide link)</v>
      </c>
      <c r="CR63" s="6" t="str">
        <f>IF('2bis-Regulator'!$AN$54="no/not applicable","not applicable (Q2b.b.10 answered with 'no')","yes (please provide link)")</f>
        <v>yes (please provide link)</v>
      </c>
      <c r="CS63" s="6" t="str">
        <f>IF('2bis-Regulator'!$AN$55="no/not applicable","not applicable (Q2b.b.10 answered with 'no')","yes (please provide link)")</f>
        <v>yes (please provide link)</v>
      </c>
      <c r="CT63" s="6" t="str">
        <f>IF('2bis-Regulator'!$AN$56="no/not applicable","not applicable (Q2b.b.10 answered with 'no')","yes (please provide link)")</f>
        <v>yes (please provide link)</v>
      </c>
      <c r="CU63" s="6" t="str">
        <f>IF('2bis-Regulator'!$AN$57="no/not applicable","not applicable (Q2b.b.10 answered with 'no')","yes (please provide link)")</f>
        <v>yes (please provide link)</v>
      </c>
      <c r="CW63" s="1" t="str">
        <f>IF('2bis-Regulator'!$AN$67="no/not applicable","not applicable (Q2b.b.11 answered with 'no/not applicable')","yes")</f>
        <v>yes</v>
      </c>
      <c r="CX63" s="1" t="str">
        <f>IF('2bis-Regulator'!$AN$68="no/not applicable","not applicable (Q2b.b.11 answered with 'no/not applicable')","yes")</f>
        <v>yes</v>
      </c>
      <c r="CY63" s="1" t="str">
        <f>IF('2bis-Regulator'!$AN$69="no/not applicable","not applicable (Q2b.b.11 answered with 'no/not applicable')","yes")</f>
        <v>yes</v>
      </c>
      <c r="CZ63" s="1" t="str">
        <f>IF(OR('2bis-Regulator'!$AN$82="no",'2bis-Regulator'!$AN$82="not applicable"),"not applicable (Q2b.c.6 answered with 'no')","yes")</f>
        <v>yes</v>
      </c>
      <c r="DA63" s="1" t="str">
        <f>IF(OR('2bis-Regulator'!$AN$85="no",'2bis-Regulator'!$AN$85="not applicable"),"not applicable (Q2b.c.7 answered with 'no')","yes")</f>
        <v>yes</v>
      </c>
      <c r="DB63" s="1" t="str">
        <f>IF(OR('2bis-Regulator'!$AN$88="no",'2bis-Regulator'!$AN$88="not applicable"),"not applicable (Q2b.c.8 answered with 'no')","yes")</f>
        <v>yes</v>
      </c>
    </row>
    <row r="64" spans="1:106" ht="23" x14ac:dyDescent="0.25">
      <c r="A64" s="128"/>
      <c r="I64" s="134">
        <f t="shared" si="133"/>
        <v>6.0000000000000046E-2</v>
      </c>
      <c r="J64" s="134">
        <f>IF('2-E-Communication'!$P$65="no","",ROUND($I64,4))</f>
        <v>0.06</v>
      </c>
      <c r="K64" s="134">
        <f>IF('2-E-Communication'!$P$66="no","",ROUND($I64,4))</f>
        <v>0.06</v>
      </c>
      <c r="L64" s="134">
        <f>IF('2-E-Communication'!$P$67="no","",ROUND($I64,4))</f>
        <v>0.06</v>
      </c>
      <c r="M64" s="134">
        <f>IF('2-E-Communication'!$P$68="no","",ROUND($I64,4))</f>
        <v>0.06</v>
      </c>
      <c r="N64" s="134"/>
      <c r="AG64" s="8"/>
      <c r="AH64" s="8"/>
      <c r="AI64" s="8"/>
      <c r="AJ64" s="8"/>
      <c r="AK64" s="8"/>
      <c r="AL64" s="8"/>
      <c r="AN64" s="8"/>
      <c r="AO64" s="8"/>
      <c r="AP64" s="8"/>
      <c r="AQ64" s="8"/>
      <c r="AR64" s="8"/>
      <c r="AS64" s="8"/>
      <c r="AT64" s="8"/>
      <c r="BP64" s="8"/>
      <c r="BQ64" s="8"/>
      <c r="BR64" s="8"/>
      <c r="BS64" s="8"/>
      <c r="BT64" s="8"/>
      <c r="BU64" s="8"/>
      <c r="BV64" s="8"/>
      <c r="BX64" s="8"/>
      <c r="BY64" s="8"/>
      <c r="BZ64" s="8"/>
      <c r="CA64" s="8"/>
      <c r="CB64" s="8"/>
      <c r="CC64" s="8"/>
      <c r="CD64" s="8"/>
      <c r="CO64" s="1" t="str">
        <f>IF('2bis-Regulator'!$AN$51="no/not applicable"," ","no")</f>
        <v>no</v>
      </c>
      <c r="CP64" s="1" t="str">
        <f>IF('2bis-Regulator'!$AN$52="no/not applicable"," ","no")</f>
        <v>no</v>
      </c>
      <c r="CQ64" s="1" t="str">
        <f>IF('2bis-Regulator'!$AN$53="no/not applicable"," ","no")</f>
        <v>no</v>
      </c>
      <c r="CR64" s="1" t="str">
        <f>IF('2bis-Regulator'!$AN$54="no/not applicable"," ","no")</f>
        <v>no</v>
      </c>
      <c r="CS64" s="1" t="str">
        <f>IF('2bis-Regulator'!$AN$55="no/not applicable"," ","no")</f>
        <v>no</v>
      </c>
      <c r="CT64" s="1" t="str">
        <f>IF('2bis-Regulator'!$AN$56="no/not applicable"," ","no")</f>
        <v>no</v>
      </c>
      <c r="CU64" s="1" t="str">
        <f>IF('2bis-Regulator'!$AN$57="no/not applicable"," ","no")</f>
        <v>no</v>
      </c>
      <c r="CW64" s="6" t="str">
        <f>IF('2bis-Regulator'!$AN$67="no/not applicable"," ","no/not applicable")</f>
        <v>no/not applicable</v>
      </c>
      <c r="CX64" s="6" t="str">
        <f>IF('2bis-Regulator'!$AN$68="no/not applicable"," ","no/not applicable")</f>
        <v>no/not applicable</v>
      </c>
      <c r="CY64" s="6" t="str">
        <f>IF('2bis-Regulator'!$AN$69="no/not applicable"," ","no/not applicable")</f>
        <v>no/not applicable</v>
      </c>
      <c r="CZ64" s="6" t="str">
        <f>IF(OR('2bis-Regulator'!$AN$82="no",'2bis-Regulator'!$AN$82="not applicable")," ","no")</f>
        <v>no</v>
      </c>
      <c r="DA64" s="6" t="str">
        <f>IF(OR('2bis-Regulator'!$AN$85="no",'2bis-Regulator'!$AN$85="not applicable")," ","no")</f>
        <v>no</v>
      </c>
      <c r="DB64" s="6" t="str">
        <f>IF(OR('2bis-Regulator'!$AN$88="no",'2bis-Regulator'!$AN$88="not applicable")," ","no")</f>
        <v>no</v>
      </c>
    </row>
    <row r="65" spans="1:91" x14ac:dyDescent="0.25">
      <c r="A65" s="128"/>
      <c r="I65" s="134">
        <f t="shared" si="133"/>
        <v>6.1000000000000047E-2</v>
      </c>
      <c r="J65" s="134">
        <f>IF('2-E-Communication'!$P$65="no","",ROUND($I65,4))</f>
        <v>6.0999999999999999E-2</v>
      </c>
      <c r="K65" s="134">
        <f>IF('2-E-Communication'!$P$66="no","",ROUND($I65,4))</f>
        <v>6.0999999999999999E-2</v>
      </c>
      <c r="L65" s="134">
        <f>IF('2-E-Communication'!$P$67="no","",ROUND($I65,4))</f>
        <v>6.0999999999999999E-2</v>
      </c>
      <c r="M65" s="134">
        <f>IF('2-E-Communication'!$P$68="no","",ROUND($I65,4))</f>
        <v>6.0999999999999999E-2</v>
      </c>
      <c r="N65" s="134"/>
      <c r="AG65" s="8"/>
      <c r="AH65" s="8"/>
      <c r="AI65" s="8"/>
      <c r="AJ65" s="8"/>
      <c r="AK65" s="8"/>
      <c r="AL65" s="8"/>
      <c r="AN65" s="8"/>
      <c r="AO65" s="8"/>
      <c r="AP65" s="8"/>
      <c r="AQ65" s="8"/>
      <c r="AR65" s="8"/>
      <c r="AS65" s="8"/>
      <c r="AT65" s="8"/>
      <c r="BP65" s="8"/>
      <c r="BQ65" s="8"/>
      <c r="BR65" s="8"/>
      <c r="BS65" s="8"/>
      <c r="BT65" s="8"/>
      <c r="BU65" s="8"/>
      <c r="BV65" s="8"/>
      <c r="BX65" s="8"/>
      <c r="BY65" s="8"/>
      <c r="BZ65" s="8"/>
      <c r="CA65" s="8"/>
      <c r="CB65" s="8"/>
      <c r="CC65" s="8"/>
      <c r="CD65" s="8"/>
    </row>
    <row r="66" spans="1:91" x14ac:dyDescent="0.25">
      <c r="A66" s="128"/>
      <c r="I66" s="134">
        <f t="shared" si="133"/>
        <v>6.2000000000000048E-2</v>
      </c>
      <c r="J66" s="134">
        <f>IF('2-E-Communication'!$P$65="no","",ROUND($I66,4))</f>
        <v>6.2E-2</v>
      </c>
      <c r="K66" s="134">
        <f>IF('2-E-Communication'!$P$66="no","",ROUND($I66,4))</f>
        <v>6.2E-2</v>
      </c>
      <c r="L66" s="134">
        <f>IF('2-E-Communication'!$P$67="no","",ROUND($I66,4))</f>
        <v>6.2E-2</v>
      </c>
      <c r="M66" s="134">
        <f>IF('2-E-Communication'!$P$68="no","",ROUND($I66,4))</f>
        <v>6.2E-2</v>
      </c>
      <c r="N66" s="134"/>
      <c r="AG66" s="8"/>
      <c r="AH66" s="8"/>
      <c r="AI66" s="8"/>
      <c r="AJ66" s="8"/>
      <c r="AK66" s="8"/>
      <c r="AL66" s="8"/>
      <c r="AN66" s="8"/>
      <c r="AO66" s="8"/>
      <c r="AP66" s="8"/>
      <c r="AQ66" s="8"/>
      <c r="AR66" s="8"/>
      <c r="AS66" s="8"/>
      <c r="AT66" s="8"/>
      <c r="BP66" s="8"/>
      <c r="BQ66" s="8"/>
      <c r="BR66" s="8"/>
      <c r="BS66" s="8"/>
      <c r="BT66" s="8"/>
      <c r="BU66" s="8"/>
      <c r="BV66" s="8"/>
      <c r="BX66" s="8"/>
      <c r="BY66" s="8"/>
      <c r="BZ66" s="8"/>
      <c r="CA66" s="8"/>
      <c r="CB66" s="8"/>
      <c r="CC66" s="8"/>
      <c r="CD66" s="8"/>
    </row>
    <row r="67" spans="1:91" x14ac:dyDescent="0.25">
      <c r="A67" s="128"/>
      <c r="I67" s="134">
        <f t="shared" si="133"/>
        <v>6.3000000000000042E-2</v>
      </c>
      <c r="J67" s="134">
        <f>IF('2-E-Communication'!$P$65="no","",ROUND($I67,4))</f>
        <v>6.3E-2</v>
      </c>
      <c r="K67" s="134">
        <f>IF('2-E-Communication'!$P$66="no","",ROUND($I67,4))</f>
        <v>6.3E-2</v>
      </c>
      <c r="L67" s="134">
        <f>IF('2-E-Communication'!$P$67="no","",ROUND($I67,4))</f>
        <v>6.3E-2</v>
      </c>
      <c r="M67" s="134">
        <f>IF('2-E-Communication'!$P$68="no","",ROUND($I67,4))</f>
        <v>6.3E-2</v>
      </c>
      <c r="N67" s="134"/>
      <c r="AG67" s="8"/>
      <c r="AH67" s="8"/>
      <c r="AI67" s="8"/>
      <c r="AJ67" s="8"/>
      <c r="AK67" s="8"/>
      <c r="AL67" s="8"/>
      <c r="AN67" s="8"/>
      <c r="AO67" s="8"/>
      <c r="AP67" s="8"/>
      <c r="AQ67" s="8"/>
      <c r="AR67" s="8"/>
      <c r="AS67" s="8"/>
      <c r="AT67" s="8"/>
      <c r="BP67" s="8"/>
      <c r="BQ67" s="8"/>
      <c r="BR67" s="8"/>
      <c r="BS67" s="8"/>
      <c r="BT67" s="8"/>
      <c r="BU67" s="8"/>
      <c r="BV67" s="8"/>
      <c r="BX67" s="8"/>
      <c r="BY67" s="8"/>
      <c r="BZ67" s="8"/>
      <c r="CA67" s="8"/>
      <c r="CB67" s="8"/>
      <c r="CC67" s="8"/>
      <c r="CD67" s="8"/>
    </row>
    <row r="68" spans="1:91" x14ac:dyDescent="0.25">
      <c r="A68" s="128"/>
      <c r="I68" s="134">
        <f t="shared" si="133"/>
        <v>6.4000000000000043E-2</v>
      </c>
      <c r="J68" s="134">
        <f>IF('2-E-Communication'!$P$65="no","",ROUND($I68,4))</f>
        <v>6.4000000000000001E-2</v>
      </c>
      <c r="K68" s="134">
        <f>IF('2-E-Communication'!$P$66="no","",ROUND($I68,4))</f>
        <v>6.4000000000000001E-2</v>
      </c>
      <c r="L68" s="134">
        <f>IF('2-E-Communication'!$P$67="no","",ROUND($I68,4))</f>
        <v>6.4000000000000001E-2</v>
      </c>
      <c r="M68" s="134">
        <f>IF('2-E-Communication'!$P$68="no","",ROUND($I68,4))</f>
        <v>6.4000000000000001E-2</v>
      </c>
      <c r="N68" s="134"/>
      <c r="AG68" s="8"/>
      <c r="AH68" s="8"/>
      <c r="AI68" s="8"/>
      <c r="AJ68" s="8"/>
      <c r="AK68" s="8"/>
      <c r="AL68" s="8"/>
      <c r="AN68" s="8"/>
      <c r="AO68" s="8"/>
      <c r="AP68" s="8"/>
      <c r="AQ68" s="8"/>
      <c r="AR68" s="8"/>
      <c r="AS68" s="8"/>
      <c r="AT68" s="8"/>
      <c r="BP68" s="8"/>
      <c r="BQ68" s="8"/>
      <c r="BR68" s="8"/>
      <c r="BS68" s="8"/>
      <c r="BT68" s="8"/>
      <c r="BU68" s="8"/>
      <c r="BV68" s="8"/>
      <c r="BX68" s="8"/>
      <c r="BY68" s="8"/>
      <c r="BZ68" s="8"/>
      <c r="CA68" s="8"/>
      <c r="CB68" s="8"/>
      <c r="CC68" s="8"/>
      <c r="CD68" s="8"/>
    </row>
    <row r="69" spans="1:91" x14ac:dyDescent="0.25">
      <c r="A69" s="128"/>
      <c r="I69" s="134">
        <f t="shared" si="133"/>
        <v>6.5000000000000044E-2</v>
      </c>
      <c r="J69" s="134">
        <f>IF('2-E-Communication'!$P$65="no","",ROUND($I69,4))</f>
        <v>6.5000000000000002E-2</v>
      </c>
      <c r="K69" s="134">
        <f>IF('2-E-Communication'!$P$66="no","",ROUND($I69,4))</f>
        <v>6.5000000000000002E-2</v>
      </c>
      <c r="L69" s="134">
        <f>IF('2-E-Communication'!$P$67="no","",ROUND($I69,4))</f>
        <v>6.5000000000000002E-2</v>
      </c>
      <c r="M69" s="134">
        <f>IF('2-E-Communication'!$P$68="no","",ROUND($I69,4))</f>
        <v>6.5000000000000002E-2</v>
      </c>
      <c r="N69" s="134"/>
      <c r="AG69" s="8"/>
      <c r="AH69" s="8"/>
      <c r="AI69" s="8"/>
      <c r="AJ69" s="8"/>
      <c r="AK69" s="8"/>
      <c r="AL69" s="8"/>
      <c r="AN69" s="8"/>
      <c r="AO69" s="8"/>
      <c r="AP69" s="8"/>
      <c r="AQ69" s="8"/>
      <c r="AR69" s="8"/>
      <c r="AS69" s="8"/>
      <c r="AT69" s="8"/>
      <c r="BP69" s="8"/>
      <c r="BQ69" s="8"/>
      <c r="BR69" s="8"/>
      <c r="BS69" s="8"/>
      <c r="BT69" s="8"/>
      <c r="BU69" s="8"/>
      <c r="BV69" s="8"/>
      <c r="BX69" s="8"/>
      <c r="BY69" s="8"/>
      <c r="BZ69" s="8"/>
      <c r="CA69" s="8"/>
      <c r="CB69" s="8"/>
      <c r="CC69" s="8"/>
      <c r="CD69" s="8"/>
    </row>
    <row r="70" spans="1:91" x14ac:dyDescent="0.25">
      <c r="A70" s="128"/>
      <c r="I70" s="134">
        <f t="shared" si="133"/>
        <v>6.6000000000000045E-2</v>
      </c>
      <c r="J70" s="134">
        <f>IF('2-E-Communication'!$P$65="no","",ROUND($I70,4))</f>
        <v>6.6000000000000003E-2</v>
      </c>
      <c r="K70" s="134">
        <f>IF('2-E-Communication'!$P$66="no","",ROUND($I70,4))</f>
        <v>6.6000000000000003E-2</v>
      </c>
      <c r="L70" s="134">
        <f>IF('2-E-Communication'!$P$67="no","",ROUND($I70,4))</f>
        <v>6.6000000000000003E-2</v>
      </c>
      <c r="M70" s="134">
        <f>IF('2-E-Communication'!$P$68="no","",ROUND($I70,4))</f>
        <v>6.6000000000000003E-2</v>
      </c>
      <c r="N70" s="134"/>
      <c r="AG70" s="8"/>
      <c r="AH70" s="8"/>
      <c r="AI70" s="8"/>
      <c r="AJ70" s="8"/>
      <c r="AK70" s="8"/>
      <c r="AL70" s="8"/>
      <c r="AN70" s="8"/>
      <c r="AO70" s="8"/>
      <c r="AP70" s="8"/>
      <c r="AQ70" s="8"/>
      <c r="AR70" s="8"/>
      <c r="AS70" s="8"/>
      <c r="AT70" s="8"/>
      <c r="BP70" s="8"/>
      <c r="BQ70" s="8"/>
      <c r="BR70" s="8"/>
      <c r="BS70" s="8"/>
      <c r="BT70" s="8"/>
      <c r="BU70" s="8"/>
      <c r="BV70" s="8"/>
      <c r="BX70" s="8"/>
      <c r="BY70" s="8"/>
      <c r="BZ70" s="8"/>
      <c r="CA70" s="8"/>
      <c r="CB70" s="8"/>
      <c r="CC70" s="8"/>
      <c r="CD70" s="8"/>
    </row>
    <row r="71" spans="1:91" x14ac:dyDescent="0.25">
      <c r="A71" s="166" t="s">
        <v>919</v>
      </c>
      <c r="C71" s="1">
        <f>IF(LEFT(C73,14)="not applicable",1,COUNTA(C73:C75))</f>
        <v>2</v>
      </c>
      <c r="D71" s="1">
        <f t="shared" ref="D71:F71" si="136">IF(LEFT(D73,14)="not applicable",1,COUNTA(D73:D75))</f>
        <v>2</v>
      </c>
      <c r="E71" s="1">
        <f t="shared" si="136"/>
        <v>2</v>
      </c>
      <c r="F71" s="1">
        <f t="shared" si="136"/>
        <v>2</v>
      </c>
      <c r="I71" s="134">
        <f t="shared" si="133"/>
        <v>6.7000000000000046E-2</v>
      </c>
      <c r="J71" s="134">
        <f>IF('2-E-Communication'!$P$65="no","",ROUND($I71,4))</f>
        <v>6.7000000000000004E-2</v>
      </c>
      <c r="K71" s="134">
        <f>IF('2-E-Communication'!$P$66="no","",ROUND($I71,4))</f>
        <v>6.7000000000000004E-2</v>
      </c>
      <c r="L71" s="134">
        <f>IF('2-E-Communication'!$P$67="no","",ROUND($I71,4))</f>
        <v>6.7000000000000004E-2</v>
      </c>
      <c r="M71" s="134">
        <f>IF('2-E-Communication'!$P$68="no","",ROUND($I71,4))</f>
        <v>6.7000000000000004E-2</v>
      </c>
      <c r="N71" s="134"/>
      <c r="P71" s="6">
        <f t="shared" ref="P71:V71" si="137">IF(LEFT(P73,14)="not applicable",1,COUNTA(P73:P75))</f>
        <v>3</v>
      </c>
      <c r="Q71" s="1">
        <f t="shared" si="137"/>
        <v>2</v>
      </c>
      <c r="R71" s="1">
        <f t="shared" si="137"/>
        <v>3</v>
      </c>
      <c r="S71" s="1">
        <f t="shared" si="137"/>
        <v>2</v>
      </c>
      <c r="T71" s="1">
        <f t="shared" si="137"/>
        <v>3</v>
      </c>
      <c r="U71" s="1">
        <f t="shared" si="137"/>
        <v>2</v>
      </c>
      <c r="V71" s="1">
        <f t="shared" si="137"/>
        <v>2</v>
      </c>
      <c r="Y71" s="1">
        <f t="shared" ref="Y71:AA71" si="138">IF(LEFT(Y73,14)="not applicable",1,COUNTA(Y73:Y75))</f>
        <v>2</v>
      </c>
      <c r="Z71" s="1">
        <f t="shared" si="138"/>
        <v>3</v>
      </c>
      <c r="AA71" s="1">
        <f t="shared" si="138"/>
        <v>2</v>
      </c>
      <c r="AB71" s="1"/>
      <c r="AC71" s="1">
        <f t="shared" ref="AC71:AD71" si="139">IF(LEFT(AC73,14)="not applicable",1,COUNTA(AC73:AC75))</f>
        <v>2</v>
      </c>
      <c r="AD71" s="1">
        <f t="shared" si="139"/>
        <v>2</v>
      </c>
      <c r="AG71" s="1">
        <f t="shared" ref="AG71:AI71" si="140">IF(LEFT(AG73,14)="not applicable",1,COUNTA(AG73:AG75))</f>
        <v>2</v>
      </c>
      <c r="AH71" s="1">
        <f t="shared" si="140"/>
        <v>3</v>
      </c>
      <c r="AI71" s="1">
        <f t="shared" si="140"/>
        <v>2</v>
      </c>
      <c r="AJ71" s="1"/>
      <c r="AK71" s="1">
        <f t="shared" ref="AK71:AL71" si="141">IF(LEFT(AK73,14)="not applicable",1,COUNTA(AK73:AK75))</f>
        <v>2</v>
      </c>
      <c r="AL71" s="1">
        <f t="shared" si="141"/>
        <v>2</v>
      </c>
      <c r="AN71" s="1">
        <f t="shared" ref="AN71:AP71" si="142">IF(LEFT(AN73,14)="not applicable",1,COUNTA(AN73:AN75))</f>
        <v>2</v>
      </c>
      <c r="AO71" s="1">
        <f t="shared" si="142"/>
        <v>3</v>
      </c>
      <c r="AP71" s="1">
        <f t="shared" si="142"/>
        <v>2</v>
      </c>
      <c r="AQ71" s="1"/>
      <c r="AR71" s="1">
        <f t="shared" ref="AR71:AS71" si="143">IF(LEFT(AR73,14)="not applicable",1,COUNTA(AR73:AR75))</f>
        <v>2</v>
      </c>
      <c r="AS71" s="1">
        <f t="shared" si="143"/>
        <v>2</v>
      </c>
      <c r="AT71" s="8"/>
      <c r="AV71" s="1">
        <f>IF(LEFT(AV73,14)="not applicable",1,COUNTA(AV73:AV75))</f>
        <v>3</v>
      </c>
      <c r="AY71" s="1">
        <f t="shared" ref="AY71" si="144">IF(LEFT(AY73,14)="not applicable",1,COUNTA(AY73:AY75))</f>
        <v>2</v>
      </c>
      <c r="BB71" s="1">
        <f t="shared" ref="BB71" si="145">IF(LEFT(BB73,14)="not applicable",1,COUNTA(BB73:BB75))</f>
        <v>2</v>
      </c>
      <c r="BC71" s="1"/>
      <c r="BE71" s="1">
        <f t="shared" ref="BE71:BF71" si="146">IF(LEFT(BE73,14)="not applicable",1,COUNTA(BE73:BE75))</f>
        <v>2</v>
      </c>
      <c r="BF71" s="1">
        <f t="shared" si="146"/>
        <v>2</v>
      </c>
      <c r="BG71" s="1">
        <f t="shared" ref="BG71" si="147">IF(LEFT(BG73,14)="not applicable",1,COUNTA(BG73:BG75))</f>
        <v>2</v>
      </c>
      <c r="BH71" s="1"/>
      <c r="BJ71" s="1">
        <f t="shared" ref="BJ71" si="148">IF(LEFT(BJ73,14)="not applicable",1,COUNTA(BJ73:BJ75))</f>
        <v>2</v>
      </c>
      <c r="BK71" s="1"/>
      <c r="BM71" s="1">
        <f t="shared" ref="BM71" si="149">IF(LEFT(BM73,14)="not applicable",1,COUNTA(BM73:BM75))</f>
        <v>2</v>
      </c>
      <c r="BN71" s="1"/>
      <c r="BP71" s="1">
        <f t="shared" ref="BP71:BR71" si="150">IF(LEFT(BP73,14)="not applicable",1,COUNTA(BP73:BP75))</f>
        <v>2</v>
      </c>
      <c r="BQ71" s="1">
        <f t="shared" si="150"/>
        <v>3</v>
      </c>
      <c r="BR71" s="1">
        <f t="shared" si="150"/>
        <v>2</v>
      </c>
      <c r="BS71" s="1"/>
      <c r="BT71" s="1">
        <f t="shared" ref="BT71:BU71" si="151">IF(LEFT(BT73,14)="not applicable",1,COUNTA(BT73:BT75))</f>
        <v>2</v>
      </c>
      <c r="BU71" s="1">
        <f t="shared" si="151"/>
        <v>2</v>
      </c>
      <c r="BV71" s="8"/>
      <c r="BX71" s="1">
        <f t="shared" ref="BX71:BZ71" si="152">IF(LEFT(BX73,14)="not applicable",1,COUNTA(BX73:BX75))</f>
        <v>2</v>
      </c>
      <c r="BY71" s="1">
        <f t="shared" si="152"/>
        <v>3</v>
      </c>
      <c r="BZ71" s="1">
        <f t="shared" si="152"/>
        <v>2</v>
      </c>
      <c r="CA71" s="1"/>
      <c r="CB71" s="1">
        <f t="shared" ref="CB71:CC71" si="153">IF(LEFT(CB73,14)="not applicable",1,COUNTA(CB73:CB75))</f>
        <v>2</v>
      </c>
      <c r="CC71" s="1">
        <f t="shared" si="153"/>
        <v>2</v>
      </c>
      <c r="CD71" s="8"/>
      <c r="CF71" s="1">
        <f>IF(LEFT(CF73,14)="not applicable",1,COUNTA(CF73:CF75))</f>
        <v>3</v>
      </c>
      <c r="CI71" s="1">
        <f t="shared" ref="CI71" si="154">IF(LEFT(CI73,14)="not applicable",1,COUNTA(CI73:CI75))</f>
        <v>2</v>
      </c>
      <c r="CJ71" s="1"/>
      <c r="CL71" s="1">
        <f t="shared" ref="CL71" si="155">IF(LEFT(CL73,14)="not applicable",1,COUNTA(CL73:CL75))</f>
        <v>2</v>
      </c>
      <c r="CM71" s="1"/>
    </row>
    <row r="72" spans="1:91" ht="23" x14ac:dyDescent="0.25">
      <c r="A72" s="128" t="s">
        <v>920</v>
      </c>
      <c r="C72" s="127" t="s">
        <v>494</v>
      </c>
      <c r="D72" s="127" t="s">
        <v>495</v>
      </c>
      <c r="E72" s="127" t="s">
        <v>496</v>
      </c>
      <c r="F72" s="127" t="s">
        <v>497</v>
      </c>
      <c r="I72" s="134">
        <f t="shared" si="133"/>
        <v>6.8000000000000047E-2</v>
      </c>
      <c r="J72" s="134">
        <f>IF('2-E-Communication'!$P$65="no","",ROUND($I72,4))</f>
        <v>6.8000000000000005E-2</v>
      </c>
      <c r="K72" s="134">
        <f>IF('2-E-Communication'!$P$66="no","",ROUND($I72,4))</f>
        <v>6.8000000000000005E-2</v>
      </c>
      <c r="L72" s="134">
        <f>IF('2-E-Communication'!$P$67="no","",ROUND($I72,4))</f>
        <v>6.8000000000000005E-2</v>
      </c>
      <c r="M72" s="134">
        <f>IF('2-E-Communication'!$P$68="no","",ROUND($I72,4))</f>
        <v>6.8000000000000005E-2</v>
      </c>
      <c r="N72" s="134"/>
      <c r="P72" s="6" t="s">
        <v>925</v>
      </c>
      <c r="Q72" s="6" t="s">
        <v>926</v>
      </c>
      <c r="R72" s="6" t="s">
        <v>927</v>
      </c>
      <c r="S72" s="6" t="s">
        <v>931</v>
      </c>
      <c r="T72" s="6" t="s">
        <v>928</v>
      </c>
      <c r="U72" s="6" t="s">
        <v>929</v>
      </c>
      <c r="V72" s="6" t="s">
        <v>930</v>
      </c>
      <c r="Y72" s="11" t="s">
        <v>505</v>
      </c>
      <c r="Z72" s="11" t="s">
        <v>506</v>
      </c>
      <c r="AA72" s="11" t="s">
        <v>507</v>
      </c>
      <c r="AB72" s="11"/>
      <c r="AC72" s="11" t="s">
        <v>508</v>
      </c>
      <c r="AD72" s="11" t="s">
        <v>509</v>
      </c>
      <c r="AG72" s="11" t="s">
        <v>510</v>
      </c>
      <c r="AH72" s="11" t="s">
        <v>512</v>
      </c>
      <c r="AI72" s="11" t="s">
        <v>513</v>
      </c>
      <c r="AJ72" s="11"/>
      <c r="AK72" s="11" t="s">
        <v>511</v>
      </c>
      <c r="AL72" s="11" t="s">
        <v>514</v>
      </c>
      <c r="AN72" s="11" t="s">
        <v>515</v>
      </c>
      <c r="AO72" s="11" t="s">
        <v>516</v>
      </c>
      <c r="AP72" s="11" t="s">
        <v>517</v>
      </c>
      <c r="AQ72" s="11"/>
      <c r="AR72" s="11" t="s">
        <v>518</v>
      </c>
      <c r="AS72" s="11" t="s">
        <v>519</v>
      </c>
      <c r="AT72" s="8"/>
      <c r="AV72" s="7" t="s">
        <v>523</v>
      </c>
      <c r="AY72" s="7" t="s">
        <v>524</v>
      </c>
      <c r="BB72" s="7" t="s">
        <v>932</v>
      </c>
      <c r="BC72" s="7"/>
      <c r="BE72" s="7" t="s">
        <v>932</v>
      </c>
      <c r="BF72" s="7" t="s">
        <v>932</v>
      </c>
      <c r="BG72" s="7" t="s">
        <v>932</v>
      </c>
      <c r="BH72" s="7"/>
      <c r="BJ72" s="7" t="s">
        <v>529</v>
      </c>
      <c r="BK72" s="7"/>
      <c r="BM72" s="7" t="s">
        <v>530</v>
      </c>
      <c r="BN72" s="7"/>
      <c r="BP72" s="11" t="s">
        <v>537</v>
      </c>
      <c r="BQ72" s="11" t="s">
        <v>538</v>
      </c>
      <c r="BR72" s="11" t="s">
        <v>541</v>
      </c>
      <c r="BS72" s="11"/>
      <c r="BT72" s="11" t="s">
        <v>537</v>
      </c>
      <c r="BU72" s="11" t="s">
        <v>538</v>
      </c>
      <c r="BV72" s="8"/>
      <c r="BX72" s="11" t="s">
        <v>540</v>
      </c>
      <c r="BY72" s="11" t="s">
        <v>542</v>
      </c>
      <c r="BZ72" s="11" t="s">
        <v>543</v>
      </c>
      <c r="CA72" s="11"/>
      <c r="CB72" s="11" t="s">
        <v>539</v>
      </c>
      <c r="CC72" s="11" t="s">
        <v>544</v>
      </c>
      <c r="CD72" s="8"/>
      <c r="CF72" s="7" t="s">
        <v>534</v>
      </c>
      <c r="CI72" s="7" t="s">
        <v>535</v>
      </c>
      <c r="CJ72" s="7"/>
      <c r="CL72" s="7" t="s">
        <v>536</v>
      </c>
      <c r="CM72" s="7"/>
    </row>
    <row r="73" spans="1:91" ht="23" x14ac:dyDescent="0.25">
      <c r="A73" s="128"/>
      <c r="C73" s="1" t="str">
        <f>IF('2-E-Communication'!$AN$13="no","not applicable (based on previous answers')","yes")</f>
        <v>yes</v>
      </c>
      <c r="D73" s="1" t="str">
        <f>IF('2-E-Communication'!$AN$14="no","not applicable (based on previous answers')","yes")</f>
        <v>yes</v>
      </c>
      <c r="E73" s="1" t="str">
        <f>IF('2-E-Communication'!$AN$15="no","not applicable (based on previous answers')","yes")</f>
        <v>yes</v>
      </c>
      <c r="F73" s="1" t="str">
        <f>IF('2-E-Communication'!$AN$16="no","not applicable (based on previous answers')","yes")</f>
        <v>yes</v>
      </c>
      <c r="I73" s="134">
        <f t="shared" si="133"/>
        <v>6.9000000000000047E-2</v>
      </c>
      <c r="J73" s="134">
        <f>IF('2-E-Communication'!$P$65="no","",ROUND($I73,4))</f>
        <v>6.9000000000000006E-2</v>
      </c>
      <c r="K73" s="134">
        <f>IF('2-E-Communication'!$P$66="no","",ROUND($I73,4))</f>
        <v>6.9000000000000006E-2</v>
      </c>
      <c r="L73" s="134">
        <f>IF('2-E-Communication'!$P$67="no","",ROUND($I73,4))</f>
        <v>6.9000000000000006E-2</v>
      </c>
      <c r="M73" s="134">
        <f>IF('2-E-Communication'!$P$68="no","",ROUND($I73,4))</f>
        <v>6.9000000000000006E-2</v>
      </c>
      <c r="N73" s="134"/>
      <c r="P73" s="6" t="str">
        <f>IF(OR('2-E-Communication'!$AN$86="degree of market power held by operators has not been assessed",'2-E-Communication'!$AN$86="no"),"not applicable","no")</f>
        <v>no</v>
      </c>
      <c r="Q73" s="1" t="str">
        <f>IF(OR('2-E-Communication'!$AN$86="degree of market power held by operators has not been assessed",'2-E-Communication'!$AN$86="no"),"not applicable","yes")</f>
        <v>yes</v>
      </c>
      <c r="R73" s="1" t="str">
        <f>IF(OR('2-E-Communication'!$AN$86="degree of market power held by operators has not been assessed",'2-E-Communication'!$AN$86="no",'2-E-Communication'!$AN$90="no"),"not applicable","yes")</f>
        <v>yes</v>
      </c>
      <c r="S73" s="1" t="str">
        <f>IF(OR('2-E-Communication'!$AN$86="degree of market power held by operators has not been assessed",'2-E-Communication'!$AN$86="no",'2-E-Communication'!$AN$90="no"),"not applicable", IF('2-E-Communication'!$AN$92="no","not applicable", "yes"))</f>
        <v>yes</v>
      </c>
      <c r="T73" s="1" t="str">
        <f>IF(OR('2-E-Communication'!$AN$86="degree of market power held by operators has not been assessed",'2-E-Communication'!$AN$86="yes"),"not applicable","no")</f>
        <v>no</v>
      </c>
      <c r="U73" s="1" t="str">
        <f>IF(OR('2-E-Communication'!$AN$86="degree of market power held by operators has not been assessed",'2-E-Communication'!$AN$86="yes"),"not applicable","yes")</f>
        <v>yes</v>
      </c>
      <c r="V73" s="1" t="str">
        <f>IF(OR('2-E-Communication'!$AN$86="degree of market power held by operators has not been assessed",'2-E-Communication'!$AN$86="yes",'2-E-Communication'!$AN$98="no"),"not applicable","yes")</f>
        <v>yes</v>
      </c>
      <c r="Y73" s="1" t="str">
        <f>IF(OR('2-E-Communication'!$AN$103="degree of market power held by operators has not been assessed",'2-E-Communication'!$AN$103="no"),"not applicable","yes")</f>
        <v>yes</v>
      </c>
      <c r="Z73" s="1" t="str">
        <f>IF(OR('2-E-Communication'!$AN$103="degree of market power held by operators has not been assessed",'2-E-Communication'!$AN$103="no",'2-E-Communication'!$AN$105="no"),"not applicable","yes")</f>
        <v>yes</v>
      </c>
      <c r="AA73" s="1" t="str">
        <f>IF(OR('2-E-Communication'!$AN$103="degree of market power held by operators has not been assessed",'2-E-Communication'!$AN$103="no",'2-E-Communication'!$AN$105="no"),"not applicable", IF('2-E-Communication'!$AN$107="no","not applicable", "yes"))</f>
        <v>yes</v>
      </c>
      <c r="AB73" s="1"/>
      <c r="AC73" s="1" t="str">
        <f>IF(OR('2-E-Communication'!$AN$103="degree of market power held by operators has not been assessed",'2-E-Communication'!$AN$103="yes"),"not applicable","yes")</f>
        <v>yes</v>
      </c>
      <c r="AD73" s="1" t="str">
        <f>IF(OR('2-E-Communication'!$AN$103="degree of market power held by operators has not been assessed",'2-E-Communication'!$AN$103="yes",'2-E-Communication'!$AN$111="no"),"not applicable","yes")</f>
        <v>yes</v>
      </c>
      <c r="AG73" s="1" t="str">
        <f>IF(OR('2-E-Communication'!$AN$116="degree of market power held by operators has not been assessed",'2-E-Communication'!$AN$116="no"),"not applicable","yes")</f>
        <v>yes</v>
      </c>
      <c r="AH73" s="1" t="str">
        <f>IF(OR('2-E-Communication'!$AN$116="degree of market power held by operators has not been assessed",'2-E-Communication'!$AN$116="no",'2-E-Communication'!$AN$118="no"),"not applicable","yes")</f>
        <v>yes</v>
      </c>
      <c r="AI73" s="1" t="str">
        <f>IF(OR('2-E-Communication'!$AN$116="degree of market power held by operators has not been assessed",'2-E-Communication'!$AN$116="no",'2-E-Communication'!$AN$118="no"),"not applicable", IF('2-E-Communication'!$AN$120="no","not applicable", "yes"))</f>
        <v>yes</v>
      </c>
      <c r="AJ73" s="1"/>
      <c r="AK73" s="1" t="str">
        <f>IF(OR('2-E-Communication'!$AN$116="degree of market power held by operators has not been assessed",'2-E-Communication'!$AN$116="yes"),"not applicable","yes")</f>
        <v>yes</v>
      </c>
      <c r="AL73" s="1" t="str">
        <f>IF(OR('2-E-Communication'!$AN$116="degree of market power held by operators has not been assessed",'2-E-Communication'!$AN$116="yes",'2-E-Communication'!$AN$124="no"),"not applicable","yes")</f>
        <v>yes</v>
      </c>
      <c r="AN73" s="1" t="str">
        <f>IF(OR('2-E-Communication'!$AN$129="degree of market power held by operators has not been assessed",'2-E-Communication'!$AN$129="no"),"not applicable","yes")</f>
        <v>yes</v>
      </c>
      <c r="AO73" s="1" t="str">
        <f>IF(OR('2-E-Communication'!$AN$129="degree of market power held by operators has not been assessed",'2-E-Communication'!$AN$129="no",'2-E-Communication'!$AN$131="no"),"not applicable","yes")</f>
        <v>yes</v>
      </c>
      <c r="AP73" s="1" t="str">
        <f>IF(OR('2-E-Communication'!$AN$129="degree of market power held by operators has not been assessed",'2-E-Communication'!$AN$129="no",'2-E-Communication'!$AN$131="no"),"not applicable", IF('2-E-Communication'!$AN$133="no","not applicable", "yes"))</f>
        <v>yes</v>
      </c>
      <c r="AQ73" s="1"/>
      <c r="AR73" s="1" t="str">
        <f>IF(OR('2-E-Communication'!$AN$129="degree of market power held by operators has not been assessed",'2-E-Communication'!$AN$129="yes"),"not applicable","yes")</f>
        <v>yes</v>
      </c>
      <c r="AS73" s="1" t="str">
        <f>IF(OR('2-E-Communication'!$AN$129="degree of market power held by operators has not been assessed",'2-E-Communication'!$AN$129="yes",'2-E-Communication'!$AN$137="no"),"not applicable","yes")</f>
        <v>yes</v>
      </c>
      <c r="AT73" s="8"/>
      <c r="AV73" s="6" t="str">
        <f>IF('2-E-Communication'!$AN$141="no","not applicable (based on previous answer)","retail market is a monopoly")</f>
        <v>retail market is a monopoly</v>
      </c>
      <c r="AY73" s="1" t="str">
        <f>IF(LEFT('2-E-Communication'!$AN$143,2)="no","not applicable (based on previous answer)","yes")</f>
        <v>yes</v>
      </c>
      <c r="BB73" s="1" t="str">
        <f>IF('2-E-Communication'!$AN$158="no","not applicable (based on previous answers')","yes")</f>
        <v>yes</v>
      </c>
      <c r="BC73" s="1"/>
      <c r="BE73" s="1" t="str">
        <f>IF('2-E-Communication'!$AN$158="no","not applicable (based on previous answers')","yes")</f>
        <v>yes</v>
      </c>
      <c r="BF73" s="1" t="str">
        <f>IF('2-E-Communication'!$AN$158="no","not applicable (based on previous answers')","yes")</f>
        <v>yes</v>
      </c>
      <c r="BG73" s="1" t="str">
        <f>IF('2-E-Communication'!$AN$158="no","not applicable (based on previous answers')","yes")</f>
        <v>yes</v>
      </c>
      <c r="BH73" s="1"/>
      <c r="BJ73" s="1" t="str">
        <f>IF('2-E-Communication'!$AN$166="no","not applicable (based on previous answers')","yes")</f>
        <v>yes</v>
      </c>
      <c r="BK73" s="1"/>
      <c r="BM73" s="1" t="str">
        <f>IF('2-E-Communication'!$AN$169="no","not applicable (based on previous answers')","yes")</f>
        <v>yes</v>
      </c>
      <c r="BN73" s="1"/>
      <c r="BP73" s="1" t="str">
        <f>IF(OR('2-E-Communication'!$AN$175="degree of market power held by operators has not been assessed",'2-E-Communication'!$AN$175="no"),"not applicable","yes")</f>
        <v>yes</v>
      </c>
      <c r="BQ73" s="1" t="str">
        <f>IF(OR('2-E-Communication'!$AN$175="degree of market power held by operators has not been assessed",'2-E-Communication'!$AN$175="no",'2-E-Communication'!$AN$177="no"),"not applicable","yes")</f>
        <v>yes</v>
      </c>
      <c r="BR73" s="1" t="str">
        <f>IF(OR('2-E-Communication'!$AN$175="degree of market power held by operators has not been assessed",'2-E-Communication'!$AN$175="no",'2-E-Communication'!$AN$177="no"),"not applicable", IF('2-E-Communication'!$AN$179="no","not applicable", "yes"))</f>
        <v>yes</v>
      </c>
      <c r="BS73" s="1"/>
      <c r="BT73" s="1" t="str">
        <f>IF(OR('2-E-Communication'!$AN$175="degree of market power held by operators has not been assessed",'2-E-Communication'!$AN$175="yes"),"not applicable","yes")</f>
        <v>yes</v>
      </c>
      <c r="BU73" s="1" t="str">
        <f>IF(OR('2-E-Communication'!$AN$175="degree of market power held by operators has not been assessed",'2-E-Communication'!$AN$175="yes",'2-E-Communication'!$AN$183="no"),"not applicable","yes")</f>
        <v>yes</v>
      </c>
      <c r="BV73" s="8"/>
      <c r="BX73" s="1" t="str">
        <f>IF(OR('2-E-Communication'!$AN$188="degree of market power held by operators has not been assessed",'2-E-Communication'!$AN$188="no"),"not applicable","yes")</f>
        <v>yes</v>
      </c>
      <c r="BY73" s="1" t="str">
        <f>IF(OR('2-E-Communication'!$AN$188="degree of market power held by operators has not been assessed",'2-E-Communication'!$AN$188="no",'2-E-Communication'!$AN$190="no"),"not applicable","yes")</f>
        <v>yes</v>
      </c>
      <c r="BZ73" s="1" t="str">
        <f>IF(OR('2-E-Communication'!$AN$188="degree of market power held by operators has not been assessed",'2-E-Communication'!$AN$188="no",'2-E-Communication'!$AN$190="no"),"not applicable", IF('2-E-Communication'!$AN$192="no","not applicable", "yes"))</f>
        <v>yes</v>
      </c>
      <c r="CA73" s="1"/>
      <c r="CB73" s="1" t="str">
        <f>IF(OR('2-E-Communication'!$AN$188="degree of market power held by operators has not been assessed",'2-E-Communication'!$AN$188="yes"),"not applicable","yes")</f>
        <v>yes</v>
      </c>
      <c r="CC73" s="1" t="str">
        <f>IF(OR('2-E-Communication'!$AN$188="degree of market power held by operators has not been assessed",'2-E-Communication'!$AN$188="yes",'2-E-Communication'!$AN$196="no"),"not applicable","yes")</f>
        <v>yes</v>
      </c>
      <c r="CD73" s="8"/>
      <c r="CF73" s="6" t="str">
        <f>IF('2-E-Communication'!$AN$200="no","not applicable (based on previous answer)","retail market is a monopoly")</f>
        <v>retail market is a monopoly</v>
      </c>
      <c r="CI73" s="1" t="str">
        <f>IF(LEFT('2-E-Communication'!$AN$204,2)="no","not applicable (based on previous answer)","yes")</f>
        <v>yes</v>
      </c>
      <c r="CJ73" s="1"/>
      <c r="CL73" s="1" t="str">
        <f>IF(LEFT('2-E-Communication'!$AN$217,2)="no","not applicable (based on previous answer)","yes")</f>
        <v>yes</v>
      </c>
      <c r="CM73" s="1"/>
    </row>
    <row r="74" spans="1:91" ht="46" x14ac:dyDescent="0.25">
      <c r="A74" s="128"/>
      <c r="C74" s="1" t="str">
        <f>IF('2-E-Communication'!$AN$13="no"," ","no")</f>
        <v>no</v>
      </c>
      <c r="D74" s="1" t="str">
        <f>IF('2-E-Communication'!$AN$14="no"," ","no")</f>
        <v>no</v>
      </c>
      <c r="E74" s="1" t="str">
        <f>IF('2-E-Communication'!$AN$15="no"," ","no")</f>
        <v>no</v>
      </c>
      <c r="F74" s="1" t="str">
        <f>IF('2-E-Communication'!$AN$16="no"," ","no")</f>
        <v>no</v>
      </c>
      <c r="I74" s="134">
        <f t="shared" si="133"/>
        <v>7.0000000000000048E-2</v>
      </c>
      <c r="J74" s="134">
        <f>IF('2-E-Communication'!$P$65="no","",ROUND($I74,4))</f>
        <v>7.0000000000000007E-2</v>
      </c>
      <c r="K74" s="134">
        <f>IF('2-E-Communication'!$P$66="no","",ROUND($I74,4))</f>
        <v>7.0000000000000007E-2</v>
      </c>
      <c r="L74" s="134">
        <f>IF('2-E-Communication'!$P$67="no","",ROUND($I74,4))</f>
        <v>7.0000000000000007E-2</v>
      </c>
      <c r="M74" s="134">
        <f>IF('2-E-Communication'!$P$68="no","",ROUND($I74,4))</f>
        <v>7.0000000000000007E-2</v>
      </c>
      <c r="N74" s="134"/>
      <c r="P74" s="6" t="str">
        <f>IF(OR('2-E-Communication'!$AN$86="degree of market power held by operators has not been assessed",'2-E-Communication'!$AN$86="no")," ","yes (must ensure accounting separation)")</f>
        <v>yes (must ensure accounting separation)</v>
      </c>
      <c r="Q74" s="6" t="str">
        <f>IF(OR('2-E-Communication'!$AN$86="degree of market power held by operators has not been assessed",'2-E-Communication'!$AN$86="no")," ","no")</f>
        <v>no</v>
      </c>
      <c r="R74" s="1" t="str">
        <f>IF(OR('2-E-Communication'!$AN$86="degree of market power held by operators has not been assessed",'2-E-Communication'!$AN$86="no",'2-E-Communication'!$AN$90="no"),"not applicable","yes, but only ex-post")</f>
        <v>yes, but only ex-post</v>
      </c>
      <c r="S74" s="1" t="str">
        <f>IF(OR('2-E-Communication'!$AN$86="degree of market power held by operators has not been assessed",'2-E-Communication'!$AN$86="no",'2-E-Communication'!$AN$90="no")," ", IF('2-E-Communication'!$AN$92="no"," ", "no"))</f>
        <v>no</v>
      </c>
      <c r="T74" s="6" t="str">
        <f>IF(OR('2-E-Communication'!$AN$86="degree of market power held by operators has not been assessed",'2-E-Communication'!$AN$86="yes")," ","yes (must ensure accounting separation)")</f>
        <v>yes (must ensure accounting separation)</v>
      </c>
      <c r="U74" s="6" t="str">
        <f>IF(OR('2-E-Communication'!$AN$86="degree of market power held by operators has not been assessed",'2-E-Communication'!$AN$86="yes")," ","no")</f>
        <v>no</v>
      </c>
      <c r="V74" s="1" t="str">
        <f>IF(OR('2-E-Communication'!$AN$86="degree of market power held by operators has not been assessed",'2-E-Communication'!$AN$86="yes",'2-E-Communication'!$AN$98="no"),"","no")</f>
        <v>no</v>
      </c>
      <c r="Y74" s="1" t="str">
        <f>IF(OR('2-E-Communication'!$AN$103="degree of market power held by operators has not been assessed",'2-E-Communication'!$AN$103="no"),"","no")</f>
        <v>no</v>
      </c>
      <c r="Z74" s="1" t="str">
        <f>IF(OR('2-E-Communication'!$AN$103="degree of market power held by operators has not been assessed",'2-E-Communication'!$AN$103="no",'2-E-Communication'!$AN$105="no"),"not applicable","yes, but only ex-post")</f>
        <v>yes, but only ex-post</v>
      </c>
      <c r="AA74" s="1" t="str">
        <f>IF(OR('2-E-Communication'!$AN$103="degree of market power held by operators has not been assessed",'2-E-Communication'!$AN$103="no",'2-E-Communication'!$AN$105="no"),"", IF('2-E-Communication'!$AN$107="no","", "no"))</f>
        <v>no</v>
      </c>
      <c r="AB74" s="1"/>
      <c r="AC74" s="6" t="str">
        <f>IF(OR('2-E-Communication'!$AN$103="degree of market power held by operators has not been assessed",'2-E-Communication'!$AN$103="yes")," ","no")</f>
        <v>no</v>
      </c>
      <c r="AD74" s="1" t="str">
        <f>IF(OR('2-E-Communication'!$AN$103="degree of market power held by operators has not been assessed",'2-E-Communication'!$AN$103="yes",'2-E-Communication'!$AN$111="no"),"","no")</f>
        <v>no</v>
      </c>
      <c r="AG74" s="1" t="str">
        <f>IF(OR('2-E-Communication'!$AN$116="degree of market power held by operators has not been assessed",'2-E-Communication'!$AN$116="no"),"","no")</f>
        <v>no</v>
      </c>
      <c r="AH74" s="1" t="str">
        <f>IF(OR('2-E-Communication'!$AN$116="degree of market power held by operators has not been assessed",'2-E-Communication'!$AN$116="no",'2-E-Communication'!$AN$118="no"),"not applicable","yes, but only ex-post")</f>
        <v>yes, but only ex-post</v>
      </c>
      <c r="AI74" s="1" t="str">
        <f>IF(OR('2-E-Communication'!$AN$116="degree of market power held by operators has not been assessed",'2-E-Communication'!$AN$116="no",'2-E-Communication'!$AN$118="no"),"", IF('2-E-Communication'!$AN$120="no","", "no"))</f>
        <v>no</v>
      </c>
      <c r="AJ74" s="1"/>
      <c r="AK74" s="6" t="str">
        <f>IF(OR('2-E-Communication'!$AN$116="degree of market power held by operators has not been assessed",'2-E-Communication'!$AN$116="yes")," ","no")</f>
        <v>no</v>
      </c>
      <c r="AL74" s="1" t="str">
        <f>IF(OR('2-E-Communication'!$AN$116="degree of market power held by operators has not been assessed",'2-E-Communication'!$AN$116="yes",'2-E-Communication'!$AN$124="no"),"","no")</f>
        <v>no</v>
      </c>
      <c r="AN74" s="1" t="str">
        <f>IF(OR('2-E-Communication'!$AN$129="degree of market power held by operators has not been assessed",'2-E-Communication'!$AN$129="no"),"","no")</f>
        <v>no</v>
      </c>
      <c r="AO74" s="1" t="str">
        <f>IF(OR('2-E-Communication'!$AN$129="degree of market power held by operators has not been assessed",'2-E-Communication'!$AN$129="no",'2-E-Communication'!$AN$131="no"),"not applicable","yes, but only ex-post")</f>
        <v>yes, but only ex-post</v>
      </c>
      <c r="AP74" s="1" t="str">
        <f>IF(OR('2-E-Communication'!$AN$129="degree of market power held by operators has not been assessed",'2-E-Communication'!$AN$129="no",'2-E-Communication'!$AN$131="no"),"", IF('2-E-Communication'!$AN$133="no","", "no"))</f>
        <v>no</v>
      </c>
      <c r="AQ74" s="1"/>
      <c r="AR74" s="6" t="str">
        <f>IF(OR('2-E-Communication'!$AN$129="degree of market power held by operators has not been assessed",'2-E-Communication'!$AN$129="yes")," ","no")</f>
        <v>no</v>
      </c>
      <c r="AS74" s="1" t="str">
        <f>IF(OR('2-E-Communication'!$AN$129="degree of market power held by operators has not been assessed",'2-E-Communication'!$AN$129="yes",'2-E-Communication'!$AN$137="no"),"","no")</f>
        <v>no</v>
      </c>
      <c r="AT74" s="8"/>
      <c r="AV74" s="6" t="str">
        <f>IF('2-E-Communication'!$AN$141="no"," ","retail market is not yet competitive enough")</f>
        <v>retail market is not yet competitive enough</v>
      </c>
      <c r="AY74" s="1" t="str">
        <f>IF('2-E-Communication'!$AN$143="no"," ","no")</f>
        <v>no</v>
      </c>
      <c r="BB74" s="1" t="str">
        <f>IF('2-E-Communication'!$AN$158="no"," ","no")</f>
        <v>no</v>
      </c>
      <c r="BC74" s="1"/>
      <c r="BE74" s="1" t="str">
        <f>IF('2-E-Communication'!$AN$158="no"," ","no")</f>
        <v>no</v>
      </c>
      <c r="BF74" s="1" t="str">
        <f>IF('2-E-Communication'!$AN$158="no"," ","no")</f>
        <v>no</v>
      </c>
      <c r="BG74" s="1" t="str">
        <f>IF('2-E-Communication'!$AN$158="no"," ","no")</f>
        <v>no</v>
      </c>
      <c r="BH74" s="1"/>
      <c r="BJ74" s="1" t="str">
        <f>IF('2-E-Communication'!$AN$166="no"," ","no")</f>
        <v>no</v>
      </c>
      <c r="BK74" s="1"/>
      <c r="BM74" s="1" t="str">
        <f>IF('2-E-Communication'!$AN$169="no"," ","no")</f>
        <v>no</v>
      </c>
      <c r="BN74" s="1"/>
      <c r="BP74" s="1" t="str">
        <f>IF(OR('2-E-Communication'!$AN$175="degree of market power held by operators has not been assessed",'2-E-Communication'!$AN$175="no"),"","no")</f>
        <v>no</v>
      </c>
      <c r="BQ74" s="1" t="str">
        <f>IF(OR('2-E-Communication'!$AN$175="degree of market power held by operators has not been assessed",'2-E-Communication'!$AN$175="no",'2-E-Communication'!$AN$177="no"),"not applicable","yes, but only ex-post")</f>
        <v>yes, but only ex-post</v>
      </c>
      <c r="BR74" s="1" t="str">
        <f>IF(OR('2-E-Communication'!$AN$175="degree of market power held by operators has not been assessed",'2-E-Communication'!$AN$175="no",'2-E-Communication'!$AN$177="no"),"", IF('2-E-Communication'!$AN$179="no","", "no"))</f>
        <v>no</v>
      </c>
      <c r="BS74" s="1"/>
      <c r="BT74" s="6" t="str">
        <f>IF(OR('2-E-Communication'!$AN$175="degree of market power held by operators has not been assessed",'2-E-Communication'!$AN$175="yes")," ","no")</f>
        <v>no</v>
      </c>
      <c r="BU74" s="1" t="str">
        <f>IF(OR('2-E-Communication'!$AN$175="degree of market power held by operators has not been assessed",'2-E-Communication'!$AN$175="yes",'2-E-Communication'!$AN$183="no"),"","no")</f>
        <v>no</v>
      </c>
      <c r="BV74" s="8"/>
      <c r="BX74" s="1" t="str">
        <f>IF(OR('2-E-Communication'!$AN$188="degree of market power held by operators has not been assessed",'2-E-Communication'!$AN$188="no"),"","no")</f>
        <v>no</v>
      </c>
      <c r="BY74" s="1" t="str">
        <f>IF(OR('2-E-Communication'!$AN$188="degree of market power held by operators has not been assessed",'2-E-Communication'!$AN$188="no",'2-E-Communication'!$AN$190="no"),"not applicable","yes, but only ex-post")</f>
        <v>yes, but only ex-post</v>
      </c>
      <c r="BZ74" s="1" t="str">
        <f>IF(OR('2-E-Communication'!$AN$188="degree of market power held by operators has not been assessed",'2-E-Communication'!$AN$188="no",'2-E-Communication'!$AN$190="no"),"", IF('2-E-Communication'!$AN$192="no","", "no"))</f>
        <v>no</v>
      </c>
      <c r="CA74" s="1"/>
      <c r="CB74" s="6" t="str">
        <f>IF(OR('2-E-Communication'!$AN$188="degree of market power held by operators has not been assessed",'2-E-Communication'!$AN$188="yes")," ","no")</f>
        <v>no</v>
      </c>
      <c r="CC74" s="1" t="str">
        <f>IF(OR('2-E-Communication'!$AN$188="degree of market power held by operators has not been assessed",'2-E-Communication'!$AN$188="yes",'2-E-Communication'!$AN$196="no"),"","no")</f>
        <v>no</v>
      </c>
      <c r="CD74" s="8"/>
      <c r="CF74" s="6" t="str">
        <f>IF('2-E-Communication'!$AN$200="no"," ","retail market is yet competitive enough")</f>
        <v>retail market is yet competitive enough</v>
      </c>
      <c r="CI74" s="1" t="str">
        <f>IF('2-E-Communication'!$AN$204="no"," ","no")</f>
        <v>no</v>
      </c>
      <c r="CJ74" s="1"/>
      <c r="CL74" s="1" t="str">
        <f>IF('2-E-Communication'!$AN$217="no"," ","no")</f>
        <v>no</v>
      </c>
      <c r="CM74" s="1"/>
    </row>
    <row r="75" spans="1:91" ht="46" x14ac:dyDescent="0.25">
      <c r="A75" s="128"/>
      <c r="I75" s="134">
        <f t="shared" si="133"/>
        <v>7.1000000000000049E-2</v>
      </c>
      <c r="J75" s="134">
        <f>IF('2-E-Communication'!$P$65="no","",ROUND($I75,4))</f>
        <v>7.0999999999999994E-2</v>
      </c>
      <c r="K75" s="134">
        <f>IF('2-E-Communication'!$P$66="no","",ROUND($I75,4))</f>
        <v>7.0999999999999994E-2</v>
      </c>
      <c r="L75" s="134">
        <f>IF('2-E-Communication'!$P$67="no","",ROUND($I75,4))</f>
        <v>7.0999999999999994E-2</v>
      </c>
      <c r="M75" s="134">
        <f>IF('2-E-Communication'!$P$68="no","",ROUND($I75,4))</f>
        <v>7.0999999999999994E-2</v>
      </c>
      <c r="N75" s="134"/>
      <c r="P75" s="6" t="str">
        <f>IF(OR('2-E-Communication'!$AN$86="degree of market power held by operators has not been assessed",'2-E-Communication'!$AN$86="no")," ","yes (must ensure legal, operational or ownership separation)")</f>
        <v>yes (must ensure legal, operational or ownership separation)</v>
      </c>
      <c r="Q75" s="6"/>
      <c r="R75" s="1" t="str">
        <f>IF(OR('2-E-Communication'!$AN$86="degree of market power held by operators has not been assessed",'2-E-Communication'!$AN$86="no",'2-E-Communication'!$AN$90="no")," ","no")</f>
        <v>no</v>
      </c>
      <c r="T75" s="6" t="str">
        <f>IF(OR('2-E-Communication'!$AN$86="degree of market power held by operators has not been assessed",'2-E-Communication'!$AN$86="yes")," ","yes (must ensure legal, operational or ownership separation)")</f>
        <v>yes (must ensure legal, operational or ownership separation)</v>
      </c>
      <c r="U75" s="6"/>
      <c r="V75" s="6"/>
      <c r="Z75" s="1" t="str">
        <f>IF(OR('2-E-Communication'!$AN$103="degree of market power held by operators has not been assessed",'2-E-Communication'!$AN$103="no",'2-E-Communication'!$AN$105="no")," ","no")</f>
        <v>no</v>
      </c>
      <c r="AG75" s="8"/>
      <c r="AH75" s="1" t="str">
        <f>IF(OR('2-E-Communication'!$AN$116="degree of market power held by operators has not been assessed",'2-E-Communication'!$AN$116="no",'2-E-Communication'!$AN$118="no")," ","no")</f>
        <v>no</v>
      </c>
      <c r="AI75" s="8"/>
      <c r="AJ75" s="8"/>
      <c r="AK75" s="8"/>
      <c r="AL75" s="8"/>
      <c r="AN75" s="8"/>
      <c r="AO75" s="1" t="str">
        <f>IF(OR('2-E-Communication'!$AN$129="degree of market power held by operators has not been assessed",'2-E-Communication'!$AN$129="no",'2-E-Communication'!$AN$131="no")," ","no")</f>
        <v>no</v>
      </c>
      <c r="AP75" s="8"/>
      <c r="AQ75" s="8"/>
      <c r="AR75" s="8"/>
      <c r="AS75" s="8"/>
      <c r="AT75" s="8"/>
      <c r="AV75" s="6" t="str">
        <f>IF('2-E-Communication'!$AN$141="no"," ","other (please explain in Comments column)")</f>
        <v>other (please explain in Comments column)</v>
      </c>
      <c r="BP75" s="8"/>
      <c r="BQ75" s="1" t="str">
        <f>IF(OR('2-E-Communication'!$AN$175="degree of market power held by operators has not been assessed",'2-E-Communication'!$AN$175="no",'2-E-Communication'!$AN$177="no")," ","no")</f>
        <v>no</v>
      </c>
      <c r="BR75" s="8"/>
      <c r="BS75" s="8"/>
      <c r="BT75" s="8"/>
      <c r="BU75" s="8"/>
      <c r="BV75" s="8"/>
      <c r="BX75" s="8"/>
      <c r="BY75" s="1" t="str">
        <f>IF(OR('2-E-Communication'!$AN$188="degree of market power held by operators has not been assessed",'2-E-Communication'!$AN$188="no",'2-E-Communication'!$AN$190="no")," ","no")</f>
        <v>no</v>
      </c>
      <c r="BZ75" s="8"/>
      <c r="CA75" s="8"/>
      <c r="CB75" s="8"/>
      <c r="CC75" s="8"/>
      <c r="CD75" s="8"/>
      <c r="CF75" s="6" t="str">
        <f>IF('2-E-Communication'!$AN$200="no"," ","other (please explain in Comments column)")</f>
        <v>other (please explain in Comments column)</v>
      </c>
    </row>
    <row r="76" spans="1:91" x14ac:dyDescent="0.25">
      <c r="I76" s="134">
        <f t="shared" si="133"/>
        <v>7.200000000000005E-2</v>
      </c>
      <c r="J76" s="134">
        <f>IF('2-E-Communication'!$P$65="no","",ROUND($I76,4))</f>
        <v>7.1999999999999995E-2</v>
      </c>
      <c r="K76" s="134">
        <f>IF('2-E-Communication'!$P$66="no","",ROUND($I76,4))</f>
        <v>7.1999999999999995E-2</v>
      </c>
      <c r="L76" s="134">
        <f>IF('2-E-Communication'!$P$67="no","",ROUND($I76,4))</f>
        <v>7.1999999999999995E-2</v>
      </c>
      <c r="M76" s="134">
        <f>IF('2-E-Communication'!$P$68="no","",ROUND($I76,4))</f>
        <v>7.1999999999999995E-2</v>
      </c>
      <c r="N76" s="134"/>
    </row>
    <row r="77" spans="1:91" x14ac:dyDescent="0.25">
      <c r="I77" s="134">
        <f t="shared" si="133"/>
        <v>7.3000000000000051E-2</v>
      </c>
      <c r="J77" s="134">
        <f>IF('2-E-Communication'!$P$65="no","",ROUND($I77,4))</f>
        <v>7.2999999999999995E-2</v>
      </c>
      <c r="K77" s="134">
        <f>IF('2-E-Communication'!$P$66="no","",ROUND($I77,4))</f>
        <v>7.2999999999999995E-2</v>
      </c>
      <c r="L77" s="134">
        <f>IF('2-E-Communication'!$P$67="no","",ROUND($I77,4))</f>
        <v>7.2999999999999995E-2</v>
      </c>
      <c r="M77" s="134">
        <f>IF('2-E-Communication'!$P$68="no","",ROUND($I77,4))</f>
        <v>7.2999999999999995E-2</v>
      </c>
      <c r="N77" s="134"/>
    </row>
    <row r="78" spans="1:91" x14ac:dyDescent="0.25">
      <c r="I78" s="134">
        <f t="shared" si="133"/>
        <v>7.4000000000000052E-2</v>
      </c>
      <c r="J78" s="134">
        <f>IF('2-E-Communication'!$P$65="no","",ROUND($I78,4))</f>
        <v>7.3999999999999996E-2</v>
      </c>
      <c r="K78" s="134">
        <f>IF('2-E-Communication'!$P$66="no","",ROUND($I78,4))</f>
        <v>7.3999999999999996E-2</v>
      </c>
      <c r="L78" s="134">
        <f>IF('2-E-Communication'!$P$67="no","",ROUND($I78,4))</f>
        <v>7.3999999999999996E-2</v>
      </c>
      <c r="M78" s="134">
        <f>IF('2-E-Communication'!$P$68="no","",ROUND($I78,4))</f>
        <v>7.3999999999999996E-2</v>
      </c>
      <c r="N78" s="134"/>
    </row>
    <row r="79" spans="1:91" x14ac:dyDescent="0.25">
      <c r="I79" s="134">
        <f t="shared" si="133"/>
        <v>7.5000000000000053E-2</v>
      </c>
      <c r="J79" s="134">
        <f>IF('2-E-Communication'!$P$65="no","",ROUND($I79,4))</f>
        <v>7.4999999999999997E-2</v>
      </c>
      <c r="K79" s="134">
        <f>IF('2-E-Communication'!$P$66="no","",ROUND($I79,4))</f>
        <v>7.4999999999999997E-2</v>
      </c>
      <c r="L79" s="134">
        <f>IF('2-E-Communication'!$P$67="no","",ROUND($I79,4))</f>
        <v>7.4999999999999997E-2</v>
      </c>
      <c r="M79" s="134">
        <f>IF('2-E-Communication'!$P$68="no","",ROUND($I79,4))</f>
        <v>7.4999999999999997E-2</v>
      </c>
      <c r="N79" s="134"/>
    </row>
    <row r="80" spans="1:91" x14ac:dyDescent="0.25">
      <c r="I80" s="134">
        <f t="shared" si="133"/>
        <v>7.6000000000000054E-2</v>
      </c>
      <c r="J80" s="134">
        <f>IF('2-E-Communication'!$P$65="no","",ROUND($I80,4))</f>
        <v>7.5999999999999998E-2</v>
      </c>
      <c r="K80" s="134">
        <f>IF('2-E-Communication'!$P$66="no","",ROUND($I80,4))</f>
        <v>7.5999999999999998E-2</v>
      </c>
      <c r="L80" s="134">
        <f>IF('2-E-Communication'!$P$67="no","",ROUND($I80,4))</f>
        <v>7.5999999999999998E-2</v>
      </c>
      <c r="M80" s="134">
        <f>IF('2-E-Communication'!$P$68="no","",ROUND($I80,4))</f>
        <v>7.5999999999999998E-2</v>
      </c>
      <c r="N80" s="134"/>
    </row>
    <row r="81" spans="1:90" x14ac:dyDescent="0.25">
      <c r="I81" s="134">
        <f t="shared" si="133"/>
        <v>7.7000000000000055E-2</v>
      </c>
      <c r="J81" s="134">
        <f>IF('2-E-Communication'!$P$65="no","",ROUND($I81,4))</f>
        <v>7.6999999999999999E-2</v>
      </c>
      <c r="K81" s="134">
        <f>IF('2-E-Communication'!$P$66="no","",ROUND($I81,4))</f>
        <v>7.6999999999999999E-2</v>
      </c>
      <c r="L81" s="134">
        <f>IF('2-E-Communication'!$P$67="no","",ROUND($I81,4))</f>
        <v>7.6999999999999999E-2</v>
      </c>
      <c r="M81" s="134">
        <f>IF('2-E-Communication'!$P$68="no","",ROUND($I81,4))</f>
        <v>7.6999999999999999E-2</v>
      </c>
      <c r="N81" s="134"/>
    </row>
    <row r="82" spans="1:90" x14ac:dyDescent="0.25">
      <c r="I82" s="134">
        <f t="shared" si="133"/>
        <v>7.8000000000000055E-2</v>
      </c>
      <c r="J82" s="134">
        <f>IF('2-E-Communication'!$P$65="no","",ROUND($I82,4))</f>
        <v>7.8E-2</v>
      </c>
      <c r="K82" s="134">
        <f>IF('2-E-Communication'!$P$66="no","",ROUND($I82,4))</f>
        <v>7.8E-2</v>
      </c>
      <c r="L82" s="134">
        <f>IF('2-E-Communication'!$P$67="no","",ROUND($I82,4))</f>
        <v>7.8E-2</v>
      </c>
      <c r="M82" s="134">
        <f>IF('2-E-Communication'!$P$68="no","",ROUND($I82,4))</f>
        <v>7.8E-2</v>
      </c>
      <c r="N82" s="134"/>
    </row>
    <row r="83" spans="1:90" x14ac:dyDescent="0.25">
      <c r="A83" s="128" t="s">
        <v>921</v>
      </c>
      <c r="C83" s="1">
        <f>IF(LEFT(C85,14)="not applicable",1,COUNTA(C85:C87))</f>
        <v>2</v>
      </c>
      <c r="D83" s="1">
        <f t="shared" ref="D83:F83" si="156">IF(LEFT(D85,14)="not applicable",1,COUNTA(D85:D87))</f>
        <v>2</v>
      </c>
      <c r="E83" s="1">
        <f t="shared" si="156"/>
        <v>2</v>
      </c>
      <c r="F83" s="1">
        <f t="shared" si="156"/>
        <v>2</v>
      </c>
      <c r="I83" s="134">
        <f t="shared" si="133"/>
        <v>7.9000000000000056E-2</v>
      </c>
      <c r="J83" s="134">
        <f>IF('2-E-Communication'!$P$65="no","",ROUND($I83,4))</f>
        <v>7.9000000000000001E-2</v>
      </c>
      <c r="K83" s="134">
        <f>IF('2-E-Communication'!$P$66="no","",ROUND($I83,4))</f>
        <v>7.9000000000000001E-2</v>
      </c>
      <c r="L83" s="134">
        <f>IF('2-E-Communication'!$P$67="no","",ROUND($I83,4))</f>
        <v>7.9000000000000001E-2</v>
      </c>
      <c r="M83" s="134">
        <f>IF('2-E-Communication'!$P$68="no","",ROUND($I83,4))</f>
        <v>7.9000000000000001E-2</v>
      </c>
      <c r="N83" s="134"/>
      <c r="P83" s="6">
        <f t="shared" ref="P83:V83" si="157">IF(LEFT(P85,14)="not applicable",1,COUNTA(P85:P87))</f>
        <v>3</v>
      </c>
      <c r="Q83" s="1">
        <f t="shared" si="157"/>
        <v>2</v>
      </c>
      <c r="R83" s="1">
        <f t="shared" si="157"/>
        <v>3</v>
      </c>
      <c r="S83" s="1">
        <f t="shared" si="157"/>
        <v>2</v>
      </c>
      <c r="T83" s="1">
        <f t="shared" si="157"/>
        <v>3</v>
      </c>
      <c r="U83" s="1">
        <f t="shared" si="157"/>
        <v>2</v>
      </c>
      <c r="V83" s="1">
        <f t="shared" si="157"/>
        <v>2</v>
      </c>
      <c r="Y83" s="1">
        <f t="shared" ref="Y83:AA83" si="158">IF(LEFT(Y85,14)="not applicable",1,COUNTA(Y85:Y87))</f>
        <v>2</v>
      </c>
      <c r="Z83" s="1">
        <f t="shared" si="158"/>
        <v>3</v>
      </c>
      <c r="AA83" s="1">
        <f t="shared" si="158"/>
        <v>2</v>
      </c>
      <c r="AB83" s="1"/>
      <c r="AC83" s="1">
        <f t="shared" ref="AC83:AD83" si="159">IF(LEFT(AC85,14)="not applicable",1,COUNTA(AC85:AC87))</f>
        <v>2</v>
      </c>
      <c r="AD83" s="1">
        <f t="shared" si="159"/>
        <v>2</v>
      </c>
      <c r="AG83" s="1">
        <f t="shared" ref="AG83:AI83" si="160">IF(LEFT(AG85,14)="not applicable",1,COUNTA(AG85:AG87))</f>
        <v>2</v>
      </c>
      <c r="AH83" s="1">
        <f t="shared" si="160"/>
        <v>3</v>
      </c>
      <c r="AI83" s="1">
        <f t="shared" si="160"/>
        <v>2</v>
      </c>
      <c r="AJ83" s="1"/>
      <c r="AK83" s="1">
        <f t="shared" ref="AK83:AL83" si="161">IF(LEFT(AK85,14)="not applicable",1,COUNTA(AK85:AK87))</f>
        <v>2</v>
      </c>
      <c r="AL83" s="1">
        <f t="shared" si="161"/>
        <v>2</v>
      </c>
      <c r="AN83" s="1">
        <f t="shared" ref="AN83:AP83" si="162">IF(LEFT(AN85,14)="not applicable",1,COUNTA(AN85:AN87))</f>
        <v>2</v>
      </c>
      <c r="AO83" s="1">
        <f t="shared" si="162"/>
        <v>3</v>
      </c>
      <c r="AP83" s="1">
        <f t="shared" si="162"/>
        <v>2</v>
      </c>
      <c r="AQ83" s="1"/>
      <c r="AR83" s="1">
        <f t="shared" ref="AR83:AS83" si="163">IF(LEFT(AR85,14)="not applicable",1,COUNTA(AR85:AR87))</f>
        <v>2</v>
      </c>
      <c r="AS83" s="1">
        <f t="shared" si="163"/>
        <v>2</v>
      </c>
      <c r="AT83" s="8"/>
      <c r="AV83" s="1">
        <f>IF(LEFT(AV85,14)="not applicable",1,COUNTA(AV85:AV87))</f>
        <v>3</v>
      </c>
      <c r="AY83" s="1">
        <f t="shared" ref="AY83" si="164">IF(LEFT(AY85,14)="not applicable",1,COUNTA(AY85:AY87))</f>
        <v>2</v>
      </c>
      <c r="BB83" s="1">
        <f t="shared" ref="BB83" si="165">IF(LEFT(BB85,14)="not applicable",1,COUNTA(BB85:BB87))</f>
        <v>2</v>
      </c>
      <c r="BC83" s="1"/>
      <c r="BE83" s="1">
        <f t="shared" ref="BE83:BG83" si="166">IF(LEFT(BE85,14)="not applicable",1,COUNTA(BE85:BE87))</f>
        <v>2</v>
      </c>
      <c r="BF83" s="1">
        <f t="shared" si="166"/>
        <v>2</v>
      </c>
      <c r="BG83" s="1">
        <f t="shared" si="166"/>
        <v>2</v>
      </c>
      <c r="BH83" s="1"/>
      <c r="BJ83" s="1">
        <f t="shared" ref="BJ83" si="167">IF(LEFT(BJ85,14)="not applicable",1,COUNTA(BJ85:BJ87))</f>
        <v>2</v>
      </c>
      <c r="BK83" s="1"/>
      <c r="BM83" s="1">
        <f t="shared" ref="BM83" si="168">IF(LEFT(BM85,14)="not applicable",1,COUNTA(BM85:BM87))</f>
        <v>2</v>
      </c>
      <c r="BN83" s="1"/>
      <c r="BP83" s="1">
        <f t="shared" ref="BP83:BR83" si="169">IF(LEFT(BP85,14)="not applicable",1,COUNTA(BP85:BP87))</f>
        <v>2</v>
      </c>
      <c r="BQ83" s="1">
        <f t="shared" si="169"/>
        <v>3</v>
      </c>
      <c r="BR83" s="1">
        <f t="shared" si="169"/>
        <v>2</v>
      </c>
      <c r="BS83" s="1"/>
      <c r="BT83" s="1">
        <f t="shared" ref="BT83:BU83" si="170">IF(LEFT(BT85,14)="not applicable",1,COUNTA(BT85:BT87))</f>
        <v>2</v>
      </c>
      <c r="BU83" s="1">
        <f t="shared" si="170"/>
        <v>2</v>
      </c>
      <c r="BV83" s="8"/>
      <c r="BX83" s="1">
        <f t="shared" ref="BX83:BZ83" si="171">IF(LEFT(BX85,14)="not applicable",1,COUNTA(BX85:BX87))</f>
        <v>2</v>
      </c>
      <c r="BY83" s="1">
        <f t="shared" si="171"/>
        <v>3</v>
      </c>
      <c r="BZ83" s="1">
        <f t="shared" si="171"/>
        <v>2</v>
      </c>
      <c r="CA83" s="1"/>
      <c r="CB83" s="1">
        <f t="shared" ref="CB83:CC83" si="172">IF(LEFT(CB85,14)="not applicable",1,COUNTA(CB85:CB87))</f>
        <v>2</v>
      </c>
      <c r="CC83" s="1">
        <f t="shared" si="172"/>
        <v>2</v>
      </c>
      <c r="CD83" s="8"/>
      <c r="CF83" s="1">
        <f>IF(LEFT(CF85,14)="not applicable",1,COUNTA(CF85:CF87))</f>
        <v>3</v>
      </c>
      <c r="CI83" s="1">
        <f t="shared" ref="CI83" si="173">IF(LEFT(CI85,14)="not applicable",1,COUNTA(CI85:CI87))</f>
        <v>2</v>
      </c>
      <c r="CJ83" s="1"/>
      <c r="CL83" s="1">
        <f t="shared" ref="CL83" si="174">IF(LEFT(CL85,14)="not applicable",1,COUNTA(CL85:CL87))</f>
        <v>2</v>
      </c>
    </row>
    <row r="84" spans="1:90" ht="23" x14ac:dyDescent="0.25">
      <c r="A84" s="128" t="s">
        <v>922</v>
      </c>
      <c r="C84" s="127" t="s">
        <v>494</v>
      </c>
      <c r="D84" s="127" t="s">
        <v>495</v>
      </c>
      <c r="E84" s="127" t="s">
        <v>496</v>
      </c>
      <c r="F84" s="127" t="s">
        <v>497</v>
      </c>
      <c r="I84" s="134">
        <f t="shared" si="133"/>
        <v>8.0000000000000057E-2</v>
      </c>
      <c r="J84" s="134">
        <f>IF('2-E-Communication'!$P$65="no","",ROUND($I84,4))</f>
        <v>0.08</v>
      </c>
      <c r="K84" s="134">
        <f>IF('2-E-Communication'!$P$66="no","",ROUND($I84,4))</f>
        <v>0.08</v>
      </c>
      <c r="L84" s="134">
        <f>IF('2-E-Communication'!$P$67="no","",ROUND($I84,4))</f>
        <v>0.08</v>
      </c>
      <c r="M84" s="134">
        <f>IF('2-E-Communication'!$P$68="no","",ROUND($I84,4))</f>
        <v>0.08</v>
      </c>
      <c r="N84" s="134"/>
      <c r="P84" s="6" t="s">
        <v>925</v>
      </c>
      <c r="Q84" s="6" t="s">
        <v>926</v>
      </c>
      <c r="R84" s="6" t="s">
        <v>927</v>
      </c>
      <c r="S84" s="6" t="s">
        <v>931</v>
      </c>
      <c r="T84" s="6" t="s">
        <v>928</v>
      </c>
      <c r="U84" s="6" t="s">
        <v>929</v>
      </c>
      <c r="V84" s="6" t="s">
        <v>930</v>
      </c>
      <c r="Y84" s="11" t="s">
        <v>505</v>
      </c>
      <c r="Z84" s="11" t="s">
        <v>506</v>
      </c>
      <c r="AA84" s="11" t="s">
        <v>507</v>
      </c>
      <c r="AB84" s="11"/>
      <c r="AC84" s="11" t="s">
        <v>508</v>
      </c>
      <c r="AD84" s="11" t="s">
        <v>509</v>
      </c>
      <c r="AG84" s="11" t="s">
        <v>510</v>
      </c>
      <c r="AH84" s="11" t="s">
        <v>512</v>
      </c>
      <c r="AI84" s="11" t="s">
        <v>513</v>
      </c>
      <c r="AJ84" s="11"/>
      <c r="AK84" s="11" t="s">
        <v>511</v>
      </c>
      <c r="AL84" s="11" t="s">
        <v>514</v>
      </c>
      <c r="AN84" s="11" t="s">
        <v>515</v>
      </c>
      <c r="AO84" s="11" t="s">
        <v>516</v>
      </c>
      <c r="AP84" s="11" t="s">
        <v>517</v>
      </c>
      <c r="AQ84" s="11"/>
      <c r="AR84" s="11" t="s">
        <v>518</v>
      </c>
      <c r="AS84" s="11" t="s">
        <v>519</v>
      </c>
      <c r="AT84" s="8"/>
      <c r="AV84" s="7" t="s">
        <v>523</v>
      </c>
      <c r="AY84" s="7" t="s">
        <v>524</v>
      </c>
      <c r="BB84" s="7" t="s">
        <v>932</v>
      </c>
      <c r="BC84" s="7"/>
      <c r="BE84" s="7" t="s">
        <v>932</v>
      </c>
      <c r="BF84" s="7" t="s">
        <v>932</v>
      </c>
      <c r="BG84" s="7" t="s">
        <v>932</v>
      </c>
      <c r="BH84" s="7"/>
      <c r="BJ84" s="7" t="s">
        <v>529</v>
      </c>
      <c r="BK84" s="7"/>
      <c r="BM84" s="7" t="s">
        <v>530</v>
      </c>
      <c r="BN84" s="7"/>
      <c r="BP84" s="11" t="s">
        <v>537</v>
      </c>
      <c r="BQ84" s="11" t="s">
        <v>538</v>
      </c>
      <c r="BR84" s="11" t="s">
        <v>541</v>
      </c>
      <c r="BS84" s="11"/>
      <c r="BT84" s="11" t="s">
        <v>537</v>
      </c>
      <c r="BU84" s="11" t="s">
        <v>538</v>
      </c>
      <c r="BV84" s="8"/>
      <c r="BX84" s="11" t="s">
        <v>540</v>
      </c>
      <c r="BY84" s="11" t="s">
        <v>542</v>
      </c>
      <c r="BZ84" s="11" t="s">
        <v>543</v>
      </c>
      <c r="CA84" s="11"/>
      <c r="CB84" s="11" t="s">
        <v>539</v>
      </c>
      <c r="CC84" s="11" t="s">
        <v>544</v>
      </c>
      <c r="CD84" s="8"/>
      <c r="CF84" s="7" t="s">
        <v>534</v>
      </c>
      <c r="CI84" s="7" t="s">
        <v>535</v>
      </c>
      <c r="CJ84" s="7"/>
      <c r="CL84" s="7" t="s">
        <v>536</v>
      </c>
    </row>
    <row r="85" spans="1:90" ht="23" x14ac:dyDescent="0.25">
      <c r="A85" s="128"/>
      <c r="C85" s="1" t="str">
        <f>IF('2-E-Communication'!$R$13="no","not applicable (based on previous answers')","yes")</f>
        <v>yes</v>
      </c>
      <c r="D85" s="1" t="str">
        <f>IF('2-E-Communication'!$R$14="no","not applicable (based on previous answers')","yes")</f>
        <v>yes</v>
      </c>
      <c r="E85" s="1" t="str">
        <f>IF('2-E-Communication'!$R$15="no","not applicable (based on previous answers')","yes")</f>
        <v>yes</v>
      </c>
      <c r="F85" s="1" t="str">
        <f>IF('2-E-Communication'!$R$16="no","not applicable (based on previous answers')","yes")</f>
        <v>yes</v>
      </c>
      <c r="I85" s="134">
        <f t="shared" si="133"/>
        <v>8.1000000000000058E-2</v>
      </c>
      <c r="J85" s="134">
        <f>IF('2-E-Communication'!$P$65="no","",ROUND($I85,4))</f>
        <v>8.1000000000000003E-2</v>
      </c>
      <c r="K85" s="134">
        <f>IF('2-E-Communication'!$P$66="no","",ROUND($I85,4))</f>
        <v>8.1000000000000003E-2</v>
      </c>
      <c r="L85" s="134">
        <f>IF('2-E-Communication'!$P$67="no","",ROUND($I85,4))</f>
        <v>8.1000000000000003E-2</v>
      </c>
      <c r="M85" s="134">
        <f>IF('2-E-Communication'!$P$68="no","",ROUND($I85,4))</f>
        <v>8.1000000000000003E-2</v>
      </c>
      <c r="N85" s="134"/>
      <c r="P85" s="6" t="str">
        <f>IF(OR('2-E-Communication'!$R$86="degree of market power held by operators has not been assessed",'2-E-Communication'!$R$86="no"),"not applicable","no")</f>
        <v>no</v>
      </c>
      <c r="Q85" s="1" t="str">
        <f>IF(OR('2-E-Communication'!$R$86="degree of market power held by operators has not been assessed",'2-E-Communication'!$R$86="no"),"not applicable","yes")</f>
        <v>yes</v>
      </c>
      <c r="R85" s="1" t="str">
        <f>IF(OR('2-E-Communication'!$R$86="degree of market power held by operators has not been assessed",'2-E-Communication'!$R$86="no",'2-E-Communication'!$R$90="no"),"not applicable","yes")</f>
        <v>yes</v>
      </c>
      <c r="S85" s="1" t="str">
        <f>IF(OR('2-E-Communication'!$R$86="degree of market power held by operators has not been assessed",'2-E-Communication'!$R$86="no",'2-E-Communication'!$R$90="no"),"not applicable", IF('2-E-Communication'!$R$92="no","not applicable", "yes"))</f>
        <v>yes</v>
      </c>
      <c r="T85" s="1" t="str">
        <f>IF(OR('2-E-Communication'!$R$86="degree of market power held by operators has not been assessed",'2-E-Communication'!$R$86="yes"),"not applicable","no")</f>
        <v>no</v>
      </c>
      <c r="U85" s="1" t="str">
        <f>IF(OR('2-E-Communication'!$R$86="degree of market power held by operators has not been assessed",'2-E-Communication'!$R$86="yes"),"not applicable","yes")</f>
        <v>yes</v>
      </c>
      <c r="V85" s="1" t="str">
        <f>IF(OR('2-E-Communication'!$R$86="degree of market power held by operators has not been assessed",'2-E-Communication'!$R$86="yes",'2-E-Communication'!$R$98="no"),"not applicable","yes")</f>
        <v>yes</v>
      </c>
      <c r="Y85" s="1" t="str">
        <f>IF(OR('2-E-Communication'!$R$103="degree of market power held by operators has not been assessed",'2-E-Communication'!$R$103="no"),"not applicable","yes")</f>
        <v>yes</v>
      </c>
      <c r="Z85" s="1" t="str">
        <f>IF(OR('2-E-Communication'!$R$103="degree of market power held by operators has not been assessed",'2-E-Communication'!$R$103="no",'2-E-Communication'!$R$105="no"),"not applicable","yes")</f>
        <v>yes</v>
      </c>
      <c r="AA85" s="1" t="str">
        <f>IF(OR('2-E-Communication'!$R$103="degree of market power held by operators has not been assessed",'2-E-Communication'!$R$103="no",'2-E-Communication'!$R$105="no"),"not applicable", IF('2-E-Communication'!$R$107="no","not applicable", "yes"))</f>
        <v>yes</v>
      </c>
      <c r="AB85" s="1"/>
      <c r="AC85" s="1" t="str">
        <f>IF(OR('2-E-Communication'!$R$103="degree of market power held by operators has not been assessed",'2-E-Communication'!$R$103="yes"),"not applicable","yes")</f>
        <v>yes</v>
      </c>
      <c r="AD85" s="1" t="str">
        <f>IF(OR('2-E-Communication'!$R$103="degree of market power held by operators has not been assessed",'2-E-Communication'!$R$103="yes",'2-E-Communication'!$R$111="no"),"not applicable","yes")</f>
        <v>yes</v>
      </c>
      <c r="AG85" s="1" t="str">
        <f>IF(OR('2-E-Communication'!$R$116="degree of market power held by operators has not been assessed",'2-E-Communication'!$R$116="no"),"not applicable","yes")</f>
        <v>yes</v>
      </c>
      <c r="AH85" s="1" t="str">
        <f>IF(OR('2-E-Communication'!$R$116="degree of market power held by operators has not been assessed",'2-E-Communication'!$R$116="no",'2-E-Communication'!$R$118="no"),"not applicable","yes")</f>
        <v>yes</v>
      </c>
      <c r="AI85" s="1" t="str">
        <f>IF(OR('2-E-Communication'!$R$116="degree of market power held by operators has not been assessed",'2-E-Communication'!$R$116="no",'2-E-Communication'!$R$118="no"),"not applicable", IF('2-E-Communication'!$R$120="no","not applicable", "yes"))</f>
        <v>yes</v>
      </c>
      <c r="AJ85" s="1"/>
      <c r="AK85" s="1" t="str">
        <f>IF(OR('2-E-Communication'!$R$116="degree of market power held by operators has not been assessed",'2-E-Communication'!$R$116="yes"),"not applicable","yes")</f>
        <v>yes</v>
      </c>
      <c r="AL85" s="1" t="str">
        <f>IF(OR('2-E-Communication'!$R$116="degree of market power held by operators has not been assessed",'2-E-Communication'!$R$116="yes",'2-E-Communication'!$R$124="no"),"not applicable","yes")</f>
        <v>yes</v>
      </c>
      <c r="AN85" s="1" t="str">
        <f>IF(OR('2-E-Communication'!$R$129="degree of market power held by operators has not been assessed",'2-E-Communication'!$R$129="no"),"not applicable","yes")</f>
        <v>yes</v>
      </c>
      <c r="AO85" s="1" t="str">
        <f>IF(OR('2-E-Communication'!$R$129="degree of market power held by operators has not been assessed",'2-E-Communication'!$R$129="no",'2-E-Communication'!$R$131="no"),"not applicable","yes")</f>
        <v>yes</v>
      </c>
      <c r="AP85" s="1" t="str">
        <f>IF(OR('2-E-Communication'!$R$129="degree of market power held by operators has not been assessed",'2-E-Communication'!$R$129="no",'2-E-Communication'!$R$131="no"),"not applicable", IF('2-E-Communication'!$R$133="no","not applicable", "yes"))</f>
        <v>yes</v>
      </c>
      <c r="AQ85" s="1"/>
      <c r="AR85" s="1" t="str">
        <f>IF(OR('2-E-Communication'!$R$129="degree of market power held by operators has not been assessed",'2-E-Communication'!$R$129="yes"),"not applicable","yes")</f>
        <v>yes</v>
      </c>
      <c r="AS85" s="1" t="str">
        <f>IF(OR('2-E-Communication'!$R$129="degree of market power held by operators has not been assessed",'2-E-Communication'!$R$129="yes",'2-E-Communication'!$R$137="no"),"not applicable","yes")</f>
        <v>yes</v>
      </c>
      <c r="AT85" s="8"/>
      <c r="AV85" s="6" t="str">
        <f>IF('2-E-Communication'!$R$141="no","not applicable (based on previous answer)","retail market is a monopoly")</f>
        <v>retail market is a monopoly</v>
      </c>
      <c r="AY85" s="1" t="str">
        <f>IF(LEFT('2-E-Communication'!$R$143,2)="no","not applicable (based on previous answer)","yes")</f>
        <v>yes</v>
      </c>
      <c r="BB85" s="1" t="str">
        <f>IF('2-E-Communication'!$R$158="no","not applicable (based on previous answers')","yes")</f>
        <v>yes</v>
      </c>
      <c r="BC85" s="1"/>
      <c r="BE85" s="1" t="str">
        <f>IF('2-E-Communication'!$R$158="no","not applicable (based on previous answers')","yes")</f>
        <v>yes</v>
      </c>
      <c r="BF85" s="1" t="str">
        <f>IF('2-E-Communication'!$R$158="no","not applicable (based on previous answers')","yes")</f>
        <v>yes</v>
      </c>
      <c r="BG85" s="1" t="str">
        <f>IF('2-E-Communication'!$R$158="no","not applicable (based on previous answers')","yes")</f>
        <v>yes</v>
      </c>
      <c r="BH85" s="1"/>
      <c r="BJ85" s="1" t="str">
        <f>IF('2-E-Communication'!$R$166="no","not applicable (based on previous answers')","yes")</f>
        <v>yes</v>
      </c>
      <c r="BK85" s="1"/>
      <c r="BM85" s="1" t="str">
        <f>IF('2-E-Communication'!$R$169="no","not applicable (based on previous answers')","yes")</f>
        <v>yes</v>
      </c>
      <c r="BN85" s="1"/>
      <c r="BP85" s="1" t="str">
        <f>IF(OR('2-E-Communication'!$R$175="degree of market power held by operators has not been assessed",'2-E-Communication'!$R$175="no"),"not applicable","yes")</f>
        <v>yes</v>
      </c>
      <c r="BQ85" s="1" t="str">
        <f>IF(OR('2-E-Communication'!$R$175="degree of market power held by operators has not been assessed",'2-E-Communication'!$R$175="no",'2-E-Communication'!$R$177="no"),"not applicable","yes")</f>
        <v>yes</v>
      </c>
      <c r="BR85" s="1" t="str">
        <f>IF(OR('2-E-Communication'!$R$175="degree of market power held by operators has not been assessed",'2-E-Communication'!$R$175="no",'2-E-Communication'!$R$177="no"),"not applicable", IF('2-E-Communication'!$R$179="no","not applicable", "yes"))</f>
        <v>yes</v>
      </c>
      <c r="BS85" s="1"/>
      <c r="BT85" s="1" t="str">
        <f>IF(OR('2-E-Communication'!$R$175="degree of market power held by operators has not been assessed",'2-E-Communication'!$R$175="yes"),"not applicable","yes")</f>
        <v>yes</v>
      </c>
      <c r="BU85" s="1" t="str">
        <f>IF(OR('2-E-Communication'!$R$175="degree of market power held by operators has not been assessed",'2-E-Communication'!$R$175="yes",'2-E-Communication'!$R$183="no"),"not applicable","yes")</f>
        <v>yes</v>
      </c>
      <c r="BV85" s="8"/>
      <c r="BX85" s="1" t="str">
        <f>IF(OR('2-E-Communication'!$R$188="degree of market power held by operators has not been assessed",'2-E-Communication'!$R$188="no"),"not applicable","yes")</f>
        <v>yes</v>
      </c>
      <c r="BY85" s="1" t="str">
        <f>IF(OR('2-E-Communication'!$R$188="degree of market power held by operators has not been assessed",'2-E-Communication'!$R$188="no",'2-E-Communication'!$R$190="no"),"not applicable","yes")</f>
        <v>yes</v>
      </c>
      <c r="BZ85" s="1" t="str">
        <f>IF(OR('2-E-Communication'!$R$188="degree of market power held by operators has not been assessed",'2-E-Communication'!$R$188="no",'2-E-Communication'!$R$190="no"),"not applicable", IF('2-E-Communication'!$R$192="no","not applicable", "yes"))</f>
        <v>yes</v>
      </c>
      <c r="CA85" s="1"/>
      <c r="CB85" s="1" t="str">
        <f>IF(OR('2-E-Communication'!$R$188="degree of market power held by operators has not been assessed",'2-E-Communication'!$R$188="yes"),"not applicable","yes")</f>
        <v>yes</v>
      </c>
      <c r="CC85" s="1" t="str">
        <f>IF(OR('2-E-Communication'!$R$188="degree of market power held by operators has not been assessed",'2-E-Communication'!$R$188="yes",'2-E-Communication'!$R$196="no"),"not applicable","yes")</f>
        <v>yes</v>
      </c>
      <c r="CD85" s="8"/>
      <c r="CF85" s="6" t="str">
        <f>IF('2-E-Communication'!$R$200="no","not applicable (based on previous answer)","retail market is a monopoly")</f>
        <v>retail market is a monopoly</v>
      </c>
      <c r="CI85" s="1" t="str">
        <f>IF(LEFT('2-E-Communication'!$R$204,2)="no","not applicable (based on previous answer)","yes")</f>
        <v>yes</v>
      </c>
      <c r="CJ85" s="1"/>
      <c r="CL85" s="1" t="str">
        <f>IF(LEFT('2-E-Communication'!$R$217,2)="no","not applicable (based on previous answer)","yes")</f>
        <v>yes</v>
      </c>
    </row>
    <row r="86" spans="1:90" ht="46" x14ac:dyDescent="0.25">
      <c r="A86" s="128"/>
      <c r="C86" s="1" t="str">
        <f>IF('2-E-Communication'!$R$13="no"," ","no")</f>
        <v>no</v>
      </c>
      <c r="D86" s="1" t="str">
        <f>IF('2-E-Communication'!$R$14="no"," ","no")</f>
        <v>no</v>
      </c>
      <c r="E86" s="1" t="str">
        <f>IF('2-E-Communication'!$R$15="no"," ","no")</f>
        <v>no</v>
      </c>
      <c r="F86" s="1" t="str">
        <f>IF('2-E-Communication'!$R$16="no"," ","no")</f>
        <v>no</v>
      </c>
      <c r="I86" s="134">
        <f t="shared" si="133"/>
        <v>8.2000000000000059E-2</v>
      </c>
      <c r="J86" s="134">
        <f>IF('2-E-Communication'!$P$65="no","",ROUND($I86,4))</f>
        <v>8.2000000000000003E-2</v>
      </c>
      <c r="K86" s="134">
        <f>IF('2-E-Communication'!$P$66="no","",ROUND($I86,4))</f>
        <v>8.2000000000000003E-2</v>
      </c>
      <c r="L86" s="134">
        <f>IF('2-E-Communication'!$P$67="no","",ROUND($I86,4))</f>
        <v>8.2000000000000003E-2</v>
      </c>
      <c r="M86" s="134">
        <f>IF('2-E-Communication'!$P$68="no","",ROUND($I86,4))</f>
        <v>8.2000000000000003E-2</v>
      </c>
      <c r="N86" s="134"/>
      <c r="P86" s="6" t="str">
        <f>IF(OR('2-E-Communication'!$R$86="degree of market power held by operators has not been assessed",'2-E-Communication'!$R$86="no")," ","yes (must ensure accounting separation)")</f>
        <v>yes (must ensure accounting separation)</v>
      </c>
      <c r="Q86" s="6" t="str">
        <f>IF(OR('2-E-Communication'!$R$86="degree of market power held by operators has not been assessed",'2-E-Communication'!$R$86="no")," ","no")</f>
        <v>no</v>
      </c>
      <c r="R86" s="1" t="str">
        <f>IF(OR('2-E-Communication'!$R$86="degree of market power held by operators has not been assessed",'2-E-Communication'!$R$86="no",'2-E-Communication'!$R$90="no"),"not applicable","yes, but only ex-post")</f>
        <v>yes, but only ex-post</v>
      </c>
      <c r="S86" s="1" t="str">
        <f>IF(OR('2-E-Communication'!$R$86="degree of market power held by operators has not been assessed",'2-E-Communication'!$R$86="no",'2-E-Communication'!$R$90="no")," ", IF('2-E-Communication'!$R$92="no"," ", "no"))</f>
        <v>no</v>
      </c>
      <c r="T86" s="6" t="str">
        <f>IF(OR('2-E-Communication'!$R$86="degree of market power held by operators has not been assessed",'2-E-Communication'!$R$86="yes")," ","yes (must ensure accounting separation)")</f>
        <v>yes (must ensure accounting separation)</v>
      </c>
      <c r="U86" s="6" t="str">
        <f>IF(OR('2-E-Communication'!$R$86="degree of market power held by operators has not been assessed",'2-E-Communication'!$R$86="yes")," ","no")</f>
        <v>no</v>
      </c>
      <c r="V86" s="1" t="str">
        <f>IF(OR('2-E-Communication'!$R$86="degree of market power held by operators has not been assessed",'2-E-Communication'!$R$86="yes",'2-E-Communication'!$R$98="no"),"","no")</f>
        <v>no</v>
      </c>
      <c r="Y86" s="1" t="str">
        <f>IF(OR('2-E-Communication'!$R$103="degree of market power held by operators has not been assessed",'2-E-Communication'!$R$103="no"),"","no")</f>
        <v>no</v>
      </c>
      <c r="Z86" s="1" t="str">
        <f>IF(OR('2-E-Communication'!$R$103="degree of market power held by operators has not been assessed",'2-E-Communication'!$R$103="no",'2-E-Communication'!$R$105="no"),"not applicable","yes, but only ex-post")</f>
        <v>yes, but only ex-post</v>
      </c>
      <c r="AA86" s="1" t="str">
        <f>IF(OR('2-E-Communication'!$R$103="degree of market power held by operators has not been assessed",'2-E-Communication'!$R$103="no",'2-E-Communication'!$R$105="no"),"", IF('2-E-Communication'!$R$107="no","", "no"))</f>
        <v>no</v>
      </c>
      <c r="AB86" s="1"/>
      <c r="AC86" s="6" t="str">
        <f>IF(OR('2-E-Communication'!$R$103="degree of market power held by operators has not been assessed",'2-E-Communication'!$R$103="yes")," ","no")</f>
        <v>no</v>
      </c>
      <c r="AD86" s="1" t="str">
        <f>IF(OR('2-E-Communication'!$R$103="degree of market power held by operators has not been assessed",'2-E-Communication'!$R$103="yes",'2-E-Communication'!$R$111="no"),"","no")</f>
        <v>no</v>
      </c>
      <c r="AG86" s="1" t="str">
        <f>IF(OR('2-E-Communication'!$R$116="degree of market power held by operators has not been assessed",'2-E-Communication'!$R$116="no"),"","no")</f>
        <v>no</v>
      </c>
      <c r="AH86" s="1" t="str">
        <f>IF(OR('2-E-Communication'!$R$116="degree of market power held by operators has not been assessed",'2-E-Communication'!$R$116="no",'2-E-Communication'!$R$118="no"),"not applicable","yes, but only ex-post")</f>
        <v>yes, but only ex-post</v>
      </c>
      <c r="AI86" s="1" t="str">
        <f>IF(OR('2-E-Communication'!$R$116="degree of market power held by operators has not been assessed",'2-E-Communication'!$R$116="no",'2-E-Communication'!$R$118="no"),"", IF('2-E-Communication'!$R$120="no","", "no"))</f>
        <v>no</v>
      </c>
      <c r="AJ86" s="1"/>
      <c r="AK86" s="6" t="str">
        <f>IF(OR('2-E-Communication'!$R$116="degree of market power held by operators has not been assessed",'2-E-Communication'!$R$116="yes")," ","no")</f>
        <v>no</v>
      </c>
      <c r="AL86" s="1" t="str">
        <f>IF(OR('2-E-Communication'!$R$116="degree of market power held by operators has not been assessed",'2-E-Communication'!$R$116="yes",'2-E-Communication'!$R$124="no"),"","no")</f>
        <v>no</v>
      </c>
      <c r="AN86" s="1" t="str">
        <f>IF(OR('2-E-Communication'!$R$129="degree of market power held by operators has not been assessed",'2-E-Communication'!$R$129="no"),"","no")</f>
        <v>no</v>
      </c>
      <c r="AO86" s="1" t="str">
        <f>IF(OR('2-E-Communication'!$R$129="degree of market power held by operators has not been assessed",'2-E-Communication'!$R$129="no",'2-E-Communication'!$R$131="no"),"not applicable","yes, but only ex-post")</f>
        <v>yes, but only ex-post</v>
      </c>
      <c r="AP86" s="1" t="str">
        <f>IF(OR('2-E-Communication'!$R$129="degree of market power held by operators has not been assessed",'2-E-Communication'!$R$129="no",'2-E-Communication'!$R$131="no"),"", IF('2-E-Communication'!$R$133="no","", "no"))</f>
        <v>no</v>
      </c>
      <c r="AQ86" s="1"/>
      <c r="AR86" s="6" t="str">
        <f>IF(OR('2-E-Communication'!$R$129="degree of market power held by operators has not been assessed",'2-E-Communication'!$R$129="yes")," ","no")</f>
        <v>no</v>
      </c>
      <c r="AS86" s="1" t="str">
        <f>IF(OR('2-E-Communication'!$R$129="degree of market power held by operators has not been assessed",'2-E-Communication'!$R$129="yes",'2-E-Communication'!$R$137="no"),"","no")</f>
        <v>no</v>
      </c>
      <c r="AT86" s="8"/>
      <c r="AV86" s="6" t="str">
        <f>IF('2-E-Communication'!$R$141="no"," ","retail market is not yet competitive enough")</f>
        <v>retail market is not yet competitive enough</v>
      </c>
      <c r="AY86" s="1" t="str">
        <f>IF('2-E-Communication'!$R$143="no"," ","no")</f>
        <v>no</v>
      </c>
      <c r="BB86" s="1" t="str">
        <f>IF('2-E-Communication'!$R$158="no"," ","no")</f>
        <v>no</v>
      </c>
      <c r="BC86" s="1"/>
      <c r="BE86" s="1" t="str">
        <f>IF('2-E-Communication'!$R$158="no"," ","no")</f>
        <v>no</v>
      </c>
      <c r="BF86" s="1" t="str">
        <f>IF('2-E-Communication'!$R$158="no"," ","no")</f>
        <v>no</v>
      </c>
      <c r="BG86" s="1" t="str">
        <f>IF('2-E-Communication'!$R$158="no"," ","no")</f>
        <v>no</v>
      </c>
      <c r="BH86" s="1"/>
      <c r="BJ86" s="1" t="str">
        <f>IF('2-E-Communication'!$R$166="no"," ","no")</f>
        <v>no</v>
      </c>
      <c r="BK86" s="1"/>
      <c r="BM86" s="1" t="str">
        <f>IF('2-E-Communication'!$R$169="no"," ","no")</f>
        <v>no</v>
      </c>
      <c r="BN86" s="1"/>
      <c r="BP86" s="1" t="str">
        <f>IF(OR('2-E-Communication'!$R$175="degree of market power held by operators has not been assessed",'2-E-Communication'!$R$175="no"),"","no")</f>
        <v>no</v>
      </c>
      <c r="BQ86" s="1" t="str">
        <f>IF(OR('2-E-Communication'!$R$175="degree of market power held by operators has not been assessed",'2-E-Communication'!$R$175="no",'2-E-Communication'!$R$177="no"),"not applicable","yes, but only ex-post")</f>
        <v>yes, but only ex-post</v>
      </c>
      <c r="BR86" s="1" t="str">
        <f>IF(OR('2-E-Communication'!$R$175="degree of market power held by operators has not been assessed",'2-E-Communication'!$R$175="no",'2-E-Communication'!$R$177="no"),"", IF('2-E-Communication'!$R$179="no","", "no"))</f>
        <v>no</v>
      </c>
      <c r="BS86" s="1"/>
      <c r="BT86" s="6" t="str">
        <f>IF(OR('2-E-Communication'!$R$175="degree of market power held by operators has not been assessed",'2-E-Communication'!$R$175="yes")," ","no")</f>
        <v>no</v>
      </c>
      <c r="BU86" s="1" t="str">
        <f>IF(OR('2-E-Communication'!$R$175="degree of market power held by operators has not been assessed",'2-E-Communication'!$R$175="yes",'2-E-Communication'!$R$183="no"),"","no")</f>
        <v>no</v>
      </c>
      <c r="BV86" s="8"/>
      <c r="BX86" s="1" t="str">
        <f>IF(OR('2-E-Communication'!$R$188="degree of market power held by operators has not been assessed",'2-E-Communication'!$R$188="no"),"","no")</f>
        <v>no</v>
      </c>
      <c r="BY86" s="1" t="str">
        <f>IF(OR('2-E-Communication'!$R$188="degree of market power held by operators has not been assessed",'2-E-Communication'!$R$188="no",'2-E-Communication'!$R$190="no"),"not applicable","yes, but only ex-post")</f>
        <v>yes, but only ex-post</v>
      </c>
      <c r="BZ86" s="1" t="str">
        <f>IF(OR('2-E-Communication'!$R$188="degree of market power held by operators has not been assessed",'2-E-Communication'!$R$188="no",'2-E-Communication'!$R$190="no"),"", IF('2-E-Communication'!$R$192="no","", "no"))</f>
        <v>no</v>
      </c>
      <c r="CA86" s="1"/>
      <c r="CB86" s="6" t="str">
        <f>IF(OR('2-E-Communication'!$R$188="degree of market power held by operators has not been assessed",'2-E-Communication'!$R$188="yes")," ","no")</f>
        <v>no</v>
      </c>
      <c r="CC86" s="1" t="str">
        <f>IF(OR('2-E-Communication'!$R$188="degree of market power held by operators has not been assessed",'2-E-Communication'!$R$188="yes",'2-E-Communication'!$R$196="no"),"","no")</f>
        <v>no</v>
      </c>
      <c r="CD86" s="8"/>
      <c r="CF86" s="6" t="str">
        <f>IF('2-E-Communication'!$R$200="no"," ","retail market is yet competitive enough")</f>
        <v>retail market is yet competitive enough</v>
      </c>
      <c r="CI86" s="1" t="str">
        <f>IF('2-E-Communication'!$R$204="no"," ","no")</f>
        <v>no</v>
      </c>
      <c r="CJ86" s="1"/>
      <c r="CL86" s="1" t="str">
        <f>IF('2-E-Communication'!$R$217="no"," ","no")</f>
        <v>no</v>
      </c>
    </row>
    <row r="87" spans="1:90" ht="46" x14ac:dyDescent="0.25">
      <c r="I87" s="134">
        <f t="shared" si="133"/>
        <v>8.300000000000006E-2</v>
      </c>
      <c r="J87" s="134">
        <f>IF('2-E-Communication'!$P$65="no","",ROUND($I87,4))</f>
        <v>8.3000000000000004E-2</v>
      </c>
      <c r="K87" s="134">
        <f>IF('2-E-Communication'!$P$66="no","",ROUND($I87,4))</f>
        <v>8.3000000000000004E-2</v>
      </c>
      <c r="L87" s="134">
        <f>IF('2-E-Communication'!$P$67="no","",ROUND($I87,4))</f>
        <v>8.3000000000000004E-2</v>
      </c>
      <c r="M87" s="134">
        <f>IF('2-E-Communication'!$P$68="no","",ROUND($I87,4))</f>
        <v>8.3000000000000004E-2</v>
      </c>
      <c r="N87" s="134"/>
      <c r="P87" s="6" t="str">
        <f>IF(OR('2-E-Communication'!$R$86="degree of market power held by operators has not been assessed",'2-E-Communication'!$R$86="no")," ","yes (must ensure legal, operational or ownership separation)")</f>
        <v>yes (must ensure legal, operational or ownership separation)</v>
      </c>
      <c r="Q87" s="6"/>
      <c r="R87" s="1" t="str">
        <f>IF(OR('2-E-Communication'!$R$86="degree of market power held by operators has not been assessed",'2-E-Communication'!$R$86="no",'2-E-Communication'!$R$90="no")," ","no")</f>
        <v>no</v>
      </c>
      <c r="T87" s="6" t="str">
        <f>IF(OR('2-E-Communication'!$R$86="degree of market power held by operators has not been assessed",'2-E-Communication'!$R$86="yes")," ","yes (must ensure legal, operational or ownership separation)")</f>
        <v>yes (must ensure legal, operational or ownership separation)</v>
      </c>
      <c r="U87" s="6"/>
      <c r="V87" s="6"/>
      <c r="Z87" s="1" t="str">
        <f>IF(OR('2-E-Communication'!$R$103="degree of market power held by operators has not been assessed",'2-E-Communication'!$R$103="no",'2-E-Communication'!$R$105="no")," ","no")</f>
        <v>no</v>
      </c>
      <c r="AG87" s="8"/>
      <c r="AH87" s="1" t="str">
        <f>IF(OR('2-E-Communication'!$R$116="degree of market power held by operators has not been assessed",'2-E-Communication'!$R$116="no",'2-E-Communication'!$R$118="no")," ","no")</f>
        <v>no</v>
      </c>
      <c r="AI87" s="8"/>
      <c r="AJ87" s="8"/>
      <c r="AK87" s="8"/>
      <c r="AL87" s="8"/>
      <c r="AN87" s="8"/>
      <c r="AO87" s="1" t="str">
        <f>IF(OR('2-E-Communication'!$R$129="degree of market power held by operators has not been assessed",'2-E-Communication'!$R$129="no",'2-E-Communication'!$R$131="no")," ","no")</f>
        <v>no</v>
      </c>
      <c r="AP87" s="8"/>
      <c r="AQ87" s="8"/>
      <c r="AR87" s="8"/>
      <c r="AS87" s="8"/>
      <c r="AT87" s="8"/>
      <c r="AV87" s="6" t="str">
        <f>IF('2-E-Communication'!$R$141="no"," ","other (please explain in Comments column)")</f>
        <v>other (please explain in Comments column)</v>
      </c>
      <c r="BP87" s="8"/>
      <c r="BQ87" s="1" t="str">
        <f>IF(OR('2-E-Communication'!$R$175="degree of market power held by operators has not been assessed",'2-E-Communication'!$R$175="no",'2-E-Communication'!$R$177="no")," ","no")</f>
        <v>no</v>
      </c>
      <c r="BR87" s="8"/>
      <c r="BS87" s="8"/>
      <c r="BT87" s="8"/>
      <c r="BU87" s="8"/>
      <c r="BV87" s="8"/>
      <c r="BX87" s="8"/>
      <c r="BY87" s="1" t="str">
        <f>IF(OR('2-E-Communication'!$R$188="degree of market power held by operators has not been assessed",'2-E-Communication'!$R$188="no",'2-E-Communication'!$R$190="no")," ","no")</f>
        <v>no</v>
      </c>
      <c r="BZ87" s="8"/>
      <c r="CA87" s="8"/>
      <c r="CB87" s="8"/>
      <c r="CC87" s="8"/>
      <c r="CD87" s="8"/>
      <c r="CF87" s="6" t="str">
        <f>IF('2-E-Communication'!$R$200="no"," ","other (please explain in Comments column)")</f>
        <v>other (please explain in Comments column)</v>
      </c>
    </row>
    <row r="88" spans="1:90" x14ac:dyDescent="0.25">
      <c r="I88" s="134">
        <f t="shared" si="133"/>
        <v>8.4000000000000061E-2</v>
      </c>
      <c r="J88" s="134">
        <f>IF('2-E-Communication'!$P$65="no","",ROUND($I88,4))</f>
        <v>8.4000000000000005E-2</v>
      </c>
      <c r="K88" s="134">
        <f>IF('2-E-Communication'!$P$66="no","",ROUND($I88,4))</f>
        <v>8.4000000000000005E-2</v>
      </c>
      <c r="L88" s="134">
        <f>IF('2-E-Communication'!$P$67="no","",ROUND($I88,4))</f>
        <v>8.4000000000000005E-2</v>
      </c>
      <c r="M88" s="134">
        <f>IF('2-E-Communication'!$P$68="no","",ROUND($I88,4))</f>
        <v>8.4000000000000005E-2</v>
      </c>
      <c r="N88" s="134"/>
    </row>
    <row r="89" spans="1:90" x14ac:dyDescent="0.25">
      <c r="I89" s="134">
        <f t="shared" si="133"/>
        <v>8.5000000000000062E-2</v>
      </c>
      <c r="J89" s="134">
        <f>IF('2-E-Communication'!$P$65="no","",ROUND($I89,4))</f>
        <v>8.5000000000000006E-2</v>
      </c>
      <c r="K89" s="134">
        <f>IF('2-E-Communication'!$P$66="no","",ROUND($I89,4))</f>
        <v>8.5000000000000006E-2</v>
      </c>
      <c r="L89" s="134">
        <f>IF('2-E-Communication'!$P$67="no","",ROUND($I89,4))</f>
        <v>8.5000000000000006E-2</v>
      </c>
      <c r="M89" s="134">
        <f>IF('2-E-Communication'!$P$68="no","",ROUND($I89,4))</f>
        <v>8.5000000000000006E-2</v>
      </c>
      <c r="N89" s="134"/>
    </row>
    <row r="90" spans="1:90" x14ac:dyDescent="0.25">
      <c r="I90" s="134">
        <f t="shared" si="133"/>
        <v>8.6000000000000063E-2</v>
      </c>
      <c r="J90" s="134">
        <f>IF('2-E-Communication'!$P$65="no","",ROUND($I90,4))</f>
        <v>8.5999999999999993E-2</v>
      </c>
      <c r="K90" s="134">
        <f>IF('2-E-Communication'!$P$66="no","",ROUND($I90,4))</f>
        <v>8.5999999999999993E-2</v>
      </c>
      <c r="L90" s="134">
        <f>IF('2-E-Communication'!$P$67="no","",ROUND($I90,4))</f>
        <v>8.5999999999999993E-2</v>
      </c>
      <c r="M90" s="134">
        <f>IF('2-E-Communication'!$P$68="no","",ROUND($I90,4))</f>
        <v>8.5999999999999993E-2</v>
      </c>
      <c r="N90" s="134"/>
    </row>
    <row r="91" spans="1:90" x14ac:dyDescent="0.25">
      <c r="I91" s="134">
        <f t="shared" si="133"/>
        <v>8.7000000000000063E-2</v>
      </c>
      <c r="J91" s="134">
        <f>IF('2-E-Communication'!$P$65="no","",ROUND($I91,4))</f>
        <v>8.6999999999999994E-2</v>
      </c>
      <c r="K91" s="134">
        <f>IF('2-E-Communication'!$P$66="no","",ROUND($I91,4))</f>
        <v>8.6999999999999994E-2</v>
      </c>
      <c r="L91" s="134">
        <f>IF('2-E-Communication'!$P$67="no","",ROUND($I91,4))</f>
        <v>8.6999999999999994E-2</v>
      </c>
      <c r="M91" s="134">
        <f>IF('2-E-Communication'!$P$68="no","",ROUND($I91,4))</f>
        <v>8.6999999999999994E-2</v>
      </c>
      <c r="N91" s="134"/>
    </row>
    <row r="92" spans="1:90" x14ac:dyDescent="0.25">
      <c r="I92" s="134">
        <f t="shared" si="133"/>
        <v>8.8000000000000064E-2</v>
      </c>
      <c r="J92" s="134">
        <f>IF('2-E-Communication'!$P$65="no","",ROUND($I92,4))</f>
        <v>8.7999999999999995E-2</v>
      </c>
      <c r="K92" s="134">
        <f>IF('2-E-Communication'!$P$66="no","",ROUND($I92,4))</f>
        <v>8.7999999999999995E-2</v>
      </c>
      <c r="L92" s="134">
        <f>IF('2-E-Communication'!$P$67="no","",ROUND($I92,4))</f>
        <v>8.7999999999999995E-2</v>
      </c>
      <c r="M92" s="134">
        <f>IF('2-E-Communication'!$P$68="no","",ROUND($I92,4))</f>
        <v>8.7999999999999995E-2</v>
      </c>
      <c r="N92" s="134"/>
    </row>
    <row r="93" spans="1:90" x14ac:dyDescent="0.25">
      <c r="I93" s="134">
        <f t="shared" si="133"/>
        <v>8.9000000000000065E-2</v>
      </c>
      <c r="J93" s="134">
        <f>IF('2-E-Communication'!$P$65="no","",ROUND($I93,4))</f>
        <v>8.8999999999999996E-2</v>
      </c>
      <c r="K93" s="134">
        <f>IF('2-E-Communication'!$P$66="no","",ROUND($I93,4))</f>
        <v>8.8999999999999996E-2</v>
      </c>
      <c r="L93" s="134">
        <f>IF('2-E-Communication'!$P$67="no","",ROUND($I93,4))</f>
        <v>8.8999999999999996E-2</v>
      </c>
      <c r="M93" s="134">
        <f>IF('2-E-Communication'!$P$68="no","",ROUND($I93,4))</f>
        <v>8.8999999999999996E-2</v>
      </c>
      <c r="N93" s="134"/>
    </row>
    <row r="94" spans="1:90" x14ac:dyDescent="0.25">
      <c r="I94" s="134">
        <f t="shared" si="133"/>
        <v>9.0000000000000066E-2</v>
      </c>
      <c r="J94" s="134">
        <f>IF('2-E-Communication'!$P$65="no","",ROUND($I94,4))</f>
        <v>0.09</v>
      </c>
      <c r="K94" s="134">
        <f>IF('2-E-Communication'!$P$66="no","",ROUND($I94,4))</f>
        <v>0.09</v>
      </c>
      <c r="L94" s="134">
        <f>IF('2-E-Communication'!$P$67="no","",ROUND($I94,4))</f>
        <v>0.09</v>
      </c>
      <c r="M94" s="134">
        <f>IF('2-E-Communication'!$P$68="no","",ROUND($I94,4))</f>
        <v>0.09</v>
      </c>
      <c r="N94" s="134"/>
    </row>
    <row r="95" spans="1:90" x14ac:dyDescent="0.25">
      <c r="A95" s="128" t="s">
        <v>923</v>
      </c>
      <c r="C95" s="1">
        <f>IF(LEFT(C97,14)="not applicable",1,COUNTA(C97:C99))</f>
        <v>2</v>
      </c>
      <c r="D95" s="1">
        <f t="shared" ref="D95:F95" si="175">IF(LEFT(D97,14)="not applicable",1,COUNTA(D97:D99))</f>
        <v>2</v>
      </c>
      <c r="E95" s="1">
        <f t="shared" si="175"/>
        <v>2</v>
      </c>
      <c r="F95" s="1">
        <f t="shared" si="175"/>
        <v>2</v>
      </c>
      <c r="I95" s="134">
        <f t="shared" si="133"/>
        <v>9.1000000000000067E-2</v>
      </c>
      <c r="J95" s="134">
        <f>IF('2-E-Communication'!$P$65="no","",ROUND($I95,4))</f>
        <v>9.0999999999999998E-2</v>
      </c>
      <c r="K95" s="134">
        <f>IF('2-E-Communication'!$P$66="no","",ROUND($I95,4))</f>
        <v>9.0999999999999998E-2</v>
      </c>
      <c r="L95" s="134">
        <f>IF('2-E-Communication'!$P$67="no","",ROUND($I95,4))</f>
        <v>9.0999999999999998E-2</v>
      </c>
      <c r="M95" s="134">
        <f>IF('2-E-Communication'!$P$68="no","",ROUND($I95,4))</f>
        <v>9.0999999999999998E-2</v>
      </c>
      <c r="N95" s="134"/>
      <c r="P95" s="6">
        <f t="shared" ref="P95:V95" si="176">IF(LEFT(P97,14)="not applicable",1,COUNTA(P97:P99))</f>
        <v>3</v>
      </c>
      <c r="Q95" s="1">
        <f t="shared" si="176"/>
        <v>2</v>
      </c>
      <c r="R95" s="1">
        <f t="shared" si="176"/>
        <v>3</v>
      </c>
      <c r="S95" s="1">
        <f t="shared" si="176"/>
        <v>2</v>
      </c>
      <c r="T95" s="1">
        <f t="shared" si="176"/>
        <v>3</v>
      </c>
      <c r="U95" s="1">
        <f t="shared" si="176"/>
        <v>2</v>
      </c>
      <c r="V95" s="1">
        <f t="shared" si="176"/>
        <v>2</v>
      </c>
      <c r="Y95" s="1">
        <f t="shared" ref="Y95:AA95" si="177">IF(LEFT(Y97,14)="not applicable",1,COUNTA(Y97:Y99))</f>
        <v>2</v>
      </c>
      <c r="Z95" s="1">
        <f t="shared" si="177"/>
        <v>3</v>
      </c>
      <c r="AA95" s="1">
        <f t="shared" si="177"/>
        <v>2</v>
      </c>
      <c r="AB95" s="1"/>
      <c r="AC95" s="1">
        <f t="shared" ref="AC95:AD95" si="178">IF(LEFT(AC97,14)="not applicable",1,COUNTA(AC97:AC99))</f>
        <v>2</v>
      </c>
      <c r="AD95" s="1">
        <f t="shared" si="178"/>
        <v>2</v>
      </c>
      <c r="AG95" s="1">
        <f t="shared" ref="AG95:AI95" si="179">IF(LEFT(AG97,14)="not applicable",1,COUNTA(AG97:AG99))</f>
        <v>2</v>
      </c>
      <c r="AH95" s="1">
        <f t="shared" si="179"/>
        <v>3</v>
      </c>
      <c r="AI95" s="1">
        <f t="shared" si="179"/>
        <v>2</v>
      </c>
      <c r="AJ95" s="1"/>
      <c r="AK95" s="1">
        <f t="shared" ref="AK95:AL95" si="180">IF(LEFT(AK97,14)="not applicable",1,COUNTA(AK97:AK99))</f>
        <v>2</v>
      </c>
      <c r="AL95" s="1">
        <f t="shared" si="180"/>
        <v>2</v>
      </c>
      <c r="AN95" s="1">
        <f t="shared" ref="AN95:AP95" si="181">IF(LEFT(AN97,14)="not applicable",1,COUNTA(AN97:AN99))</f>
        <v>2</v>
      </c>
      <c r="AO95" s="1">
        <f t="shared" si="181"/>
        <v>3</v>
      </c>
      <c r="AP95" s="1">
        <f t="shared" si="181"/>
        <v>2</v>
      </c>
      <c r="AQ95" s="1"/>
      <c r="AR95" s="1">
        <f t="shared" ref="AR95:AS95" si="182">IF(LEFT(AR97,14)="not applicable",1,COUNTA(AR97:AR99))</f>
        <v>2</v>
      </c>
      <c r="AS95" s="1">
        <f t="shared" si="182"/>
        <v>2</v>
      </c>
      <c r="AT95" s="8"/>
      <c r="AV95" s="1">
        <f>IF(LEFT(AV97,14)="not applicable",1,COUNTA(AV97:AV99))</f>
        <v>3</v>
      </c>
      <c r="AY95" s="1">
        <f t="shared" ref="AY95" si="183">IF(LEFT(AY97,14)="not applicable",1,COUNTA(AY97:AY99))</f>
        <v>2</v>
      </c>
      <c r="BB95" s="1">
        <f t="shared" ref="BB95" si="184">IF(LEFT(BB97,14)="not applicable",1,COUNTA(BB97:BB99))</f>
        <v>2</v>
      </c>
      <c r="BC95" s="1"/>
      <c r="BE95" s="1">
        <f t="shared" ref="BE95:BG95" si="185">IF(LEFT(BE97,14)="not applicable",1,COUNTA(BE97:BE99))</f>
        <v>2</v>
      </c>
      <c r="BF95" s="1">
        <f t="shared" si="185"/>
        <v>2</v>
      </c>
      <c r="BG95" s="1">
        <f t="shared" si="185"/>
        <v>2</v>
      </c>
      <c r="BH95" s="1"/>
      <c r="BJ95" s="1">
        <f t="shared" ref="BJ95" si="186">IF(LEFT(BJ97,14)="not applicable",1,COUNTA(BJ97:BJ99))</f>
        <v>2</v>
      </c>
      <c r="BK95" s="1"/>
      <c r="BM95" s="1">
        <f t="shared" ref="BM95" si="187">IF(LEFT(BM97,14)="not applicable",1,COUNTA(BM97:BM99))</f>
        <v>2</v>
      </c>
      <c r="BN95" s="1"/>
      <c r="BP95" s="1">
        <f t="shared" ref="BP95:BR95" si="188">IF(LEFT(BP97,14)="not applicable",1,COUNTA(BP97:BP99))</f>
        <v>2</v>
      </c>
      <c r="BQ95" s="1">
        <f t="shared" si="188"/>
        <v>3</v>
      </c>
      <c r="BR95" s="1">
        <f t="shared" si="188"/>
        <v>2</v>
      </c>
      <c r="BS95" s="1"/>
      <c r="BT95" s="1">
        <f t="shared" ref="BT95:BU95" si="189">IF(LEFT(BT97,14)="not applicable",1,COUNTA(BT97:BT99))</f>
        <v>2</v>
      </c>
      <c r="BU95" s="1">
        <f t="shared" si="189"/>
        <v>2</v>
      </c>
      <c r="BV95" s="8"/>
      <c r="BX95" s="1">
        <f t="shared" ref="BX95:BZ95" si="190">IF(LEFT(BX97,14)="not applicable",1,COUNTA(BX97:BX99))</f>
        <v>2</v>
      </c>
      <c r="BY95" s="1">
        <f t="shared" si="190"/>
        <v>3</v>
      </c>
      <c r="BZ95" s="1">
        <f t="shared" si="190"/>
        <v>2</v>
      </c>
      <c r="CA95" s="1"/>
      <c r="CB95" s="1">
        <f t="shared" ref="CB95:CC95" si="191">IF(LEFT(CB97,14)="not applicable",1,COUNTA(CB97:CB99))</f>
        <v>2</v>
      </c>
      <c r="CC95" s="1">
        <f t="shared" si="191"/>
        <v>2</v>
      </c>
      <c r="CD95" s="8"/>
      <c r="CF95" s="1">
        <f>IF(LEFT(CF97,14)="not applicable",1,COUNTA(CF97:CF99))</f>
        <v>3</v>
      </c>
      <c r="CI95" s="1">
        <f t="shared" ref="CI95" si="192">IF(LEFT(CI97,14)="not applicable",1,COUNTA(CI97:CI99))</f>
        <v>2</v>
      </c>
      <c r="CJ95" s="1"/>
      <c r="CL95" s="1">
        <f t="shared" ref="CL95" si="193">IF(LEFT(CL97,14)="not applicable",1,COUNTA(CL97:CL99))</f>
        <v>2</v>
      </c>
    </row>
    <row r="96" spans="1:90" ht="23" x14ac:dyDescent="0.25">
      <c r="A96" s="128" t="s">
        <v>924</v>
      </c>
      <c r="C96" s="127" t="s">
        <v>494</v>
      </c>
      <c r="D96" s="127" t="s">
        <v>495</v>
      </c>
      <c r="E96" s="127" t="s">
        <v>496</v>
      </c>
      <c r="F96" s="127" t="s">
        <v>497</v>
      </c>
      <c r="I96" s="134">
        <f t="shared" si="133"/>
        <v>9.2000000000000068E-2</v>
      </c>
      <c r="J96" s="134">
        <f>IF('2-E-Communication'!$P$65="no","",ROUND($I96,4))</f>
        <v>9.1999999999999998E-2</v>
      </c>
      <c r="K96" s="134">
        <f>IF('2-E-Communication'!$P$66="no","",ROUND($I96,4))</f>
        <v>9.1999999999999998E-2</v>
      </c>
      <c r="L96" s="134">
        <f>IF('2-E-Communication'!$P$67="no","",ROUND($I96,4))</f>
        <v>9.1999999999999998E-2</v>
      </c>
      <c r="M96" s="134">
        <f>IF('2-E-Communication'!$P$68="no","",ROUND($I96,4))</f>
        <v>9.1999999999999998E-2</v>
      </c>
      <c r="N96" s="134"/>
      <c r="P96" s="6" t="s">
        <v>925</v>
      </c>
      <c r="Q96" s="6" t="s">
        <v>926</v>
      </c>
      <c r="R96" s="6" t="s">
        <v>927</v>
      </c>
      <c r="S96" s="6" t="s">
        <v>931</v>
      </c>
      <c r="T96" s="6" t="s">
        <v>928</v>
      </c>
      <c r="U96" s="6" t="s">
        <v>929</v>
      </c>
      <c r="V96" s="6" t="s">
        <v>930</v>
      </c>
      <c r="Y96" s="11" t="s">
        <v>505</v>
      </c>
      <c r="Z96" s="11" t="s">
        <v>506</v>
      </c>
      <c r="AA96" s="11" t="s">
        <v>507</v>
      </c>
      <c r="AB96" s="11"/>
      <c r="AC96" s="11" t="s">
        <v>508</v>
      </c>
      <c r="AD96" s="11" t="s">
        <v>509</v>
      </c>
      <c r="AG96" s="11" t="s">
        <v>510</v>
      </c>
      <c r="AH96" s="11" t="s">
        <v>512</v>
      </c>
      <c r="AI96" s="11" t="s">
        <v>513</v>
      </c>
      <c r="AJ96" s="11"/>
      <c r="AK96" s="11" t="s">
        <v>511</v>
      </c>
      <c r="AL96" s="11" t="s">
        <v>514</v>
      </c>
      <c r="AN96" s="11" t="s">
        <v>515</v>
      </c>
      <c r="AO96" s="11" t="s">
        <v>516</v>
      </c>
      <c r="AP96" s="11" t="s">
        <v>517</v>
      </c>
      <c r="AQ96" s="11"/>
      <c r="AR96" s="11" t="s">
        <v>518</v>
      </c>
      <c r="AS96" s="11" t="s">
        <v>519</v>
      </c>
      <c r="AT96" s="8"/>
      <c r="AV96" s="7" t="s">
        <v>523</v>
      </c>
      <c r="AY96" s="7" t="s">
        <v>524</v>
      </c>
      <c r="BB96" s="7" t="s">
        <v>932</v>
      </c>
      <c r="BC96" s="7"/>
      <c r="BE96" s="7" t="s">
        <v>932</v>
      </c>
      <c r="BF96" s="7" t="s">
        <v>932</v>
      </c>
      <c r="BG96" s="7" t="s">
        <v>932</v>
      </c>
      <c r="BH96" s="7"/>
      <c r="BJ96" s="7" t="s">
        <v>529</v>
      </c>
      <c r="BK96" s="7"/>
      <c r="BM96" s="7" t="s">
        <v>530</v>
      </c>
      <c r="BN96" s="7"/>
      <c r="BP96" s="11" t="s">
        <v>537</v>
      </c>
      <c r="BQ96" s="11" t="s">
        <v>538</v>
      </c>
      <c r="BR96" s="11" t="s">
        <v>541</v>
      </c>
      <c r="BS96" s="11"/>
      <c r="BT96" s="11" t="s">
        <v>537</v>
      </c>
      <c r="BU96" s="11" t="s">
        <v>538</v>
      </c>
      <c r="BV96" s="8"/>
      <c r="BX96" s="11" t="s">
        <v>540</v>
      </c>
      <c r="BY96" s="11" t="s">
        <v>542</v>
      </c>
      <c r="BZ96" s="11" t="s">
        <v>543</v>
      </c>
      <c r="CA96" s="11"/>
      <c r="CB96" s="11" t="s">
        <v>539</v>
      </c>
      <c r="CC96" s="11" t="s">
        <v>544</v>
      </c>
      <c r="CD96" s="8"/>
      <c r="CF96" s="7" t="s">
        <v>534</v>
      </c>
      <c r="CI96" s="7" t="s">
        <v>535</v>
      </c>
      <c r="CJ96" s="7"/>
      <c r="CL96" s="7" t="s">
        <v>536</v>
      </c>
    </row>
    <row r="97" spans="1:90" ht="23" x14ac:dyDescent="0.25">
      <c r="A97" s="128"/>
      <c r="C97" s="1" t="str">
        <f>IF('2-E-Communication'!$T$13="no","not applicable (based on previous answers')","yes")</f>
        <v>yes</v>
      </c>
      <c r="D97" s="1" t="str">
        <f>IF('2-E-Communication'!$T$14="no","not applicable (based on previous answers')","yes")</f>
        <v>yes</v>
      </c>
      <c r="E97" s="1" t="str">
        <f>IF('2-E-Communication'!$T$15="no","not applicable (based on previous answers')","yes")</f>
        <v>yes</v>
      </c>
      <c r="F97" s="1" t="str">
        <f>IF('2-E-Communication'!$T$16="no","not applicable (based on previous answers')","yes")</f>
        <v>yes</v>
      </c>
      <c r="I97" s="134">
        <f t="shared" si="133"/>
        <v>9.3000000000000069E-2</v>
      </c>
      <c r="J97" s="134">
        <f>IF('2-E-Communication'!$P$65="no","",ROUND($I97,4))</f>
        <v>9.2999999999999999E-2</v>
      </c>
      <c r="K97" s="134">
        <f>IF('2-E-Communication'!$P$66="no","",ROUND($I97,4))</f>
        <v>9.2999999999999999E-2</v>
      </c>
      <c r="L97" s="134">
        <f>IF('2-E-Communication'!$P$67="no","",ROUND($I97,4))</f>
        <v>9.2999999999999999E-2</v>
      </c>
      <c r="M97" s="134">
        <f>IF('2-E-Communication'!$P$68="no","",ROUND($I97,4))</f>
        <v>9.2999999999999999E-2</v>
      </c>
      <c r="N97" s="134"/>
      <c r="P97" s="6" t="str">
        <f>IF(OR('2-E-Communication'!$T$86="degree of market power held by operators has not been assessed",'2-E-Communication'!$T$86="no"),"not applicable","no")</f>
        <v>no</v>
      </c>
      <c r="Q97" s="1" t="str">
        <f>IF(OR('2-E-Communication'!$T$86="degree of market power held by operators has not been assessed",'2-E-Communication'!$T$86="no"),"not applicable","yes")</f>
        <v>yes</v>
      </c>
      <c r="R97" s="1" t="str">
        <f>IF(OR('2-E-Communication'!$T$86="degree of market power held by operators has not been assessed",'2-E-Communication'!$T$86="no",'2-E-Communication'!$T$90="no"),"not applicable","yes")</f>
        <v>yes</v>
      </c>
      <c r="S97" s="1" t="str">
        <f>IF(OR('2-E-Communication'!$T$86="degree of market power held by operators has not been assessed",'2-E-Communication'!$T$86="no",'2-E-Communication'!$T$90="no"),"not applicable", IF('2-E-Communication'!$T$92="no","not applicable", "yes"))</f>
        <v>yes</v>
      </c>
      <c r="T97" s="1" t="str">
        <f>IF(OR('2-E-Communication'!$T$86="degree of market power held by operators has not been assessed",'2-E-Communication'!$T$86="yes"),"not applicable","no")</f>
        <v>no</v>
      </c>
      <c r="U97" s="1" t="str">
        <f>IF(OR('2-E-Communication'!$T$86="degree of market power held by operators has not been assessed",'2-E-Communication'!$T$86="yes"),"not applicable","yes")</f>
        <v>yes</v>
      </c>
      <c r="V97" s="1" t="str">
        <f>IF(OR('2-E-Communication'!$T$86="degree of market power held by operators has not been assessed",'2-E-Communication'!$T$86="yes",'2-E-Communication'!$T$98="no"),"not applicable","yes")</f>
        <v>yes</v>
      </c>
      <c r="Y97" s="1" t="str">
        <f>IF(OR('2-E-Communication'!$T$103="degree of market power held by operators has not been assessed",'2-E-Communication'!$T$103="no"),"not applicable","yes")</f>
        <v>yes</v>
      </c>
      <c r="Z97" s="1" t="str">
        <f>IF(OR('2-E-Communication'!$T$103="degree of market power held by operators has not been assessed",'2-E-Communication'!$T$103="no",'2-E-Communication'!$T$105="no"),"not applicable","yes")</f>
        <v>yes</v>
      </c>
      <c r="AA97" s="1" t="str">
        <f>IF(OR('2-E-Communication'!$T$103="degree of market power held by operators has not been assessed",'2-E-Communication'!$T$103="no",'2-E-Communication'!$T$105="no"),"not applicable", IF('2-E-Communication'!$T$107="no","not applicable", "yes"))</f>
        <v>yes</v>
      </c>
      <c r="AB97" s="1"/>
      <c r="AC97" s="1" t="str">
        <f>IF(OR('2-E-Communication'!$T$103="degree of market power held by operators has not been assessed",'2-E-Communication'!$T$103="yes"),"not applicable","yes")</f>
        <v>yes</v>
      </c>
      <c r="AD97" s="1" t="str">
        <f>IF(OR('2-E-Communication'!$T$103="degree of market power held by operators has not been assessed",'2-E-Communication'!$T$103="yes",'2-E-Communication'!$T$111="no"),"not applicable","yes")</f>
        <v>yes</v>
      </c>
      <c r="AG97" s="1" t="str">
        <f>IF(OR('2-E-Communication'!$T$116="degree of market power held by operators has not been assessed",'2-E-Communication'!$T$116="no"),"not applicable","yes")</f>
        <v>yes</v>
      </c>
      <c r="AH97" s="1" t="str">
        <f>IF(OR('2-E-Communication'!$T$116="degree of market power held by operators has not been assessed",'2-E-Communication'!$T$116="no",'2-E-Communication'!$T$118="no"),"not applicable","yes")</f>
        <v>yes</v>
      </c>
      <c r="AI97" s="1" t="str">
        <f>IF(OR('2-E-Communication'!$T$116="degree of market power held by operators has not been assessed",'2-E-Communication'!$T$116="no",'2-E-Communication'!$T$118="no"),"not applicable", IF('2-E-Communication'!$T$120="no","not applicable", "yes"))</f>
        <v>yes</v>
      </c>
      <c r="AJ97" s="1"/>
      <c r="AK97" s="1" t="str">
        <f>IF(OR('2-E-Communication'!$T$116="degree of market power held by operators has not been assessed",'2-E-Communication'!$T$116="yes"),"not applicable","yes")</f>
        <v>yes</v>
      </c>
      <c r="AL97" s="1" t="str">
        <f>IF(OR('2-E-Communication'!$T$116="degree of market power held by operators has not been assessed",'2-E-Communication'!$T$116="yes",'2-E-Communication'!$T$124="no"),"not applicable","yes")</f>
        <v>yes</v>
      </c>
      <c r="AN97" s="1" t="str">
        <f>IF(OR('2-E-Communication'!$T$129="degree of market power held by operators has not been assessed",'2-E-Communication'!$T$129="no"),"not applicable","yes")</f>
        <v>yes</v>
      </c>
      <c r="AO97" s="1" t="str">
        <f>IF(OR('2-E-Communication'!$T$129="degree of market power held by operators has not been assessed",'2-E-Communication'!$T$129="no",'2-E-Communication'!$T$131="no"),"not applicable","yes")</f>
        <v>yes</v>
      </c>
      <c r="AP97" s="1" t="str">
        <f>IF(OR('2-E-Communication'!$T$129="degree of market power held by operators has not been assessed",'2-E-Communication'!$T$129="no",'2-E-Communication'!$T$131="no"),"not applicable", IF('2-E-Communication'!$T$133="no","not applicable", "yes"))</f>
        <v>yes</v>
      </c>
      <c r="AQ97" s="1"/>
      <c r="AR97" s="1" t="str">
        <f>IF(OR('2-E-Communication'!$T$129="degree of market power held by operators has not been assessed",'2-E-Communication'!$T$129="yes"),"not applicable","yes")</f>
        <v>yes</v>
      </c>
      <c r="AS97" s="1" t="str">
        <f>IF(OR('2-E-Communication'!$T$129="degree of market power held by operators has not been assessed",'2-E-Communication'!$T$129="yes",'2-E-Communication'!$T$137="no"),"not applicable","yes")</f>
        <v>yes</v>
      </c>
      <c r="AT97" s="8"/>
      <c r="AV97" s="6" t="str">
        <f>IF('2-E-Communication'!$T$141="no","not applicable (based on previous answer)","retail market is a monopoly")</f>
        <v>retail market is a monopoly</v>
      </c>
      <c r="AY97" s="1" t="str">
        <f>IF(LEFT('2-E-Communication'!$T$143,2)="no","not applicable (based on previous answer)","yes")</f>
        <v>yes</v>
      </c>
      <c r="BB97" s="1" t="str">
        <f>IF('2-E-Communication'!$T$158="no","not applicable (based on previous answers')","yes")</f>
        <v>yes</v>
      </c>
      <c r="BC97" s="1"/>
      <c r="BE97" s="1" t="str">
        <f>IF('2-E-Communication'!$T$158="no","not applicable (based on previous answers')","yes")</f>
        <v>yes</v>
      </c>
      <c r="BF97" s="1" t="str">
        <f>IF('2-E-Communication'!$T$158="no","not applicable (based on previous answers')","yes")</f>
        <v>yes</v>
      </c>
      <c r="BG97" s="1" t="str">
        <f>IF('2-E-Communication'!$T$158="no","not applicable (based on previous answers')","yes")</f>
        <v>yes</v>
      </c>
      <c r="BH97" s="1"/>
      <c r="BJ97" s="1" t="str">
        <f>IF('2-E-Communication'!$T$166="no","not applicable (based on previous answers')","yes")</f>
        <v>yes</v>
      </c>
      <c r="BK97" s="1"/>
      <c r="BM97" s="1" t="str">
        <f>IF('2-E-Communication'!$T$169="no","not applicable (based on previous answers')","yes")</f>
        <v>yes</v>
      </c>
      <c r="BN97" s="1"/>
      <c r="BP97" s="1" t="str">
        <f>IF(OR('2-E-Communication'!$T$175="degree of market power held by operators has not been assessed",'2-E-Communication'!$T$175="no"),"not applicable","yes")</f>
        <v>yes</v>
      </c>
      <c r="BQ97" s="1" t="str">
        <f>IF(OR('2-E-Communication'!$T$175="degree of market power held by operators has not been assessed",'2-E-Communication'!$T$175="no",'2-E-Communication'!$T$177="no"),"not applicable","yes")</f>
        <v>yes</v>
      </c>
      <c r="BR97" s="1" t="str">
        <f>IF(OR('2-E-Communication'!$T$175="degree of market power held by operators has not been assessed",'2-E-Communication'!$T$175="no",'2-E-Communication'!$T$177="no"),"not applicable", IF('2-E-Communication'!$T$179="no","not applicable", "yes"))</f>
        <v>yes</v>
      </c>
      <c r="BS97" s="1"/>
      <c r="BT97" s="1" t="str">
        <f>IF(OR('2-E-Communication'!$T$175="degree of market power held by operators has not been assessed",'2-E-Communication'!$T$175="yes"),"not applicable","yes")</f>
        <v>yes</v>
      </c>
      <c r="BU97" s="1" t="str">
        <f>IF(OR('2-E-Communication'!$T$175="degree of market power held by operators has not been assessed",'2-E-Communication'!$T$175="yes",'2-E-Communication'!$T$183="no"),"not applicable","yes")</f>
        <v>yes</v>
      </c>
      <c r="BV97" s="8"/>
      <c r="BX97" s="1" t="str">
        <f>IF(OR('2-E-Communication'!$T$188="degree of market power held by operators has not been assessed",'2-E-Communication'!$T$188="no"),"not applicable","yes")</f>
        <v>yes</v>
      </c>
      <c r="BY97" s="1" t="str">
        <f>IF(OR('2-E-Communication'!$T$188="degree of market power held by operators has not been assessed",'2-E-Communication'!$T$188="no",'2-E-Communication'!$T$190="no"),"not applicable","yes")</f>
        <v>yes</v>
      </c>
      <c r="BZ97" s="1" t="str">
        <f>IF(OR('2-E-Communication'!$T$188="degree of market power held by operators has not been assessed",'2-E-Communication'!$T$188="no",'2-E-Communication'!$T$190="no"),"not applicable", IF('2-E-Communication'!$T$192="no","not applicable", "yes"))</f>
        <v>yes</v>
      </c>
      <c r="CA97" s="1"/>
      <c r="CB97" s="1" t="str">
        <f>IF(OR('2-E-Communication'!$T$188="degree of market power held by operators has not been assessed",'2-E-Communication'!$T$188="yes"),"not applicable","yes")</f>
        <v>yes</v>
      </c>
      <c r="CC97" s="1" t="str">
        <f>IF(OR('2-E-Communication'!$T$188="degree of market power held by operators has not been assessed",'2-E-Communication'!$T$188="yes",'2-E-Communication'!$T$196="no"),"not applicable","yes")</f>
        <v>yes</v>
      </c>
      <c r="CD97" s="8"/>
      <c r="CF97" s="6" t="str">
        <f>IF('2-E-Communication'!$T$200="no","not applicable (based on previous answer)","retail market is a monopoly")</f>
        <v>retail market is a monopoly</v>
      </c>
      <c r="CI97" s="1" t="str">
        <f>IF(LEFT('2-E-Communication'!$T$204,2)="no","not applicable (based on previous answer)","yes")</f>
        <v>yes</v>
      </c>
      <c r="CJ97" s="1"/>
      <c r="CL97" s="1" t="str">
        <f>IF(LEFT('2-E-Communication'!$T$217,2)="no","not applicable (based on previous answer)","yes")</f>
        <v>yes</v>
      </c>
    </row>
    <row r="98" spans="1:90" ht="46" x14ac:dyDescent="0.25">
      <c r="A98" s="128"/>
      <c r="C98" s="1" t="str">
        <f>IF('2-E-Communication'!$T$13="no"," ","no")</f>
        <v>no</v>
      </c>
      <c r="D98" s="1" t="str">
        <f>IF('2-E-Communication'!$T$14="no"," ","no")</f>
        <v>no</v>
      </c>
      <c r="E98" s="1" t="str">
        <f>IF('2-E-Communication'!$T$15="no"," ","no")</f>
        <v>no</v>
      </c>
      <c r="F98" s="1" t="str">
        <f>IF('2-E-Communication'!$T$16="no"," ","no")</f>
        <v>no</v>
      </c>
      <c r="I98" s="134">
        <f t="shared" si="133"/>
        <v>9.400000000000007E-2</v>
      </c>
      <c r="J98" s="134">
        <f>IF('2-E-Communication'!$P$65="no","",ROUND($I98,4))</f>
        <v>9.4E-2</v>
      </c>
      <c r="K98" s="134">
        <f>IF('2-E-Communication'!$P$66="no","",ROUND($I98,4))</f>
        <v>9.4E-2</v>
      </c>
      <c r="L98" s="134">
        <f>IF('2-E-Communication'!$P$67="no","",ROUND($I98,4))</f>
        <v>9.4E-2</v>
      </c>
      <c r="M98" s="134">
        <f>IF('2-E-Communication'!$P$68="no","",ROUND($I98,4))</f>
        <v>9.4E-2</v>
      </c>
      <c r="N98" s="134"/>
      <c r="P98" s="6" t="str">
        <f>IF(OR('2-E-Communication'!$T$86="degree of market power held by operators has not been assessed",'2-E-Communication'!$T$86="no")," ","yes (must ensure accounting separation)")</f>
        <v>yes (must ensure accounting separation)</v>
      </c>
      <c r="Q98" s="6" t="str">
        <f>IF(OR('2-E-Communication'!$T$86="degree of market power held by operators has not been assessed",'2-E-Communication'!$T$86="no")," ","no")</f>
        <v>no</v>
      </c>
      <c r="R98" s="1" t="str">
        <f>IF(OR('2-E-Communication'!$T$86="degree of market power held by operators has not been assessed",'2-E-Communication'!$T$86="no",'2-E-Communication'!$T$90="no"),"not applicable","yes, but only ex-post")</f>
        <v>yes, but only ex-post</v>
      </c>
      <c r="S98" s="1" t="str">
        <f>IF(OR('2-E-Communication'!$T$86="degree of market power held by operators has not been assessed",'2-E-Communication'!$T$86="no",'2-E-Communication'!$T$90="no")," ", IF('2-E-Communication'!$T$92="no"," ", "no"))</f>
        <v>no</v>
      </c>
      <c r="T98" s="6" t="str">
        <f>IF(OR('2-E-Communication'!$T$86="degree of market power held by operators has not been assessed",'2-E-Communication'!$T$86="yes")," ","yes (must ensure accounting separation)")</f>
        <v>yes (must ensure accounting separation)</v>
      </c>
      <c r="U98" s="6" t="str">
        <f>IF(OR('2-E-Communication'!$T$86="degree of market power held by operators has not been assessed",'2-E-Communication'!$T$86="yes")," ","no")</f>
        <v>no</v>
      </c>
      <c r="V98" s="1" t="str">
        <f>IF(OR('2-E-Communication'!$T$86="degree of market power held by operators has not been assessed",'2-E-Communication'!$T$86="yes",'2-E-Communication'!$T$98="no"),"","no")</f>
        <v>no</v>
      </c>
      <c r="Y98" s="1" t="str">
        <f>IF(OR('2-E-Communication'!$T$103="degree of market power held by operators has not been assessed",'2-E-Communication'!$T$103="no"),"","no")</f>
        <v>no</v>
      </c>
      <c r="Z98" s="1" t="str">
        <f>IF(OR('2-E-Communication'!$T$103="degree of market power held by operators has not been assessed",'2-E-Communication'!$T$103="no",'2-E-Communication'!$T$105="no"),"not applicable","yes, but only ex-post")</f>
        <v>yes, but only ex-post</v>
      </c>
      <c r="AA98" s="1" t="str">
        <f>IF(OR('2-E-Communication'!$T$103="degree of market power held by operators has not been assessed",'2-E-Communication'!$T$103="no",'2-E-Communication'!$T$105="no"),"", IF('2-E-Communication'!$T$107="no","", "no"))</f>
        <v>no</v>
      </c>
      <c r="AB98" s="1"/>
      <c r="AC98" s="6" t="str">
        <f>IF(OR('2-E-Communication'!$T$103="degree of market power held by operators has not been assessed",'2-E-Communication'!$T$103="yes")," ","no")</f>
        <v>no</v>
      </c>
      <c r="AD98" s="1" t="str">
        <f>IF(OR('2-E-Communication'!$T$103="degree of market power held by operators has not been assessed",'2-E-Communication'!$T$103="yes",'2-E-Communication'!$T$111="no"),"","no")</f>
        <v>no</v>
      </c>
      <c r="AG98" s="1" t="str">
        <f>IF(OR('2-E-Communication'!$T$116="degree of market power held by operators has not been assessed",'2-E-Communication'!$T$116="no"),"","no")</f>
        <v>no</v>
      </c>
      <c r="AH98" s="1" t="str">
        <f>IF(OR('2-E-Communication'!$T$116="degree of market power held by operators has not been assessed",'2-E-Communication'!$T$116="no",'2-E-Communication'!$T$118="no"),"not applicable","yes, but only ex-post")</f>
        <v>yes, but only ex-post</v>
      </c>
      <c r="AI98" s="1" t="str">
        <f>IF(OR('2-E-Communication'!$T$116="degree of market power held by operators has not been assessed",'2-E-Communication'!$T$116="no",'2-E-Communication'!$T$118="no"),"", IF('2-E-Communication'!$T$120="no","", "no"))</f>
        <v>no</v>
      </c>
      <c r="AJ98" s="1"/>
      <c r="AK98" s="6" t="str">
        <f>IF(OR('2-E-Communication'!$T$116="degree of market power held by operators has not been assessed",'2-E-Communication'!$T$116="yes")," ","no")</f>
        <v>no</v>
      </c>
      <c r="AL98" s="1" t="str">
        <f>IF(OR('2-E-Communication'!$T$116="degree of market power held by operators has not been assessed",'2-E-Communication'!$T$116="yes",'2-E-Communication'!$T$124="no"),"","no")</f>
        <v>no</v>
      </c>
      <c r="AN98" s="1" t="str">
        <f>IF(OR('2-E-Communication'!$T$129="degree of market power held by operators has not been assessed",'2-E-Communication'!$T$129="no"),"","no")</f>
        <v>no</v>
      </c>
      <c r="AO98" s="1" t="str">
        <f>IF(OR('2-E-Communication'!$T$129="degree of market power held by operators has not been assessed",'2-E-Communication'!$T$129="no",'2-E-Communication'!$T$131="no"),"not applicable","yes, but only ex-post")</f>
        <v>yes, but only ex-post</v>
      </c>
      <c r="AP98" s="1" t="str">
        <f>IF(OR('2-E-Communication'!$T$129="degree of market power held by operators has not been assessed",'2-E-Communication'!$T$129="no",'2-E-Communication'!$T$131="no"),"", IF('2-E-Communication'!$T$133="no","", "no"))</f>
        <v>no</v>
      </c>
      <c r="AQ98" s="1"/>
      <c r="AR98" s="6" t="str">
        <f>IF(OR('2-E-Communication'!$T$129="degree of market power held by operators has not been assessed",'2-E-Communication'!$T$129="yes")," ","no")</f>
        <v>no</v>
      </c>
      <c r="AS98" s="1" t="str">
        <f>IF(OR('2-E-Communication'!$T$129="degree of market power held by operators has not been assessed",'2-E-Communication'!$T$129="yes",'2-E-Communication'!$T$137="no"),"","no")</f>
        <v>no</v>
      </c>
      <c r="AT98" s="8"/>
      <c r="AV98" s="6" t="str">
        <f>IF('2-E-Communication'!$T$141="no"," ","retail market is not yet competitive enough")</f>
        <v>retail market is not yet competitive enough</v>
      </c>
      <c r="AY98" s="1" t="str">
        <f>IF('2-E-Communication'!$T$143="no"," ","no")</f>
        <v>no</v>
      </c>
      <c r="BB98" s="1" t="str">
        <f>IF('2-E-Communication'!$T$158="no"," ","no")</f>
        <v>no</v>
      </c>
      <c r="BC98" s="1"/>
      <c r="BE98" s="1" t="str">
        <f>IF('2-E-Communication'!$T$158="no"," ","no")</f>
        <v>no</v>
      </c>
      <c r="BF98" s="1" t="str">
        <f>IF('2-E-Communication'!$T$158="no"," ","no")</f>
        <v>no</v>
      </c>
      <c r="BG98" s="1" t="str">
        <f>IF('2-E-Communication'!$T$158="no"," ","no")</f>
        <v>no</v>
      </c>
      <c r="BH98" s="1"/>
      <c r="BJ98" s="1" t="str">
        <f>IF('2-E-Communication'!$T$166="no"," ","no")</f>
        <v>no</v>
      </c>
      <c r="BK98" s="1"/>
      <c r="BM98" s="1" t="str">
        <f>IF('2-E-Communication'!$T$169="no"," ","no")</f>
        <v>no</v>
      </c>
      <c r="BN98" s="1"/>
      <c r="BP98" s="1" t="str">
        <f>IF(OR('2-E-Communication'!$T$175="degree of market power held by operators has not been assessed",'2-E-Communication'!$T$175="no"),"","no")</f>
        <v>no</v>
      </c>
      <c r="BQ98" s="1" t="str">
        <f>IF(OR('2-E-Communication'!$T$175="degree of market power held by operators has not been assessed",'2-E-Communication'!$T$175="no",'2-E-Communication'!$T$177="no"),"not applicable","yes, but only ex-post")</f>
        <v>yes, but only ex-post</v>
      </c>
      <c r="BR98" s="1" t="str">
        <f>IF(OR('2-E-Communication'!$T$175="degree of market power held by operators has not been assessed",'2-E-Communication'!$T$175="no",'2-E-Communication'!$T$177="no"),"", IF('2-E-Communication'!$T$179="no","", "no"))</f>
        <v>no</v>
      </c>
      <c r="BS98" s="1"/>
      <c r="BT98" s="6" t="str">
        <f>IF(OR('2-E-Communication'!$T$175="degree of market power held by operators has not been assessed",'2-E-Communication'!$T$175="yes")," ","no")</f>
        <v>no</v>
      </c>
      <c r="BU98" s="1" t="str">
        <f>IF(OR('2-E-Communication'!$T$175="degree of market power held by operators has not been assessed",'2-E-Communication'!$T$175="yes",'2-E-Communication'!$T$183="no"),"","no")</f>
        <v>no</v>
      </c>
      <c r="BV98" s="8"/>
      <c r="BX98" s="1" t="str">
        <f>IF(OR('2-E-Communication'!$T$188="degree of market power held by operators has not been assessed",'2-E-Communication'!$T$188="no"),"","no")</f>
        <v>no</v>
      </c>
      <c r="BY98" s="1" t="str">
        <f>IF(OR('2-E-Communication'!$T$188="degree of market power held by operators has not been assessed",'2-E-Communication'!$T$188="no",'2-E-Communication'!$T$190="no"),"not applicable","yes, but only ex-post")</f>
        <v>yes, but only ex-post</v>
      </c>
      <c r="BZ98" s="1" t="str">
        <f>IF(OR('2-E-Communication'!$T$188="degree of market power held by operators has not been assessed",'2-E-Communication'!$T$188="no",'2-E-Communication'!$T$190="no"),"", IF('2-E-Communication'!$T$192="no","", "no"))</f>
        <v>no</v>
      </c>
      <c r="CA98" s="1"/>
      <c r="CB98" s="6" t="str">
        <f>IF(OR('2-E-Communication'!$T$188="degree of market power held by operators has not been assessed",'2-E-Communication'!$T$188="yes")," ","no")</f>
        <v>no</v>
      </c>
      <c r="CC98" s="1" t="str">
        <f>IF(OR('2-E-Communication'!$T$188="degree of market power held by operators has not been assessed",'2-E-Communication'!$T$188="yes",'2-E-Communication'!$T$196="no"),"","no")</f>
        <v>no</v>
      </c>
      <c r="CD98" s="8"/>
      <c r="CF98" s="6" t="str">
        <f>IF('2-E-Communication'!$T$200="no"," ","retail market is yet competitive enough")</f>
        <v>retail market is yet competitive enough</v>
      </c>
      <c r="CI98" s="1" t="str">
        <f>IF('2-E-Communication'!$T$204="no"," ","no")</f>
        <v>no</v>
      </c>
      <c r="CJ98" s="1"/>
      <c r="CL98" s="1" t="str">
        <f>IF('2-E-Communication'!$T$217="no"," ","no")</f>
        <v>no</v>
      </c>
    </row>
    <row r="99" spans="1:90" ht="46" x14ac:dyDescent="0.25">
      <c r="I99" s="134">
        <f t="shared" si="133"/>
        <v>9.500000000000007E-2</v>
      </c>
      <c r="J99" s="134">
        <f>IF('2-E-Communication'!$P$65="no","",ROUND($I99,4))</f>
        <v>9.5000000000000001E-2</v>
      </c>
      <c r="K99" s="134">
        <f>IF('2-E-Communication'!$P$66="no","",ROUND($I99,4))</f>
        <v>9.5000000000000001E-2</v>
      </c>
      <c r="L99" s="134">
        <f>IF('2-E-Communication'!$P$67="no","",ROUND($I99,4))</f>
        <v>9.5000000000000001E-2</v>
      </c>
      <c r="M99" s="134">
        <f>IF('2-E-Communication'!$P$68="no","",ROUND($I99,4))</f>
        <v>9.5000000000000001E-2</v>
      </c>
      <c r="N99" s="134"/>
      <c r="P99" s="6" t="str">
        <f>IF(OR('2-E-Communication'!$T$86="degree of market power held by operators has not been assessed",'2-E-Communication'!$T$86="no")," ","yes (must ensure legal, operational or ownership separation)")</f>
        <v>yes (must ensure legal, operational or ownership separation)</v>
      </c>
      <c r="Q99" s="6"/>
      <c r="R99" s="1" t="str">
        <f>IF(OR('2-E-Communication'!$T$86="degree of market power held by operators has not been assessed",'2-E-Communication'!$T$86="no",'2-E-Communication'!$T$90="no")," ","no")</f>
        <v>no</v>
      </c>
      <c r="T99" s="6" t="str">
        <f>IF(OR('2-E-Communication'!$T$86="degree of market power held by operators has not been assessed",'2-E-Communication'!$T$86="yes")," ","yes (must ensure legal, operational or ownership separation)")</f>
        <v>yes (must ensure legal, operational or ownership separation)</v>
      </c>
      <c r="U99" s="6"/>
      <c r="V99" s="6"/>
      <c r="Z99" s="1" t="str">
        <f>IF(OR('2-E-Communication'!$T$103="degree of market power held by operators has not been assessed",'2-E-Communication'!$T$103="no",'2-E-Communication'!$T$105="no")," ","no")</f>
        <v>no</v>
      </c>
      <c r="AG99" s="8"/>
      <c r="AH99" s="1" t="str">
        <f>IF(OR('2-E-Communication'!$T$116="degree of market power held by operators has not been assessed",'2-E-Communication'!$T$116="no",'2-E-Communication'!$T$118="no")," ","no")</f>
        <v>no</v>
      </c>
      <c r="AI99" s="8"/>
      <c r="AJ99" s="8"/>
      <c r="AK99" s="8"/>
      <c r="AL99" s="8"/>
      <c r="AN99" s="8"/>
      <c r="AO99" s="1" t="str">
        <f>IF(OR('2-E-Communication'!$T$129="degree of market power held by operators has not been assessed",'2-E-Communication'!$T$129="no",'2-E-Communication'!$T$131="no")," ","no")</f>
        <v>no</v>
      </c>
      <c r="AP99" s="8"/>
      <c r="AQ99" s="8"/>
      <c r="AR99" s="8"/>
      <c r="AS99" s="8"/>
      <c r="AT99" s="8"/>
      <c r="AV99" s="6" t="str">
        <f>IF('2-E-Communication'!$T$141="no"," ","other (please explain in Comments column)")</f>
        <v>other (please explain in Comments column)</v>
      </c>
      <c r="BP99" s="8"/>
      <c r="BQ99" s="1" t="str">
        <f>IF(OR('2-E-Communication'!$T$175="degree of market power held by operators has not been assessed",'2-E-Communication'!$T$175="no",'2-E-Communication'!$T$177="no")," ","no")</f>
        <v>no</v>
      </c>
      <c r="BR99" s="8"/>
      <c r="BS99" s="8"/>
      <c r="BT99" s="8"/>
      <c r="BU99" s="8"/>
      <c r="BV99" s="8"/>
      <c r="BX99" s="8"/>
      <c r="BY99" s="1" t="str">
        <f>IF(OR('2-E-Communication'!$T$188="degree of market power held by operators has not been assessed",'2-E-Communication'!$T$188="no",'2-E-Communication'!$T$190="no")," ","no")</f>
        <v>no</v>
      </c>
      <c r="BZ99" s="8"/>
      <c r="CA99" s="8"/>
      <c r="CB99" s="8"/>
      <c r="CC99" s="8"/>
      <c r="CD99" s="8"/>
      <c r="CF99" s="6" t="str">
        <f>IF('2-E-Communication'!$T$200="no"," ","other (please explain in Comments column)")</f>
        <v>other (please explain in Comments column)</v>
      </c>
    </row>
    <row r="100" spans="1:90" x14ac:dyDescent="0.25">
      <c r="I100" s="134">
        <f t="shared" si="133"/>
        <v>9.6000000000000071E-2</v>
      </c>
      <c r="J100" s="134">
        <f>IF('2-E-Communication'!$P$65="no","",ROUND($I100,4))</f>
        <v>9.6000000000000002E-2</v>
      </c>
      <c r="K100" s="134">
        <f>IF('2-E-Communication'!$P$66="no","",ROUND($I100,4))</f>
        <v>9.6000000000000002E-2</v>
      </c>
      <c r="L100" s="134">
        <f>IF('2-E-Communication'!$P$67="no","",ROUND($I100,4))</f>
        <v>9.6000000000000002E-2</v>
      </c>
      <c r="M100" s="134">
        <f>IF('2-E-Communication'!$P$68="no","",ROUND($I100,4))</f>
        <v>9.6000000000000002E-2</v>
      </c>
      <c r="N100" s="134"/>
    </row>
    <row r="101" spans="1:90" x14ac:dyDescent="0.25">
      <c r="I101" s="134">
        <f t="shared" si="133"/>
        <v>9.7000000000000072E-2</v>
      </c>
      <c r="J101" s="134">
        <f>IF('2-E-Communication'!$P$65="no","",ROUND($I101,4))</f>
        <v>9.7000000000000003E-2</v>
      </c>
      <c r="K101" s="134">
        <f>IF('2-E-Communication'!$P$66="no","",ROUND($I101,4))</f>
        <v>9.7000000000000003E-2</v>
      </c>
      <c r="L101" s="134">
        <f>IF('2-E-Communication'!$P$67="no","",ROUND($I101,4))</f>
        <v>9.7000000000000003E-2</v>
      </c>
      <c r="M101" s="134">
        <f>IF('2-E-Communication'!$P$68="no","",ROUND($I101,4))</f>
        <v>9.7000000000000003E-2</v>
      </c>
      <c r="N101" s="134"/>
    </row>
    <row r="102" spans="1:90" x14ac:dyDescent="0.25">
      <c r="I102" s="134">
        <f t="shared" si="133"/>
        <v>9.8000000000000073E-2</v>
      </c>
      <c r="J102" s="134">
        <f>IF('2-E-Communication'!$P$65="no","",ROUND($I102,4))</f>
        <v>9.8000000000000004E-2</v>
      </c>
      <c r="K102" s="134">
        <f>IF('2-E-Communication'!$P$66="no","",ROUND($I102,4))</f>
        <v>9.8000000000000004E-2</v>
      </c>
      <c r="L102" s="134">
        <f>IF('2-E-Communication'!$P$67="no","",ROUND($I102,4))</f>
        <v>9.8000000000000004E-2</v>
      </c>
      <c r="M102" s="134">
        <f>IF('2-E-Communication'!$P$68="no","",ROUND($I102,4))</f>
        <v>9.8000000000000004E-2</v>
      </c>
      <c r="N102" s="134"/>
    </row>
    <row r="103" spans="1:90" x14ac:dyDescent="0.25">
      <c r="I103" s="134">
        <f t="shared" si="133"/>
        <v>9.9000000000000074E-2</v>
      </c>
      <c r="J103" s="134">
        <f>IF('2-E-Communication'!$P$65="no","",ROUND($I103,4))</f>
        <v>9.9000000000000005E-2</v>
      </c>
      <c r="K103" s="134">
        <f>IF('2-E-Communication'!$P$66="no","",ROUND($I103,4))</f>
        <v>9.9000000000000005E-2</v>
      </c>
      <c r="L103" s="134">
        <f>IF('2-E-Communication'!$P$67="no","",ROUND($I103,4))</f>
        <v>9.9000000000000005E-2</v>
      </c>
      <c r="M103" s="134">
        <f>IF('2-E-Communication'!$P$68="no","",ROUND($I103,4))</f>
        <v>9.9000000000000005E-2</v>
      </c>
      <c r="N103" s="134"/>
    </row>
    <row r="104" spans="1:90" x14ac:dyDescent="0.25">
      <c r="I104" s="134">
        <f t="shared" si="133"/>
        <v>0.10000000000000007</v>
      </c>
      <c r="J104" s="134">
        <f>IF('2-E-Communication'!$P$65="no","",ROUND($I104,4))</f>
        <v>0.1</v>
      </c>
      <c r="K104" s="134">
        <f>IF('2-E-Communication'!$P$66="no","",ROUND($I104,4))</f>
        <v>0.1</v>
      </c>
      <c r="L104" s="134">
        <f>IF('2-E-Communication'!$P$67="no","",ROUND($I104,4))</f>
        <v>0.1</v>
      </c>
      <c r="M104" s="134">
        <f>IF('2-E-Communication'!$P$68="no","",ROUND($I104,4))</f>
        <v>0.1</v>
      </c>
      <c r="N104" s="134"/>
    </row>
    <row r="105" spans="1:90" x14ac:dyDescent="0.25">
      <c r="I105" s="134">
        <f t="shared" si="133"/>
        <v>0.10100000000000008</v>
      </c>
      <c r="J105" s="134">
        <f>IF('2-E-Communication'!$P$65="no","",ROUND($I105,4))</f>
        <v>0.10100000000000001</v>
      </c>
      <c r="K105" s="134">
        <f>IF('2-E-Communication'!$P$66="no","",ROUND($I105,4))</f>
        <v>0.10100000000000001</v>
      </c>
      <c r="L105" s="134">
        <f>IF('2-E-Communication'!$P$67="no","",ROUND($I105,4))</f>
        <v>0.10100000000000001</v>
      </c>
      <c r="M105" s="134">
        <f>IF('2-E-Communication'!$P$68="no","",ROUND($I105,4))</f>
        <v>0.10100000000000001</v>
      </c>
      <c r="N105" s="134"/>
    </row>
    <row r="106" spans="1:90" x14ac:dyDescent="0.25">
      <c r="I106" s="134">
        <f t="shared" si="133"/>
        <v>0.10200000000000008</v>
      </c>
      <c r="J106" s="134">
        <f>IF('2-E-Communication'!$P$65="no","",ROUND($I106,4))</f>
        <v>0.10199999999999999</v>
      </c>
      <c r="K106" s="134">
        <f>IF('2-E-Communication'!$P$66="no","",ROUND($I106,4))</f>
        <v>0.10199999999999999</v>
      </c>
      <c r="L106" s="134">
        <f>IF('2-E-Communication'!$P$67="no","",ROUND($I106,4))</f>
        <v>0.10199999999999999</v>
      </c>
      <c r="M106" s="134">
        <f>IF('2-E-Communication'!$P$68="no","",ROUND($I106,4))</f>
        <v>0.10199999999999999</v>
      </c>
      <c r="N106" s="134"/>
    </row>
    <row r="107" spans="1:90" x14ac:dyDescent="0.25">
      <c r="I107" s="134">
        <f t="shared" si="133"/>
        <v>0.10300000000000008</v>
      </c>
      <c r="J107" s="134">
        <f>IF('2-E-Communication'!$P$65="no","",ROUND($I107,4))</f>
        <v>0.10299999999999999</v>
      </c>
      <c r="K107" s="134">
        <f>IF('2-E-Communication'!$P$66="no","",ROUND($I107,4))</f>
        <v>0.10299999999999999</v>
      </c>
      <c r="L107" s="134">
        <f>IF('2-E-Communication'!$P$67="no","",ROUND($I107,4))</f>
        <v>0.10299999999999999</v>
      </c>
      <c r="M107" s="134">
        <f>IF('2-E-Communication'!$P$68="no","",ROUND($I107,4))</f>
        <v>0.10299999999999999</v>
      </c>
      <c r="N107" s="134"/>
    </row>
    <row r="108" spans="1:90" x14ac:dyDescent="0.25">
      <c r="I108" s="134">
        <f t="shared" si="133"/>
        <v>0.10400000000000008</v>
      </c>
      <c r="J108" s="134">
        <f>IF('2-E-Communication'!$P$65="no","",ROUND($I108,4))</f>
        <v>0.104</v>
      </c>
      <c r="K108" s="134">
        <f>IF('2-E-Communication'!$P$66="no","",ROUND($I108,4))</f>
        <v>0.104</v>
      </c>
      <c r="L108" s="134">
        <f>IF('2-E-Communication'!$P$67="no","",ROUND($I108,4))</f>
        <v>0.104</v>
      </c>
      <c r="M108" s="134">
        <f>IF('2-E-Communication'!$P$68="no","",ROUND($I108,4))</f>
        <v>0.104</v>
      </c>
      <c r="N108" s="134"/>
    </row>
    <row r="109" spans="1:90" x14ac:dyDescent="0.25">
      <c r="I109" s="134">
        <f t="shared" si="133"/>
        <v>0.10500000000000008</v>
      </c>
      <c r="J109" s="134">
        <f>IF('2-E-Communication'!$P$65="no","",ROUND($I109,4))</f>
        <v>0.105</v>
      </c>
      <c r="K109" s="134">
        <f>IF('2-E-Communication'!$P$66="no","",ROUND($I109,4))</f>
        <v>0.105</v>
      </c>
      <c r="L109" s="134">
        <f>IF('2-E-Communication'!$P$67="no","",ROUND($I109,4))</f>
        <v>0.105</v>
      </c>
      <c r="M109" s="134">
        <f>IF('2-E-Communication'!$P$68="no","",ROUND($I109,4))</f>
        <v>0.105</v>
      </c>
      <c r="N109" s="134"/>
    </row>
    <row r="110" spans="1:90" x14ac:dyDescent="0.25">
      <c r="I110" s="134">
        <f t="shared" si="133"/>
        <v>0.10600000000000008</v>
      </c>
      <c r="J110" s="134">
        <f>IF('2-E-Communication'!$P$65="no","",ROUND($I110,4))</f>
        <v>0.106</v>
      </c>
      <c r="K110" s="134">
        <f>IF('2-E-Communication'!$P$66="no","",ROUND($I110,4))</f>
        <v>0.106</v>
      </c>
      <c r="L110" s="134">
        <f>IF('2-E-Communication'!$P$67="no","",ROUND($I110,4))</f>
        <v>0.106</v>
      </c>
      <c r="M110" s="134">
        <f>IF('2-E-Communication'!$P$68="no","",ROUND($I110,4))</f>
        <v>0.106</v>
      </c>
      <c r="N110" s="134"/>
    </row>
    <row r="111" spans="1:90" x14ac:dyDescent="0.25">
      <c r="I111" s="134">
        <f t="shared" si="133"/>
        <v>0.10700000000000008</v>
      </c>
      <c r="J111" s="134">
        <f>IF('2-E-Communication'!$P$65="no","",ROUND($I111,4))</f>
        <v>0.107</v>
      </c>
      <c r="K111" s="134">
        <f>IF('2-E-Communication'!$P$66="no","",ROUND($I111,4))</f>
        <v>0.107</v>
      </c>
      <c r="L111" s="134">
        <f>IF('2-E-Communication'!$P$67="no","",ROUND($I111,4))</f>
        <v>0.107</v>
      </c>
      <c r="M111" s="134">
        <f>IF('2-E-Communication'!$P$68="no","",ROUND($I111,4))</f>
        <v>0.107</v>
      </c>
      <c r="N111" s="134"/>
    </row>
    <row r="112" spans="1:90" x14ac:dyDescent="0.25">
      <c r="I112" s="134">
        <f t="shared" si="133"/>
        <v>0.10800000000000008</v>
      </c>
      <c r="J112" s="134">
        <f>IF('2-E-Communication'!$P$65="no","",ROUND($I112,4))</f>
        <v>0.108</v>
      </c>
      <c r="K112" s="134">
        <f>IF('2-E-Communication'!$P$66="no","",ROUND($I112,4))</f>
        <v>0.108</v>
      </c>
      <c r="L112" s="134">
        <f>IF('2-E-Communication'!$P$67="no","",ROUND($I112,4))</f>
        <v>0.108</v>
      </c>
      <c r="M112" s="134">
        <f>IF('2-E-Communication'!$P$68="no","",ROUND($I112,4))</f>
        <v>0.108</v>
      </c>
      <c r="N112" s="134"/>
    </row>
    <row r="113" spans="9:14" x14ac:dyDescent="0.25">
      <c r="I113" s="134">
        <f t="shared" si="133"/>
        <v>0.10900000000000008</v>
      </c>
      <c r="J113" s="134">
        <f>IF('2-E-Communication'!$P$65="no","",ROUND($I113,4))</f>
        <v>0.109</v>
      </c>
      <c r="K113" s="134">
        <f>IF('2-E-Communication'!$P$66="no","",ROUND($I113,4))</f>
        <v>0.109</v>
      </c>
      <c r="L113" s="134">
        <f>IF('2-E-Communication'!$P$67="no","",ROUND($I113,4))</f>
        <v>0.109</v>
      </c>
      <c r="M113" s="134">
        <f>IF('2-E-Communication'!$P$68="no","",ROUND($I113,4))</f>
        <v>0.109</v>
      </c>
      <c r="N113" s="134"/>
    </row>
    <row r="114" spans="9:14" x14ac:dyDescent="0.25">
      <c r="I114" s="134">
        <f t="shared" si="133"/>
        <v>0.11000000000000008</v>
      </c>
      <c r="J114" s="134">
        <f>IF('2-E-Communication'!$P$65="no","",ROUND($I114,4))</f>
        <v>0.11</v>
      </c>
      <c r="K114" s="134">
        <f>IF('2-E-Communication'!$P$66="no","",ROUND($I114,4))</f>
        <v>0.11</v>
      </c>
      <c r="L114" s="134">
        <f>IF('2-E-Communication'!$P$67="no","",ROUND($I114,4))</f>
        <v>0.11</v>
      </c>
      <c r="M114" s="134">
        <f>IF('2-E-Communication'!$P$68="no","",ROUND($I114,4))</f>
        <v>0.11</v>
      </c>
      <c r="N114" s="134"/>
    </row>
    <row r="115" spans="9:14" x14ac:dyDescent="0.25">
      <c r="I115" s="134">
        <f t="shared" si="133"/>
        <v>0.11100000000000008</v>
      </c>
      <c r="J115" s="134">
        <f>IF('2-E-Communication'!$P$65="no","",ROUND($I115,4))</f>
        <v>0.111</v>
      </c>
      <c r="K115" s="134">
        <f>IF('2-E-Communication'!$P$66="no","",ROUND($I115,4))</f>
        <v>0.111</v>
      </c>
      <c r="L115" s="134">
        <f>IF('2-E-Communication'!$P$67="no","",ROUND($I115,4))</f>
        <v>0.111</v>
      </c>
      <c r="M115" s="134">
        <f>IF('2-E-Communication'!$P$68="no","",ROUND($I115,4))</f>
        <v>0.111</v>
      </c>
      <c r="N115" s="134"/>
    </row>
    <row r="116" spans="9:14" x14ac:dyDescent="0.25">
      <c r="I116" s="134">
        <f t="shared" si="133"/>
        <v>0.11200000000000009</v>
      </c>
      <c r="J116" s="134">
        <f>IF('2-E-Communication'!$P$65="no","",ROUND($I116,4))</f>
        <v>0.112</v>
      </c>
      <c r="K116" s="134">
        <f>IF('2-E-Communication'!$P$66="no","",ROUND($I116,4))</f>
        <v>0.112</v>
      </c>
      <c r="L116" s="134">
        <f>IF('2-E-Communication'!$P$67="no","",ROUND($I116,4))</f>
        <v>0.112</v>
      </c>
      <c r="M116" s="134">
        <f>IF('2-E-Communication'!$P$68="no","",ROUND($I116,4))</f>
        <v>0.112</v>
      </c>
      <c r="N116" s="134"/>
    </row>
    <row r="117" spans="9:14" x14ac:dyDescent="0.25">
      <c r="I117" s="134">
        <f t="shared" si="133"/>
        <v>0.11300000000000009</v>
      </c>
      <c r="J117" s="134">
        <f>IF('2-E-Communication'!$P$65="no","",ROUND($I117,4))</f>
        <v>0.113</v>
      </c>
      <c r="K117" s="134">
        <f>IF('2-E-Communication'!$P$66="no","",ROUND($I117,4))</f>
        <v>0.113</v>
      </c>
      <c r="L117" s="134">
        <f>IF('2-E-Communication'!$P$67="no","",ROUND($I117,4))</f>
        <v>0.113</v>
      </c>
      <c r="M117" s="134">
        <f>IF('2-E-Communication'!$P$68="no","",ROUND($I117,4))</f>
        <v>0.113</v>
      </c>
      <c r="N117" s="134"/>
    </row>
    <row r="118" spans="9:14" x14ac:dyDescent="0.25">
      <c r="I118" s="134">
        <f t="shared" si="133"/>
        <v>0.11400000000000009</v>
      </c>
      <c r="J118" s="134">
        <f>IF('2-E-Communication'!$P$65="no","",ROUND($I118,4))</f>
        <v>0.114</v>
      </c>
      <c r="K118" s="134">
        <f>IF('2-E-Communication'!$P$66="no","",ROUND($I118,4))</f>
        <v>0.114</v>
      </c>
      <c r="L118" s="134">
        <f>IF('2-E-Communication'!$P$67="no","",ROUND($I118,4))</f>
        <v>0.114</v>
      </c>
      <c r="M118" s="134">
        <f>IF('2-E-Communication'!$P$68="no","",ROUND($I118,4))</f>
        <v>0.114</v>
      </c>
      <c r="N118" s="134"/>
    </row>
    <row r="119" spans="9:14" x14ac:dyDescent="0.25">
      <c r="I119" s="134">
        <f t="shared" si="133"/>
        <v>0.11500000000000009</v>
      </c>
      <c r="J119" s="134">
        <f>IF('2-E-Communication'!$P$65="no","",ROUND($I119,4))</f>
        <v>0.115</v>
      </c>
      <c r="K119" s="134">
        <f>IF('2-E-Communication'!$P$66="no","",ROUND($I119,4))</f>
        <v>0.115</v>
      </c>
      <c r="L119" s="134">
        <f>IF('2-E-Communication'!$P$67="no","",ROUND($I119,4))</f>
        <v>0.115</v>
      </c>
      <c r="M119" s="134">
        <f>IF('2-E-Communication'!$P$68="no","",ROUND($I119,4))</f>
        <v>0.115</v>
      </c>
      <c r="N119" s="134"/>
    </row>
    <row r="120" spans="9:14" x14ac:dyDescent="0.25">
      <c r="I120" s="134">
        <f t="shared" si="133"/>
        <v>0.11600000000000009</v>
      </c>
      <c r="J120" s="134">
        <f>IF('2-E-Communication'!$P$65="no","",ROUND($I120,4))</f>
        <v>0.11600000000000001</v>
      </c>
      <c r="K120" s="134">
        <f>IF('2-E-Communication'!$P$66="no","",ROUND($I120,4))</f>
        <v>0.11600000000000001</v>
      </c>
      <c r="L120" s="134">
        <f>IF('2-E-Communication'!$P$67="no","",ROUND($I120,4))</f>
        <v>0.11600000000000001</v>
      </c>
      <c r="M120" s="134">
        <f>IF('2-E-Communication'!$P$68="no","",ROUND($I120,4))</f>
        <v>0.11600000000000001</v>
      </c>
      <c r="N120" s="134"/>
    </row>
    <row r="121" spans="9:14" x14ac:dyDescent="0.25">
      <c r="I121" s="134">
        <f t="shared" si="133"/>
        <v>0.11700000000000009</v>
      </c>
      <c r="J121" s="134">
        <f>IF('2-E-Communication'!$P$65="no","",ROUND($I121,4))</f>
        <v>0.11700000000000001</v>
      </c>
      <c r="K121" s="134">
        <f>IF('2-E-Communication'!$P$66="no","",ROUND($I121,4))</f>
        <v>0.11700000000000001</v>
      </c>
      <c r="L121" s="134">
        <f>IF('2-E-Communication'!$P$67="no","",ROUND($I121,4))</f>
        <v>0.11700000000000001</v>
      </c>
      <c r="M121" s="134">
        <f>IF('2-E-Communication'!$P$68="no","",ROUND($I121,4))</f>
        <v>0.11700000000000001</v>
      </c>
      <c r="N121" s="134"/>
    </row>
    <row r="122" spans="9:14" x14ac:dyDescent="0.25">
      <c r="I122" s="134">
        <f t="shared" si="133"/>
        <v>0.11800000000000009</v>
      </c>
      <c r="J122" s="134">
        <f>IF('2-E-Communication'!$P$65="no","",ROUND($I122,4))</f>
        <v>0.11799999999999999</v>
      </c>
      <c r="K122" s="134">
        <f>IF('2-E-Communication'!$P$66="no","",ROUND($I122,4))</f>
        <v>0.11799999999999999</v>
      </c>
      <c r="L122" s="134">
        <f>IF('2-E-Communication'!$P$67="no","",ROUND($I122,4))</f>
        <v>0.11799999999999999</v>
      </c>
      <c r="M122" s="134">
        <f>IF('2-E-Communication'!$P$68="no","",ROUND($I122,4))</f>
        <v>0.11799999999999999</v>
      </c>
      <c r="N122" s="134"/>
    </row>
    <row r="123" spans="9:14" x14ac:dyDescent="0.25">
      <c r="I123" s="134">
        <f t="shared" si="133"/>
        <v>0.11900000000000009</v>
      </c>
      <c r="J123" s="134">
        <f>IF('2-E-Communication'!$P$65="no","",ROUND($I123,4))</f>
        <v>0.11899999999999999</v>
      </c>
      <c r="K123" s="134">
        <f>IF('2-E-Communication'!$P$66="no","",ROUND($I123,4))</f>
        <v>0.11899999999999999</v>
      </c>
      <c r="L123" s="134">
        <f>IF('2-E-Communication'!$P$67="no","",ROUND($I123,4))</f>
        <v>0.11899999999999999</v>
      </c>
      <c r="M123" s="134">
        <f>IF('2-E-Communication'!$P$68="no","",ROUND($I123,4))</f>
        <v>0.11899999999999999</v>
      </c>
      <c r="N123" s="134"/>
    </row>
    <row r="124" spans="9:14" x14ac:dyDescent="0.25">
      <c r="I124" s="134">
        <f t="shared" si="133"/>
        <v>0.12000000000000009</v>
      </c>
      <c r="J124" s="134">
        <f>IF('2-E-Communication'!$P$65="no","",ROUND($I124,4))</f>
        <v>0.12</v>
      </c>
      <c r="K124" s="134">
        <f>IF('2-E-Communication'!$P$66="no","",ROUND($I124,4))</f>
        <v>0.12</v>
      </c>
      <c r="L124" s="134">
        <f>IF('2-E-Communication'!$P$67="no","",ROUND($I124,4))</f>
        <v>0.12</v>
      </c>
      <c r="M124" s="134">
        <f>IF('2-E-Communication'!$P$68="no","",ROUND($I124,4))</f>
        <v>0.12</v>
      </c>
      <c r="N124" s="134"/>
    </row>
    <row r="125" spans="9:14" x14ac:dyDescent="0.25">
      <c r="I125" s="134">
        <f t="shared" ref="I125:I188" si="194">I124+0.001</f>
        <v>0.12100000000000009</v>
      </c>
      <c r="J125" s="134">
        <f>IF('2-E-Communication'!$P$65="no","",ROUND($I125,4))</f>
        <v>0.121</v>
      </c>
      <c r="K125" s="134">
        <f>IF('2-E-Communication'!$P$66="no","",ROUND($I125,4))</f>
        <v>0.121</v>
      </c>
      <c r="L125" s="134">
        <f>IF('2-E-Communication'!$P$67="no","",ROUND($I125,4))</f>
        <v>0.121</v>
      </c>
      <c r="M125" s="134">
        <f>IF('2-E-Communication'!$P$68="no","",ROUND($I125,4))</f>
        <v>0.121</v>
      </c>
      <c r="N125" s="134"/>
    </row>
    <row r="126" spans="9:14" x14ac:dyDescent="0.25">
      <c r="I126" s="134">
        <f t="shared" si="194"/>
        <v>0.12200000000000009</v>
      </c>
      <c r="J126" s="134">
        <f>IF('2-E-Communication'!$P$65="no","",ROUND($I126,4))</f>
        <v>0.122</v>
      </c>
      <c r="K126" s="134">
        <f>IF('2-E-Communication'!$P$66="no","",ROUND($I126,4))</f>
        <v>0.122</v>
      </c>
      <c r="L126" s="134">
        <f>IF('2-E-Communication'!$P$67="no","",ROUND($I126,4))</f>
        <v>0.122</v>
      </c>
      <c r="M126" s="134">
        <f>IF('2-E-Communication'!$P$68="no","",ROUND($I126,4))</f>
        <v>0.122</v>
      </c>
      <c r="N126" s="134"/>
    </row>
    <row r="127" spans="9:14" x14ac:dyDescent="0.25">
      <c r="I127" s="134">
        <f t="shared" si="194"/>
        <v>0.1230000000000001</v>
      </c>
      <c r="J127" s="134">
        <f>IF('2-E-Communication'!$P$65="no","",ROUND($I127,4))</f>
        <v>0.123</v>
      </c>
      <c r="K127" s="134">
        <f>IF('2-E-Communication'!$P$66="no","",ROUND($I127,4))</f>
        <v>0.123</v>
      </c>
      <c r="L127" s="134">
        <f>IF('2-E-Communication'!$P$67="no","",ROUND($I127,4))</f>
        <v>0.123</v>
      </c>
      <c r="M127" s="134">
        <f>IF('2-E-Communication'!$P$68="no","",ROUND($I127,4))</f>
        <v>0.123</v>
      </c>
      <c r="N127" s="134"/>
    </row>
    <row r="128" spans="9:14" x14ac:dyDescent="0.25">
      <c r="I128" s="134">
        <f t="shared" si="194"/>
        <v>0.1240000000000001</v>
      </c>
      <c r="J128" s="134">
        <f>IF('2-E-Communication'!$P$65="no","",ROUND($I128,4))</f>
        <v>0.124</v>
      </c>
      <c r="K128" s="134">
        <f>IF('2-E-Communication'!$P$66="no","",ROUND($I128,4))</f>
        <v>0.124</v>
      </c>
      <c r="L128" s="134">
        <f>IF('2-E-Communication'!$P$67="no","",ROUND($I128,4))</f>
        <v>0.124</v>
      </c>
      <c r="M128" s="134">
        <f>IF('2-E-Communication'!$P$68="no","",ROUND($I128,4))</f>
        <v>0.124</v>
      </c>
      <c r="N128" s="134"/>
    </row>
    <row r="129" spans="9:14" x14ac:dyDescent="0.25">
      <c r="I129" s="134">
        <f t="shared" si="194"/>
        <v>0.12500000000000008</v>
      </c>
      <c r="J129" s="134">
        <f>IF('2-E-Communication'!$P$65="no","",ROUND($I129,4))</f>
        <v>0.125</v>
      </c>
      <c r="K129" s="134">
        <f>IF('2-E-Communication'!$P$66="no","",ROUND($I129,4))</f>
        <v>0.125</v>
      </c>
      <c r="L129" s="134">
        <f>IF('2-E-Communication'!$P$67="no","",ROUND($I129,4))</f>
        <v>0.125</v>
      </c>
      <c r="M129" s="134">
        <f>IF('2-E-Communication'!$P$68="no","",ROUND($I129,4))</f>
        <v>0.125</v>
      </c>
      <c r="N129" s="134"/>
    </row>
    <row r="130" spans="9:14" x14ac:dyDescent="0.25">
      <c r="I130" s="134">
        <f t="shared" si="194"/>
        <v>0.12600000000000008</v>
      </c>
      <c r="J130" s="134">
        <f>IF('2-E-Communication'!$P$65="no","",ROUND($I130,4))</f>
        <v>0.126</v>
      </c>
      <c r="K130" s="134">
        <f>IF('2-E-Communication'!$P$66="no","",ROUND($I130,4))</f>
        <v>0.126</v>
      </c>
      <c r="L130" s="134">
        <f>IF('2-E-Communication'!$P$67="no","",ROUND($I130,4))</f>
        <v>0.126</v>
      </c>
      <c r="M130" s="134">
        <f>IF('2-E-Communication'!$P$68="no","",ROUND($I130,4))</f>
        <v>0.126</v>
      </c>
      <c r="N130" s="134"/>
    </row>
    <row r="131" spans="9:14" x14ac:dyDescent="0.25">
      <c r="I131" s="134">
        <f t="shared" si="194"/>
        <v>0.12700000000000009</v>
      </c>
      <c r="J131" s="134">
        <f>IF('2-E-Communication'!$P$65="no","",ROUND($I131,4))</f>
        <v>0.127</v>
      </c>
      <c r="K131" s="134">
        <f>IF('2-E-Communication'!$P$66="no","",ROUND($I131,4))</f>
        <v>0.127</v>
      </c>
      <c r="L131" s="134">
        <f>IF('2-E-Communication'!$P$67="no","",ROUND($I131,4))</f>
        <v>0.127</v>
      </c>
      <c r="M131" s="134">
        <f>IF('2-E-Communication'!$P$68="no","",ROUND($I131,4))</f>
        <v>0.127</v>
      </c>
      <c r="N131" s="134"/>
    </row>
    <row r="132" spans="9:14" x14ac:dyDescent="0.25">
      <c r="I132" s="134">
        <f t="shared" si="194"/>
        <v>0.12800000000000009</v>
      </c>
      <c r="J132" s="134">
        <f>IF('2-E-Communication'!$P$65="no","",ROUND($I132,4))</f>
        <v>0.128</v>
      </c>
      <c r="K132" s="134">
        <f>IF('2-E-Communication'!$P$66="no","",ROUND($I132,4))</f>
        <v>0.128</v>
      </c>
      <c r="L132" s="134">
        <f>IF('2-E-Communication'!$P$67="no","",ROUND($I132,4))</f>
        <v>0.128</v>
      </c>
      <c r="M132" s="134">
        <f>IF('2-E-Communication'!$P$68="no","",ROUND($I132,4))</f>
        <v>0.128</v>
      </c>
      <c r="N132" s="134"/>
    </row>
    <row r="133" spans="9:14" x14ac:dyDescent="0.25">
      <c r="I133" s="134">
        <f t="shared" si="194"/>
        <v>0.12900000000000009</v>
      </c>
      <c r="J133" s="134">
        <f>IF('2-E-Communication'!$P$65="no","",ROUND($I133,4))</f>
        <v>0.129</v>
      </c>
      <c r="K133" s="134">
        <f>IF('2-E-Communication'!$P$66="no","",ROUND($I133,4))</f>
        <v>0.129</v>
      </c>
      <c r="L133" s="134">
        <f>IF('2-E-Communication'!$P$67="no","",ROUND($I133,4))</f>
        <v>0.129</v>
      </c>
      <c r="M133" s="134">
        <f>IF('2-E-Communication'!$P$68="no","",ROUND($I133,4))</f>
        <v>0.129</v>
      </c>
      <c r="N133" s="134"/>
    </row>
    <row r="134" spans="9:14" x14ac:dyDescent="0.25">
      <c r="I134" s="134">
        <f t="shared" si="194"/>
        <v>0.13000000000000009</v>
      </c>
      <c r="J134" s="134">
        <f>IF('2-E-Communication'!$P$65="no","",ROUND($I134,4))</f>
        <v>0.13</v>
      </c>
      <c r="K134" s="134">
        <f>IF('2-E-Communication'!$P$66="no","",ROUND($I134,4))</f>
        <v>0.13</v>
      </c>
      <c r="L134" s="134">
        <f>IF('2-E-Communication'!$P$67="no","",ROUND($I134,4))</f>
        <v>0.13</v>
      </c>
      <c r="M134" s="134">
        <f>IF('2-E-Communication'!$P$68="no","",ROUND($I134,4))</f>
        <v>0.13</v>
      </c>
      <c r="N134" s="134"/>
    </row>
    <row r="135" spans="9:14" x14ac:dyDescent="0.25">
      <c r="I135" s="134">
        <f t="shared" si="194"/>
        <v>0.13100000000000009</v>
      </c>
      <c r="J135" s="134">
        <f>IF('2-E-Communication'!$P$65="no","",ROUND($I135,4))</f>
        <v>0.13100000000000001</v>
      </c>
      <c r="K135" s="134">
        <f>IF('2-E-Communication'!$P$66="no","",ROUND($I135,4))</f>
        <v>0.13100000000000001</v>
      </c>
      <c r="L135" s="134">
        <f>IF('2-E-Communication'!$P$67="no","",ROUND($I135,4))</f>
        <v>0.13100000000000001</v>
      </c>
      <c r="M135" s="134">
        <f>IF('2-E-Communication'!$P$68="no","",ROUND($I135,4))</f>
        <v>0.13100000000000001</v>
      </c>
      <c r="N135" s="134"/>
    </row>
    <row r="136" spans="9:14" x14ac:dyDescent="0.25">
      <c r="I136" s="134">
        <f t="shared" si="194"/>
        <v>0.13200000000000009</v>
      </c>
      <c r="J136" s="134">
        <f>IF('2-E-Communication'!$P$65="no","",ROUND($I136,4))</f>
        <v>0.13200000000000001</v>
      </c>
      <c r="K136" s="134">
        <f>IF('2-E-Communication'!$P$66="no","",ROUND($I136,4))</f>
        <v>0.13200000000000001</v>
      </c>
      <c r="L136" s="134">
        <f>IF('2-E-Communication'!$P$67="no","",ROUND($I136,4))</f>
        <v>0.13200000000000001</v>
      </c>
      <c r="M136" s="134">
        <f>IF('2-E-Communication'!$P$68="no","",ROUND($I136,4))</f>
        <v>0.13200000000000001</v>
      </c>
      <c r="N136" s="134"/>
    </row>
    <row r="137" spans="9:14" x14ac:dyDescent="0.25">
      <c r="I137" s="134">
        <f t="shared" si="194"/>
        <v>0.13300000000000009</v>
      </c>
      <c r="J137" s="134">
        <f>IF('2-E-Communication'!$P$65="no","",ROUND($I137,4))</f>
        <v>0.13300000000000001</v>
      </c>
      <c r="K137" s="134">
        <f>IF('2-E-Communication'!$P$66="no","",ROUND($I137,4))</f>
        <v>0.13300000000000001</v>
      </c>
      <c r="L137" s="134">
        <f>IF('2-E-Communication'!$P$67="no","",ROUND($I137,4))</f>
        <v>0.13300000000000001</v>
      </c>
      <c r="M137" s="134">
        <f>IF('2-E-Communication'!$P$68="no","",ROUND($I137,4))</f>
        <v>0.13300000000000001</v>
      </c>
      <c r="N137" s="134"/>
    </row>
    <row r="138" spans="9:14" x14ac:dyDescent="0.25">
      <c r="I138" s="134">
        <f t="shared" si="194"/>
        <v>0.13400000000000009</v>
      </c>
      <c r="J138" s="134">
        <f>IF('2-E-Communication'!$P$65="no","",ROUND($I138,4))</f>
        <v>0.13400000000000001</v>
      </c>
      <c r="K138" s="134">
        <f>IF('2-E-Communication'!$P$66="no","",ROUND($I138,4))</f>
        <v>0.13400000000000001</v>
      </c>
      <c r="L138" s="134">
        <f>IF('2-E-Communication'!$P$67="no","",ROUND($I138,4))</f>
        <v>0.13400000000000001</v>
      </c>
      <c r="M138" s="134">
        <f>IF('2-E-Communication'!$P$68="no","",ROUND($I138,4))</f>
        <v>0.13400000000000001</v>
      </c>
      <c r="N138" s="134"/>
    </row>
    <row r="139" spans="9:14" x14ac:dyDescent="0.25">
      <c r="I139" s="134">
        <f t="shared" si="194"/>
        <v>0.13500000000000009</v>
      </c>
      <c r="J139" s="134">
        <f>IF('2-E-Communication'!$P$65="no","",ROUND($I139,4))</f>
        <v>0.13500000000000001</v>
      </c>
      <c r="K139" s="134">
        <f>IF('2-E-Communication'!$P$66="no","",ROUND($I139,4))</f>
        <v>0.13500000000000001</v>
      </c>
      <c r="L139" s="134">
        <f>IF('2-E-Communication'!$P$67="no","",ROUND($I139,4))</f>
        <v>0.13500000000000001</v>
      </c>
      <c r="M139" s="134">
        <f>IF('2-E-Communication'!$P$68="no","",ROUND($I139,4))</f>
        <v>0.13500000000000001</v>
      </c>
      <c r="N139" s="134"/>
    </row>
    <row r="140" spans="9:14" x14ac:dyDescent="0.25">
      <c r="I140" s="134">
        <f t="shared" si="194"/>
        <v>0.13600000000000009</v>
      </c>
      <c r="J140" s="134">
        <f>IF('2-E-Communication'!$P$65="no","",ROUND($I140,4))</f>
        <v>0.13600000000000001</v>
      </c>
      <c r="K140" s="134">
        <f>IF('2-E-Communication'!$P$66="no","",ROUND($I140,4))</f>
        <v>0.13600000000000001</v>
      </c>
      <c r="L140" s="134">
        <f>IF('2-E-Communication'!$P$67="no","",ROUND($I140,4))</f>
        <v>0.13600000000000001</v>
      </c>
      <c r="M140" s="134">
        <f>IF('2-E-Communication'!$P$68="no","",ROUND($I140,4))</f>
        <v>0.13600000000000001</v>
      </c>
      <c r="N140" s="134"/>
    </row>
    <row r="141" spans="9:14" x14ac:dyDescent="0.25">
      <c r="I141" s="134">
        <f t="shared" si="194"/>
        <v>0.13700000000000009</v>
      </c>
      <c r="J141" s="134">
        <f>IF('2-E-Communication'!$P$65="no","",ROUND($I141,4))</f>
        <v>0.13700000000000001</v>
      </c>
      <c r="K141" s="134">
        <f>IF('2-E-Communication'!$P$66="no","",ROUND($I141,4))</f>
        <v>0.13700000000000001</v>
      </c>
      <c r="L141" s="134">
        <f>IF('2-E-Communication'!$P$67="no","",ROUND($I141,4))</f>
        <v>0.13700000000000001</v>
      </c>
      <c r="M141" s="134">
        <f>IF('2-E-Communication'!$P$68="no","",ROUND($I141,4))</f>
        <v>0.13700000000000001</v>
      </c>
      <c r="N141" s="134"/>
    </row>
    <row r="142" spans="9:14" x14ac:dyDescent="0.25">
      <c r="I142" s="134">
        <f t="shared" si="194"/>
        <v>0.13800000000000009</v>
      </c>
      <c r="J142" s="134">
        <f>IF('2-E-Communication'!$P$65="no","",ROUND($I142,4))</f>
        <v>0.13800000000000001</v>
      </c>
      <c r="K142" s="134">
        <f>IF('2-E-Communication'!$P$66="no","",ROUND($I142,4))</f>
        <v>0.13800000000000001</v>
      </c>
      <c r="L142" s="134">
        <f>IF('2-E-Communication'!$P$67="no","",ROUND($I142,4))</f>
        <v>0.13800000000000001</v>
      </c>
      <c r="M142" s="134">
        <f>IF('2-E-Communication'!$P$68="no","",ROUND($I142,4))</f>
        <v>0.13800000000000001</v>
      </c>
      <c r="N142" s="134"/>
    </row>
    <row r="143" spans="9:14" x14ac:dyDescent="0.25">
      <c r="I143" s="134">
        <f t="shared" si="194"/>
        <v>0.1390000000000001</v>
      </c>
      <c r="J143" s="134">
        <f>IF('2-E-Communication'!$P$65="no","",ROUND($I143,4))</f>
        <v>0.13900000000000001</v>
      </c>
      <c r="K143" s="134">
        <f>IF('2-E-Communication'!$P$66="no","",ROUND($I143,4))</f>
        <v>0.13900000000000001</v>
      </c>
      <c r="L143" s="134">
        <f>IF('2-E-Communication'!$P$67="no","",ROUND($I143,4))</f>
        <v>0.13900000000000001</v>
      </c>
      <c r="M143" s="134">
        <f>IF('2-E-Communication'!$P$68="no","",ROUND($I143,4))</f>
        <v>0.13900000000000001</v>
      </c>
      <c r="N143" s="134"/>
    </row>
    <row r="144" spans="9:14" x14ac:dyDescent="0.25">
      <c r="I144" s="134">
        <f t="shared" si="194"/>
        <v>0.1400000000000001</v>
      </c>
      <c r="J144" s="134">
        <f>IF('2-E-Communication'!$P$65="no","",ROUND($I144,4))</f>
        <v>0.14000000000000001</v>
      </c>
      <c r="K144" s="134">
        <f>IF('2-E-Communication'!$P$66="no","",ROUND($I144,4))</f>
        <v>0.14000000000000001</v>
      </c>
      <c r="L144" s="134">
        <f>IF('2-E-Communication'!$P$67="no","",ROUND($I144,4))</f>
        <v>0.14000000000000001</v>
      </c>
      <c r="M144" s="134">
        <f>IF('2-E-Communication'!$P$68="no","",ROUND($I144,4))</f>
        <v>0.14000000000000001</v>
      </c>
      <c r="N144" s="134"/>
    </row>
    <row r="145" spans="9:14" x14ac:dyDescent="0.25">
      <c r="I145" s="134">
        <f t="shared" si="194"/>
        <v>0.1410000000000001</v>
      </c>
      <c r="J145" s="134">
        <f>IF('2-E-Communication'!$P$65="no","",ROUND($I145,4))</f>
        <v>0.14099999999999999</v>
      </c>
      <c r="K145" s="134">
        <f>IF('2-E-Communication'!$P$66="no","",ROUND($I145,4))</f>
        <v>0.14099999999999999</v>
      </c>
      <c r="L145" s="134">
        <f>IF('2-E-Communication'!$P$67="no","",ROUND($I145,4))</f>
        <v>0.14099999999999999</v>
      </c>
      <c r="M145" s="134">
        <f>IF('2-E-Communication'!$P$68="no","",ROUND($I145,4))</f>
        <v>0.14099999999999999</v>
      </c>
      <c r="N145" s="134"/>
    </row>
    <row r="146" spans="9:14" x14ac:dyDescent="0.25">
      <c r="I146" s="134">
        <f t="shared" si="194"/>
        <v>0.1420000000000001</v>
      </c>
      <c r="J146" s="134">
        <f>IF('2-E-Communication'!$P$65="no","",ROUND($I146,4))</f>
        <v>0.14199999999999999</v>
      </c>
      <c r="K146" s="134">
        <f>IF('2-E-Communication'!$P$66="no","",ROUND($I146,4))</f>
        <v>0.14199999999999999</v>
      </c>
      <c r="L146" s="134">
        <f>IF('2-E-Communication'!$P$67="no","",ROUND($I146,4))</f>
        <v>0.14199999999999999</v>
      </c>
      <c r="M146" s="134">
        <f>IF('2-E-Communication'!$P$68="no","",ROUND($I146,4))</f>
        <v>0.14199999999999999</v>
      </c>
      <c r="N146" s="134"/>
    </row>
    <row r="147" spans="9:14" x14ac:dyDescent="0.25">
      <c r="I147" s="134">
        <f t="shared" si="194"/>
        <v>0.1430000000000001</v>
      </c>
      <c r="J147" s="134">
        <f>IF('2-E-Communication'!$P$65="no","",ROUND($I147,4))</f>
        <v>0.14299999999999999</v>
      </c>
      <c r="K147" s="134">
        <f>IF('2-E-Communication'!$P$66="no","",ROUND($I147,4))</f>
        <v>0.14299999999999999</v>
      </c>
      <c r="L147" s="134">
        <f>IF('2-E-Communication'!$P$67="no","",ROUND($I147,4))</f>
        <v>0.14299999999999999</v>
      </c>
      <c r="M147" s="134">
        <f>IF('2-E-Communication'!$P$68="no","",ROUND($I147,4))</f>
        <v>0.14299999999999999</v>
      </c>
      <c r="N147" s="134"/>
    </row>
    <row r="148" spans="9:14" x14ac:dyDescent="0.25">
      <c r="I148" s="134">
        <f t="shared" si="194"/>
        <v>0.1440000000000001</v>
      </c>
      <c r="J148" s="134">
        <f>IF('2-E-Communication'!$P$65="no","",ROUND($I148,4))</f>
        <v>0.14399999999999999</v>
      </c>
      <c r="K148" s="134">
        <f>IF('2-E-Communication'!$P$66="no","",ROUND($I148,4))</f>
        <v>0.14399999999999999</v>
      </c>
      <c r="L148" s="134">
        <f>IF('2-E-Communication'!$P$67="no","",ROUND($I148,4))</f>
        <v>0.14399999999999999</v>
      </c>
      <c r="M148" s="134">
        <f>IF('2-E-Communication'!$P$68="no","",ROUND($I148,4))</f>
        <v>0.14399999999999999</v>
      </c>
      <c r="N148" s="134"/>
    </row>
    <row r="149" spans="9:14" x14ac:dyDescent="0.25">
      <c r="I149" s="134">
        <f t="shared" si="194"/>
        <v>0.1450000000000001</v>
      </c>
      <c r="J149" s="134">
        <f>IF('2-E-Communication'!$P$65="no","",ROUND($I149,4))</f>
        <v>0.14499999999999999</v>
      </c>
      <c r="K149" s="134">
        <f>IF('2-E-Communication'!$P$66="no","",ROUND($I149,4))</f>
        <v>0.14499999999999999</v>
      </c>
      <c r="L149" s="134">
        <f>IF('2-E-Communication'!$P$67="no","",ROUND($I149,4))</f>
        <v>0.14499999999999999</v>
      </c>
      <c r="M149" s="134">
        <f>IF('2-E-Communication'!$P$68="no","",ROUND($I149,4))</f>
        <v>0.14499999999999999</v>
      </c>
      <c r="N149" s="134"/>
    </row>
    <row r="150" spans="9:14" x14ac:dyDescent="0.25">
      <c r="I150" s="134">
        <f t="shared" si="194"/>
        <v>0.1460000000000001</v>
      </c>
      <c r="J150" s="134">
        <f>IF('2-E-Communication'!$P$65="no","",ROUND($I150,4))</f>
        <v>0.14599999999999999</v>
      </c>
      <c r="K150" s="134">
        <f>IF('2-E-Communication'!$P$66="no","",ROUND($I150,4))</f>
        <v>0.14599999999999999</v>
      </c>
      <c r="L150" s="134">
        <f>IF('2-E-Communication'!$P$67="no","",ROUND($I150,4))</f>
        <v>0.14599999999999999</v>
      </c>
      <c r="M150" s="134">
        <f>IF('2-E-Communication'!$P$68="no","",ROUND($I150,4))</f>
        <v>0.14599999999999999</v>
      </c>
      <c r="N150" s="134"/>
    </row>
    <row r="151" spans="9:14" x14ac:dyDescent="0.25">
      <c r="I151" s="134">
        <f t="shared" si="194"/>
        <v>0.1470000000000001</v>
      </c>
      <c r="J151" s="134">
        <f>IF('2-E-Communication'!$P$65="no","",ROUND($I151,4))</f>
        <v>0.14699999999999999</v>
      </c>
      <c r="K151" s="134">
        <f>IF('2-E-Communication'!$P$66="no","",ROUND($I151,4))</f>
        <v>0.14699999999999999</v>
      </c>
      <c r="L151" s="134">
        <f>IF('2-E-Communication'!$P$67="no","",ROUND($I151,4))</f>
        <v>0.14699999999999999</v>
      </c>
      <c r="M151" s="134">
        <f>IF('2-E-Communication'!$P$68="no","",ROUND($I151,4))</f>
        <v>0.14699999999999999</v>
      </c>
      <c r="N151" s="134"/>
    </row>
    <row r="152" spans="9:14" x14ac:dyDescent="0.25">
      <c r="I152" s="134">
        <f t="shared" si="194"/>
        <v>0.1480000000000001</v>
      </c>
      <c r="J152" s="134">
        <f>IF('2-E-Communication'!$P$65="no","",ROUND($I152,4))</f>
        <v>0.14799999999999999</v>
      </c>
      <c r="K152" s="134">
        <f>IF('2-E-Communication'!$P$66="no","",ROUND($I152,4))</f>
        <v>0.14799999999999999</v>
      </c>
      <c r="L152" s="134">
        <f>IF('2-E-Communication'!$P$67="no","",ROUND($I152,4))</f>
        <v>0.14799999999999999</v>
      </c>
      <c r="M152" s="134">
        <f>IF('2-E-Communication'!$P$68="no","",ROUND($I152,4))</f>
        <v>0.14799999999999999</v>
      </c>
      <c r="N152" s="134"/>
    </row>
    <row r="153" spans="9:14" x14ac:dyDescent="0.25">
      <c r="I153" s="134">
        <f t="shared" si="194"/>
        <v>0.1490000000000001</v>
      </c>
      <c r="J153" s="134">
        <f>IF('2-E-Communication'!$P$65="no","",ROUND($I153,4))</f>
        <v>0.14899999999999999</v>
      </c>
      <c r="K153" s="134">
        <f>IF('2-E-Communication'!$P$66="no","",ROUND($I153,4))</f>
        <v>0.14899999999999999</v>
      </c>
      <c r="L153" s="134">
        <f>IF('2-E-Communication'!$P$67="no","",ROUND($I153,4))</f>
        <v>0.14899999999999999</v>
      </c>
      <c r="M153" s="134">
        <f>IF('2-E-Communication'!$P$68="no","",ROUND($I153,4))</f>
        <v>0.14899999999999999</v>
      </c>
      <c r="N153" s="134"/>
    </row>
    <row r="154" spans="9:14" x14ac:dyDescent="0.25">
      <c r="I154" s="134">
        <f t="shared" si="194"/>
        <v>0.15000000000000011</v>
      </c>
      <c r="J154" s="134">
        <f>IF('2-E-Communication'!$P$65="no","",ROUND($I154,4))</f>
        <v>0.15</v>
      </c>
      <c r="K154" s="134">
        <f>IF('2-E-Communication'!$P$66="no","",ROUND($I154,4))</f>
        <v>0.15</v>
      </c>
      <c r="L154" s="134">
        <f>IF('2-E-Communication'!$P$67="no","",ROUND($I154,4))</f>
        <v>0.15</v>
      </c>
      <c r="M154" s="134">
        <f>IF('2-E-Communication'!$P$68="no","",ROUND($I154,4))</f>
        <v>0.15</v>
      </c>
      <c r="N154" s="134"/>
    </row>
    <row r="155" spans="9:14" x14ac:dyDescent="0.25">
      <c r="I155" s="134">
        <f t="shared" si="194"/>
        <v>0.15100000000000011</v>
      </c>
      <c r="J155" s="134">
        <f>IF('2-E-Communication'!$P$65="no","",ROUND($I155,4))</f>
        <v>0.151</v>
      </c>
      <c r="K155" s="134">
        <f>IF('2-E-Communication'!$P$66="no","",ROUND($I155,4))</f>
        <v>0.151</v>
      </c>
      <c r="L155" s="134">
        <f>IF('2-E-Communication'!$P$67="no","",ROUND($I155,4))</f>
        <v>0.151</v>
      </c>
      <c r="M155" s="134">
        <f>IF('2-E-Communication'!$P$68="no","",ROUND($I155,4))</f>
        <v>0.151</v>
      </c>
      <c r="N155" s="134"/>
    </row>
    <row r="156" spans="9:14" x14ac:dyDescent="0.25">
      <c r="I156" s="134">
        <f t="shared" si="194"/>
        <v>0.15200000000000011</v>
      </c>
      <c r="J156" s="134">
        <f>IF('2-E-Communication'!$P$65="no","",ROUND($I156,4))</f>
        <v>0.152</v>
      </c>
      <c r="K156" s="134">
        <f>IF('2-E-Communication'!$P$66="no","",ROUND($I156,4))</f>
        <v>0.152</v>
      </c>
      <c r="L156" s="134">
        <f>IF('2-E-Communication'!$P$67="no","",ROUND($I156,4))</f>
        <v>0.152</v>
      </c>
      <c r="M156" s="134">
        <f>IF('2-E-Communication'!$P$68="no","",ROUND($I156,4))</f>
        <v>0.152</v>
      </c>
      <c r="N156" s="134"/>
    </row>
    <row r="157" spans="9:14" x14ac:dyDescent="0.25">
      <c r="I157" s="134">
        <f t="shared" si="194"/>
        <v>0.15300000000000011</v>
      </c>
      <c r="J157" s="134">
        <f>IF('2-E-Communication'!$P$65="no","",ROUND($I157,4))</f>
        <v>0.153</v>
      </c>
      <c r="K157" s="134">
        <f>IF('2-E-Communication'!$P$66="no","",ROUND($I157,4))</f>
        <v>0.153</v>
      </c>
      <c r="L157" s="134">
        <f>IF('2-E-Communication'!$P$67="no","",ROUND($I157,4))</f>
        <v>0.153</v>
      </c>
      <c r="M157" s="134">
        <f>IF('2-E-Communication'!$P$68="no","",ROUND($I157,4))</f>
        <v>0.153</v>
      </c>
      <c r="N157" s="134"/>
    </row>
    <row r="158" spans="9:14" x14ac:dyDescent="0.25">
      <c r="I158" s="134">
        <f t="shared" si="194"/>
        <v>0.15400000000000011</v>
      </c>
      <c r="J158" s="134">
        <f>IF('2-E-Communication'!$P$65="no","",ROUND($I158,4))</f>
        <v>0.154</v>
      </c>
      <c r="K158" s="134">
        <f>IF('2-E-Communication'!$P$66="no","",ROUND($I158,4))</f>
        <v>0.154</v>
      </c>
      <c r="L158" s="134">
        <f>IF('2-E-Communication'!$P$67="no","",ROUND($I158,4))</f>
        <v>0.154</v>
      </c>
      <c r="M158" s="134">
        <f>IF('2-E-Communication'!$P$68="no","",ROUND($I158,4))</f>
        <v>0.154</v>
      </c>
      <c r="N158" s="134"/>
    </row>
    <row r="159" spans="9:14" x14ac:dyDescent="0.25">
      <c r="I159" s="134">
        <f t="shared" si="194"/>
        <v>0.15500000000000011</v>
      </c>
      <c r="J159" s="134">
        <f>IF('2-E-Communication'!$P$65="no","",ROUND($I159,4))</f>
        <v>0.155</v>
      </c>
      <c r="K159" s="134">
        <f>IF('2-E-Communication'!$P$66="no","",ROUND($I159,4))</f>
        <v>0.155</v>
      </c>
      <c r="L159" s="134">
        <f>IF('2-E-Communication'!$P$67="no","",ROUND($I159,4))</f>
        <v>0.155</v>
      </c>
      <c r="M159" s="134">
        <f>IF('2-E-Communication'!$P$68="no","",ROUND($I159,4))</f>
        <v>0.155</v>
      </c>
      <c r="N159" s="134"/>
    </row>
    <row r="160" spans="9:14" x14ac:dyDescent="0.25">
      <c r="I160" s="134">
        <f t="shared" si="194"/>
        <v>0.15600000000000011</v>
      </c>
      <c r="J160" s="134">
        <f>IF('2-E-Communication'!$P$65="no","",ROUND($I160,4))</f>
        <v>0.156</v>
      </c>
      <c r="K160" s="134">
        <f>IF('2-E-Communication'!$P$66="no","",ROUND($I160,4))</f>
        <v>0.156</v>
      </c>
      <c r="L160" s="134">
        <f>IF('2-E-Communication'!$P$67="no","",ROUND($I160,4))</f>
        <v>0.156</v>
      </c>
      <c r="M160" s="134">
        <f>IF('2-E-Communication'!$P$68="no","",ROUND($I160,4))</f>
        <v>0.156</v>
      </c>
      <c r="N160" s="134"/>
    </row>
    <row r="161" spans="9:14" x14ac:dyDescent="0.25">
      <c r="I161" s="134">
        <f t="shared" si="194"/>
        <v>0.15700000000000011</v>
      </c>
      <c r="J161" s="134">
        <f>IF('2-E-Communication'!$P$65="no","",ROUND($I161,4))</f>
        <v>0.157</v>
      </c>
      <c r="K161" s="134">
        <f>IF('2-E-Communication'!$P$66="no","",ROUND($I161,4))</f>
        <v>0.157</v>
      </c>
      <c r="L161" s="134">
        <f>IF('2-E-Communication'!$P$67="no","",ROUND($I161,4))</f>
        <v>0.157</v>
      </c>
      <c r="M161" s="134">
        <f>IF('2-E-Communication'!$P$68="no","",ROUND($I161,4))</f>
        <v>0.157</v>
      </c>
      <c r="N161" s="134"/>
    </row>
    <row r="162" spans="9:14" x14ac:dyDescent="0.25">
      <c r="I162" s="134">
        <f t="shared" si="194"/>
        <v>0.15800000000000011</v>
      </c>
      <c r="J162" s="134">
        <f>IF('2-E-Communication'!$P$65="no","",ROUND($I162,4))</f>
        <v>0.158</v>
      </c>
      <c r="K162" s="134">
        <f>IF('2-E-Communication'!$P$66="no","",ROUND($I162,4))</f>
        <v>0.158</v>
      </c>
      <c r="L162" s="134">
        <f>IF('2-E-Communication'!$P$67="no","",ROUND($I162,4))</f>
        <v>0.158</v>
      </c>
      <c r="M162" s="134">
        <f>IF('2-E-Communication'!$P$68="no","",ROUND($I162,4))</f>
        <v>0.158</v>
      </c>
      <c r="N162" s="134"/>
    </row>
    <row r="163" spans="9:14" x14ac:dyDescent="0.25">
      <c r="I163" s="134">
        <f t="shared" si="194"/>
        <v>0.15900000000000011</v>
      </c>
      <c r="J163" s="134">
        <f>IF('2-E-Communication'!$P$65="no","",ROUND($I163,4))</f>
        <v>0.159</v>
      </c>
      <c r="K163" s="134">
        <f>IF('2-E-Communication'!$P$66="no","",ROUND($I163,4))</f>
        <v>0.159</v>
      </c>
      <c r="L163" s="134">
        <f>IF('2-E-Communication'!$P$67="no","",ROUND($I163,4))</f>
        <v>0.159</v>
      </c>
      <c r="M163" s="134">
        <f>IF('2-E-Communication'!$P$68="no","",ROUND($I163,4))</f>
        <v>0.159</v>
      </c>
      <c r="N163" s="134"/>
    </row>
    <row r="164" spans="9:14" x14ac:dyDescent="0.25">
      <c r="I164" s="134">
        <f t="shared" si="194"/>
        <v>0.16000000000000011</v>
      </c>
      <c r="J164" s="134">
        <f>IF('2-E-Communication'!$P$65="no","",ROUND($I164,4))</f>
        <v>0.16</v>
      </c>
      <c r="K164" s="134">
        <f>IF('2-E-Communication'!$P$66="no","",ROUND($I164,4))</f>
        <v>0.16</v>
      </c>
      <c r="L164" s="134">
        <f>IF('2-E-Communication'!$P$67="no","",ROUND($I164,4))</f>
        <v>0.16</v>
      </c>
      <c r="M164" s="134">
        <f>IF('2-E-Communication'!$P$68="no","",ROUND($I164,4))</f>
        <v>0.16</v>
      </c>
      <c r="N164" s="134"/>
    </row>
    <row r="165" spans="9:14" x14ac:dyDescent="0.25">
      <c r="I165" s="134">
        <f t="shared" si="194"/>
        <v>0.16100000000000012</v>
      </c>
      <c r="J165" s="134">
        <f>IF('2-E-Communication'!$P$65="no","",ROUND($I165,4))</f>
        <v>0.161</v>
      </c>
      <c r="K165" s="134">
        <f>IF('2-E-Communication'!$P$66="no","",ROUND($I165,4))</f>
        <v>0.161</v>
      </c>
      <c r="L165" s="134">
        <f>IF('2-E-Communication'!$P$67="no","",ROUND($I165,4))</f>
        <v>0.161</v>
      </c>
      <c r="M165" s="134">
        <f>IF('2-E-Communication'!$P$68="no","",ROUND($I165,4))</f>
        <v>0.161</v>
      </c>
      <c r="N165" s="134"/>
    </row>
    <row r="166" spans="9:14" x14ac:dyDescent="0.25">
      <c r="I166" s="134">
        <f t="shared" si="194"/>
        <v>0.16200000000000012</v>
      </c>
      <c r="J166" s="134">
        <f>IF('2-E-Communication'!$P$65="no","",ROUND($I166,4))</f>
        <v>0.16200000000000001</v>
      </c>
      <c r="K166" s="134">
        <f>IF('2-E-Communication'!$P$66="no","",ROUND($I166,4))</f>
        <v>0.16200000000000001</v>
      </c>
      <c r="L166" s="134">
        <f>IF('2-E-Communication'!$P$67="no","",ROUND($I166,4))</f>
        <v>0.16200000000000001</v>
      </c>
      <c r="M166" s="134">
        <f>IF('2-E-Communication'!$P$68="no","",ROUND($I166,4))</f>
        <v>0.16200000000000001</v>
      </c>
      <c r="N166" s="134"/>
    </row>
    <row r="167" spans="9:14" x14ac:dyDescent="0.25">
      <c r="I167" s="134">
        <f t="shared" si="194"/>
        <v>0.16300000000000012</v>
      </c>
      <c r="J167" s="134">
        <f>IF('2-E-Communication'!$P$65="no","",ROUND($I167,4))</f>
        <v>0.16300000000000001</v>
      </c>
      <c r="K167" s="134">
        <f>IF('2-E-Communication'!$P$66="no","",ROUND($I167,4))</f>
        <v>0.16300000000000001</v>
      </c>
      <c r="L167" s="134">
        <f>IF('2-E-Communication'!$P$67="no","",ROUND($I167,4))</f>
        <v>0.16300000000000001</v>
      </c>
      <c r="M167" s="134">
        <f>IF('2-E-Communication'!$P$68="no","",ROUND($I167,4))</f>
        <v>0.16300000000000001</v>
      </c>
      <c r="N167" s="134"/>
    </row>
    <row r="168" spans="9:14" x14ac:dyDescent="0.25">
      <c r="I168" s="134">
        <f t="shared" si="194"/>
        <v>0.16400000000000012</v>
      </c>
      <c r="J168" s="134">
        <f>IF('2-E-Communication'!$P$65="no","",ROUND($I168,4))</f>
        <v>0.16400000000000001</v>
      </c>
      <c r="K168" s="134">
        <f>IF('2-E-Communication'!$P$66="no","",ROUND($I168,4))</f>
        <v>0.16400000000000001</v>
      </c>
      <c r="L168" s="134">
        <f>IF('2-E-Communication'!$P$67="no","",ROUND($I168,4))</f>
        <v>0.16400000000000001</v>
      </c>
      <c r="M168" s="134">
        <f>IF('2-E-Communication'!$P$68="no","",ROUND($I168,4))</f>
        <v>0.16400000000000001</v>
      </c>
      <c r="N168" s="134"/>
    </row>
    <row r="169" spans="9:14" x14ac:dyDescent="0.25">
      <c r="I169" s="134">
        <f t="shared" si="194"/>
        <v>0.16500000000000012</v>
      </c>
      <c r="J169" s="134">
        <f>IF('2-E-Communication'!$P$65="no","",ROUND($I169,4))</f>
        <v>0.16500000000000001</v>
      </c>
      <c r="K169" s="134">
        <f>IF('2-E-Communication'!$P$66="no","",ROUND($I169,4))</f>
        <v>0.16500000000000001</v>
      </c>
      <c r="L169" s="134">
        <f>IF('2-E-Communication'!$P$67="no","",ROUND($I169,4))</f>
        <v>0.16500000000000001</v>
      </c>
      <c r="M169" s="134">
        <f>IF('2-E-Communication'!$P$68="no","",ROUND($I169,4))</f>
        <v>0.16500000000000001</v>
      </c>
      <c r="N169" s="134"/>
    </row>
    <row r="170" spans="9:14" x14ac:dyDescent="0.25">
      <c r="I170" s="134">
        <f t="shared" si="194"/>
        <v>0.16600000000000012</v>
      </c>
      <c r="J170" s="134">
        <f>IF('2-E-Communication'!$P$65="no","",ROUND($I170,4))</f>
        <v>0.16600000000000001</v>
      </c>
      <c r="K170" s="134">
        <f>IF('2-E-Communication'!$P$66="no","",ROUND($I170,4))</f>
        <v>0.16600000000000001</v>
      </c>
      <c r="L170" s="134">
        <f>IF('2-E-Communication'!$P$67="no","",ROUND($I170,4))</f>
        <v>0.16600000000000001</v>
      </c>
      <c r="M170" s="134">
        <f>IF('2-E-Communication'!$P$68="no","",ROUND($I170,4))</f>
        <v>0.16600000000000001</v>
      </c>
      <c r="N170" s="134"/>
    </row>
    <row r="171" spans="9:14" x14ac:dyDescent="0.25">
      <c r="I171" s="134">
        <f t="shared" si="194"/>
        <v>0.16700000000000012</v>
      </c>
      <c r="J171" s="134">
        <f>IF('2-E-Communication'!$P$65="no","",ROUND($I171,4))</f>
        <v>0.16700000000000001</v>
      </c>
      <c r="K171" s="134">
        <f>IF('2-E-Communication'!$P$66="no","",ROUND($I171,4))</f>
        <v>0.16700000000000001</v>
      </c>
      <c r="L171" s="134">
        <f>IF('2-E-Communication'!$P$67="no","",ROUND($I171,4))</f>
        <v>0.16700000000000001</v>
      </c>
      <c r="M171" s="134">
        <f>IF('2-E-Communication'!$P$68="no","",ROUND($I171,4))</f>
        <v>0.16700000000000001</v>
      </c>
      <c r="N171" s="134"/>
    </row>
    <row r="172" spans="9:14" x14ac:dyDescent="0.25">
      <c r="I172" s="134">
        <f t="shared" si="194"/>
        <v>0.16800000000000012</v>
      </c>
      <c r="J172" s="134">
        <f>IF('2-E-Communication'!$P$65="no","",ROUND($I172,4))</f>
        <v>0.16800000000000001</v>
      </c>
      <c r="K172" s="134">
        <f>IF('2-E-Communication'!$P$66="no","",ROUND($I172,4))</f>
        <v>0.16800000000000001</v>
      </c>
      <c r="L172" s="134">
        <f>IF('2-E-Communication'!$P$67="no","",ROUND($I172,4))</f>
        <v>0.16800000000000001</v>
      </c>
      <c r="M172" s="134">
        <f>IF('2-E-Communication'!$P$68="no","",ROUND($I172,4))</f>
        <v>0.16800000000000001</v>
      </c>
      <c r="N172" s="134"/>
    </row>
    <row r="173" spans="9:14" x14ac:dyDescent="0.25">
      <c r="I173" s="134">
        <f t="shared" si="194"/>
        <v>0.16900000000000012</v>
      </c>
      <c r="J173" s="134">
        <f>IF('2-E-Communication'!$P$65="no","",ROUND($I173,4))</f>
        <v>0.16900000000000001</v>
      </c>
      <c r="K173" s="134">
        <f>IF('2-E-Communication'!$P$66="no","",ROUND($I173,4))</f>
        <v>0.16900000000000001</v>
      </c>
      <c r="L173" s="134">
        <f>IF('2-E-Communication'!$P$67="no","",ROUND($I173,4))</f>
        <v>0.16900000000000001</v>
      </c>
      <c r="M173" s="134">
        <f>IF('2-E-Communication'!$P$68="no","",ROUND($I173,4))</f>
        <v>0.16900000000000001</v>
      </c>
      <c r="N173" s="134"/>
    </row>
    <row r="174" spans="9:14" x14ac:dyDescent="0.25">
      <c r="I174" s="134">
        <f t="shared" si="194"/>
        <v>0.17000000000000012</v>
      </c>
      <c r="J174" s="134">
        <f>IF('2-E-Communication'!$P$65="no","",ROUND($I174,4))</f>
        <v>0.17</v>
      </c>
      <c r="K174" s="134">
        <f>IF('2-E-Communication'!$P$66="no","",ROUND($I174,4))</f>
        <v>0.17</v>
      </c>
      <c r="L174" s="134">
        <f>IF('2-E-Communication'!$P$67="no","",ROUND($I174,4))</f>
        <v>0.17</v>
      </c>
      <c r="M174" s="134">
        <f>IF('2-E-Communication'!$P$68="no","",ROUND($I174,4))</f>
        <v>0.17</v>
      </c>
      <c r="N174" s="134"/>
    </row>
    <row r="175" spans="9:14" x14ac:dyDescent="0.25">
      <c r="I175" s="134">
        <f t="shared" si="194"/>
        <v>0.17100000000000012</v>
      </c>
      <c r="J175" s="134">
        <f>IF('2-E-Communication'!$P$65="no","",ROUND($I175,4))</f>
        <v>0.17100000000000001</v>
      </c>
      <c r="K175" s="134">
        <f>IF('2-E-Communication'!$P$66="no","",ROUND($I175,4))</f>
        <v>0.17100000000000001</v>
      </c>
      <c r="L175" s="134">
        <f>IF('2-E-Communication'!$P$67="no","",ROUND($I175,4))</f>
        <v>0.17100000000000001</v>
      </c>
      <c r="M175" s="134">
        <f>IF('2-E-Communication'!$P$68="no","",ROUND($I175,4))</f>
        <v>0.17100000000000001</v>
      </c>
      <c r="N175" s="134"/>
    </row>
    <row r="176" spans="9:14" x14ac:dyDescent="0.25">
      <c r="I176" s="134">
        <f t="shared" si="194"/>
        <v>0.17200000000000013</v>
      </c>
      <c r="J176" s="134">
        <f>IF('2-E-Communication'!$P$65="no","",ROUND($I176,4))</f>
        <v>0.17199999999999999</v>
      </c>
      <c r="K176" s="134">
        <f>IF('2-E-Communication'!$P$66="no","",ROUND($I176,4))</f>
        <v>0.17199999999999999</v>
      </c>
      <c r="L176" s="134">
        <f>IF('2-E-Communication'!$P$67="no","",ROUND($I176,4))</f>
        <v>0.17199999999999999</v>
      </c>
      <c r="M176" s="134">
        <f>IF('2-E-Communication'!$P$68="no","",ROUND($I176,4))</f>
        <v>0.17199999999999999</v>
      </c>
      <c r="N176" s="134"/>
    </row>
    <row r="177" spans="9:14" x14ac:dyDescent="0.25">
      <c r="I177" s="134">
        <f t="shared" si="194"/>
        <v>0.17300000000000013</v>
      </c>
      <c r="J177" s="134">
        <f>IF('2-E-Communication'!$P$65="no","",ROUND($I177,4))</f>
        <v>0.17299999999999999</v>
      </c>
      <c r="K177" s="134">
        <f>IF('2-E-Communication'!$P$66="no","",ROUND($I177,4))</f>
        <v>0.17299999999999999</v>
      </c>
      <c r="L177" s="134">
        <f>IF('2-E-Communication'!$P$67="no","",ROUND($I177,4))</f>
        <v>0.17299999999999999</v>
      </c>
      <c r="M177" s="134">
        <f>IF('2-E-Communication'!$P$68="no","",ROUND($I177,4))</f>
        <v>0.17299999999999999</v>
      </c>
      <c r="N177" s="134"/>
    </row>
    <row r="178" spans="9:14" x14ac:dyDescent="0.25">
      <c r="I178" s="134">
        <f t="shared" si="194"/>
        <v>0.17400000000000013</v>
      </c>
      <c r="J178" s="134">
        <f>IF('2-E-Communication'!$P$65="no","",ROUND($I178,4))</f>
        <v>0.17399999999999999</v>
      </c>
      <c r="K178" s="134">
        <f>IF('2-E-Communication'!$P$66="no","",ROUND($I178,4))</f>
        <v>0.17399999999999999</v>
      </c>
      <c r="L178" s="134">
        <f>IF('2-E-Communication'!$P$67="no","",ROUND($I178,4))</f>
        <v>0.17399999999999999</v>
      </c>
      <c r="M178" s="134">
        <f>IF('2-E-Communication'!$P$68="no","",ROUND($I178,4))</f>
        <v>0.17399999999999999</v>
      </c>
      <c r="N178" s="134"/>
    </row>
    <row r="179" spans="9:14" x14ac:dyDescent="0.25">
      <c r="I179" s="134">
        <f t="shared" si="194"/>
        <v>0.17500000000000013</v>
      </c>
      <c r="J179" s="134">
        <f>IF('2-E-Communication'!$P$65="no","",ROUND($I179,4))</f>
        <v>0.17499999999999999</v>
      </c>
      <c r="K179" s="134">
        <f>IF('2-E-Communication'!$P$66="no","",ROUND($I179,4))</f>
        <v>0.17499999999999999</v>
      </c>
      <c r="L179" s="134">
        <f>IF('2-E-Communication'!$P$67="no","",ROUND($I179,4))</f>
        <v>0.17499999999999999</v>
      </c>
      <c r="M179" s="134">
        <f>IF('2-E-Communication'!$P$68="no","",ROUND($I179,4))</f>
        <v>0.17499999999999999</v>
      </c>
      <c r="N179" s="134"/>
    </row>
    <row r="180" spans="9:14" x14ac:dyDescent="0.25">
      <c r="I180" s="134">
        <f t="shared" si="194"/>
        <v>0.17600000000000013</v>
      </c>
      <c r="J180" s="134">
        <f>IF('2-E-Communication'!$P$65="no","",ROUND($I180,4))</f>
        <v>0.17599999999999999</v>
      </c>
      <c r="K180" s="134">
        <f>IF('2-E-Communication'!$P$66="no","",ROUND($I180,4))</f>
        <v>0.17599999999999999</v>
      </c>
      <c r="L180" s="134">
        <f>IF('2-E-Communication'!$P$67="no","",ROUND($I180,4))</f>
        <v>0.17599999999999999</v>
      </c>
      <c r="M180" s="134">
        <f>IF('2-E-Communication'!$P$68="no","",ROUND($I180,4))</f>
        <v>0.17599999999999999</v>
      </c>
      <c r="N180" s="134"/>
    </row>
    <row r="181" spans="9:14" x14ac:dyDescent="0.25">
      <c r="I181" s="134">
        <f t="shared" si="194"/>
        <v>0.17700000000000013</v>
      </c>
      <c r="J181" s="134">
        <f>IF('2-E-Communication'!$P$65="no","",ROUND($I181,4))</f>
        <v>0.17699999999999999</v>
      </c>
      <c r="K181" s="134">
        <f>IF('2-E-Communication'!$P$66="no","",ROUND($I181,4))</f>
        <v>0.17699999999999999</v>
      </c>
      <c r="L181" s="134">
        <f>IF('2-E-Communication'!$P$67="no","",ROUND($I181,4))</f>
        <v>0.17699999999999999</v>
      </c>
      <c r="M181" s="134">
        <f>IF('2-E-Communication'!$P$68="no","",ROUND($I181,4))</f>
        <v>0.17699999999999999</v>
      </c>
      <c r="N181" s="134"/>
    </row>
    <row r="182" spans="9:14" x14ac:dyDescent="0.25">
      <c r="I182" s="134">
        <f t="shared" si="194"/>
        <v>0.17800000000000013</v>
      </c>
      <c r="J182" s="134">
        <f>IF('2-E-Communication'!$P$65="no","",ROUND($I182,4))</f>
        <v>0.17799999999999999</v>
      </c>
      <c r="K182" s="134">
        <f>IF('2-E-Communication'!$P$66="no","",ROUND($I182,4))</f>
        <v>0.17799999999999999</v>
      </c>
      <c r="L182" s="134">
        <f>IF('2-E-Communication'!$P$67="no","",ROUND($I182,4))</f>
        <v>0.17799999999999999</v>
      </c>
      <c r="M182" s="134">
        <f>IF('2-E-Communication'!$P$68="no","",ROUND($I182,4))</f>
        <v>0.17799999999999999</v>
      </c>
      <c r="N182" s="134"/>
    </row>
    <row r="183" spans="9:14" x14ac:dyDescent="0.25">
      <c r="I183" s="134">
        <f t="shared" si="194"/>
        <v>0.17900000000000013</v>
      </c>
      <c r="J183" s="134">
        <f>IF('2-E-Communication'!$P$65="no","",ROUND($I183,4))</f>
        <v>0.17899999999999999</v>
      </c>
      <c r="K183" s="134">
        <f>IF('2-E-Communication'!$P$66="no","",ROUND($I183,4))</f>
        <v>0.17899999999999999</v>
      </c>
      <c r="L183" s="134">
        <f>IF('2-E-Communication'!$P$67="no","",ROUND($I183,4))</f>
        <v>0.17899999999999999</v>
      </c>
      <c r="M183" s="134">
        <f>IF('2-E-Communication'!$P$68="no","",ROUND($I183,4))</f>
        <v>0.17899999999999999</v>
      </c>
      <c r="N183" s="134"/>
    </row>
    <row r="184" spans="9:14" x14ac:dyDescent="0.25">
      <c r="I184" s="134">
        <f t="shared" si="194"/>
        <v>0.18000000000000013</v>
      </c>
      <c r="J184" s="134">
        <f>IF('2-E-Communication'!$P$65="no","",ROUND($I184,4))</f>
        <v>0.18</v>
      </c>
      <c r="K184" s="134">
        <f>IF('2-E-Communication'!$P$66="no","",ROUND($I184,4))</f>
        <v>0.18</v>
      </c>
      <c r="L184" s="134">
        <f>IF('2-E-Communication'!$P$67="no","",ROUND($I184,4))</f>
        <v>0.18</v>
      </c>
      <c r="M184" s="134">
        <f>IF('2-E-Communication'!$P$68="no","",ROUND($I184,4))</f>
        <v>0.18</v>
      </c>
      <c r="N184" s="134"/>
    </row>
    <row r="185" spans="9:14" x14ac:dyDescent="0.25">
      <c r="I185" s="134">
        <f t="shared" si="194"/>
        <v>0.18100000000000013</v>
      </c>
      <c r="J185" s="134">
        <f>IF('2-E-Communication'!$P$65="no","",ROUND($I185,4))</f>
        <v>0.18099999999999999</v>
      </c>
      <c r="K185" s="134">
        <f>IF('2-E-Communication'!$P$66="no","",ROUND($I185,4))</f>
        <v>0.18099999999999999</v>
      </c>
      <c r="L185" s="134">
        <f>IF('2-E-Communication'!$P$67="no","",ROUND($I185,4))</f>
        <v>0.18099999999999999</v>
      </c>
      <c r="M185" s="134">
        <f>IF('2-E-Communication'!$P$68="no","",ROUND($I185,4))</f>
        <v>0.18099999999999999</v>
      </c>
      <c r="N185" s="134"/>
    </row>
    <row r="186" spans="9:14" x14ac:dyDescent="0.25">
      <c r="I186" s="134">
        <f t="shared" si="194"/>
        <v>0.18200000000000013</v>
      </c>
      <c r="J186" s="134">
        <f>IF('2-E-Communication'!$P$65="no","",ROUND($I186,4))</f>
        <v>0.182</v>
      </c>
      <c r="K186" s="134">
        <f>IF('2-E-Communication'!$P$66="no","",ROUND($I186,4))</f>
        <v>0.182</v>
      </c>
      <c r="L186" s="134">
        <f>IF('2-E-Communication'!$P$67="no","",ROUND($I186,4))</f>
        <v>0.182</v>
      </c>
      <c r="M186" s="134">
        <f>IF('2-E-Communication'!$P$68="no","",ROUND($I186,4))</f>
        <v>0.182</v>
      </c>
      <c r="N186" s="134"/>
    </row>
    <row r="187" spans="9:14" x14ac:dyDescent="0.25">
      <c r="I187" s="134">
        <f t="shared" si="194"/>
        <v>0.18300000000000013</v>
      </c>
      <c r="J187" s="134">
        <f>IF('2-E-Communication'!$P$65="no","",ROUND($I187,4))</f>
        <v>0.183</v>
      </c>
      <c r="K187" s="134">
        <f>IF('2-E-Communication'!$P$66="no","",ROUND($I187,4))</f>
        <v>0.183</v>
      </c>
      <c r="L187" s="134">
        <f>IF('2-E-Communication'!$P$67="no","",ROUND($I187,4))</f>
        <v>0.183</v>
      </c>
      <c r="M187" s="134">
        <f>IF('2-E-Communication'!$P$68="no","",ROUND($I187,4))</f>
        <v>0.183</v>
      </c>
      <c r="N187" s="134"/>
    </row>
    <row r="188" spans="9:14" x14ac:dyDescent="0.25">
      <c r="I188" s="134">
        <f t="shared" si="194"/>
        <v>0.18400000000000014</v>
      </c>
      <c r="J188" s="134">
        <f>IF('2-E-Communication'!$P$65="no","",ROUND($I188,4))</f>
        <v>0.184</v>
      </c>
      <c r="K188" s="134">
        <f>IF('2-E-Communication'!$P$66="no","",ROUND($I188,4))</f>
        <v>0.184</v>
      </c>
      <c r="L188" s="134">
        <f>IF('2-E-Communication'!$P$67="no","",ROUND($I188,4))</f>
        <v>0.184</v>
      </c>
      <c r="M188" s="134">
        <f>IF('2-E-Communication'!$P$68="no","",ROUND($I188,4))</f>
        <v>0.184</v>
      </c>
      <c r="N188" s="134"/>
    </row>
    <row r="189" spans="9:14" x14ac:dyDescent="0.25">
      <c r="I189" s="134">
        <f t="shared" ref="I189:I252" si="195">I188+0.001</f>
        <v>0.18500000000000014</v>
      </c>
      <c r="J189" s="134">
        <f>IF('2-E-Communication'!$P$65="no","",ROUND($I189,4))</f>
        <v>0.185</v>
      </c>
      <c r="K189" s="134">
        <f>IF('2-E-Communication'!$P$66="no","",ROUND($I189,4))</f>
        <v>0.185</v>
      </c>
      <c r="L189" s="134">
        <f>IF('2-E-Communication'!$P$67="no","",ROUND($I189,4))</f>
        <v>0.185</v>
      </c>
      <c r="M189" s="134">
        <f>IF('2-E-Communication'!$P$68="no","",ROUND($I189,4))</f>
        <v>0.185</v>
      </c>
      <c r="N189" s="134"/>
    </row>
    <row r="190" spans="9:14" x14ac:dyDescent="0.25">
      <c r="I190" s="134">
        <f t="shared" si="195"/>
        <v>0.18600000000000014</v>
      </c>
      <c r="J190" s="134">
        <f>IF('2-E-Communication'!$P$65="no","",ROUND($I190,4))</f>
        <v>0.186</v>
      </c>
      <c r="K190" s="134">
        <f>IF('2-E-Communication'!$P$66="no","",ROUND($I190,4))</f>
        <v>0.186</v>
      </c>
      <c r="L190" s="134">
        <f>IF('2-E-Communication'!$P$67="no","",ROUND($I190,4))</f>
        <v>0.186</v>
      </c>
      <c r="M190" s="134">
        <f>IF('2-E-Communication'!$P$68="no","",ROUND($I190,4))</f>
        <v>0.186</v>
      </c>
      <c r="N190" s="134"/>
    </row>
    <row r="191" spans="9:14" x14ac:dyDescent="0.25">
      <c r="I191" s="134">
        <f t="shared" si="195"/>
        <v>0.18700000000000014</v>
      </c>
      <c r="J191" s="134">
        <f>IF('2-E-Communication'!$P$65="no","",ROUND($I191,4))</f>
        <v>0.187</v>
      </c>
      <c r="K191" s="134">
        <f>IF('2-E-Communication'!$P$66="no","",ROUND($I191,4))</f>
        <v>0.187</v>
      </c>
      <c r="L191" s="134">
        <f>IF('2-E-Communication'!$P$67="no","",ROUND($I191,4))</f>
        <v>0.187</v>
      </c>
      <c r="M191" s="134">
        <f>IF('2-E-Communication'!$P$68="no","",ROUND($I191,4))</f>
        <v>0.187</v>
      </c>
      <c r="N191" s="134"/>
    </row>
    <row r="192" spans="9:14" x14ac:dyDescent="0.25">
      <c r="I192" s="134">
        <f t="shared" si="195"/>
        <v>0.18800000000000014</v>
      </c>
      <c r="J192" s="134">
        <f>IF('2-E-Communication'!$P$65="no","",ROUND($I192,4))</f>
        <v>0.188</v>
      </c>
      <c r="K192" s="134">
        <f>IF('2-E-Communication'!$P$66="no","",ROUND($I192,4))</f>
        <v>0.188</v>
      </c>
      <c r="L192" s="134">
        <f>IF('2-E-Communication'!$P$67="no","",ROUND($I192,4))</f>
        <v>0.188</v>
      </c>
      <c r="M192" s="134">
        <f>IF('2-E-Communication'!$P$68="no","",ROUND($I192,4))</f>
        <v>0.188</v>
      </c>
      <c r="N192" s="134"/>
    </row>
    <row r="193" spans="9:14" x14ac:dyDescent="0.25">
      <c r="I193" s="134">
        <f t="shared" si="195"/>
        <v>0.18900000000000014</v>
      </c>
      <c r="J193" s="134">
        <f>IF('2-E-Communication'!$P$65="no","",ROUND($I193,4))</f>
        <v>0.189</v>
      </c>
      <c r="K193" s="134">
        <f>IF('2-E-Communication'!$P$66="no","",ROUND($I193,4))</f>
        <v>0.189</v>
      </c>
      <c r="L193" s="134">
        <f>IF('2-E-Communication'!$P$67="no","",ROUND($I193,4))</f>
        <v>0.189</v>
      </c>
      <c r="M193" s="134">
        <f>IF('2-E-Communication'!$P$68="no","",ROUND($I193,4))</f>
        <v>0.189</v>
      </c>
      <c r="N193" s="134"/>
    </row>
    <row r="194" spans="9:14" x14ac:dyDescent="0.25">
      <c r="I194" s="134">
        <f t="shared" si="195"/>
        <v>0.19000000000000014</v>
      </c>
      <c r="J194" s="134">
        <f>IF('2-E-Communication'!$P$65="no","",ROUND($I194,4))</f>
        <v>0.19</v>
      </c>
      <c r="K194" s="134">
        <f>IF('2-E-Communication'!$P$66="no","",ROUND($I194,4))</f>
        <v>0.19</v>
      </c>
      <c r="L194" s="134">
        <f>IF('2-E-Communication'!$P$67="no","",ROUND($I194,4))</f>
        <v>0.19</v>
      </c>
      <c r="M194" s="134">
        <f>IF('2-E-Communication'!$P$68="no","",ROUND($I194,4))</f>
        <v>0.19</v>
      </c>
      <c r="N194" s="134"/>
    </row>
    <row r="195" spans="9:14" x14ac:dyDescent="0.25">
      <c r="I195" s="134">
        <f t="shared" si="195"/>
        <v>0.19100000000000014</v>
      </c>
      <c r="J195" s="134">
        <f>IF('2-E-Communication'!$P$65="no","",ROUND($I195,4))</f>
        <v>0.191</v>
      </c>
      <c r="K195" s="134">
        <f>IF('2-E-Communication'!$P$66="no","",ROUND($I195,4))</f>
        <v>0.191</v>
      </c>
      <c r="L195" s="134">
        <f>IF('2-E-Communication'!$P$67="no","",ROUND($I195,4))</f>
        <v>0.191</v>
      </c>
      <c r="M195" s="134">
        <f>IF('2-E-Communication'!$P$68="no","",ROUND($I195,4))</f>
        <v>0.191</v>
      </c>
      <c r="N195" s="134"/>
    </row>
    <row r="196" spans="9:14" x14ac:dyDescent="0.25">
      <c r="I196" s="134">
        <f t="shared" si="195"/>
        <v>0.19200000000000014</v>
      </c>
      <c r="J196" s="134">
        <f>IF('2-E-Communication'!$P$65="no","",ROUND($I196,4))</f>
        <v>0.192</v>
      </c>
      <c r="K196" s="134">
        <f>IF('2-E-Communication'!$P$66="no","",ROUND($I196,4))</f>
        <v>0.192</v>
      </c>
      <c r="L196" s="134">
        <f>IF('2-E-Communication'!$P$67="no","",ROUND($I196,4))</f>
        <v>0.192</v>
      </c>
      <c r="M196" s="134">
        <f>IF('2-E-Communication'!$P$68="no","",ROUND($I196,4))</f>
        <v>0.192</v>
      </c>
      <c r="N196" s="134"/>
    </row>
    <row r="197" spans="9:14" x14ac:dyDescent="0.25">
      <c r="I197" s="134">
        <f t="shared" si="195"/>
        <v>0.19300000000000014</v>
      </c>
      <c r="J197" s="134">
        <f>IF('2-E-Communication'!$P$65="no","",ROUND($I197,4))</f>
        <v>0.193</v>
      </c>
      <c r="K197" s="134">
        <f>IF('2-E-Communication'!$P$66="no","",ROUND($I197,4))</f>
        <v>0.193</v>
      </c>
      <c r="L197" s="134">
        <f>IF('2-E-Communication'!$P$67="no","",ROUND($I197,4))</f>
        <v>0.193</v>
      </c>
      <c r="M197" s="134">
        <f>IF('2-E-Communication'!$P$68="no","",ROUND($I197,4))</f>
        <v>0.193</v>
      </c>
      <c r="N197" s="134"/>
    </row>
    <row r="198" spans="9:14" x14ac:dyDescent="0.25">
      <c r="I198" s="134">
        <f t="shared" si="195"/>
        <v>0.19400000000000014</v>
      </c>
      <c r="J198" s="134">
        <f>IF('2-E-Communication'!$P$65="no","",ROUND($I198,4))</f>
        <v>0.19400000000000001</v>
      </c>
      <c r="K198" s="134">
        <f>IF('2-E-Communication'!$P$66="no","",ROUND($I198,4))</f>
        <v>0.19400000000000001</v>
      </c>
      <c r="L198" s="134">
        <f>IF('2-E-Communication'!$P$67="no","",ROUND($I198,4))</f>
        <v>0.19400000000000001</v>
      </c>
      <c r="M198" s="134">
        <f>IF('2-E-Communication'!$P$68="no","",ROUND($I198,4))</f>
        <v>0.19400000000000001</v>
      </c>
      <c r="N198" s="134"/>
    </row>
    <row r="199" spans="9:14" x14ac:dyDescent="0.25">
      <c r="I199" s="134">
        <f t="shared" si="195"/>
        <v>0.19500000000000015</v>
      </c>
      <c r="J199" s="134">
        <f>IF('2-E-Communication'!$P$65="no","",ROUND($I199,4))</f>
        <v>0.19500000000000001</v>
      </c>
      <c r="K199" s="134">
        <f>IF('2-E-Communication'!$P$66="no","",ROUND($I199,4))</f>
        <v>0.19500000000000001</v>
      </c>
      <c r="L199" s="134">
        <f>IF('2-E-Communication'!$P$67="no","",ROUND($I199,4))</f>
        <v>0.19500000000000001</v>
      </c>
      <c r="M199" s="134">
        <f>IF('2-E-Communication'!$P$68="no","",ROUND($I199,4))</f>
        <v>0.19500000000000001</v>
      </c>
      <c r="N199" s="134"/>
    </row>
    <row r="200" spans="9:14" x14ac:dyDescent="0.25">
      <c r="I200" s="134">
        <f t="shared" si="195"/>
        <v>0.19600000000000015</v>
      </c>
      <c r="J200" s="134">
        <f>IF('2-E-Communication'!$P$65="no","",ROUND($I200,4))</f>
        <v>0.19600000000000001</v>
      </c>
      <c r="K200" s="134">
        <f>IF('2-E-Communication'!$P$66="no","",ROUND($I200,4))</f>
        <v>0.19600000000000001</v>
      </c>
      <c r="L200" s="134">
        <f>IF('2-E-Communication'!$P$67="no","",ROUND($I200,4))</f>
        <v>0.19600000000000001</v>
      </c>
      <c r="M200" s="134">
        <f>IF('2-E-Communication'!$P$68="no","",ROUND($I200,4))</f>
        <v>0.19600000000000001</v>
      </c>
      <c r="N200" s="134"/>
    </row>
    <row r="201" spans="9:14" x14ac:dyDescent="0.25">
      <c r="I201" s="134">
        <f t="shared" si="195"/>
        <v>0.19700000000000015</v>
      </c>
      <c r="J201" s="134">
        <f>IF('2-E-Communication'!$P$65="no","",ROUND($I201,4))</f>
        <v>0.19700000000000001</v>
      </c>
      <c r="K201" s="134">
        <f>IF('2-E-Communication'!$P$66="no","",ROUND($I201,4))</f>
        <v>0.19700000000000001</v>
      </c>
      <c r="L201" s="134">
        <f>IF('2-E-Communication'!$P$67="no","",ROUND($I201,4))</f>
        <v>0.19700000000000001</v>
      </c>
      <c r="M201" s="134">
        <f>IF('2-E-Communication'!$P$68="no","",ROUND($I201,4))</f>
        <v>0.19700000000000001</v>
      </c>
      <c r="N201" s="134"/>
    </row>
    <row r="202" spans="9:14" x14ac:dyDescent="0.25">
      <c r="I202" s="134">
        <f t="shared" si="195"/>
        <v>0.19800000000000015</v>
      </c>
      <c r="J202" s="134">
        <f>IF('2-E-Communication'!$P$65="no","",ROUND($I202,4))</f>
        <v>0.19800000000000001</v>
      </c>
      <c r="K202" s="134">
        <f>IF('2-E-Communication'!$P$66="no","",ROUND($I202,4))</f>
        <v>0.19800000000000001</v>
      </c>
      <c r="L202" s="134">
        <f>IF('2-E-Communication'!$P$67="no","",ROUND($I202,4))</f>
        <v>0.19800000000000001</v>
      </c>
      <c r="M202" s="134">
        <f>IF('2-E-Communication'!$P$68="no","",ROUND($I202,4))</f>
        <v>0.19800000000000001</v>
      </c>
      <c r="N202" s="134"/>
    </row>
    <row r="203" spans="9:14" x14ac:dyDescent="0.25">
      <c r="I203" s="134">
        <f t="shared" si="195"/>
        <v>0.19900000000000015</v>
      </c>
      <c r="J203" s="134">
        <f>IF('2-E-Communication'!$P$65="no","",ROUND($I203,4))</f>
        <v>0.19900000000000001</v>
      </c>
      <c r="K203" s="134">
        <f>IF('2-E-Communication'!$P$66="no","",ROUND($I203,4))</f>
        <v>0.19900000000000001</v>
      </c>
      <c r="L203" s="134">
        <f>IF('2-E-Communication'!$P$67="no","",ROUND($I203,4))</f>
        <v>0.19900000000000001</v>
      </c>
      <c r="M203" s="134">
        <f>IF('2-E-Communication'!$P$68="no","",ROUND($I203,4))</f>
        <v>0.19900000000000001</v>
      </c>
      <c r="N203" s="134"/>
    </row>
    <row r="204" spans="9:14" x14ac:dyDescent="0.25">
      <c r="I204" s="134">
        <f t="shared" si="195"/>
        <v>0.20000000000000015</v>
      </c>
      <c r="J204" s="134">
        <f>IF('2-E-Communication'!$P$65="no","",ROUND($I204,4))</f>
        <v>0.2</v>
      </c>
      <c r="K204" s="134">
        <f>IF('2-E-Communication'!$P$66="no","",ROUND($I204,4))</f>
        <v>0.2</v>
      </c>
      <c r="L204" s="134">
        <f>IF('2-E-Communication'!$P$67="no","",ROUND($I204,4))</f>
        <v>0.2</v>
      </c>
      <c r="M204" s="134">
        <f>IF('2-E-Communication'!$P$68="no","",ROUND($I204,4))</f>
        <v>0.2</v>
      </c>
      <c r="N204" s="134"/>
    </row>
    <row r="205" spans="9:14" x14ac:dyDescent="0.25">
      <c r="I205" s="134">
        <f t="shared" si="195"/>
        <v>0.20100000000000015</v>
      </c>
      <c r="J205" s="134">
        <f>IF('2-E-Communication'!$P$65="no","",ROUND($I205,4))</f>
        <v>0.20100000000000001</v>
      </c>
      <c r="K205" s="134">
        <f>IF('2-E-Communication'!$P$66="no","",ROUND($I205,4))</f>
        <v>0.20100000000000001</v>
      </c>
      <c r="L205" s="134">
        <f>IF('2-E-Communication'!$P$67="no","",ROUND($I205,4))</f>
        <v>0.20100000000000001</v>
      </c>
      <c r="M205" s="134">
        <f>IF('2-E-Communication'!$P$68="no","",ROUND($I205,4))</f>
        <v>0.20100000000000001</v>
      </c>
      <c r="N205" s="134"/>
    </row>
    <row r="206" spans="9:14" x14ac:dyDescent="0.25">
      <c r="I206" s="134">
        <f t="shared" si="195"/>
        <v>0.20200000000000015</v>
      </c>
      <c r="J206" s="134">
        <f>IF('2-E-Communication'!$P$65="no","",ROUND($I206,4))</f>
        <v>0.20200000000000001</v>
      </c>
      <c r="K206" s="134">
        <f>IF('2-E-Communication'!$P$66="no","",ROUND($I206,4))</f>
        <v>0.20200000000000001</v>
      </c>
      <c r="L206" s="134">
        <f>IF('2-E-Communication'!$P$67="no","",ROUND($I206,4))</f>
        <v>0.20200000000000001</v>
      </c>
      <c r="M206" s="134">
        <f>IF('2-E-Communication'!$P$68="no","",ROUND($I206,4))</f>
        <v>0.20200000000000001</v>
      </c>
      <c r="N206" s="134"/>
    </row>
    <row r="207" spans="9:14" x14ac:dyDescent="0.25">
      <c r="I207" s="134">
        <f t="shared" si="195"/>
        <v>0.20300000000000015</v>
      </c>
      <c r="J207" s="134">
        <f>IF('2-E-Communication'!$P$65="no","",ROUND($I207,4))</f>
        <v>0.20300000000000001</v>
      </c>
      <c r="K207" s="134">
        <f>IF('2-E-Communication'!$P$66="no","",ROUND($I207,4))</f>
        <v>0.20300000000000001</v>
      </c>
      <c r="L207" s="134">
        <f>IF('2-E-Communication'!$P$67="no","",ROUND($I207,4))</f>
        <v>0.20300000000000001</v>
      </c>
      <c r="M207" s="134">
        <f>IF('2-E-Communication'!$P$68="no","",ROUND($I207,4))</f>
        <v>0.20300000000000001</v>
      </c>
      <c r="N207" s="134"/>
    </row>
    <row r="208" spans="9:14" x14ac:dyDescent="0.25">
      <c r="I208" s="134">
        <f t="shared" si="195"/>
        <v>0.20400000000000015</v>
      </c>
      <c r="J208" s="134">
        <f>IF('2-E-Communication'!$P$65="no","",ROUND($I208,4))</f>
        <v>0.20399999999999999</v>
      </c>
      <c r="K208" s="134">
        <f>IF('2-E-Communication'!$P$66="no","",ROUND($I208,4))</f>
        <v>0.20399999999999999</v>
      </c>
      <c r="L208" s="134">
        <f>IF('2-E-Communication'!$P$67="no","",ROUND($I208,4))</f>
        <v>0.20399999999999999</v>
      </c>
      <c r="M208" s="134">
        <f>IF('2-E-Communication'!$P$68="no","",ROUND($I208,4))</f>
        <v>0.20399999999999999</v>
      </c>
      <c r="N208" s="134"/>
    </row>
    <row r="209" spans="9:14" x14ac:dyDescent="0.25">
      <c r="I209" s="134">
        <f t="shared" si="195"/>
        <v>0.20500000000000015</v>
      </c>
      <c r="J209" s="134">
        <f>IF('2-E-Communication'!$P$65="no","",ROUND($I209,4))</f>
        <v>0.20499999999999999</v>
      </c>
      <c r="K209" s="134">
        <f>IF('2-E-Communication'!$P$66="no","",ROUND($I209,4))</f>
        <v>0.20499999999999999</v>
      </c>
      <c r="L209" s="134">
        <f>IF('2-E-Communication'!$P$67="no","",ROUND($I209,4))</f>
        <v>0.20499999999999999</v>
      </c>
      <c r="M209" s="134">
        <f>IF('2-E-Communication'!$P$68="no","",ROUND($I209,4))</f>
        <v>0.20499999999999999</v>
      </c>
      <c r="N209" s="134"/>
    </row>
    <row r="210" spans="9:14" x14ac:dyDescent="0.25">
      <c r="I210" s="134">
        <f t="shared" si="195"/>
        <v>0.20600000000000016</v>
      </c>
      <c r="J210" s="134">
        <f>IF('2-E-Communication'!$P$65="no","",ROUND($I210,4))</f>
        <v>0.20599999999999999</v>
      </c>
      <c r="K210" s="134">
        <f>IF('2-E-Communication'!$P$66="no","",ROUND($I210,4))</f>
        <v>0.20599999999999999</v>
      </c>
      <c r="L210" s="134">
        <f>IF('2-E-Communication'!$P$67="no","",ROUND($I210,4))</f>
        <v>0.20599999999999999</v>
      </c>
      <c r="M210" s="134">
        <f>IF('2-E-Communication'!$P$68="no","",ROUND($I210,4))</f>
        <v>0.20599999999999999</v>
      </c>
      <c r="N210" s="134"/>
    </row>
    <row r="211" spans="9:14" x14ac:dyDescent="0.25">
      <c r="I211" s="134">
        <f t="shared" si="195"/>
        <v>0.20700000000000016</v>
      </c>
      <c r="J211" s="134">
        <f>IF('2-E-Communication'!$P$65="no","",ROUND($I211,4))</f>
        <v>0.20699999999999999</v>
      </c>
      <c r="K211" s="134">
        <f>IF('2-E-Communication'!$P$66="no","",ROUND($I211,4))</f>
        <v>0.20699999999999999</v>
      </c>
      <c r="L211" s="134">
        <f>IF('2-E-Communication'!$P$67="no","",ROUND($I211,4))</f>
        <v>0.20699999999999999</v>
      </c>
      <c r="M211" s="134">
        <f>IF('2-E-Communication'!$P$68="no","",ROUND($I211,4))</f>
        <v>0.20699999999999999</v>
      </c>
      <c r="N211" s="134"/>
    </row>
    <row r="212" spans="9:14" x14ac:dyDescent="0.25">
      <c r="I212" s="134">
        <f t="shared" si="195"/>
        <v>0.20800000000000016</v>
      </c>
      <c r="J212" s="134">
        <f>IF('2-E-Communication'!$P$65="no","",ROUND($I212,4))</f>
        <v>0.20799999999999999</v>
      </c>
      <c r="K212" s="134">
        <f>IF('2-E-Communication'!$P$66="no","",ROUND($I212,4))</f>
        <v>0.20799999999999999</v>
      </c>
      <c r="L212" s="134">
        <f>IF('2-E-Communication'!$P$67="no","",ROUND($I212,4))</f>
        <v>0.20799999999999999</v>
      </c>
      <c r="M212" s="134">
        <f>IF('2-E-Communication'!$P$68="no","",ROUND($I212,4))</f>
        <v>0.20799999999999999</v>
      </c>
      <c r="N212" s="134"/>
    </row>
    <row r="213" spans="9:14" x14ac:dyDescent="0.25">
      <c r="I213" s="134">
        <f t="shared" si="195"/>
        <v>0.20900000000000016</v>
      </c>
      <c r="J213" s="134">
        <f>IF('2-E-Communication'!$P$65="no","",ROUND($I213,4))</f>
        <v>0.20899999999999999</v>
      </c>
      <c r="K213" s="134">
        <f>IF('2-E-Communication'!$P$66="no","",ROUND($I213,4))</f>
        <v>0.20899999999999999</v>
      </c>
      <c r="L213" s="134">
        <f>IF('2-E-Communication'!$P$67="no","",ROUND($I213,4))</f>
        <v>0.20899999999999999</v>
      </c>
      <c r="M213" s="134">
        <f>IF('2-E-Communication'!$P$68="no","",ROUND($I213,4))</f>
        <v>0.20899999999999999</v>
      </c>
      <c r="N213" s="134"/>
    </row>
    <row r="214" spans="9:14" x14ac:dyDescent="0.25">
      <c r="I214" s="134">
        <f t="shared" si="195"/>
        <v>0.21000000000000016</v>
      </c>
      <c r="J214" s="134">
        <f>IF('2-E-Communication'!$P$65="no","",ROUND($I214,4))</f>
        <v>0.21</v>
      </c>
      <c r="K214" s="134">
        <f>IF('2-E-Communication'!$P$66="no","",ROUND($I214,4))</f>
        <v>0.21</v>
      </c>
      <c r="L214" s="134">
        <f>IF('2-E-Communication'!$P$67="no","",ROUND($I214,4))</f>
        <v>0.21</v>
      </c>
      <c r="M214" s="134">
        <f>IF('2-E-Communication'!$P$68="no","",ROUND($I214,4))</f>
        <v>0.21</v>
      </c>
      <c r="N214" s="134"/>
    </row>
    <row r="215" spans="9:14" x14ac:dyDescent="0.25">
      <c r="I215" s="134">
        <f t="shared" si="195"/>
        <v>0.21100000000000016</v>
      </c>
      <c r="J215" s="134">
        <f>IF('2-E-Communication'!$P$65="no","",ROUND($I215,4))</f>
        <v>0.21099999999999999</v>
      </c>
      <c r="K215" s="134">
        <f>IF('2-E-Communication'!$P$66="no","",ROUND($I215,4))</f>
        <v>0.21099999999999999</v>
      </c>
      <c r="L215" s="134">
        <f>IF('2-E-Communication'!$P$67="no","",ROUND($I215,4))</f>
        <v>0.21099999999999999</v>
      </c>
      <c r="M215" s="134">
        <f>IF('2-E-Communication'!$P$68="no","",ROUND($I215,4))</f>
        <v>0.21099999999999999</v>
      </c>
      <c r="N215" s="134"/>
    </row>
    <row r="216" spans="9:14" x14ac:dyDescent="0.25">
      <c r="I216" s="134">
        <f t="shared" si="195"/>
        <v>0.21200000000000016</v>
      </c>
      <c r="J216" s="134">
        <f>IF('2-E-Communication'!$P$65="no","",ROUND($I216,4))</f>
        <v>0.21199999999999999</v>
      </c>
      <c r="K216" s="134">
        <f>IF('2-E-Communication'!$P$66="no","",ROUND($I216,4))</f>
        <v>0.21199999999999999</v>
      </c>
      <c r="L216" s="134">
        <f>IF('2-E-Communication'!$P$67="no","",ROUND($I216,4))</f>
        <v>0.21199999999999999</v>
      </c>
      <c r="M216" s="134">
        <f>IF('2-E-Communication'!$P$68="no","",ROUND($I216,4))</f>
        <v>0.21199999999999999</v>
      </c>
      <c r="N216" s="134"/>
    </row>
    <row r="217" spans="9:14" x14ac:dyDescent="0.25">
      <c r="I217" s="134">
        <f t="shared" si="195"/>
        <v>0.21300000000000016</v>
      </c>
      <c r="J217" s="134">
        <f>IF('2-E-Communication'!$P$65="no","",ROUND($I217,4))</f>
        <v>0.21299999999999999</v>
      </c>
      <c r="K217" s="134">
        <f>IF('2-E-Communication'!$P$66="no","",ROUND($I217,4))</f>
        <v>0.21299999999999999</v>
      </c>
      <c r="L217" s="134">
        <f>IF('2-E-Communication'!$P$67="no","",ROUND($I217,4))</f>
        <v>0.21299999999999999</v>
      </c>
      <c r="M217" s="134">
        <f>IF('2-E-Communication'!$P$68="no","",ROUND($I217,4))</f>
        <v>0.21299999999999999</v>
      </c>
      <c r="N217" s="134"/>
    </row>
    <row r="218" spans="9:14" x14ac:dyDescent="0.25">
      <c r="I218" s="134">
        <f t="shared" si="195"/>
        <v>0.21400000000000016</v>
      </c>
      <c r="J218" s="134">
        <f>IF('2-E-Communication'!$P$65="no","",ROUND($I218,4))</f>
        <v>0.214</v>
      </c>
      <c r="K218" s="134">
        <f>IF('2-E-Communication'!$P$66="no","",ROUND($I218,4))</f>
        <v>0.214</v>
      </c>
      <c r="L218" s="134">
        <f>IF('2-E-Communication'!$P$67="no","",ROUND($I218,4))</f>
        <v>0.214</v>
      </c>
      <c r="M218" s="134">
        <f>IF('2-E-Communication'!$P$68="no","",ROUND($I218,4))</f>
        <v>0.214</v>
      </c>
      <c r="N218" s="134"/>
    </row>
    <row r="219" spans="9:14" x14ac:dyDescent="0.25">
      <c r="I219" s="134">
        <f t="shared" si="195"/>
        <v>0.21500000000000016</v>
      </c>
      <c r="J219" s="134">
        <f>IF('2-E-Communication'!$P$65="no","",ROUND($I219,4))</f>
        <v>0.215</v>
      </c>
      <c r="K219" s="134">
        <f>IF('2-E-Communication'!$P$66="no","",ROUND($I219,4))</f>
        <v>0.215</v>
      </c>
      <c r="L219" s="134">
        <f>IF('2-E-Communication'!$P$67="no","",ROUND($I219,4))</f>
        <v>0.215</v>
      </c>
      <c r="M219" s="134">
        <f>IF('2-E-Communication'!$P$68="no","",ROUND($I219,4))</f>
        <v>0.215</v>
      </c>
      <c r="N219" s="134"/>
    </row>
    <row r="220" spans="9:14" x14ac:dyDescent="0.25">
      <c r="I220" s="134">
        <f t="shared" si="195"/>
        <v>0.21600000000000016</v>
      </c>
      <c r="J220" s="134">
        <f>IF('2-E-Communication'!$P$65="no","",ROUND($I220,4))</f>
        <v>0.216</v>
      </c>
      <c r="K220" s="134">
        <f>IF('2-E-Communication'!$P$66="no","",ROUND($I220,4))</f>
        <v>0.216</v>
      </c>
      <c r="L220" s="134">
        <f>IF('2-E-Communication'!$P$67="no","",ROUND($I220,4))</f>
        <v>0.216</v>
      </c>
      <c r="M220" s="134">
        <f>IF('2-E-Communication'!$P$68="no","",ROUND($I220,4))</f>
        <v>0.216</v>
      </c>
      <c r="N220" s="134"/>
    </row>
    <row r="221" spans="9:14" x14ac:dyDescent="0.25">
      <c r="I221" s="134">
        <f t="shared" si="195"/>
        <v>0.21700000000000016</v>
      </c>
      <c r="J221" s="134">
        <f>IF('2-E-Communication'!$P$65="no","",ROUND($I221,4))</f>
        <v>0.217</v>
      </c>
      <c r="K221" s="134">
        <f>IF('2-E-Communication'!$P$66="no","",ROUND($I221,4))</f>
        <v>0.217</v>
      </c>
      <c r="L221" s="134">
        <f>IF('2-E-Communication'!$P$67="no","",ROUND($I221,4))</f>
        <v>0.217</v>
      </c>
      <c r="M221" s="134">
        <f>IF('2-E-Communication'!$P$68="no","",ROUND($I221,4))</f>
        <v>0.217</v>
      </c>
      <c r="N221" s="134"/>
    </row>
    <row r="222" spans="9:14" x14ac:dyDescent="0.25">
      <c r="I222" s="134">
        <f t="shared" si="195"/>
        <v>0.21800000000000017</v>
      </c>
      <c r="J222" s="134">
        <f>IF('2-E-Communication'!$P$65="no","",ROUND($I222,4))</f>
        <v>0.218</v>
      </c>
      <c r="K222" s="134">
        <f>IF('2-E-Communication'!$P$66="no","",ROUND($I222,4))</f>
        <v>0.218</v>
      </c>
      <c r="L222" s="134">
        <f>IF('2-E-Communication'!$P$67="no","",ROUND($I222,4))</f>
        <v>0.218</v>
      </c>
      <c r="M222" s="134">
        <f>IF('2-E-Communication'!$P$68="no","",ROUND($I222,4))</f>
        <v>0.218</v>
      </c>
      <c r="N222" s="134"/>
    </row>
    <row r="223" spans="9:14" x14ac:dyDescent="0.25">
      <c r="I223" s="134">
        <f t="shared" si="195"/>
        <v>0.21900000000000017</v>
      </c>
      <c r="J223" s="134">
        <f>IF('2-E-Communication'!$P$65="no","",ROUND($I223,4))</f>
        <v>0.219</v>
      </c>
      <c r="K223" s="134">
        <f>IF('2-E-Communication'!$P$66="no","",ROUND($I223,4))</f>
        <v>0.219</v>
      </c>
      <c r="L223" s="134">
        <f>IF('2-E-Communication'!$P$67="no","",ROUND($I223,4))</f>
        <v>0.219</v>
      </c>
      <c r="M223" s="134">
        <f>IF('2-E-Communication'!$P$68="no","",ROUND($I223,4))</f>
        <v>0.219</v>
      </c>
      <c r="N223" s="134"/>
    </row>
    <row r="224" spans="9:14" x14ac:dyDescent="0.25">
      <c r="I224" s="134">
        <f t="shared" si="195"/>
        <v>0.22000000000000017</v>
      </c>
      <c r="J224" s="134">
        <f>IF('2-E-Communication'!$P$65="no","",ROUND($I224,4))</f>
        <v>0.22</v>
      </c>
      <c r="K224" s="134">
        <f>IF('2-E-Communication'!$P$66="no","",ROUND($I224,4))</f>
        <v>0.22</v>
      </c>
      <c r="L224" s="134">
        <f>IF('2-E-Communication'!$P$67="no","",ROUND($I224,4))</f>
        <v>0.22</v>
      </c>
      <c r="M224" s="134">
        <f>IF('2-E-Communication'!$P$68="no","",ROUND($I224,4))</f>
        <v>0.22</v>
      </c>
      <c r="N224" s="134"/>
    </row>
    <row r="225" spans="9:14" x14ac:dyDescent="0.25">
      <c r="I225" s="134">
        <f t="shared" si="195"/>
        <v>0.22100000000000017</v>
      </c>
      <c r="J225" s="134">
        <f>IF('2-E-Communication'!$P$65="no","",ROUND($I225,4))</f>
        <v>0.221</v>
      </c>
      <c r="K225" s="134">
        <f>IF('2-E-Communication'!$P$66="no","",ROUND($I225,4))</f>
        <v>0.221</v>
      </c>
      <c r="L225" s="134">
        <f>IF('2-E-Communication'!$P$67="no","",ROUND($I225,4))</f>
        <v>0.221</v>
      </c>
      <c r="M225" s="134">
        <f>IF('2-E-Communication'!$P$68="no","",ROUND($I225,4))</f>
        <v>0.221</v>
      </c>
      <c r="N225" s="134"/>
    </row>
    <row r="226" spans="9:14" x14ac:dyDescent="0.25">
      <c r="I226" s="134">
        <f t="shared" si="195"/>
        <v>0.22200000000000017</v>
      </c>
      <c r="J226" s="134">
        <f>IF('2-E-Communication'!$P$65="no","",ROUND($I226,4))</f>
        <v>0.222</v>
      </c>
      <c r="K226" s="134">
        <f>IF('2-E-Communication'!$P$66="no","",ROUND($I226,4))</f>
        <v>0.222</v>
      </c>
      <c r="L226" s="134">
        <f>IF('2-E-Communication'!$P$67="no","",ROUND($I226,4))</f>
        <v>0.222</v>
      </c>
      <c r="M226" s="134">
        <f>IF('2-E-Communication'!$P$68="no","",ROUND($I226,4))</f>
        <v>0.222</v>
      </c>
      <c r="N226" s="134"/>
    </row>
    <row r="227" spans="9:14" x14ac:dyDescent="0.25">
      <c r="I227" s="134">
        <f t="shared" si="195"/>
        <v>0.22300000000000017</v>
      </c>
      <c r="J227" s="134">
        <f>IF('2-E-Communication'!$P$65="no","",ROUND($I227,4))</f>
        <v>0.223</v>
      </c>
      <c r="K227" s="134">
        <f>IF('2-E-Communication'!$P$66="no","",ROUND($I227,4))</f>
        <v>0.223</v>
      </c>
      <c r="L227" s="134">
        <f>IF('2-E-Communication'!$P$67="no","",ROUND($I227,4))</f>
        <v>0.223</v>
      </c>
      <c r="M227" s="134">
        <f>IF('2-E-Communication'!$P$68="no","",ROUND($I227,4))</f>
        <v>0.223</v>
      </c>
      <c r="N227" s="134"/>
    </row>
    <row r="228" spans="9:14" x14ac:dyDescent="0.25">
      <c r="I228" s="134">
        <f t="shared" si="195"/>
        <v>0.22400000000000017</v>
      </c>
      <c r="J228" s="134">
        <f>IF('2-E-Communication'!$P$65="no","",ROUND($I228,4))</f>
        <v>0.224</v>
      </c>
      <c r="K228" s="134">
        <f>IF('2-E-Communication'!$P$66="no","",ROUND($I228,4))</f>
        <v>0.224</v>
      </c>
      <c r="L228" s="134">
        <f>IF('2-E-Communication'!$P$67="no","",ROUND($I228,4))</f>
        <v>0.224</v>
      </c>
      <c r="M228" s="134">
        <f>IF('2-E-Communication'!$P$68="no","",ROUND($I228,4))</f>
        <v>0.224</v>
      </c>
      <c r="N228" s="134"/>
    </row>
    <row r="229" spans="9:14" x14ac:dyDescent="0.25">
      <c r="I229" s="134">
        <f t="shared" si="195"/>
        <v>0.22500000000000017</v>
      </c>
      <c r="J229" s="134">
        <f>IF('2-E-Communication'!$P$65="no","",ROUND($I229,4))</f>
        <v>0.22500000000000001</v>
      </c>
      <c r="K229" s="134">
        <f>IF('2-E-Communication'!$P$66="no","",ROUND($I229,4))</f>
        <v>0.22500000000000001</v>
      </c>
      <c r="L229" s="134">
        <f>IF('2-E-Communication'!$P$67="no","",ROUND($I229,4))</f>
        <v>0.22500000000000001</v>
      </c>
      <c r="M229" s="134">
        <f>IF('2-E-Communication'!$P$68="no","",ROUND($I229,4))</f>
        <v>0.22500000000000001</v>
      </c>
      <c r="N229" s="134"/>
    </row>
    <row r="230" spans="9:14" x14ac:dyDescent="0.25">
      <c r="I230" s="134">
        <f t="shared" si="195"/>
        <v>0.22600000000000017</v>
      </c>
      <c r="J230" s="134">
        <f>IF('2-E-Communication'!$P$65="no","",ROUND($I230,4))</f>
        <v>0.22600000000000001</v>
      </c>
      <c r="K230" s="134">
        <f>IF('2-E-Communication'!$P$66="no","",ROUND($I230,4))</f>
        <v>0.22600000000000001</v>
      </c>
      <c r="L230" s="134">
        <f>IF('2-E-Communication'!$P$67="no","",ROUND($I230,4))</f>
        <v>0.22600000000000001</v>
      </c>
      <c r="M230" s="134">
        <f>IF('2-E-Communication'!$P$68="no","",ROUND($I230,4))</f>
        <v>0.22600000000000001</v>
      </c>
      <c r="N230" s="134"/>
    </row>
    <row r="231" spans="9:14" x14ac:dyDescent="0.25">
      <c r="I231" s="134">
        <f t="shared" si="195"/>
        <v>0.22700000000000017</v>
      </c>
      <c r="J231" s="134">
        <f>IF('2-E-Communication'!$P$65="no","",ROUND($I231,4))</f>
        <v>0.22700000000000001</v>
      </c>
      <c r="K231" s="134">
        <f>IF('2-E-Communication'!$P$66="no","",ROUND($I231,4))</f>
        <v>0.22700000000000001</v>
      </c>
      <c r="L231" s="134">
        <f>IF('2-E-Communication'!$P$67="no","",ROUND($I231,4))</f>
        <v>0.22700000000000001</v>
      </c>
      <c r="M231" s="134">
        <f>IF('2-E-Communication'!$P$68="no","",ROUND($I231,4))</f>
        <v>0.22700000000000001</v>
      </c>
      <c r="N231" s="134"/>
    </row>
    <row r="232" spans="9:14" x14ac:dyDescent="0.25">
      <c r="I232" s="134">
        <f t="shared" si="195"/>
        <v>0.22800000000000017</v>
      </c>
      <c r="J232" s="134">
        <f>IF('2-E-Communication'!$P$65="no","",ROUND($I232,4))</f>
        <v>0.22800000000000001</v>
      </c>
      <c r="K232" s="134">
        <f>IF('2-E-Communication'!$P$66="no","",ROUND($I232,4))</f>
        <v>0.22800000000000001</v>
      </c>
      <c r="L232" s="134">
        <f>IF('2-E-Communication'!$P$67="no","",ROUND($I232,4))</f>
        <v>0.22800000000000001</v>
      </c>
      <c r="M232" s="134">
        <f>IF('2-E-Communication'!$P$68="no","",ROUND($I232,4))</f>
        <v>0.22800000000000001</v>
      </c>
      <c r="N232" s="134"/>
    </row>
    <row r="233" spans="9:14" x14ac:dyDescent="0.25">
      <c r="I233" s="134">
        <f t="shared" si="195"/>
        <v>0.22900000000000018</v>
      </c>
      <c r="J233" s="134">
        <f>IF('2-E-Communication'!$P$65="no","",ROUND($I233,4))</f>
        <v>0.22900000000000001</v>
      </c>
      <c r="K233" s="134">
        <f>IF('2-E-Communication'!$P$66="no","",ROUND($I233,4))</f>
        <v>0.22900000000000001</v>
      </c>
      <c r="L233" s="134">
        <f>IF('2-E-Communication'!$P$67="no","",ROUND($I233,4))</f>
        <v>0.22900000000000001</v>
      </c>
      <c r="M233" s="134">
        <f>IF('2-E-Communication'!$P$68="no","",ROUND($I233,4))</f>
        <v>0.22900000000000001</v>
      </c>
      <c r="N233" s="134"/>
    </row>
    <row r="234" spans="9:14" x14ac:dyDescent="0.25">
      <c r="I234" s="134">
        <f t="shared" si="195"/>
        <v>0.23000000000000018</v>
      </c>
      <c r="J234" s="134">
        <f>IF('2-E-Communication'!$P$65="no","",ROUND($I234,4))</f>
        <v>0.23</v>
      </c>
      <c r="K234" s="134">
        <f>IF('2-E-Communication'!$P$66="no","",ROUND($I234,4))</f>
        <v>0.23</v>
      </c>
      <c r="L234" s="134">
        <f>IF('2-E-Communication'!$P$67="no","",ROUND($I234,4))</f>
        <v>0.23</v>
      </c>
      <c r="M234" s="134">
        <f>IF('2-E-Communication'!$P$68="no","",ROUND($I234,4))</f>
        <v>0.23</v>
      </c>
      <c r="N234" s="134"/>
    </row>
    <row r="235" spans="9:14" x14ac:dyDescent="0.25">
      <c r="I235" s="134">
        <f t="shared" si="195"/>
        <v>0.23100000000000018</v>
      </c>
      <c r="J235" s="134">
        <f>IF('2-E-Communication'!$P$65="no","",ROUND($I235,4))</f>
        <v>0.23100000000000001</v>
      </c>
      <c r="K235" s="134">
        <f>IF('2-E-Communication'!$P$66="no","",ROUND($I235,4))</f>
        <v>0.23100000000000001</v>
      </c>
      <c r="L235" s="134">
        <f>IF('2-E-Communication'!$P$67="no","",ROUND($I235,4))</f>
        <v>0.23100000000000001</v>
      </c>
      <c r="M235" s="134">
        <f>IF('2-E-Communication'!$P$68="no","",ROUND($I235,4))</f>
        <v>0.23100000000000001</v>
      </c>
      <c r="N235" s="134"/>
    </row>
    <row r="236" spans="9:14" x14ac:dyDescent="0.25">
      <c r="I236" s="134">
        <f t="shared" si="195"/>
        <v>0.23200000000000018</v>
      </c>
      <c r="J236" s="134">
        <f>IF('2-E-Communication'!$P$65="no","",ROUND($I236,4))</f>
        <v>0.23200000000000001</v>
      </c>
      <c r="K236" s="134">
        <f>IF('2-E-Communication'!$P$66="no","",ROUND($I236,4))</f>
        <v>0.23200000000000001</v>
      </c>
      <c r="L236" s="134">
        <f>IF('2-E-Communication'!$P$67="no","",ROUND($I236,4))</f>
        <v>0.23200000000000001</v>
      </c>
      <c r="M236" s="134">
        <f>IF('2-E-Communication'!$P$68="no","",ROUND($I236,4))</f>
        <v>0.23200000000000001</v>
      </c>
      <c r="N236" s="134"/>
    </row>
    <row r="237" spans="9:14" x14ac:dyDescent="0.25">
      <c r="I237" s="134">
        <f t="shared" si="195"/>
        <v>0.23300000000000018</v>
      </c>
      <c r="J237" s="134">
        <f>IF('2-E-Communication'!$P$65="no","",ROUND($I237,4))</f>
        <v>0.23300000000000001</v>
      </c>
      <c r="K237" s="134">
        <f>IF('2-E-Communication'!$P$66="no","",ROUND($I237,4))</f>
        <v>0.23300000000000001</v>
      </c>
      <c r="L237" s="134">
        <f>IF('2-E-Communication'!$P$67="no","",ROUND($I237,4))</f>
        <v>0.23300000000000001</v>
      </c>
      <c r="M237" s="134">
        <f>IF('2-E-Communication'!$P$68="no","",ROUND($I237,4))</f>
        <v>0.23300000000000001</v>
      </c>
      <c r="N237" s="134"/>
    </row>
    <row r="238" spans="9:14" x14ac:dyDescent="0.25">
      <c r="I238" s="134">
        <f t="shared" si="195"/>
        <v>0.23400000000000018</v>
      </c>
      <c r="J238" s="134">
        <f>IF('2-E-Communication'!$P$65="no","",ROUND($I238,4))</f>
        <v>0.23400000000000001</v>
      </c>
      <c r="K238" s="134">
        <f>IF('2-E-Communication'!$P$66="no","",ROUND($I238,4))</f>
        <v>0.23400000000000001</v>
      </c>
      <c r="L238" s="134">
        <f>IF('2-E-Communication'!$P$67="no","",ROUND($I238,4))</f>
        <v>0.23400000000000001</v>
      </c>
      <c r="M238" s="134">
        <f>IF('2-E-Communication'!$P$68="no","",ROUND($I238,4))</f>
        <v>0.23400000000000001</v>
      </c>
      <c r="N238" s="134"/>
    </row>
    <row r="239" spans="9:14" x14ac:dyDescent="0.25">
      <c r="I239" s="134">
        <f t="shared" si="195"/>
        <v>0.23500000000000018</v>
      </c>
      <c r="J239" s="134">
        <f>IF('2-E-Communication'!$P$65="no","",ROUND($I239,4))</f>
        <v>0.23499999999999999</v>
      </c>
      <c r="K239" s="134">
        <f>IF('2-E-Communication'!$P$66="no","",ROUND($I239,4))</f>
        <v>0.23499999999999999</v>
      </c>
      <c r="L239" s="134">
        <f>IF('2-E-Communication'!$P$67="no","",ROUND($I239,4))</f>
        <v>0.23499999999999999</v>
      </c>
      <c r="M239" s="134">
        <f>IF('2-E-Communication'!$P$68="no","",ROUND($I239,4))</f>
        <v>0.23499999999999999</v>
      </c>
      <c r="N239" s="134"/>
    </row>
    <row r="240" spans="9:14" x14ac:dyDescent="0.25">
      <c r="I240" s="134">
        <f t="shared" si="195"/>
        <v>0.23600000000000018</v>
      </c>
      <c r="J240" s="134">
        <f>IF('2-E-Communication'!$P$65="no","",ROUND($I240,4))</f>
        <v>0.23599999999999999</v>
      </c>
      <c r="K240" s="134">
        <f>IF('2-E-Communication'!$P$66="no","",ROUND($I240,4))</f>
        <v>0.23599999999999999</v>
      </c>
      <c r="L240" s="134">
        <f>IF('2-E-Communication'!$P$67="no","",ROUND($I240,4))</f>
        <v>0.23599999999999999</v>
      </c>
      <c r="M240" s="134">
        <f>IF('2-E-Communication'!$P$68="no","",ROUND($I240,4))</f>
        <v>0.23599999999999999</v>
      </c>
      <c r="N240" s="134"/>
    </row>
    <row r="241" spans="9:14" x14ac:dyDescent="0.25">
      <c r="I241" s="134">
        <f t="shared" si="195"/>
        <v>0.23700000000000018</v>
      </c>
      <c r="J241" s="134">
        <f>IF('2-E-Communication'!$P$65="no","",ROUND($I241,4))</f>
        <v>0.23699999999999999</v>
      </c>
      <c r="K241" s="134">
        <f>IF('2-E-Communication'!$P$66="no","",ROUND($I241,4))</f>
        <v>0.23699999999999999</v>
      </c>
      <c r="L241" s="134">
        <f>IF('2-E-Communication'!$P$67="no","",ROUND($I241,4))</f>
        <v>0.23699999999999999</v>
      </c>
      <c r="M241" s="134">
        <f>IF('2-E-Communication'!$P$68="no","",ROUND($I241,4))</f>
        <v>0.23699999999999999</v>
      </c>
      <c r="N241" s="134"/>
    </row>
    <row r="242" spans="9:14" x14ac:dyDescent="0.25">
      <c r="I242" s="134">
        <f t="shared" si="195"/>
        <v>0.23800000000000018</v>
      </c>
      <c r="J242" s="134">
        <f>IF('2-E-Communication'!$P$65="no","",ROUND($I242,4))</f>
        <v>0.23799999999999999</v>
      </c>
      <c r="K242" s="134">
        <f>IF('2-E-Communication'!$P$66="no","",ROUND($I242,4))</f>
        <v>0.23799999999999999</v>
      </c>
      <c r="L242" s="134">
        <f>IF('2-E-Communication'!$P$67="no","",ROUND($I242,4))</f>
        <v>0.23799999999999999</v>
      </c>
      <c r="M242" s="134">
        <f>IF('2-E-Communication'!$P$68="no","",ROUND($I242,4))</f>
        <v>0.23799999999999999</v>
      </c>
      <c r="N242" s="134"/>
    </row>
    <row r="243" spans="9:14" x14ac:dyDescent="0.25">
      <c r="I243" s="134">
        <f t="shared" si="195"/>
        <v>0.23900000000000018</v>
      </c>
      <c r="J243" s="134">
        <f>IF('2-E-Communication'!$P$65="no","",ROUND($I243,4))</f>
        <v>0.23899999999999999</v>
      </c>
      <c r="K243" s="134">
        <f>IF('2-E-Communication'!$P$66="no","",ROUND($I243,4))</f>
        <v>0.23899999999999999</v>
      </c>
      <c r="L243" s="134">
        <f>IF('2-E-Communication'!$P$67="no","",ROUND($I243,4))</f>
        <v>0.23899999999999999</v>
      </c>
      <c r="M243" s="134">
        <f>IF('2-E-Communication'!$P$68="no","",ROUND($I243,4))</f>
        <v>0.23899999999999999</v>
      </c>
      <c r="N243" s="134"/>
    </row>
    <row r="244" spans="9:14" x14ac:dyDescent="0.25">
      <c r="I244" s="134">
        <f t="shared" si="195"/>
        <v>0.24000000000000019</v>
      </c>
      <c r="J244" s="134">
        <f>IF('2-E-Communication'!$P$65="no","",ROUND($I244,4))</f>
        <v>0.24</v>
      </c>
      <c r="K244" s="134">
        <f>IF('2-E-Communication'!$P$66="no","",ROUND($I244,4))</f>
        <v>0.24</v>
      </c>
      <c r="L244" s="134">
        <f>IF('2-E-Communication'!$P$67="no","",ROUND($I244,4))</f>
        <v>0.24</v>
      </c>
      <c r="M244" s="134">
        <f>IF('2-E-Communication'!$P$68="no","",ROUND($I244,4))</f>
        <v>0.24</v>
      </c>
      <c r="N244" s="134"/>
    </row>
    <row r="245" spans="9:14" x14ac:dyDescent="0.25">
      <c r="I245" s="134">
        <f t="shared" si="195"/>
        <v>0.24100000000000019</v>
      </c>
      <c r="J245" s="134">
        <f>IF('2-E-Communication'!$P$65="no","",ROUND($I245,4))</f>
        <v>0.24099999999999999</v>
      </c>
      <c r="K245" s="134">
        <f>IF('2-E-Communication'!$P$66="no","",ROUND($I245,4))</f>
        <v>0.24099999999999999</v>
      </c>
      <c r="L245" s="134">
        <f>IF('2-E-Communication'!$P$67="no","",ROUND($I245,4))</f>
        <v>0.24099999999999999</v>
      </c>
      <c r="M245" s="134">
        <f>IF('2-E-Communication'!$P$68="no","",ROUND($I245,4))</f>
        <v>0.24099999999999999</v>
      </c>
      <c r="N245" s="134"/>
    </row>
    <row r="246" spans="9:14" x14ac:dyDescent="0.25">
      <c r="I246" s="134">
        <f t="shared" si="195"/>
        <v>0.24200000000000019</v>
      </c>
      <c r="J246" s="134">
        <f>IF('2-E-Communication'!$P$65="no","",ROUND($I246,4))</f>
        <v>0.24199999999999999</v>
      </c>
      <c r="K246" s="134">
        <f>IF('2-E-Communication'!$P$66="no","",ROUND($I246,4))</f>
        <v>0.24199999999999999</v>
      </c>
      <c r="L246" s="134">
        <f>IF('2-E-Communication'!$P$67="no","",ROUND($I246,4))</f>
        <v>0.24199999999999999</v>
      </c>
      <c r="M246" s="134">
        <f>IF('2-E-Communication'!$P$68="no","",ROUND($I246,4))</f>
        <v>0.24199999999999999</v>
      </c>
      <c r="N246" s="134"/>
    </row>
    <row r="247" spans="9:14" x14ac:dyDescent="0.25">
      <c r="I247" s="134">
        <f t="shared" si="195"/>
        <v>0.24300000000000019</v>
      </c>
      <c r="J247" s="134">
        <f>IF('2-E-Communication'!$P$65="no","",ROUND($I247,4))</f>
        <v>0.24299999999999999</v>
      </c>
      <c r="K247" s="134">
        <f>IF('2-E-Communication'!$P$66="no","",ROUND($I247,4))</f>
        <v>0.24299999999999999</v>
      </c>
      <c r="L247" s="134">
        <f>IF('2-E-Communication'!$P$67="no","",ROUND($I247,4))</f>
        <v>0.24299999999999999</v>
      </c>
      <c r="M247" s="134">
        <f>IF('2-E-Communication'!$P$68="no","",ROUND($I247,4))</f>
        <v>0.24299999999999999</v>
      </c>
      <c r="N247" s="134"/>
    </row>
    <row r="248" spans="9:14" x14ac:dyDescent="0.25">
      <c r="I248" s="134">
        <f t="shared" si="195"/>
        <v>0.24400000000000019</v>
      </c>
      <c r="J248" s="134">
        <f>IF('2-E-Communication'!$P$65="no","",ROUND($I248,4))</f>
        <v>0.24399999999999999</v>
      </c>
      <c r="K248" s="134">
        <f>IF('2-E-Communication'!$P$66="no","",ROUND($I248,4))</f>
        <v>0.24399999999999999</v>
      </c>
      <c r="L248" s="134">
        <f>IF('2-E-Communication'!$P$67="no","",ROUND($I248,4))</f>
        <v>0.24399999999999999</v>
      </c>
      <c r="M248" s="134">
        <f>IF('2-E-Communication'!$P$68="no","",ROUND($I248,4))</f>
        <v>0.24399999999999999</v>
      </c>
      <c r="N248" s="134"/>
    </row>
    <row r="249" spans="9:14" x14ac:dyDescent="0.25">
      <c r="I249" s="134">
        <f t="shared" si="195"/>
        <v>0.24500000000000019</v>
      </c>
      <c r="J249" s="134">
        <f>IF('2-E-Communication'!$P$65="no","",ROUND($I249,4))</f>
        <v>0.245</v>
      </c>
      <c r="K249" s="134">
        <f>IF('2-E-Communication'!$P$66="no","",ROUND($I249,4))</f>
        <v>0.245</v>
      </c>
      <c r="L249" s="134">
        <f>IF('2-E-Communication'!$P$67="no","",ROUND($I249,4))</f>
        <v>0.245</v>
      </c>
      <c r="M249" s="134">
        <f>IF('2-E-Communication'!$P$68="no","",ROUND($I249,4))</f>
        <v>0.245</v>
      </c>
      <c r="N249" s="134"/>
    </row>
    <row r="250" spans="9:14" x14ac:dyDescent="0.25">
      <c r="I250" s="134">
        <f t="shared" si="195"/>
        <v>0.24600000000000019</v>
      </c>
      <c r="J250" s="134">
        <f>IF('2-E-Communication'!$P$65="no","",ROUND($I250,4))</f>
        <v>0.246</v>
      </c>
      <c r="K250" s="134">
        <f>IF('2-E-Communication'!$P$66="no","",ROUND($I250,4))</f>
        <v>0.246</v>
      </c>
      <c r="L250" s="134">
        <f>IF('2-E-Communication'!$P$67="no","",ROUND($I250,4))</f>
        <v>0.246</v>
      </c>
      <c r="M250" s="134">
        <f>IF('2-E-Communication'!$P$68="no","",ROUND($I250,4))</f>
        <v>0.246</v>
      </c>
      <c r="N250" s="134"/>
    </row>
    <row r="251" spans="9:14" x14ac:dyDescent="0.25">
      <c r="I251" s="134">
        <f t="shared" si="195"/>
        <v>0.24700000000000019</v>
      </c>
      <c r="J251" s="134">
        <f>IF('2-E-Communication'!$P$65="no","",ROUND($I251,4))</f>
        <v>0.247</v>
      </c>
      <c r="K251" s="134">
        <f>IF('2-E-Communication'!$P$66="no","",ROUND($I251,4))</f>
        <v>0.247</v>
      </c>
      <c r="L251" s="134">
        <f>IF('2-E-Communication'!$P$67="no","",ROUND($I251,4))</f>
        <v>0.247</v>
      </c>
      <c r="M251" s="134">
        <f>IF('2-E-Communication'!$P$68="no","",ROUND($I251,4))</f>
        <v>0.247</v>
      </c>
      <c r="N251" s="134"/>
    </row>
    <row r="252" spans="9:14" x14ac:dyDescent="0.25">
      <c r="I252" s="134">
        <f t="shared" si="195"/>
        <v>0.24800000000000019</v>
      </c>
      <c r="J252" s="134">
        <f>IF('2-E-Communication'!$P$65="no","",ROUND($I252,4))</f>
        <v>0.248</v>
      </c>
      <c r="K252" s="134">
        <f>IF('2-E-Communication'!$P$66="no","",ROUND($I252,4))</f>
        <v>0.248</v>
      </c>
      <c r="L252" s="134">
        <f>IF('2-E-Communication'!$P$67="no","",ROUND($I252,4))</f>
        <v>0.248</v>
      </c>
      <c r="M252" s="134">
        <f>IF('2-E-Communication'!$P$68="no","",ROUND($I252,4))</f>
        <v>0.248</v>
      </c>
      <c r="N252" s="134"/>
    </row>
    <row r="253" spans="9:14" x14ac:dyDescent="0.25">
      <c r="I253" s="134">
        <f t="shared" ref="I253:I316" si="196">I252+0.001</f>
        <v>0.24900000000000019</v>
      </c>
      <c r="J253" s="134">
        <f>IF('2-E-Communication'!$P$65="no","",ROUND($I253,4))</f>
        <v>0.249</v>
      </c>
      <c r="K253" s="134">
        <f>IF('2-E-Communication'!$P$66="no","",ROUND($I253,4))</f>
        <v>0.249</v>
      </c>
      <c r="L253" s="134">
        <f>IF('2-E-Communication'!$P$67="no","",ROUND($I253,4))</f>
        <v>0.249</v>
      </c>
      <c r="M253" s="134">
        <f>IF('2-E-Communication'!$P$68="no","",ROUND($I253,4))</f>
        <v>0.249</v>
      </c>
      <c r="N253" s="134"/>
    </row>
    <row r="254" spans="9:14" x14ac:dyDescent="0.25">
      <c r="I254" s="134">
        <f t="shared" si="196"/>
        <v>0.25000000000000017</v>
      </c>
      <c r="J254" s="134">
        <f>IF('2-E-Communication'!$P$65="no","",ROUND($I254,4))</f>
        <v>0.25</v>
      </c>
      <c r="K254" s="134">
        <f>IF('2-E-Communication'!$P$66="no","",ROUND($I254,4))</f>
        <v>0.25</v>
      </c>
      <c r="L254" s="134">
        <f>IF('2-E-Communication'!$P$67="no","",ROUND($I254,4))</f>
        <v>0.25</v>
      </c>
      <c r="M254" s="134">
        <f>IF('2-E-Communication'!$P$68="no","",ROUND($I254,4))</f>
        <v>0.25</v>
      </c>
      <c r="N254" s="134"/>
    </row>
    <row r="255" spans="9:14" x14ac:dyDescent="0.25">
      <c r="I255" s="134">
        <f t="shared" si="196"/>
        <v>0.25100000000000017</v>
      </c>
      <c r="J255" s="134">
        <f>IF('2-E-Communication'!$P$65="no","",ROUND($I255,4))</f>
        <v>0.251</v>
      </c>
      <c r="K255" s="134">
        <f>IF('2-E-Communication'!$P$66="no","",ROUND($I255,4))</f>
        <v>0.251</v>
      </c>
      <c r="L255" s="134">
        <f>IF('2-E-Communication'!$P$67="no","",ROUND($I255,4))</f>
        <v>0.251</v>
      </c>
      <c r="M255" s="134">
        <f>IF('2-E-Communication'!$P$68="no","",ROUND($I255,4))</f>
        <v>0.251</v>
      </c>
      <c r="N255" s="134"/>
    </row>
    <row r="256" spans="9:14" x14ac:dyDescent="0.25">
      <c r="I256" s="134">
        <f t="shared" si="196"/>
        <v>0.25200000000000017</v>
      </c>
      <c r="J256" s="134">
        <f>IF('2-E-Communication'!$P$65="no","",ROUND($I256,4))</f>
        <v>0.252</v>
      </c>
      <c r="K256" s="134">
        <f>IF('2-E-Communication'!$P$66="no","",ROUND($I256,4))</f>
        <v>0.252</v>
      </c>
      <c r="L256" s="134">
        <f>IF('2-E-Communication'!$P$67="no","",ROUND($I256,4))</f>
        <v>0.252</v>
      </c>
      <c r="M256" s="134">
        <f>IF('2-E-Communication'!$P$68="no","",ROUND($I256,4))</f>
        <v>0.252</v>
      </c>
      <c r="N256" s="134"/>
    </row>
    <row r="257" spans="9:14" x14ac:dyDescent="0.25">
      <c r="I257" s="134">
        <f t="shared" si="196"/>
        <v>0.25300000000000017</v>
      </c>
      <c r="J257" s="134">
        <f>IF('2-E-Communication'!$P$65="no","",ROUND($I257,4))</f>
        <v>0.253</v>
      </c>
      <c r="K257" s="134">
        <f>IF('2-E-Communication'!$P$66="no","",ROUND($I257,4))</f>
        <v>0.253</v>
      </c>
      <c r="L257" s="134">
        <f>IF('2-E-Communication'!$P$67="no","",ROUND($I257,4))</f>
        <v>0.253</v>
      </c>
      <c r="M257" s="134">
        <f>IF('2-E-Communication'!$P$68="no","",ROUND($I257,4))</f>
        <v>0.253</v>
      </c>
      <c r="N257" s="134"/>
    </row>
    <row r="258" spans="9:14" x14ac:dyDescent="0.25">
      <c r="I258" s="134">
        <f t="shared" si="196"/>
        <v>0.25400000000000017</v>
      </c>
      <c r="J258" s="134">
        <f>IF('2-E-Communication'!$P$65="no","",ROUND($I258,4))</f>
        <v>0.254</v>
      </c>
      <c r="K258" s="134">
        <f>IF('2-E-Communication'!$P$66="no","",ROUND($I258,4))</f>
        <v>0.254</v>
      </c>
      <c r="L258" s="134">
        <f>IF('2-E-Communication'!$P$67="no","",ROUND($I258,4))</f>
        <v>0.254</v>
      </c>
      <c r="M258" s="134">
        <f>IF('2-E-Communication'!$P$68="no","",ROUND($I258,4))</f>
        <v>0.254</v>
      </c>
      <c r="N258" s="134"/>
    </row>
    <row r="259" spans="9:14" x14ac:dyDescent="0.25">
      <c r="I259" s="134">
        <f t="shared" si="196"/>
        <v>0.25500000000000017</v>
      </c>
      <c r="J259" s="134">
        <f>IF('2-E-Communication'!$P$65="no","",ROUND($I259,4))</f>
        <v>0.255</v>
      </c>
      <c r="K259" s="134">
        <f>IF('2-E-Communication'!$P$66="no","",ROUND($I259,4))</f>
        <v>0.255</v>
      </c>
      <c r="L259" s="134">
        <f>IF('2-E-Communication'!$P$67="no","",ROUND($I259,4))</f>
        <v>0.255</v>
      </c>
      <c r="M259" s="134">
        <f>IF('2-E-Communication'!$P$68="no","",ROUND($I259,4))</f>
        <v>0.255</v>
      </c>
      <c r="N259" s="134"/>
    </row>
    <row r="260" spans="9:14" x14ac:dyDescent="0.25">
      <c r="I260" s="134">
        <f t="shared" si="196"/>
        <v>0.25600000000000017</v>
      </c>
      <c r="J260" s="134">
        <f>IF('2-E-Communication'!$P$65="no","",ROUND($I260,4))</f>
        <v>0.25600000000000001</v>
      </c>
      <c r="K260" s="134">
        <f>IF('2-E-Communication'!$P$66="no","",ROUND($I260,4))</f>
        <v>0.25600000000000001</v>
      </c>
      <c r="L260" s="134">
        <f>IF('2-E-Communication'!$P$67="no","",ROUND($I260,4))</f>
        <v>0.25600000000000001</v>
      </c>
      <c r="M260" s="134">
        <f>IF('2-E-Communication'!$P$68="no","",ROUND($I260,4))</f>
        <v>0.25600000000000001</v>
      </c>
      <c r="N260" s="134"/>
    </row>
    <row r="261" spans="9:14" x14ac:dyDescent="0.25">
      <c r="I261" s="134">
        <f t="shared" si="196"/>
        <v>0.25700000000000017</v>
      </c>
      <c r="J261" s="134">
        <f>IF('2-E-Communication'!$P$65="no","",ROUND($I261,4))</f>
        <v>0.25700000000000001</v>
      </c>
      <c r="K261" s="134">
        <f>IF('2-E-Communication'!$P$66="no","",ROUND($I261,4))</f>
        <v>0.25700000000000001</v>
      </c>
      <c r="L261" s="134">
        <f>IF('2-E-Communication'!$P$67="no","",ROUND($I261,4))</f>
        <v>0.25700000000000001</v>
      </c>
      <c r="M261" s="134">
        <f>IF('2-E-Communication'!$P$68="no","",ROUND($I261,4))</f>
        <v>0.25700000000000001</v>
      </c>
      <c r="N261" s="134"/>
    </row>
    <row r="262" spans="9:14" x14ac:dyDescent="0.25">
      <c r="I262" s="134">
        <f t="shared" si="196"/>
        <v>0.25800000000000017</v>
      </c>
      <c r="J262" s="134">
        <f>IF('2-E-Communication'!$P$65="no","",ROUND($I262,4))</f>
        <v>0.25800000000000001</v>
      </c>
      <c r="K262" s="134">
        <f>IF('2-E-Communication'!$P$66="no","",ROUND($I262,4))</f>
        <v>0.25800000000000001</v>
      </c>
      <c r="L262" s="134">
        <f>IF('2-E-Communication'!$P$67="no","",ROUND($I262,4))</f>
        <v>0.25800000000000001</v>
      </c>
      <c r="M262" s="134">
        <f>IF('2-E-Communication'!$P$68="no","",ROUND($I262,4))</f>
        <v>0.25800000000000001</v>
      </c>
      <c r="N262" s="134"/>
    </row>
    <row r="263" spans="9:14" x14ac:dyDescent="0.25">
      <c r="I263" s="134">
        <f t="shared" si="196"/>
        <v>0.25900000000000017</v>
      </c>
      <c r="J263" s="134">
        <f>IF('2-E-Communication'!$P$65="no","",ROUND($I263,4))</f>
        <v>0.25900000000000001</v>
      </c>
      <c r="K263" s="134">
        <f>IF('2-E-Communication'!$P$66="no","",ROUND($I263,4))</f>
        <v>0.25900000000000001</v>
      </c>
      <c r="L263" s="134">
        <f>IF('2-E-Communication'!$P$67="no","",ROUND($I263,4))</f>
        <v>0.25900000000000001</v>
      </c>
      <c r="M263" s="134">
        <f>IF('2-E-Communication'!$P$68="no","",ROUND($I263,4))</f>
        <v>0.25900000000000001</v>
      </c>
      <c r="N263" s="134"/>
    </row>
    <row r="264" spans="9:14" x14ac:dyDescent="0.25">
      <c r="I264" s="134">
        <f t="shared" si="196"/>
        <v>0.26000000000000018</v>
      </c>
      <c r="J264" s="134">
        <f>IF('2-E-Communication'!$P$65="no","",ROUND($I264,4))</f>
        <v>0.26</v>
      </c>
      <c r="K264" s="134">
        <f>IF('2-E-Communication'!$P$66="no","",ROUND($I264,4))</f>
        <v>0.26</v>
      </c>
      <c r="L264" s="134">
        <f>IF('2-E-Communication'!$P$67="no","",ROUND($I264,4))</f>
        <v>0.26</v>
      </c>
      <c r="M264" s="134">
        <f>IF('2-E-Communication'!$P$68="no","",ROUND($I264,4))</f>
        <v>0.26</v>
      </c>
      <c r="N264" s="134"/>
    </row>
    <row r="265" spans="9:14" x14ac:dyDescent="0.25">
      <c r="I265" s="134">
        <f t="shared" si="196"/>
        <v>0.26100000000000018</v>
      </c>
      <c r="J265" s="134">
        <f>IF('2-E-Communication'!$P$65="no","",ROUND($I265,4))</f>
        <v>0.26100000000000001</v>
      </c>
      <c r="K265" s="134">
        <f>IF('2-E-Communication'!$P$66="no","",ROUND($I265,4))</f>
        <v>0.26100000000000001</v>
      </c>
      <c r="L265" s="134">
        <f>IF('2-E-Communication'!$P$67="no","",ROUND($I265,4))</f>
        <v>0.26100000000000001</v>
      </c>
      <c r="M265" s="134">
        <f>IF('2-E-Communication'!$P$68="no","",ROUND($I265,4))</f>
        <v>0.26100000000000001</v>
      </c>
      <c r="N265" s="134"/>
    </row>
    <row r="266" spans="9:14" x14ac:dyDescent="0.25">
      <c r="I266" s="134">
        <f t="shared" si="196"/>
        <v>0.26200000000000018</v>
      </c>
      <c r="J266" s="134">
        <f>IF('2-E-Communication'!$P$65="no","",ROUND($I266,4))</f>
        <v>0.26200000000000001</v>
      </c>
      <c r="K266" s="134">
        <f>IF('2-E-Communication'!$P$66="no","",ROUND($I266,4))</f>
        <v>0.26200000000000001</v>
      </c>
      <c r="L266" s="134">
        <f>IF('2-E-Communication'!$P$67="no","",ROUND($I266,4))</f>
        <v>0.26200000000000001</v>
      </c>
      <c r="M266" s="134">
        <f>IF('2-E-Communication'!$P$68="no","",ROUND($I266,4))</f>
        <v>0.26200000000000001</v>
      </c>
      <c r="N266" s="134"/>
    </row>
    <row r="267" spans="9:14" x14ac:dyDescent="0.25">
      <c r="I267" s="134">
        <f t="shared" si="196"/>
        <v>0.26300000000000018</v>
      </c>
      <c r="J267" s="134">
        <f>IF('2-E-Communication'!$P$65="no","",ROUND($I267,4))</f>
        <v>0.26300000000000001</v>
      </c>
      <c r="K267" s="134">
        <f>IF('2-E-Communication'!$P$66="no","",ROUND($I267,4))</f>
        <v>0.26300000000000001</v>
      </c>
      <c r="L267" s="134">
        <f>IF('2-E-Communication'!$P$67="no","",ROUND($I267,4))</f>
        <v>0.26300000000000001</v>
      </c>
      <c r="M267" s="134">
        <f>IF('2-E-Communication'!$P$68="no","",ROUND($I267,4))</f>
        <v>0.26300000000000001</v>
      </c>
      <c r="N267" s="134"/>
    </row>
    <row r="268" spans="9:14" x14ac:dyDescent="0.25">
      <c r="I268" s="134">
        <f t="shared" si="196"/>
        <v>0.26400000000000018</v>
      </c>
      <c r="J268" s="134">
        <f>IF('2-E-Communication'!$P$65="no","",ROUND($I268,4))</f>
        <v>0.26400000000000001</v>
      </c>
      <c r="K268" s="134">
        <f>IF('2-E-Communication'!$P$66="no","",ROUND($I268,4))</f>
        <v>0.26400000000000001</v>
      </c>
      <c r="L268" s="134">
        <f>IF('2-E-Communication'!$P$67="no","",ROUND($I268,4))</f>
        <v>0.26400000000000001</v>
      </c>
      <c r="M268" s="134">
        <f>IF('2-E-Communication'!$P$68="no","",ROUND($I268,4))</f>
        <v>0.26400000000000001</v>
      </c>
      <c r="N268" s="134"/>
    </row>
    <row r="269" spans="9:14" x14ac:dyDescent="0.25">
      <c r="I269" s="134">
        <f t="shared" si="196"/>
        <v>0.26500000000000018</v>
      </c>
      <c r="J269" s="134">
        <f>IF('2-E-Communication'!$P$65="no","",ROUND($I269,4))</f>
        <v>0.26500000000000001</v>
      </c>
      <c r="K269" s="134">
        <f>IF('2-E-Communication'!$P$66="no","",ROUND($I269,4))</f>
        <v>0.26500000000000001</v>
      </c>
      <c r="L269" s="134">
        <f>IF('2-E-Communication'!$P$67="no","",ROUND($I269,4))</f>
        <v>0.26500000000000001</v>
      </c>
      <c r="M269" s="134">
        <f>IF('2-E-Communication'!$P$68="no","",ROUND($I269,4))</f>
        <v>0.26500000000000001</v>
      </c>
      <c r="N269" s="134"/>
    </row>
    <row r="270" spans="9:14" x14ac:dyDescent="0.25">
      <c r="I270" s="134">
        <f t="shared" si="196"/>
        <v>0.26600000000000018</v>
      </c>
      <c r="J270" s="134">
        <f>IF('2-E-Communication'!$P$65="no","",ROUND($I270,4))</f>
        <v>0.26600000000000001</v>
      </c>
      <c r="K270" s="134">
        <f>IF('2-E-Communication'!$P$66="no","",ROUND($I270,4))</f>
        <v>0.26600000000000001</v>
      </c>
      <c r="L270" s="134">
        <f>IF('2-E-Communication'!$P$67="no","",ROUND($I270,4))</f>
        <v>0.26600000000000001</v>
      </c>
      <c r="M270" s="134">
        <f>IF('2-E-Communication'!$P$68="no","",ROUND($I270,4))</f>
        <v>0.26600000000000001</v>
      </c>
      <c r="N270" s="134"/>
    </row>
    <row r="271" spans="9:14" x14ac:dyDescent="0.25">
      <c r="I271" s="134">
        <f t="shared" si="196"/>
        <v>0.26700000000000018</v>
      </c>
      <c r="J271" s="134">
        <f>IF('2-E-Communication'!$P$65="no","",ROUND($I271,4))</f>
        <v>0.26700000000000002</v>
      </c>
      <c r="K271" s="134">
        <f>IF('2-E-Communication'!$P$66="no","",ROUND($I271,4))</f>
        <v>0.26700000000000002</v>
      </c>
      <c r="L271" s="134">
        <f>IF('2-E-Communication'!$P$67="no","",ROUND($I271,4))</f>
        <v>0.26700000000000002</v>
      </c>
      <c r="M271" s="134">
        <f>IF('2-E-Communication'!$P$68="no","",ROUND($I271,4))</f>
        <v>0.26700000000000002</v>
      </c>
      <c r="N271" s="134"/>
    </row>
    <row r="272" spans="9:14" x14ac:dyDescent="0.25">
      <c r="I272" s="134">
        <f t="shared" si="196"/>
        <v>0.26800000000000018</v>
      </c>
      <c r="J272" s="134">
        <f>IF('2-E-Communication'!$P$65="no","",ROUND($I272,4))</f>
        <v>0.26800000000000002</v>
      </c>
      <c r="K272" s="134">
        <f>IF('2-E-Communication'!$P$66="no","",ROUND($I272,4))</f>
        <v>0.26800000000000002</v>
      </c>
      <c r="L272" s="134">
        <f>IF('2-E-Communication'!$P$67="no","",ROUND($I272,4))</f>
        <v>0.26800000000000002</v>
      </c>
      <c r="M272" s="134">
        <f>IF('2-E-Communication'!$P$68="no","",ROUND($I272,4))</f>
        <v>0.26800000000000002</v>
      </c>
      <c r="N272" s="134"/>
    </row>
    <row r="273" spans="9:14" x14ac:dyDescent="0.25">
      <c r="I273" s="134">
        <f t="shared" si="196"/>
        <v>0.26900000000000018</v>
      </c>
      <c r="J273" s="134">
        <f>IF('2-E-Communication'!$P$65="no","",ROUND($I273,4))</f>
        <v>0.26900000000000002</v>
      </c>
      <c r="K273" s="134">
        <f>IF('2-E-Communication'!$P$66="no","",ROUND($I273,4))</f>
        <v>0.26900000000000002</v>
      </c>
      <c r="L273" s="134">
        <f>IF('2-E-Communication'!$P$67="no","",ROUND($I273,4))</f>
        <v>0.26900000000000002</v>
      </c>
      <c r="M273" s="134">
        <f>IF('2-E-Communication'!$P$68="no","",ROUND($I273,4))</f>
        <v>0.26900000000000002</v>
      </c>
      <c r="N273" s="134"/>
    </row>
    <row r="274" spans="9:14" x14ac:dyDescent="0.25">
      <c r="I274" s="134">
        <f t="shared" si="196"/>
        <v>0.27000000000000018</v>
      </c>
      <c r="J274" s="134">
        <f>IF('2-E-Communication'!$P$65="no","",ROUND($I274,4))</f>
        <v>0.27</v>
      </c>
      <c r="K274" s="134">
        <f>IF('2-E-Communication'!$P$66="no","",ROUND($I274,4))</f>
        <v>0.27</v>
      </c>
      <c r="L274" s="134">
        <f>IF('2-E-Communication'!$P$67="no","",ROUND($I274,4))</f>
        <v>0.27</v>
      </c>
      <c r="M274" s="134">
        <f>IF('2-E-Communication'!$P$68="no","",ROUND($I274,4))</f>
        <v>0.27</v>
      </c>
      <c r="N274" s="134"/>
    </row>
    <row r="275" spans="9:14" x14ac:dyDescent="0.25">
      <c r="I275" s="134">
        <f t="shared" si="196"/>
        <v>0.27100000000000019</v>
      </c>
      <c r="J275" s="134">
        <f>IF('2-E-Communication'!$P$65="no","",ROUND($I275,4))</f>
        <v>0.27100000000000002</v>
      </c>
      <c r="K275" s="134">
        <f>IF('2-E-Communication'!$P$66="no","",ROUND($I275,4))</f>
        <v>0.27100000000000002</v>
      </c>
      <c r="L275" s="134">
        <f>IF('2-E-Communication'!$P$67="no","",ROUND($I275,4))</f>
        <v>0.27100000000000002</v>
      </c>
      <c r="M275" s="134">
        <f>IF('2-E-Communication'!$P$68="no","",ROUND($I275,4))</f>
        <v>0.27100000000000002</v>
      </c>
      <c r="N275" s="134"/>
    </row>
    <row r="276" spans="9:14" x14ac:dyDescent="0.25">
      <c r="I276" s="134">
        <f t="shared" si="196"/>
        <v>0.27200000000000019</v>
      </c>
      <c r="J276" s="134">
        <f>IF('2-E-Communication'!$P$65="no","",ROUND($I276,4))</f>
        <v>0.27200000000000002</v>
      </c>
      <c r="K276" s="134">
        <f>IF('2-E-Communication'!$P$66="no","",ROUND($I276,4))</f>
        <v>0.27200000000000002</v>
      </c>
      <c r="L276" s="134">
        <f>IF('2-E-Communication'!$P$67="no","",ROUND($I276,4))</f>
        <v>0.27200000000000002</v>
      </c>
      <c r="M276" s="134">
        <f>IF('2-E-Communication'!$P$68="no","",ROUND($I276,4))</f>
        <v>0.27200000000000002</v>
      </c>
      <c r="N276" s="134"/>
    </row>
    <row r="277" spans="9:14" x14ac:dyDescent="0.25">
      <c r="I277" s="134">
        <f t="shared" si="196"/>
        <v>0.27300000000000019</v>
      </c>
      <c r="J277" s="134">
        <f>IF('2-E-Communication'!$P$65="no","",ROUND($I277,4))</f>
        <v>0.27300000000000002</v>
      </c>
      <c r="K277" s="134">
        <f>IF('2-E-Communication'!$P$66="no","",ROUND($I277,4))</f>
        <v>0.27300000000000002</v>
      </c>
      <c r="L277" s="134">
        <f>IF('2-E-Communication'!$P$67="no","",ROUND($I277,4))</f>
        <v>0.27300000000000002</v>
      </c>
      <c r="M277" s="134">
        <f>IF('2-E-Communication'!$P$68="no","",ROUND($I277,4))</f>
        <v>0.27300000000000002</v>
      </c>
      <c r="N277" s="134"/>
    </row>
    <row r="278" spans="9:14" x14ac:dyDescent="0.25">
      <c r="I278" s="134">
        <f t="shared" si="196"/>
        <v>0.27400000000000019</v>
      </c>
      <c r="J278" s="134">
        <f>IF('2-E-Communication'!$P$65="no","",ROUND($I278,4))</f>
        <v>0.27400000000000002</v>
      </c>
      <c r="K278" s="134">
        <f>IF('2-E-Communication'!$P$66="no","",ROUND($I278,4))</f>
        <v>0.27400000000000002</v>
      </c>
      <c r="L278" s="134">
        <f>IF('2-E-Communication'!$P$67="no","",ROUND($I278,4))</f>
        <v>0.27400000000000002</v>
      </c>
      <c r="M278" s="134">
        <f>IF('2-E-Communication'!$P$68="no","",ROUND($I278,4))</f>
        <v>0.27400000000000002</v>
      </c>
      <c r="N278" s="134"/>
    </row>
    <row r="279" spans="9:14" x14ac:dyDescent="0.25">
      <c r="I279" s="134">
        <f t="shared" si="196"/>
        <v>0.27500000000000019</v>
      </c>
      <c r="J279" s="134">
        <f>IF('2-E-Communication'!$P$65="no","",ROUND($I279,4))</f>
        <v>0.27500000000000002</v>
      </c>
      <c r="K279" s="134">
        <f>IF('2-E-Communication'!$P$66="no","",ROUND($I279,4))</f>
        <v>0.27500000000000002</v>
      </c>
      <c r="L279" s="134">
        <f>IF('2-E-Communication'!$P$67="no","",ROUND($I279,4))</f>
        <v>0.27500000000000002</v>
      </c>
      <c r="M279" s="134">
        <f>IF('2-E-Communication'!$P$68="no","",ROUND($I279,4))</f>
        <v>0.27500000000000002</v>
      </c>
      <c r="N279" s="134"/>
    </row>
    <row r="280" spans="9:14" x14ac:dyDescent="0.25">
      <c r="I280" s="134">
        <f t="shared" si="196"/>
        <v>0.27600000000000019</v>
      </c>
      <c r="J280" s="134">
        <f>IF('2-E-Communication'!$P$65="no","",ROUND($I280,4))</f>
        <v>0.27600000000000002</v>
      </c>
      <c r="K280" s="134">
        <f>IF('2-E-Communication'!$P$66="no","",ROUND($I280,4))</f>
        <v>0.27600000000000002</v>
      </c>
      <c r="L280" s="134">
        <f>IF('2-E-Communication'!$P$67="no","",ROUND($I280,4))</f>
        <v>0.27600000000000002</v>
      </c>
      <c r="M280" s="134">
        <f>IF('2-E-Communication'!$P$68="no","",ROUND($I280,4))</f>
        <v>0.27600000000000002</v>
      </c>
      <c r="N280" s="134"/>
    </row>
    <row r="281" spans="9:14" x14ac:dyDescent="0.25">
      <c r="I281" s="134">
        <f t="shared" si="196"/>
        <v>0.27700000000000019</v>
      </c>
      <c r="J281" s="134">
        <f>IF('2-E-Communication'!$P$65="no","",ROUND($I281,4))</f>
        <v>0.27700000000000002</v>
      </c>
      <c r="K281" s="134">
        <f>IF('2-E-Communication'!$P$66="no","",ROUND($I281,4))</f>
        <v>0.27700000000000002</v>
      </c>
      <c r="L281" s="134">
        <f>IF('2-E-Communication'!$P$67="no","",ROUND($I281,4))</f>
        <v>0.27700000000000002</v>
      </c>
      <c r="M281" s="134">
        <f>IF('2-E-Communication'!$P$68="no","",ROUND($I281,4))</f>
        <v>0.27700000000000002</v>
      </c>
      <c r="N281" s="134"/>
    </row>
    <row r="282" spans="9:14" x14ac:dyDescent="0.25">
      <c r="I282" s="134">
        <f t="shared" si="196"/>
        <v>0.27800000000000019</v>
      </c>
      <c r="J282" s="134">
        <f>IF('2-E-Communication'!$P$65="no","",ROUND($I282,4))</f>
        <v>0.27800000000000002</v>
      </c>
      <c r="K282" s="134">
        <f>IF('2-E-Communication'!$P$66="no","",ROUND($I282,4))</f>
        <v>0.27800000000000002</v>
      </c>
      <c r="L282" s="134">
        <f>IF('2-E-Communication'!$P$67="no","",ROUND($I282,4))</f>
        <v>0.27800000000000002</v>
      </c>
      <c r="M282" s="134">
        <f>IF('2-E-Communication'!$P$68="no","",ROUND($I282,4))</f>
        <v>0.27800000000000002</v>
      </c>
      <c r="N282" s="134"/>
    </row>
    <row r="283" spans="9:14" x14ac:dyDescent="0.25">
      <c r="I283" s="134">
        <f t="shared" si="196"/>
        <v>0.27900000000000019</v>
      </c>
      <c r="J283" s="134">
        <f>IF('2-E-Communication'!$P$65="no","",ROUND($I283,4))</f>
        <v>0.27900000000000003</v>
      </c>
      <c r="K283" s="134">
        <f>IF('2-E-Communication'!$P$66="no","",ROUND($I283,4))</f>
        <v>0.27900000000000003</v>
      </c>
      <c r="L283" s="134">
        <f>IF('2-E-Communication'!$P$67="no","",ROUND($I283,4))</f>
        <v>0.27900000000000003</v>
      </c>
      <c r="M283" s="134">
        <f>IF('2-E-Communication'!$P$68="no","",ROUND($I283,4))</f>
        <v>0.27900000000000003</v>
      </c>
      <c r="N283" s="134"/>
    </row>
    <row r="284" spans="9:14" x14ac:dyDescent="0.25">
      <c r="I284" s="134">
        <f t="shared" si="196"/>
        <v>0.28000000000000019</v>
      </c>
      <c r="J284" s="134">
        <f>IF('2-E-Communication'!$P$65="no","",ROUND($I284,4))</f>
        <v>0.28000000000000003</v>
      </c>
      <c r="K284" s="134">
        <f>IF('2-E-Communication'!$P$66="no","",ROUND($I284,4))</f>
        <v>0.28000000000000003</v>
      </c>
      <c r="L284" s="134">
        <f>IF('2-E-Communication'!$P$67="no","",ROUND($I284,4))</f>
        <v>0.28000000000000003</v>
      </c>
      <c r="M284" s="134">
        <f>IF('2-E-Communication'!$P$68="no","",ROUND($I284,4))</f>
        <v>0.28000000000000003</v>
      </c>
      <c r="N284" s="134"/>
    </row>
    <row r="285" spans="9:14" x14ac:dyDescent="0.25">
      <c r="I285" s="134">
        <f t="shared" si="196"/>
        <v>0.28100000000000019</v>
      </c>
      <c r="J285" s="134">
        <f>IF('2-E-Communication'!$P$65="no","",ROUND($I285,4))</f>
        <v>0.28100000000000003</v>
      </c>
      <c r="K285" s="134">
        <f>IF('2-E-Communication'!$P$66="no","",ROUND($I285,4))</f>
        <v>0.28100000000000003</v>
      </c>
      <c r="L285" s="134">
        <f>IF('2-E-Communication'!$P$67="no","",ROUND($I285,4))</f>
        <v>0.28100000000000003</v>
      </c>
      <c r="M285" s="134">
        <f>IF('2-E-Communication'!$P$68="no","",ROUND($I285,4))</f>
        <v>0.28100000000000003</v>
      </c>
      <c r="N285" s="134"/>
    </row>
    <row r="286" spans="9:14" x14ac:dyDescent="0.25">
      <c r="I286" s="134">
        <f t="shared" si="196"/>
        <v>0.28200000000000019</v>
      </c>
      <c r="J286" s="134">
        <f>IF('2-E-Communication'!$P$65="no","",ROUND($I286,4))</f>
        <v>0.28199999999999997</v>
      </c>
      <c r="K286" s="134">
        <f>IF('2-E-Communication'!$P$66="no","",ROUND($I286,4))</f>
        <v>0.28199999999999997</v>
      </c>
      <c r="L286" s="134">
        <f>IF('2-E-Communication'!$P$67="no","",ROUND($I286,4))</f>
        <v>0.28199999999999997</v>
      </c>
      <c r="M286" s="134">
        <f>IF('2-E-Communication'!$P$68="no","",ROUND($I286,4))</f>
        <v>0.28199999999999997</v>
      </c>
      <c r="N286" s="134"/>
    </row>
    <row r="287" spans="9:14" x14ac:dyDescent="0.25">
      <c r="I287" s="134">
        <f t="shared" si="196"/>
        <v>0.2830000000000002</v>
      </c>
      <c r="J287" s="134">
        <f>IF('2-E-Communication'!$P$65="no","",ROUND($I287,4))</f>
        <v>0.28299999999999997</v>
      </c>
      <c r="K287" s="134">
        <f>IF('2-E-Communication'!$P$66="no","",ROUND($I287,4))</f>
        <v>0.28299999999999997</v>
      </c>
      <c r="L287" s="134">
        <f>IF('2-E-Communication'!$P$67="no","",ROUND($I287,4))</f>
        <v>0.28299999999999997</v>
      </c>
      <c r="M287" s="134">
        <f>IF('2-E-Communication'!$P$68="no","",ROUND($I287,4))</f>
        <v>0.28299999999999997</v>
      </c>
      <c r="N287" s="134"/>
    </row>
    <row r="288" spans="9:14" x14ac:dyDescent="0.25">
      <c r="I288" s="134">
        <f t="shared" si="196"/>
        <v>0.2840000000000002</v>
      </c>
      <c r="J288" s="134">
        <f>IF('2-E-Communication'!$P$65="no","",ROUND($I288,4))</f>
        <v>0.28399999999999997</v>
      </c>
      <c r="K288" s="134">
        <f>IF('2-E-Communication'!$P$66="no","",ROUND($I288,4))</f>
        <v>0.28399999999999997</v>
      </c>
      <c r="L288" s="134">
        <f>IF('2-E-Communication'!$P$67="no","",ROUND($I288,4))</f>
        <v>0.28399999999999997</v>
      </c>
      <c r="M288" s="134">
        <f>IF('2-E-Communication'!$P$68="no","",ROUND($I288,4))</f>
        <v>0.28399999999999997</v>
      </c>
      <c r="N288" s="134"/>
    </row>
    <row r="289" spans="9:14" x14ac:dyDescent="0.25">
      <c r="I289" s="134">
        <f t="shared" si="196"/>
        <v>0.2850000000000002</v>
      </c>
      <c r="J289" s="134">
        <f>IF('2-E-Communication'!$P$65="no","",ROUND($I289,4))</f>
        <v>0.28499999999999998</v>
      </c>
      <c r="K289" s="134">
        <f>IF('2-E-Communication'!$P$66="no","",ROUND($I289,4))</f>
        <v>0.28499999999999998</v>
      </c>
      <c r="L289" s="134">
        <f>IF('2-E-Communication'!$P$67="no","",ROUND($I289,4))</f>
        <v>0.28499999999999998</v>
      </c>
      <c r="M289" s="134">
        <f>IF('2-E-Communication'!$P$68="no","",ROUND($I289,4))</f>
        <v>0.28499999999999998</v>
      </c>
      <c r="N289" s="134"/>
    </row>
    <row r="290" spans="9:14" x14ac:dyDescent="0.25">
      <c r="I290" s="134">
        <f t="shared" si="196"/>
        <v>0.2860000000000002</v>
      </c>
      <c r="J290" s="134">
        <f>IF('2-E-Communication'!$P$65="no","",ROUND($I290,4))</f>
        <v>0.28599999999999998</v>
      </c>
      <c r="K290" s="134">
        <f>IF('2-E-Communication'!$P$66="no","",ROUND($I290,4))</f>
        <v>0.28599999999999998</v>
      </c>
      <c r="L290" s="134">
        <f>IF('2-E-Communication'!$P$67="no","",ROUND($I290,4))</f>
        <v>0.28599999999999998</v>
      </c>
      <c r="M290" s="134">
        <f>IF('2-E-Communication'!$P$68="no","",ROUND($I290,4))</f>
        <v>0.28599999999999998</v>
      </c>
      <c r="N290" s="134"/>
    </row>
    <row r="291" spans="9:14" x14ac:dyDescent="0.25">
      <c r="I291" s="134">
        <f t="shared" si="196"/>
        <v>0.2870000000000002</v>
      </c>
      <c r="J291" s="134">
        <f>IF('2-E-Communication'!$P$65="no","",ROUND($I291,4))</f>
        <v>0.28699999999999998</v>
      </c>
      <c r="K291" s="134">
        <f>IF('2-E-Communication'!$P$66="no","",ROUND($I291,4))</f>
        <v>0.28699999999999998</v>
      </c>
      <c r="L291" s="134">
        <f>IF('2-E-Communication'!$P$67="no","",ROUND($I291,4))</f>
        <v>0.28699999999999998</v>
      </c>
      <c r="M291" s="134">
        <f>IF('2-E-Communication'!$P$68="no","",ROUND($I291,4))</f>
        <v>0.28699999999999998</v>
      </c>
      <c r="N291" s="134"/>
    </row>
    <row r="292" spans="9:14" x14ac:dyDescent="0.25">
      <c r="I292" s="134">
        <f t="shared" si="196"/>
        <v>0.2880000000000002</v>
      </c>
      <c r="J292" s="134">
        <f>IF('2-E-Communication'!$P$65="no","",ROUND($I292,4))</f>
        <v>0.28799999999999998</v>
      </c>
      <c r="K292" s="134">
        <f>IF('2-E-Communication'!$P$66="no","",ROUND($I292,4))</f>
        <v>0.28799999999999998</v>
      </c>
      <c r="L292" s="134">
        <f>IF('2-E-Communication'!$P$67="no","",ROUND($I292,4))</f>
        <v>0.28799999999999998</v>
      </c>
      <c r="M292" s="134">
        <f>IF('2-E-Communication'!$P$68="no","",ROUND($I292,4))</f>
        <v>0.28799999999999998</v>
      </c>
      <c r="N292" s="134"/>
    </row>
    <row r="293" spans="9:14" x14ac:dyDescent="0.25">
      <c r="I293" s="134">
        <f t="shared" si="196"/>
        <v>0.2890000000000002</v>
      </c>
      <c r="J293" s="134">
        <f>IF('2-E-Communication'!$P$65="no","",ROUND($I293,4))</f>
        <v>0.28899999999999998</v>
      </c>
      <c r="K293" s="134">
        <f>IF('2-E-Communication'!$P$66="no","",ROUND($I293,4))</f>
        <v>0.28899999999999998</v>
      </c>
      <c r="L293" s="134">
        <f>IF('2-E-Communication'!$P$67="no","",ROUND($I293,4))</f>
        <v>0.28899999999999998</v>
      </c>
      <c r="M293" s="134">
        <f>IF('2-E-Communication'!$P$68="no","",ROUND($I293,4))</f>
        <v>0.28899999999999998</v>
      </c>
      <c r="N293" s="134"/>
    </row>
    <row r="294" spans="9:14" x14ac:dyDescent="0.25">
      <c r="I294" s="134">
        <f t="shared" si="196"/>
        <v>0.2900000000000002</v>
      </c>
      <c r="J294" s="134">
        <f>IF('2-E-Communication'!$P$65="no","",ROUND($I294,4))</f>
        <v>0.28999999999999998</v>
      </c>
      <c r="K294" s="134">
        <f>IF('2-E-Communication'!$P$66="no","",ROUND($I294,4))</f>
        <v>0.28999999999999998</v>
      </c>
      <c r="L294" s="134">
        <f>IF('2-E-Communication'!$P$67="no","",ROUND($I294,4))</f>
        <v>0.28999999999999998</v>
      </c>
      <c r="M294" s="134">
        <f>IF('2-E-Communication'!$P$68="no","",ROUND($I294,4))</f>
        <v>0.28999999999999998</v>
      </c>
      <c r="N294" s="134"/>
    </row>
    <row r="295" spans="9:14" x14ac:dyDescent="0.25">
      <c r="I295" s="134">
        <f t="shared" si="196"/>
        <v>0.2910000000000002</v>
      </c>
      <c r="J295" s="134">
        <f>IF('2-E-Communication'!$P$65="no","",ROUND($I295,4))</f>
        <v>0.29099999999999998</v>
      </c>
      <c r="K295" s="134">
        <f>IF('2-E-Communication'!$P$66="no","",ROUND($I295,4))</f>
        <v>0.29099999999999998</v>
      </c>
      <c r="L295" s="134">
        <f>IF('2-E-Communication'!$P$67="no","",ROUND($I295,4))</f>
        <v>0.29099999999999998</v>
      </c>
      <c r="M295" s="134">
        <f>IF('2-E-Communication'!$P$68="no","",ROUND($I295,4))</f>
        <v>0.29099999999999998</v>
      </c>
      <c r="N295" s="134"/>
    </row>
    <row r="296" spans="9:14" x14ac:dyDescent="0.25">
      <c r="I296" s="134">
        <f t="shared" si="196"/>
        <v>0.2920000000000002</v>
      </c>
      <c r="J296" s="134">
        <f>IF('2-E-Communication'!$P$65="no","",ROUND($I296,4))</f>
        <v>0.29199999999999998</v>
      </c>
      <c r="K296" s="134">
        <f>IF('2-E-Communication'!$P$66="no","",ROUND($I296,4))</f>
        <v>0.29199999999999998</v>
      </c>
      <c r="L296" s="134">
        <f>IF('2-E-Communication'!$P$67="no","",ROUND($I296,4))</f>
        <v>0.29199999999999998</v>
      </c>
      <c r="M296" s="134">
        <f>IF('2-E-Communication'!$P$68="no","",ROUND($I296,4))</f>
        <v>0.29199999999999998</v>
      </c>
      <c r="N296" s="134"/>
    </row>
    <row r="297" spans="9:14" x14ac:dyDescent="0.25">
      <c r="I297" s="134">
        <f t="shared" si="196"/>
        <v>0.2930000000000002</v>
      </c>
      <c r="J297" s="134">
        <f>IF('2-E-Communication'!$P$65="no","",ROUND($I297,4))</f>
        <v>0.29299999999999998</v>
      </c>
      <c r="K297" s="134">
        <f>IF('2-E-Communication'!$P$66="no","",ROUND($I297,4))</f>
        <v>0.29299999999999998</v>
      </c>
      <c r="L297" s="134">
        <f>IF('2-E-Communication'!$P$67="no","",ROUND($I297,4))</f>
        <v>0.29299999999999998</v>
      </c>
      <c r="M297" s="134">
        <f>IF('2-E-Communication'!$P$68="no","",ROUND($I297,4))</f>
        <v>0.29299999999999998</v>
      </c>
      <c r="N297" s="134"/>
    </row>
    <row r="298" spans="9:14" x14ac:dyDescent="0.25">
      <c r="I298" s="134">
        <f t="shared" si="196"/>
        <v>0.29400000000000021</v>
      </c>
      <c r="J298" s="134">
        <f>IF('2-E-Communication'!$P$65="no","",ROUND($I298,4))</f>
        <v>0.29399999999999998</v>
      </c>
      <c r="K298" s="134">
        <f>IF('2-E-Communication'!$P$66="no","",ROUND($I298,4))</f>
        <v>0.29399999999999998</v>
      </c>
      <c r="L298" s="134">
        <f>IF('2-E-Communication'!$P$67="no","",ROUND($I298,4))</f>
        <v>0.29399999999999998</v>
      </c>
      <c r="M298" s="134">
        <f>IF('2-E-Communication'!$P$68="no","",ROUND($I298,4))</f>
        <v>0.29399999999999998</v>
      </c>
      <c r="N298" s="134"/>
    </row>
    <row r="299" spans="9:14" x14ac:dyDescent="0.25">
      <c r="I299" s="134">
        <f t="shared" si="196"/>
        <v>0.29500000000000021</v>
      </c>
      <c r="J299" s="134">
        <f>IF('2-E-Communication'!$P$65="no","",ROUND($I299,4))</f>
        <v>0.29499999999999998</v>
      </c>
      <c r="K299" s="134">
        <f>IF('2-E-Communication'!$P$66="no","",ROUND($I299,4))</f>
        <v>0.29499999999999998</v>
      </c>
      <c r="L299" s="134">
        <f>IF('2-E-Communication'!$P$67="no","",ROUND($I299,4))</f>
        <v>0.29499999999999998</v>
      </c>
      <c r="M299" s="134">
        <f>IF('2-E-Communication'!$P$68="no","",ROUND($I299,4))</f>
        <v>0.29499999999999998</v>
      </c>
      <c r="N299" s="134"/>
    </row>
    <row r="300" spans="9:14" x14ac:dyDescent="0.25">
      <c r="I300" s="134">
        <f t="shared" si="196"/>
        <v>0.29600000000000021</v>
      </c>
      <c r="J300" s="134">
        <f>IF('2-E-Communication'!$P$65="no","",ROUND($I300,4))</f>
        <v>0.29599999999999999</v>
      </c>
      <c r="K300" s="134">
        <f>IF('2-E-Communication'!$P$66="no","",ROUND($I300,4))</f>
        <v>0.29599999999999999</v>
      </c>
      <c r="L300" s="134">
        <f>IF('2-E-Communication'!$P$67="no","",ROUND($I300,4))</f>
        <v>0.29599999999999999</v>
      </c>
      <c r="M300" s="134">
        <f>IF('2-E-Communication'!$P$68="no","",ROUND($I300,4))</f>
        <v>0.29599999999999999</v>
      </c>
      <c r="N300" s="134"/>
    </row>
    <row r="301" spans="9:14" x14ac:dyDescent="0.25">
      <c r="I301" s="134">
        <f t="shared" si="196"/>
        <v>0.29700000000000021</v>
      </c>
      <c r="J301" s="134">
        <f>IF('2-E-Communication'!$P$65="no","",ROUND($I301,4))</f>
        <v>0.29699999999999999</v>
      </c>
      <c r="K301" s="134">
        <f>IF('2-E-Communication'!$P$66="no","",ROUND($I301,4))</f>
        <v>0.29699999999999999</v>
      </c>
      <c r="L301" s="134">
        <f>IF('2-E-Communication'!$P$67="no","",ROUND($I301,4))</f>
        <v>0.29699999999999999</v>
      </c>
      <c r="M301" s="134">
        <f>IF('2-E-Communication'!$P$68="no","",ROUND($I301,4))</f>
        <v>0.29699999999999999</v>
      </c>
      <c r="N301" s="134"/>
    </row>
    <row r="302" spans="9:14" x14ac:dyDescent="0.25">
      <c r="I302" s="134">
        <f t="shared" si="196"/>
        <v>0.29800000000000021</v>
      </c>
      <c r="J302" s="134">
        <f>IF('2-E-Communication'!$P$65="no","",ROUND($I302,4))</f>
        <v>0.29799999999999999</v>
      </c>
      <c r="K302" s="134">
        <f>IF('2-E-Communication'!$P$66="no","",ROUND($I302,4))</f>
        <v>0.29799999999999999</v>
      </c>
      <c r="L302" s="134">
        <f>IF('2-E-Communication'!$P$67="no","",ROUND($I302,4))</f>
        <v>0.29799999999999999</v>
      </c>
      <c r="M302" s="134">
        <f>IF('2-E-Communication'!$P$68="no","",ROUND($I302,4))</f>
        <v>0.29799999999999999</v>
      </c>
      <c r="N302" s="134"/>
    </row>
    <row r="303" spans="9:14" x14ac:dyDescent="0.25">
      <c r="I303" s="134">
        <f t="shared" si="196"/>
        <v>0.29900000000000021</v>
      </c>
      <c r="J303" s="134">
        <f>IF('2-E-Communication'!$P$65="no","",ROUND($I303,4))</f>
        <v>0.29899999999999999</v>
      </c>
      <c r="K303" s="134">
        <f>IF('2-E-Communication'!$P$66="no","",ROUND($I303,4))</f>
        <v>0.29899999999999999</v>
      </c>
      <c r="L303" s="134">
        <f>IF('2-E-Communication'!$P$67="no","",ROUND($I303,4))</f>
        <v>0.29899999999999999</v>
      </c>
      <c r="M303" s="134">
        <f>IF('2-E-Communication'!$P$68="no","",ROUND($I303,4))</f>
        <v>0.29899999999999999</v>
      </c>
      <c r="N303" s="134"/>
    </row>
    <row r="304" spans="9:14" x14ac:dyDescent="0.25">
      <c r="I304" s="134">
        <f t="shared" si="196"/>
        <v>0.30000000000000021</v>
      </c>
      <c r="J304" s="134">
        <f>IF('2-E-Communication'!$P$65="no","",ROUND($I304,4))</f>
        <v>0.3</v>
      </c>
      <c r="K304" s="134">
        <f>IF('2-E-Communication'!$P$66="no","",ROUND($I304,4))</f>
        <v>0.3</v>
      </c>
      <c r="L304" s="134">
        <f>IF('2-E-Communication'!$P$67="no","",ROUND($I304,4))</f>
        <v>0.3</v>
      </c>
      <c r="M304" s="134">
        <f>IF('2-E-Communication'!$P$68="no","",ROUND($I304,4))</f>
        <v>0.3</v>
      </c>
      <c r="N304" s="134"/>
    </row>
    <row r="305" spans="9:14" x14ac:dyDescent="0.25">
      <c r="I305" s="134">
        <f t="shared" si="196"/>
        <v>0.30100000000000021</v>
      </c>
      <c r="J305" s="134">
        <f>IF('2-E-Communication'!$P$65="no","",ROUND($I305,4))</f>
        <v>0.30099999999999999</v>
      </c>
      <c r="K305" s="134">
        <f>IF('2-E-Communication'!$P$66="no","",ROUND($I305,4))</f>
        <v>0.30099999999999999</v>
      </c>
      <c r="L305" s="134">
        <f>IF('2-E-Communication'!$P$67="no","",ROUND($I305,4))</f>
        <v>0.30099999999999999</v>
      </c>
      <c r="M305" s="134">
        <f>IF('2-E-Communication'!$P$68="no","",ROUND($I305,4))</f>
        <v>0.30099999999999999</v>
      </c>
      <c r="N305" s="134"/>
    </row>
    <row r="306" spans="9:14" x14ac:dyDescent="0.25">
      <c r="I306" s="134">
        <f t="shared" si="196"/>
        <v>0.30200000000000021</v>
      </c>
      <c r="J306" s="134">
        <f>IF('2-E-Communication'!$P$65="no","",ROUND($I306,4))</f>
        <v>0.30199999999999999</v>
      </c>
      <c r="K306" s="134">
        <f>IF('2-E-Communication'!$P$66="no","",ROUND($I306,4))</f>
        <v>0.30199999999999999</v>
      </c>
      <c r="L306" s="134">
        <f>IF('2-E-Communication'!$P$67="no","",ROUND($I306,4))</f>
        <v>0.30199999999999999</v>
      </c>
      <c r="M306" s="134">
        <f>IF('2-E-Communication'!$P$68="no","",ROUND($I306,4))</f>
        <v>0.30199999999999999</v>
      </c>
      <c r="N306" s="134"/>
    </row>
    <row r="307" spans="9:14" x14ac:dyDescent="0.25">
      <c r="I307" s="134">
        <f t="shared" si="196"/>
        <v>0.30300000000000021</v>
      </c>
      <c r="J307" s="134">
        <f>IF('2-E-Communication'!$P$65="no","",ROUND($I307,4))</f>
        <v>0.30299999999999999</v>
      </c>
      <c r="K307" s="134">
        <f>IF('2-E-Communication'!$P$66="no","",ROUND($I307,4))</f>
        <v>0.30299999999999999</v>
      </c>
      <c r="L307" s="134">
        <f>IF('2-E-Communication'!$P$67="no","",ROUND($I307,4))</f>
        <v>0.30299999999999999</v>
      </c>
      <c r="M307" s="134">
        <f>IF('2-E-Communication'!$P$68="no","",ROUND($I307,4))</f>
        <v>0.30299999999999999</v>
      </c>
      <c r="N307" s="134"/>
    </row>
    <row r="308" spans="9:14" x14ac:dyDescent="0.25">
      <c r="I308" s="134">
        <f t="shared" si="196"/>
        <v>0.30400000000000021</v>
      </c>
      <c r="J308" s="134">
        <f>IF('2-E-Communication'!$P$65="no","",ROUND($I308,4))</f>
        <v>0.30399999999999999</v>
      </c>
      <c r="K308" s="134">
        <f>IF('2-E-Communication'!$P$66="no","",ROUND($I308,4))</f>
        <v>0.30399999999999999</v>
      </c>
      <c r="L308" s="134">
        <f>IF('2-E-Communication'!$P$67="no","",ROUND($I308,4))</f>
        <v>0.30399999999999999</v>
      </c>
      <c r="M308" s="134">
        <f>IF('2-E-Communication'!$P$68="no","",ROUND($I308,4))</f>
        <v>0.30399999999999999</v>
      </c>
      <c r="N308" s="134"/>
    </row>
    <row r="309" spans="9:14" x14ac:dyDescent="0.25">
      <c r="I309" s="134">
        <f t="shared" si="196"/>
        <v>0.30500000000000022</v>
      </c>
      <c r="J309" s="134">
        <f>IF('2-E-Communication'!$P$65="no","",ROUND($I309,4))</f>
        <v>0.30499999999999999</v>
      </c>
      <c r="K309" s="134">
        <f>IF('2-E-Communication'!$P$66="no","",ROUND($I309,4))</f>
        <v>0.30499999999999999</v>
      </c>
      <c r="L309" s="134">
        <f>IF('2-E-Communication'!$P$67="no","",ROUND($I309,4))</f>
        <v>0.30499999999999999</v>
      </c>
      <c r="M309" s="134">
        <f>IF('2-E-Communication'!$P$68="no","",ROUND($I309,4))</f>
        <v>0.30499999999999999</v>
      </c>
      <c r="N309" s="134"/>
    </row>
    <row r="310" spans="9:14" x14ac:dyDescent="0.25">
      <c r="I310" s="134">
        <f t="shared" si="196"/>
        <v>0.30600000000000022</v>
      </c>
      <c r="J310" s="134">
        <f>IF('2-E-Communication'!$P$65="no","",ROUND($I310,4))</f>
        <v>0.30599999999999999</v>
      </c>
      <c r="K310" s="134">
        <f>IF('2-E-Communication'!$P$66="no","",ROUND($I310,4))</f>
        <v>0.30599999999999999</v>
      </c>
      <c r="L310" s="134">
        <f>IF('2-E-Communication'!$P$67="no","",ROUND($I310,4))</f>
        <v>0.30599999999999999</v>
      </c>
      <c r="M310" s="134">
        <f>IF('2-E-Communication'!$P$68="no","",ROUND($I310,4))</f>
        <v>0.30599999999999999</v>
      </c>
      <c r="N310" s="134"/>
    </row>
    <row r="311" spans="9:14" x14ac:dyDescent="0.25">
      <c r="I311" s="134">
        <f t="shared" si="196"/>
        <v>0.30700000000000022</v>
      </c>
      <c r="J311" s="134">
        <f>IF('2-E-Communication'!$P$65="no","",ROUND($I311,4))</f>
        <v>0.307</v>
      </c>
      <c r="K311" s="134">
        <f>IF('2-E-Communication'!$P$66="no","",ROUND($I311,4))</f>
        <v>0.307</v>
      </c>
      <c r="L311" s="134">
        <f>IF('2-E-Communication'!$P$67="no","",ROUND($I311,4))</f>
        <v>0.307</v>
      </c>
      <c r="M311" s="134">
        <f>IF('2-E-Communication'!$P$68="no","",ROUND($I311,4))</f>
        <v>0.307</v>
      </c>
      <c r="N311" s="134"/>
    </row>
    <row r="312" spans="9:14" x14ac:dyDescent="0.25">
      <c r="I312" s="134">
        <f t="shared" si="196"/>
        <v>0.30800000000000022</v>
      </c>
      <c r="J312" s="134">
        <f>IF('2-E-Communication'!$P$65="no","",ROUND($I312,4))</f>
        <v>0.308</v>
      </c>
      <c r="K312" s="134">
        <f>IF('2-E-Communication'!$P$66="no","",ROUND($I312,4))</f>
        <v>0.308</v>
      </c>
      <c r="L312" s="134">
        <f>IF('2-E-Communication'!$P$67="no","",ROUND($I312,4))</f>
        <v>0.308</v>
      </c>
      <c r="M312" s="134">
        <f>IF('2-E-Communication'!$P$68="no","",ROUND($I312,4))</f>
        <v>0.308</v>
      </c>
      <c r="N312" s="134"/>
    </row>
    <row r="313" spans="9:14" x14ac:dyDescent="0.25">
      <c r="I313" s="134">
        <f t="shared" si="196"/>
        <v>0.30900000000000022</v>
      </c>
      <c r="J313" s="134">
        <f>IF('2-E-Communication'!$P$65="no","",ROUND($I313,4))</f>
        <v>0.309</v>
      </c>
      <c r="K313" s="134">
        <f>IF('2-E-Communication'!$P$66="no","",ROUND($I313,4))</f>
        <v>0.309</v>
      </c>
      <c r="L313" s="134">
        <f>IF('2-E-Communication'!$P$67="no","",ROUND($I313,4))</f>
        <v>0.309</v>
      </c>
      <c r="M313" s="134">
        <f>IF('2-E-Communication'!$P$68="no","",ROUND($I313,4))</f>
        <v>0.309</v>
      </c>
      <c r="N313" s="134"/>
    </row>
    <row r="314" spans="9:14" x14ac:dyDescent="0.25">
      <c r="I314" s="134">
        <f t="shared" si="196"/>
        <v>0.31000000000000022</v>
      </c>
      <c r="J314" s="134">
        <f>IF('2-E-Communication'!$P$65="no","",ROUND($I314,4))</f>
        <v>0.31</v>
      </c>
      <c r="K314" s="134">
        <f>IF('2-E-Communication'!$P$66="no","",ROUND($I314,4))</f>
        <v>0.31</v>
      </c>
      <c r="L314" s="134">
        <f>IF('2-E-Communication'!$P$67="no","",ROUND($I314,4))</f>
        <v>0.31</v>
      </c>
      <c r="M314" s="134">
        <f>IF('2-E-Communication'!$P$68="no","",ROUND($I314,4))</f>
        <v>0.31</v>
      </c>
      <c r="N314" s="134"/>
    </row>
    <row r="315" spans="9:14" x14ac:dyDescent="0.25">
      <c r="I315" s="134">
        <f t="shared" si="196"/>
        <v>0.31100000000000022</v>
      </c>
      <c r="J315" s="134">
        <f>IF('2-E-Communication'!$P$65="no","",ROUND($I315,4))</f>
        <v>0.311</v>
      </c>
      <c r="K315" s="134">
        <f>IF('2-E-Communication'!$P$66="no","",ROUND($I315,4))</f>
        <v>0.311</v>
      </c>
      <c r="L315" s="134">
        <f>IF('2-E-Communication'!$P$67="no","",ROUND($I315,4))</f>
        <v>0.311</v>
      </c>
      <c r="M315" s="134">
        <f>IF('2-E-Communication'!$P$68="no","",ROUND($I315,4))</f>
        <v>0.311</v>
      </c>
      <c r="N315" s="134"/>
    </row>
    <row r="316" spans="9:14" x14ac:dyDescent="0.25">
      <c r="I316" s="134">
        <f t="shared" si="196"/>
        <v>0.31200000000000022</v>
      </c>
      <c r="J316" s="134">
        <f>IF('2-E-Communication'!$P$65="no","",ROUND($I316,4))</f>
        <v>0.312</v>
      </c>
      <c r="K316" s="134">
        <f>IF('2-E-Communication'!$P$66="no","",ROUND($I316,4))</f>
        <v>0.312</v>
      </c>
      <c r="L316" s="134">
        <f>IF('2-E-Communication'!$P$67="no","",ROUND($I316,4))</f>
        <v>0.312</v>
      </c>
      <c r="M316" s="134">
        <f>IF('2-E-Communication'!$P$68="no","",ROUND($I316,4))</f>
        <v>0.312</v>
      </c>
      <c r="N316" s="134"/>
    </row>
    <row r="317" spans="9:14" x14ac:dyDescent="0.25">
      <c r="I317" s="134">
        <f t="shared" ref="I317:I380" si="197">I316+0.001</f>
        <v>0.31300000000000022</v>
      </c>
      <c r="J317" s="134">
        <f>IF('2-E-Communication'!$P$65="no","",ROUND($I317,4))</f>
        <v>0.313</v>
      </c>
      <c r="K317" s="134">
        <f>IF('2-E-Communication'!$P$66="no","",ROUND($I317,4))</f>
        <v>0.313</v>
      </c>
      <c r="L317" s="134">
        <f>IF('2-E-Communication'!$P$67="no","",ROUND($I317,4))</f>
        <v>0.313</v>
      </c>
      <c r="M317" s="134">
        <f>IF('2-E-Communication'!$P$68="no","",ROUND($I317,4))</f>
        <v>0.313</v>
      </c>
      <c r="N317" s="134"/>
    </row>
    <row r="318" spans="9:14" x14ac:dyDescent="0.25">
      <c r="I318" s="134">
        <f t="shared" si="197"/>
        <v>0.31400000000000022</v>
      </c>
      <c r="J318" s="134">
        <f>IF('2-E-Communication'!$P$65="no","",ROUND($I318,4))</f>
        <v>0.314</v>
      </c>
      <c r="K318" s="134">
        <f>IF('2-E-Communication'!$P$66="no","",ROUND($I318,4))</f>
        <v>0.314</v>
      </c>
      <c r="L318" s="134">
        <f>IF('2-E-Communication'!$P$67="no","",ROUND($I318,4))</f>
        <v>0.314</v>
      </c>
      <c r="M318" s="134">
        <f>IF('2-E-Communication'!$P$68="no","",ROUND($I318,4))</f>
        <v>0.314</v>
      </c>
      <c r="N318" s="134"/>
    </row>
    <row r="319" spans="9:14" x14ac:dyDescent="0.25">
      <c r="I319" s="134">
        <f t="shared" si="197"/>
        <v>0.31500000000000022</v>
      </c>
      <c r="J319" s="134">
        <f>IF('2-E-Communication'!$P$65="no","",ROUND($I319,4))</f>
        <v>0.315</v>
      </c>
      <c r="K319" s="134">
        <f>IF('2-E-Communication'!$P$66="no","",ROUND($I319,4))</f>
        <v>0.315</v>
      </c>
      <c r="L319" s="134">
        <f>IF('2-E-Communication'!$P$67="no","",ROUND($I319,4))</f>
        <v>0.315</v>
      </c>
      <c r="M319" s="134">
        <f>IF('2-E-Communication'!$P$68="no","",ROUND($I319,4))</f>
        <v>0.315</v>
      </c>
      <c r="N319" s="134"/>
    </row>
    <row r="320" spans="9:14" x14ac:dyDescent="0.25">
      <c r="I320" s="134">
        <f t="shared" si="197"/>
        <v>0.31600000000000023</v>
      </c>
      <c r="J320" s="134">
        <f>IF('2-E-Communication'!$P$65="no","",ROUND($I320,4))</f>
        <v>0.316</v>
      </c>
      <c r="K320" s="134">
        <f>IF('2-E-Communication'!$P$66="no","",ROUND($I320,4))</f>
        <v>0.316</v>
      </c>
      <c r="L320" s="134">
        <f>IF('2-E-Communication'!$P$67="no","",ROUND($I320,4))</f>
        <v>0.316</v>
      </c>
      <c r="M320" s="134">
        <f>IF('2-E-Communication'!$P$68="no","",ROUND($I320,4))</f>
        <v>0.316</v>
      </c>
      <c r="N320" s="134"/>
    </row>
    <row r="321" spans="9:14" x14ac:dyDescent="0.25">
      <c r="I321" s="134">
        <f t="shared" si="197"/>
        <v>0.31700000000000023</v>
      </c>
      <c r="J321" s="134">
        <f>IF('2-E-Communication'!$P$65="no","",ROUND($I321,4))</f>
        <v>0.317</v>
      </c>
      <c r="K321" s="134">
        <f>IF('2-E-Communication'!$P$66="no","",ROUND($I321,4))</f>
        <v>0.317</v>
      </c>
      <c r="L321" s="134">
        <f>IF('2-E-Communication'!$P$67="no","",ROUND($I321,4))</f>
        <v>0.317</v>
      </c>
      <c r="M321" s="134">
        <f>IF('2-E-Communication'!$P$68="no","",ROUND($I321,4))</f>
        <v>0.317</v>
      </c>
      <c r="N321" s="134"/>
    </row>
    <row r="322" spans="9:14" x14ac:dyDescent="0.25">
      <c r="I322" s="134">
        <f t="shared" si="197"/>
        <v>0.31800000000000023</v>
      </c>
      <c r="J322" s="134">
        <f>IF('2-E-Communication'!$P$65="no","",ROUND($I322,4))</f>
        <v>0.318</v>
      </c>
      <c r="K322" s="134">
        <f>IF('2-E-Communication'!$P$66="no","",ROUND($I322,4))</f>
        <v>0.318</v>
      </c>
      <c r="L322" s="134">
        <f>IF('2-E-Communication'!$P$67="no","",ROUND($I322,4))</f>
        <v>0.318</v>
      </c>
      <c r="M322" s="134">
        <f>IF('2-E-Communication'!$P$68="no","",ROUND($I322,4))</f>
        <v>0.318</v>
      </c>
      <c r="N322" s="134"/>
    </row>
    <row r="323" spans="9:14" x14ac:dyDescent="0.25">
      <c r="I323" s="134">
        <f t="shared" si="197"/>
        <v>0.31900000000000023</v>
      </c>
      <c r="J323" s="134">
        <f>IF('2-E-Communication'!$P$65="no","",ROUND($I323,4))</f>
        <v>0.31900000000000001</v>
      </c>
      <c r="K323" s="134">
        <f>IF('2-E-Communication'!$P$66="no","",ROUND($I323,4))</f>
        <v>0.31900000000000001</v>
      </c>
      <c r="L323" s="134">
        <f>IF('2-E-Communication'!$P$67="no","",ROUND($I323,4))</f>
        <v>0.31900000000000001</v>
      </c>
      <c r="M323" s="134">
        <f>IF('2-E-Communication'!$P$68="no","",ROUND($I323,4))</f>
        <v>0.31900000000000001</v>
      </c>
      <c r="N323" s="134"/>
    </row>
    <row r="324" spans="9:14" x14ac:dyDescent="0.25">
      <c r="I324" s="134">
        <f t="shared" si="197"/>
        <v>0.32000000000000023</v>
      </c>
      <c r="J324" s="134">
        <f>IF('2-E-Communication'!$P$65="no","",ROUND($I324,4))</f>
        <v>0.32</v>
      </c>
      <c r="K324" s="134">
        <f>IF('2-E-Communication'!$P$66="no","",ROUND($I324,4))</f>
        <v>0.32</v>
      </c>
      <c r="L324" s="134">
        <f>IF('2-E-Communication'!$P$67="no","",ROUND($I324,4))</f>
        <v>0.32</v>
      </c>
      <c r="M324" s="134">
        <f>IF('2-E-Communication'!$P$68="no","",ROUND($I324,4))</f>
        <v>0.32</v>
      </c>
      <c r="N324" s="134"/>
    </row>
    <row r="325" spans="9:14" x14ac:dyDescent="0.25">
      <c r="I325" s="134">
        <f t="shared" si="197"/>
        <v>0.32100000000000023</v>
      </c>
      <c r="J325" s="134">
        <f>IF('2-E-Communication'!$P$65="no","",ROUND($I325,4))</f>
        <v>0.32100000000000001</v>
      </c>
      <c r="K325" s="134">
        <f>IF('2-E-Communication'!$P$66="no","",ROUND($I325,4))</f>
        <v>0.32100000000000001</v>
      </c>
      <c r="L325" s="134">
        <f>IF('2-E-Communication'!$P$67="no","",ROUND($I325,4))</f>
        <v>0.32100000000000001</v>
      </c>
      <c r="M325" s="134">
        <f>IF('2-E-Communication'!$P$68="no","",ROUND($I325,4))</f>
        <v>0.32100000000000001</v>
      </c>
      <c r="N325" s="134"/>
    </row>
    <row r="326" spans="9:14" x14ac:dyDescent="0.25">
      <c r="I326" s="134">
        <f t="shared" si="197"/>
        <v>0.32200000000000023</v>
      </c>
      <c r="J326" s="134">
        <f>IF('2-E-Communication'!$P$65="no","",ROUND($I326,4))</f>
        <v>0.32200000000000001</v>
      </c>
      <c r="K326" s="134">
        <f>IF('2-E-Communication'!$P$66="no","",ROUND($I326,4))</f>
        <v>0.32200000000000001</v>
      </c>
      <c r="L326" s="134">
        <f>IF('2-E-Communication'!$P$67="no","",ROUND($I326,4))</f>
        <v>0.32200000000000001</v>
      </c>
      <c r="M326" s="134">
        <f>IF('2-E-Communication'!$P$68="no","",ROUND($I326,4))</f>
        <v>0.32200000000000001</v>
      </c>
      <c r="N326" s="134"/>
    </row>
    <row r="327" spans="9:14" x14ac:dyDescent="0.25">
      <c r="I327" s="134">
        <f t="shared" si="197"/>
        <v>0.32300000000000023</v>
      </c>
      <c r="J327" s="134">
        <f>IF('2-E-Communication'!$P$65="no","",ROUND($I327,4))</f>
        <v>0.32300000000000001</v>
      </c>
      <c r="K327" s="134">
        <f>IF('2-E-Communication'!$P$66="no","",ROUND($I327,4))</f>
        <v>0.32300000000000001</v>
      </c>
      <c r="L327" s="134">
        <f>IF('2-E-Communication'!$P$67="no","",ROUND($I327,4))</f>
        <v>0.32300000000000001</v>
      </c>
      <c r="M327" s="134">
        <f>IF('2-E-Communication'!$P$68="no","",ROUND($I327,4))</f>
        <v>0.32300000000000001</v>
      </c>
      <c r="N327" s="134"/>
    </row>
    <row r="328" spans="9:14" x14ac:dyDescent="0.25">
      <c r="I328" s="134">
        <f t="shared" si="197"/>
        <v>0.32400000000000023</v>
      </c>
      <c r="J328" s="134">
        <f>IF('2-E-Communication'!$P$65="no","",ROUND($I328,4))</f>
        <v>0.32400000000000001</v>
      </c>
      <c r="K328" s="134">
        <f>IF('2-E-Communication'!$P$66="no","",ROUND($I328,4))</f>
        <v>0.32400000000000001</v>
      </c>
      <c r="L328" s="134">
        <f>IF('2-E-Communication'!$P$67="no","",ROUND($I328,4))</f>
        <v>0.32400000000000001</v>
      </c>
      <c r="M328" s="134">
        <f>IF('2-E-Communication'!$P$68="no","",ROUND($I328,4))</f>
        <v>0.32400000000000001</v>
      </c>
      <c r="N328" s="134"/>
    </row>
    <row r="329" spans="9:14" x14ac:dyDescent="0.25">
      <c r="I329" s="134">
        <f t="shared" si="197"/>
        <v>0.32500000000000023</v>
      </c>
      <c r="J329" s="134">
        <f>IF('2-E-Communication'!$P$65="no","",ROUND($I329,4))</f>
        <v>0.32500000000000001</v>
      </c>
      <c r="K329" s="134">
        <f>IF('2-E-Communication'!$P$66="no","",ROUND($I329,4))</f>
        <v>0.32500000000000001</v>
      </c>
      <c r="L329" s="134">
        <f>IF('2-E-Communication'!$P$67="no","",ROUND($I329,4))</f>
        <v>0.32500000000000001</v>
      </c>
      <c r="M329" s="134">
        <f>IF('2-E-Communication'!$P$68="no","",ROUND($I329,4))</f>
        <v>0.32500000000000001</v>
      </c>
      <c r="N329" s="134"/>
    </row>
    <row r="330" spans="9:14" x14ac:dyDescent="0.25">
      <c r="I330" s="134">
        <f t="shared" si="197"/>
        <v>0.32600000000000023</v>
      </c>
      <c r="J330" s="134">
        <f>IF('2-E-Communication'!$P$65="no","",ROUND($I330,4))</f>
        <v>0.32600000000000001</v>
      </c>
      <c r="K330" s="134">
        <f>IF('2-E-Communication'!$P$66="no","",ROUND($I330,4))</f>
        <v>0.32600000000000001</v>
      </c>
      <c r="L330" s="134">
        <f>IF('2-E-Communication'!$P$67="no","",ROUND($I330,4))</f>
        <v>0.32600000000000001</v>
      </c>
      <c r="M330" s="134">
        <f>IF('2-E-Communication'!$P$68="no","",ROUND($I330,4))</f>
        <v>0.32600000000000001</v>
      </c>
      <c r="N330" s="134"/>
    </row>
    <row r="331" spans="9:14" x14ac:dyDescent="0.25">
      <c r="I331" s="134">
        <f t="shared" si="197"/>
        <v>0.32700000000000023</v>
      </c>
      <c r="J331" s="134">
        <f>IF('2-E-Communication'!$P$65="no","",ROUND($I331,4))</f>
        <v>0.32700000000000001</v>
      </c>
      <c r="K331" s="134">
        <f>IF('2-E-Communication'!$P$66="no","",ROUND($I331,4))</f>
        <v>0.32700000000000001</v>
      </c>
      <c r="L331" s="134">
        <f>IF('2-E-Communication'!$P$67="no","",ROUND($I331,4))</f>
        <v>0.32700000000000001</v>
      </c>
      <c r="M331" s="134">
        <f>IF('2-E-Communication'!$P$68="no","",ROUND($I331,4))</f>
        <v>0.32700000000000001</v>
      </c>
      <c r="N331" s="134"/>
    </row>
    <row r="332" spans="9:14" x14ac:dyDescent="0.25">
      <c r="I332" s="134">
        <f t="shared" si="197"/>
        <v>0.32800000000000024</v>
      </c>
      <c r="J332" s="134">
        <f>IF('2-E-Communication'!$P$65="no","",ROUND($I332,4))</f>
        <v>0.32800000000000001</v>
      </c>
      <c r="K332" s="134">
        <f>IF('2-E-Communication'!$P$66="no","",ROUND($I332,4))</f>
        <v>0.32800000000000001</v>
      </c>
      <c r="L332" s="134">
        <f>IF('2-E-Communication'!$P$67="no","",ROUND($I332,4))</f>
        <v>0.32800000000000001</v>
      </c>
      <c r="M332" s="134">
        <f>IF('2-E-Communication'!$P$68="no","",ROUND($I332,4))</f>
        <v>0.32800000000000001</v>
      </c>
      <c r="N332" s="134"/>
    </row>
    <row r="333" spans="9:14" x14ac:dyDescent="0.25">
      <c r="I333" s="134">
        <f t="shared" si="197"/>
        <v>0.32900000000000024</v>
      </c>
      <c r="J333" s="134">
        <f>IF('2-E-Communication'!$P$65="no","",ROUND($I333,4))</f>
        <v>0.32900000000000001</v>
      </c>
      <c r="K333" s="134">
        <f>IF('2-E-Communication'!$P$66="no","",ROUND($I333,4))</f>
        <v>0.32900000000000001</v>
      </c>
      <c r="L333" s="134">
        <f>IF('2-E-Communication'!$P$67="no","",ROUND($I333,4))</f>
        <v>0.32900000000000001</v>
      </c>
      <c r="M333" s="134">
        <f>IF('2-E-Communication'!$P$68="no","",ROUND($I333,4))</f>
        <v>0.32900000000000001</v>
      </c>
      <c r="N333" s="134"/>
    </row>
    <row r="334" spans="9:14" x14ac:dyDescent="0.25">
      <c r="I334" s="134">
        <f t="shared" si="197"/>
        <v>0.33000000000000024</v>
      </c>
      <c r="J334" s="134">
        <f>IF('2-E-Communication'!$P$65="no","",ROUND($I334,4))</f>
        <v>0.33</v>
      </c>
      <c r="K334" s="134">
        <f>IF('2-E-Communication'!$P$66="no","",ROUND($I334,4))</f>
        <v>0.33</v>
      </c>
      <c r="L334" s="134">
        <f>IF('2-E-Communication'!$P$67="no","",ROUND($I334,4))</f>
        <v>0.33</v>
      </c>
      <c r="M334" s="134">
        <f>IF('2-E-Communication'!$P$68="no","",ROUND($I334,4))</f>
        <v>0.33</v>
      </c>
      <c r="N334" s="134"/>
    </row>
    <row r="335" spans="9:14" x14ac:dyDescent="0.25">
      <c r="I335" s="134">
        <f t="shared" si="197"/>
        <v>0.33100000000000024</v>
      </c>
      <c r="J335" s="134">
        <f>IF('2-E-Communication'!$P$65="no","",ROUND($I335,4))</f>
        <v>0.33100000000000002</v>
      </c>
      <c r="K335" s="134">
        <f>IF('2-E-Communication'!$P$66="no","",ROUND($I335,4))</f>
        <v>0.33100000000000002</v>
      </c>
      <c r="L335" s="134">
        <f>IF('2-E-Communication'!$P$67="no","",ROUND($I335,4))</f>
        <v>0.33100000000000002</v>
      </c>
      <c r="M335" s="134">
        <f>IF('2-E-Communication'!$P$68="no","",ROUND($I335,4))</f>
        <v>0.33100000000000002</v>
      </c>
      <c r="N335" s="134"/>
    </row>
    <row r="336" spans="9:14" x14ac:dyDescent="0.25">
      <c r="I336" s="134">
        <f t="shared" si="197"/>
        <v>0.33200000000000024</v>
      </c>
      <c r="J336" s="134">
        <f>IF('2-E-Communication'!$P$65="no","",ROUND($I336,4))</f>
        <v>0.33200000000000002</v>
      </c>
      <c r="K336" s="134">
        <f>IF('2-E-Communication'!$P$66="no","",ROUND($I336,4))</f>
        <v>0.33200000000000002</v>
      </c>
      <c r="L336" s="134">
        <f>IF('2-E-Communication'!$P$67="no","",ROUND($I336,4))</f>
        <v>0.33200000000000002</v>
      </c>
      <c r="M336" s="134">
        <f>IF('2-E-Communication'!$P$68="no","",ROUND($I336,4))</f>
        <v>0.33200000000000002</v>
      </c>
      <c r="N336" s="134"/>
    </row>
    <row r="337" spans="9:14" x14ac:dyDescent="0.25">
      <c r="I337" s="134">
        <f t="shared" si="197"/>
        <v>0.33300000000000024</v>
      </c>
      <c r="J337" s="134">
        <f>IF('2-E-Communication'!$P$65="no","",ROUND($I337,4))</f>
        <v>0.33300000000000002</v>
      </c>
      <c r="K337" s="134">
        <f>IF('2-E-Communication'!$P$66="no","",ROUND($I337,4))</f>
        <v>0.33300000000000002</v>
      </c>
      <c r="L337" s="134">
        <f>IF('2-E-Communication'!$P$67="no","",ROUND($I337,4))</f>
        <v>0.33300000000000002</v>
      </c>
      <c r="M337" s="134">
        <f>IF('2-E-Communication'!$P$68="no","",ROUND($I337,4))</f>
        <v>0.33300000000000002</v>
      </c>
      <c r="N337" s="134"/>
    </row>
    <row r="338" spans="9:14" x14ac:dyDescent="0.25">
      <c r="I338" s="134">
        <f t="shared" si="197"/>
        <v>0.33400000000000024</v>
      </c>
      <c r="J338" s="134">
        <f>IF('2-E-Communication'!$P$65="no","",ROUND($I338,4))</f>
        <v>0.33400000000000002</v>
      </c>
      <c r="K338" s="134">
        <f>IF('2-E-Communication'!$P$66="no","",ROUND($I338,4))</f>
        <v>0.33400000000000002</v>
      </c>
      <c r="L338" s="134">
        <f>IF('2-E-Communication'!$P$67="no","",ROUND($I338,4))</f>
        <v>0.33400000000000002</v>
      </c>
      <c r="M338" s="134">
        <f>IF('2-E-Communication'!$P$68="no","",ROUND($I338,4))</f>
        <v>0.33400000000000002</v>
      </c>
      <c r="N338" s="134"/>
    </row>
    <row r="339" spans="9:14" x14ac:dyDescent="0.25">
      <c r="I339" s="134">
        <f t="shared" si="197"/>
        <v>0.33500000000000024</v>
      </c>
      <c r="J339" s="134">
        <f>IF('2-E-Communication'!$P$65="no","",ROUND($I339,4))</f>
        <v>0.33500000000000002</v>
      </c>
      <c r="K339" s="134">
        <f>IF('2-E-Communication'!$P$66="no","",ROUND($I339,4))</f>
        <v>0.33500000000000002</v>
      </c>
      <c r="L339" s="134">
        <f>IF('2-E-Communication'!$P$67="no","",ROUND($I339,4))</f>
        <v>0.33500000000000002</v>
      </c>
      <c r="M339" s="134">
        <f>IF('2-E-Communication'!$P$68="no","",ROUND($I339,4))</f>
        <v>0.33500000000000002</v>
      </c>
      <c r="N339" s="134"/>
    </row>
    <row r="340" spans="9:14" x14ac:dyDescent="0.25">
      <c r="I340" s="134">
        <f t="shared" si="197"/>
        <v>0.33600000000000024</v>
      </c>
      <c r="J340" s="134">
        <f>IF('2-E-Communication'!$P$65="no","",ROUND($I340,4))</f>
        <v>0.33600000000000002</v>
      </c>
      <c r="K340" s="134">
        <f>IF('2-E-Communication'!$P$66="no","",ROUND($I340,4))</f>
        <v>0.33600000000000002</v>
      </c>
      <c r="L340" s="134">
        <f>IF('2-E-Communication'!$P$67="no","",ROUND($I340,4))</f>
        <v>0.33600000000000002</v>
      </c>
      <c r="M340" s="134">
        <f>IF('2-E-Communication'!$P$68="no","",ROUND($I340,4))</f>
        <v>0.33600000000000002</v>
      </c>
      <c r="N340" s="134"/>
    </row>
    <row r="341" spans="9:14" x14ac:dyDescent="0.25">
      <c r="I341" s="134">
        <f t="shared" si="197"/>
        <v>0.33700000000000024</v>
      </c>
      <c r="J341" s="134">
        <f>IF('2-E-Communication'!$P$65="no","",ROUND($I341,4))</f>
        <v>0.33700000000000002</v>
      </c>
      <c r="K341" s="134">
        <f>IF('2-E-Communication'!$P$66="no","",ROUND($I341,4))</f>
        <v>0.33700000000000002</v>
      </c>
      <c r="L341" s="134">
        <f>IF('2-E-Communication'!$P$67="no","",ROUND($I341,4))</f>
        <v>0.33700000000000002</v>
      </c>
      <c r="M341" s="134">
        <f>IF('2-E-Communication'!$P$68="no","",ROUND($I341,4))</f>
        <v>0.33700000000000002</v>
      </c>
      <c r="N341" s="134"/>
    </row>
    <row r="342" spans="9:14" x14ac:dyDescent="0.25">
      <c r="I342" s="134">
        <f t="shared" si="197"/>
        <v>0.33800000000000024</v>
      </c>
      <c r="J342" s="134">
        <f>IF('2-E-Communication'!$P$65="no","",ROUND($I342,4))</f>
        <v>0.33800000000000002</v>
      </c>
      <c r="K342" s="134">
        <f>IF('2-E-Communication'!$P$66="no","",ROUND($I342,4))</f>
        <v>0.33800000000000002</v>
      </c>
      <c r="L342" s="134">
        <f>IF('2-E-Communication'!$P$67="no","",ROUND($I342,4))</f>
        <v>0.33800000000000002</v>
      </c>
      <c r="M342" s="134">
        <f>IF('2-E-Communication'!$P$68="no","",ROUND($I342,4))</f>
        <v>0.33800000000000002</v>
      </c>
      <c r="N342" s="134"/>
    </row>
    <row r="343" spans="9:14" x14ac:dyDescent="0.25">
      <c r="I343" s="134">
        <f t="shared" si="197"/>
        <v>0.33900000000000025</v>
      </c>
      <c r="J343" s="134">
        <f>IF('2-E-Communication'!$P$65="no","",ROUND($I343,4))</f>
        <v>0.33900000000000002</v>
      </c>
      <c r="K343" s="134">
        <f>IF('2-E-Communication'!$P$66="no","",ROUND($I343,4))</f>
        <v>0.33900000000000002</v>
      </c>
      <c r="L343" s="134">
        <f>IF('2-E-Communication'!$P$67="no","",ROUND($I343,4))</f>
        <v>0.33900000000000002</v>
      </c>
      <c r="M343" s="134">
        <f>IF('2-E-Communication'!$P$68="no","",ROUND($I343,4))</f>
        <v>0.33900000000000002</v>
      </c>
      <c r="N343" s="134"/>
    </row>
    <row r="344" spans="9:14" x14ac:dyDescent="0.25">
      <c r="I344" s="134">
        <f t="shared" si="197"/>
        <v>0.34000000000000025</v>
      </c>
      <c r="J344" s="134">
        <f>IF('2-E-Communication'!$P$65="no","",ROUND($I344,4))</f>
        <v>0.34</v>
      </c>
      <c r="K344" s="134">
        <f>IF('2-E-Communication'!$P$66="no","",ROUND($I344,4))</f>
        <v>0.34</v>
      </c>
      <c r="L344" s="134">
        <f>IF('2-E-Communication'!$P$67="no","",ROUND($I344,4))</f>
        <v>0.34</v>
      </c>
      <c r="M344" s="134">
        <f>IF('2-E-Communication'!$P$68="no","",ROUND($I344,4))</f>
        <v>0.34</v>
      </c>
      <c r="N344" s="134"/>
    </row>
    <row r="345" spans="9:14" x14ac:dyDescent="0.25">
      <c r="I345" s="134">
        <f t="shared" si="197"/>
        <v>0.34100000000000025</v>
      </c>
      <c r="J345" s="134">
        <f>IF('2-E-Communication'!$P$65="no","",ROUND($I345,4))</f>
        <v>0.34100000000000003</v>
      </c>
      <c r="K345" s="134">
        <f>IF('2-E-Communication'!$P$66="no","",ROUND($I345,4))</f>
        <v>0.34100000000000003</v>
      </c>
      <c r="L345" s="134">
        <f>IF('2-E-Communication'!$P$67="no","",ROUND($I345,4))</f>
        <v>0.34100000000000003</v>
      </c>
      <c r="M345" s="134">
        <f>IF('2-E-Communication'!$P$68="no","",ROUND($I345,4))</f>
        <v>0.34100000000000003</v>
      </c>
      <c r="N345" s="134"/>
    </row>
    <row r="346" spans="9:14" x14ac:dyDescent="0.25">
      <c r="I346" s="134">
        <f t="shared" si="197"/>
        <v>0.34200000000000025</v>
      </c>
      <c r="J346" s="134">
        <f>IF('2-E-Communication'!$P$65="no","",ROUND($I346,4))</f>
        <v>0.34200000000000003</v>
      </c>
      <c r="K346" s="134">
        <f>IF('2-E-Communication'!$P$66="no","",ROUND($I346,4))</f>
        <v>0.34200000000000003</v>
      </c>
      <c r="L346" s="134">
        <f>IF('2-E-Communication'!$P$67="no","",ROUND($I346,4))</f>
        <v>0.34200000000000003</v>
      </c>
      <c r="M346" s="134">
        <f>IF('2-E-Communication'!$P$68="no","",ROUND($I346,4))</f>
        <v>0.34200000000000003</v>
      </c>
      <c r="N346" s="134"/>
    </row>
    <row r="347" spans="9:14" x14ac:dyDescent="0.25">
      <c r="I347" s="134">
        <f t="shared" si="197"/>
        <v>0.34300000000000025</v>
      </c>
      <c r="J347" s="134">
        <f>IF('2-E-Communication'!$P$65="no","",ROUND($I347,4))</f>
        <v>0.34300000000000003</v>
      </c>
      <c r="K347" s="134">
        <f>IF('2-E-Communication'!$P$66="no","",ROUND($I347,4))</f>
        <v>0.34300000000000003</v>
      </c>
      <c r="L347" s="134">
        <f>IF('2-E-Communication'!$P$67="no","",ROUND($I347,4))</f>
        <v>0.34300000000000003</v>
      </c>
      <c r="M347" s="134">
        <f>IF('2-E-Communication'!$P$68="no","",ROUND($I347,4))</f>
        <v>0.34300000000000003</v>
      </c>
      <c r="N347" s="134"/>
    </row>
    <row r="348" spans="9:14" x14ac:dyDescent="0.25">
      <c r="I348" s="134">
        <f t="shared" si="197"/>
        <v>0.34400000000000025</v>
      </c>
      <c r="J348" s="134">
        <f>IF('2-E-Communication'!$P$65="no","",ROUND($I348,4))</f>
        <v>0.34399999999999997</v>
      </c>
      <c r="K348" s="134">
        <f>IF('2-E-Communication'!$P$66="no","",ROUND($I348,4))</f>
        <v>0.34399999999999997</v>
      </c>
      <c r="L348" s="134">
        <f>IF('2-E-Communication'!$P$67="no","",ROUND($I348,4))</f>
        <v>0.34399999999999997</v>
      </c>
      <c r="M348" s="134">
        <f>IF('2-E-Communication'!$P$68="no","",ROUND($I348,4))</f>
        <v>0.34399999999999997</v>
      </c>
      <c r="N348" s="134"/>
    </row>
    <row r="349" spans="9:14" x14ac:dyDescent="0.25">
      <c r="I349" s="134">
        <f t="shared" si="197"/>
        <v>0.34500000000000025</v>
      </c>
      <c r="J349" s="134">
        <f>IF('2-E-Communication'!$P$65="no","",ROUND($I349,4))</f>
        <v>0.34499999999999997</v>
      </c>
      <c r="K349" s="134">
        <f>IF('2-E-Communication'!$P$66="no","",ROUND($I349,4))</f>
        <v>0.34499999999999997</v>
      </c>
      <c r="L349" s="134">
        <f>IF('2-E-Communication'!$P$67="no","",ROUND($I349,4))</f>
        <v>0.34499999999999997</v>
      </c>
      <c r="M349" s="134">
        <f>IF('2-E-Communication'!$P$68="no","",ROUND($I349,4))</f>
        <v>0.34499999999999997</v>
      </c>
      <c r="N349" s="134"/>
    </row>
    <row r="350" spans="9:14" x14ac:dyDescent="0.25">
      <c r="I350" s="134">
        <f t="shared" si="197"/>
        <v>0.34600000000000025</v>
      </c>
      <c r="J350" s="134">
        <f>IF('2-E-Communication'!$P$65="no","",ROUND($I350,4))</f>
        <v>0.34599999999999997</v>
      </c>
      <c r="K350" s="134">
        <f>IF('2-E-Communication'!$P$66="no","",ROUND($I350,4))</f>
        <v>0.34599999999999997</v>
      </c>
      <c r="L350" s="134">
        <f>IF('2-E-Communication'!$P$67="no","",ROUND($I350,4))</f>
        <v>0.34599999999999997</v>
      </c>
      <c r="M350" s="134">
        <f>IF('2-E-Communication'!$P$68="no","",ROUND($I350,4))</f>
        <v>0.34599999999999997</v>
      </c>
      <c r="N350" s="134"/>
    </row>
    <row r="351" spans="9:14" x14ac:dyDescent="0.25">
      <c r="I351" s="134">
        <f t="shared" si="197"/>
        <v>0.34700000000000025</v>
      </c>
      <c r="J351" s="134">
        <f>IF('2-E-Communication'!$P$65="no","",ROUND($I351,4))</f>
        <v>0.34699999999999998</v>
      </c>
      <c r="K351" s="134">
        <f>IF('2-E-Communication'!$P$66="no","",ROUND($I351,4))</f>
        <v>0.34699999999999998</v>
      </c>
      <c r="L351" s="134">
        <f>IF('2-E-Communication'!$P$67="no","",ROUND($I351,4))</f>
        <v>0.34699999999999998</v>
      </c>
      <c r="M351" s="134">
        <f>IF('2-E-Communication'!$P$68="no","",ROUND($I351,4))</f>
        <v>0.34699999999999998</v>
      </c>
      <c r="N351" s="134"/>
    </row>
    <row r="352" spans="9:14" x14ac:dyDescent="0.25">
      <c r="I352" s="134">
        <f t="shared" si="197"/>
        <v>0.34800000000000025</v>
      </c>
      <c r="J352" s="134">
        <f>IF('2-E-Communication'!$P$65="no","",ROUND($I352,4))</f>
        <v>0.34799999999999998</v>
      </c>
      <c r="K352" s="134">
        <f>IF('2-E-Communication'!$P$66="no","",ROUND($I352,4))</f>
        <v>0.34799999999999998</v>
      </c>
      <c r="L352" s="134">
        <f>IF('2-E-Communication'!$P$67="no","",ROUND($I352,4))</f>
        <v>0.34799999999999998</v>
      </c>
      <c r="M352" s="134">
        <f>IF('2-E-Communication'!$P$68="no","",ROUND($I352,4))</f>
        <v>0.34799999999999998</v>
      </c>
      <c r="N352" s="134"/>
    </row>
    <row r="353" spans="9:14" x14ac:dyDescent="0.25">
      <c r="I353" s="134">
        <f t="shared" si="197"/>
        <v>0.34900000000000025</v>
      </c>
      <c r="J353" s="134">
        <f>IF('2-E-Communication'!$P$65="no","",ROUND($I353,4))</f>
        <v>0.34899999999999998</v>
      </c>
      <c r="K353" s="134">
        <f>IF('2-E-Communication'!$P$66="no","",ROUND($I353,4))</f>
        <v>0.34899999999999998</v>
      </c>
      <c r="L353" s="134">
        <f>IF('2-E-Communication'!$P$67="no","",ROUND($I353,4))</f>
        <v>0.34899999999999998</v>
      </c>
      <c r="M353" s="134">
        <f>IF('2-E-Communication'!$P$68="no","",ROUND($I353,4))</f>
        <v>0.34899999999999998</v>
      </c>
      <c r="N353" s="134"/>
    </row>
    <row r="354" spans="9:14" x14ac:dyDescent="0.25">
      <c r="I354" s="134">
        <f t="shared" si="197"/>
        <v>0.35000000000000026</v>
      </c>
      <c r="J354" s="134">
        <f>IF('2-E-Communication'!$P$65="no","",ROUND($I354,4))</f>
        <v>0.35</v>
      </c>
      <c r="K354" s="134">
        <f>IF('2-E-Communication'!$P$66="no","",ROUND($I354,4))</f>
        <v>0.35</v>
      </c>
      <c r="L354" s="134">
        <f>IF('2-E-Communication'!$P$67="no","",ROUND($I354,4))</f>
        <v>0.35</v>
      </c>
      <c r="M354" s="134">
        <f>IF('2-E-Communication'!$P$68="no","",ROUND($I354,4))</f>
        <v>0.35</v>
      </c>
      <c r="N354" s="134"/>
    </row>
    <row r="355" spans="9:14" x14ac:dyDescent="0.25">
      <c r="I355" s="134">
        <f t="shared" si="197"/>
        <v>0.35100000000000026</v>
      </c>
      <c r="J355" s="134">
        <f>IF('2-E-Communication'!$P$65="no","",ROUND($I355,4))</f>
        <v>0.35099999999999998</v>
      </c>
      <c r="K355" s="134">
        <f>IF('2-E-Communication'!$P$66="no","",ROUND($I355,4))</f>
        <v>0.35099999999999998</v>
      </c>
      <c r="L355" s="134">
        <f>IF('2-E-Communication'!$P$67="no","",ROUND($I355,4))</f>
        <v>0.35099999999999998</v>
      </c>
      <c r="M355" s="134">
        <f>IF('2-E-Communication'!$P$68="no","",ROUND($I355,4))</f>
        <v>0.35099999999999998</v>
      </c>
      <c r="N355" s="134"/>
    </row>
    <row r="356" spans="9:14" x14ac:dyDescent="0.25">
      <c r="I356" s="134">
        <f t="shared" si="197"/>
        <v>0.35200000000000026</v>
      </c>
      <c r="J356" s="134">
        <f>IF('2-E-Communication'!$P$65="no","",ROUND($I356,4))</f>
        <v>0.35199999999999998</v>
      </c>
      <c r="K356" s="134">
        <f>IF('2-E-Communication'!$P$66="no","",ROUND($I356,4))</f>
        <v>0.35199999999999998</v>
      </c>
      <c r="L356" s="134">
        <f>IF('2-E-Communication'!$P$67="no","",ROUND($I356,4))</f>
        <v>0.35199999999999998</v>
      </c>
      <c r="M356" s="134">
        <f>IF('2-E-Communication'!$P$68="no","",ROUND($I356,4))</f>
        <v>0.35199999999999998</v>
      </c>
      <c r="N356" s="134"/>
    </row>
    <row r="357" spans="9:14" x14ac:dyDescent="0.25">
      <c r="I357" s="134">
        <f t="shared" si="197"/>
        <v>0.35300000000000026</v>
      </c>
      <c r="J357" s="134">
        <f>IF('2-E-Communication'!$P$65="no","",ROUND($I357,4))</f>
        <v>0.35299999999999998</v>
      </c>
      <c r="K357" s="134">
        <f>IF('2-E-Communication'!$P$66="no","",ROUND($I357,4))</f>
        <v>0.35299999999999998</v>
      </c>
      <c r="L357" s="134">
        <f>IF('2-E-Communication'!$P$67="no","",ROUND($I357,4))</f>
        <v>0.35299999999999998</v>
      </c>
      <c r="M357" s="134">
        <f>IF('2-E-Communication'!$P$68="no","",ROUND($I357,4))</f>
        <v>0.35299999999999998</v>
      </c>
      <c r="N357" s="134"/>
    </row>
    <row r="358" spans="9:14" x14ac:dyDescent="0.25">
      <c r="I358" s="134">
        <f t="shared" si="197"/>
        <v>0.35400000000000026</v>
      </c>
      <c r="J358" s="134">
        <f>IF('2-E-Communication'!$P$65="no","",ROUND($I358,4))</f>
        <v>0.35399999999999998</v>
      </c>
      <c r="K358" s="134">
        <f>IF('2-E-Communication'!$P$66="no","",ROUND($I358,4))</f>
        <v>0.35399999999999998</v>
      </c>
      <c r="L358" s="134">
        <f>IF('2-E-Communication'!$P$67="no","",ROUND($I358,4))</f>
        <v>0.35399999999999998</v>
      </c>
      <c r="M358" s="134">
        <f>IF('2-E-Communication'!$P$68="no","",ROUND($I358,4))</f>
        <v>0.35399999999999998</v>
      </c>
      <c r="N358" s="134"/>
    </row>
    <row r="359" spans="9:14" x14ac:dyDescent="0.25">
      <c r="I359" s="134">
        <f t="shared" si="197"/>
        <v>0.35500000000000026</v>
      </c>
      <c r="J359" s="134">
        <f>IF('2-E-Communication'!$P$65="no","",ROUND($I359,4))</f>
        <v>0.35499999999999998</v>
      </c>
      <c r="K359" s="134">
        <f>IF('2-E-Communication'!$P$66="no","",ROUND($I359,4))</f>
        <v>0.35499999999999998</v>
      </c>
      <c r="L359" s="134">
        <f>IF('2-E-Communication'!$P$67="no","",ROUND($I359,4))</f>
        <v>0.35499999999999998</v>
      </c>
      <c r="M359" s="134">
        <f>IF('2-E-Communication'!$P$68="no","",ROUND($I359,4))</f>
        <v>0.35499999999999998</v>
      </c>
      <c r="N359" s="134"/>
    </row>
    <row r="360" spans="9:14" x14ac:dyDescent="0.25">
      <c r="I360" s="134">
        <f t="shared" si="197"/>
        <v>0.35600000000000026</v>
      </c>
      <c r="J360" s="134">
        <f>IF('2-E-Communication'!$P$65="no","",ROUND($I360,4))</f>
        <v>0.35599999999999998</v>
      </c>
      <c r="K360" s="134">
        <f>IF('2-E-Communication'!$P$66="no","",ROUND($I360,4))</f>
        <v>0.35599999999999998</v>
      </c>
      <c r="L360" s="134">
        <f>IF('2-E-Communication'!$P$67="no","",ROUND($I360,4))</f>
        <v>0.35599999999999998</v>
      </c>
      <c r="M360" s="134">
        <f>IF('2-E-Communication'!$P$68="no","",ROUND($I360,4))</f>
        <v>0.35599999999999998</v>
      </c>
      <c r="N360" s="134"/>
    </row>
    <row r="361" spans="9:14" x14ac:dyDescent="0.25">
      <c r="I361" s="134">
        <f t="shared" si="197"/>
        <v>0.35700000000000026</v>
      </c>
      <c r="J361" s="134">
        <f>IF('2-E-Communication'!$P$65="no","",ROUND($I361,4))</f>
        <v>0.35699999999999998</v>
      </c>
      <c r="K361" s="134">
        <f>IF('2-E-Communication'!$P$66="no","",ROUND($I361,4))</f>
        <v>0.35699999999999998</v>
      </c>
      <c r="L361" s="134">
        <f>IF('2-E-Communication'!$P$67="no","",ROUND($I361,4))</f>
        <v>0.35699999999999998</v>
      </c>
      <c r="M361" s="134">
        <f>IF('2-E-Communication'!$P$68="no","",ROUND($I361,4))</f>
        <v>0.35699999999999998</v>
      </c>
      <c r="N361" s="134"/>
    </row>
    <row r="362" spans="9:14" x14ac:dyDescent="0.25">
      <c r="I362" s="134">
        <f t="shared" si="197"/>
        <v>0.35800000000000026</v>
      </c>
      <c r="J362" s="134">
        <f>IF('2-E-Communication'!$P$65="no","",ROUND($I362,4))</f>
        <v>0.35799999999999998</v>
      </c>
      <c r="K362" s="134">
        <f>IF('2-E-Communication'!$P$66="no","",ROUND($I362,4))</f>
        <v>0.35799999999999998</v>
      </c>
      <c r="L362" s="134">
        <f>IF('2-E-Communication'!$P$67="no","",ROUND($I362,4))</f>
        <v>0.35799999999999998</v>
      </c>
      <c r="M362" s="134">
        <f>IF('2-E-Communication'!$P$68="no","",ROUND($I362,4))</f>
        <v>0.35799999999999998</v>
      </c>
      <c r="N362" s="134"/>
    </row>
    <row r="363" spans="9:14" x14ac:dyDescent="0.25">
      <c r="I363" s="134">
        <f t="shared" si="197"/>
        <v>0.35900000000000026</v>
      </c>
      <c r="J363" s="134">
        <f>IF('2-E-Communication'!$P$65="no","",ROUND($I363,4))</f>
        <v>0.35899999999999999</v>
      </c>
      <c r="K363" s="134">
        <f>IF('2-E-Communication'!$P$66="no","",ROUND($I363,4))</f>
        <v>0.35899999999999999</v>
      </c>
      <c r="L363" s="134">
        <f>IF('2-E-Communication'!$P$67="no","",ROUND($I363,4))</f>
        <v>0.35899999999999999</v>
      </c>
      <c r="M363" s="134">
        <f>IF('2-E-Communication'!$P$68="no","",ROUND($I363,4))</f>
        <v>0.35899999999999999</v>
      </c>
      <c r="N363" s="134"/>
    </row>
    <row r="364" spans="9:14" x14ac:dyDescent="0.25">
      <c r="I364" s="134">
        <f t="shared" si="197"/>
        <v>0.36000000000000026</v>
      </c>
      <c r="J364" s="134">
        <f>IF('2-E-Communication'!$P$65="no","",ROUND($I364,4))</f>
        <v>0.36</v>
      </c>
      <c r="K364" s="134">
        <f>IF('2-E-Communication'!$P$66="no","",ROUND($I364,4))</f>
        <v>0.36</v>
      </c>
      <c r="L364" s="134">
        <f>IF('2-E-Communication'!$P$67="no","",ROUND($I364,4))</f>
        <v>0.36</v>
      </c>
      <c r="M364" s="134">
        <f>IF('2-E-Communication'!$P$68="no","",ROUND($I364,4))</f>
        <v>0.36</v>
      </c>
      <c r="N364" s="134"/>
    </row>
    <row r="365" spans="9:14" x14ac:dyDescent="0.25">
      <c r="I365" s="134">
        <f t="shared" si="197"/>
        <v>0.36100000000000027</v>
      </c>
      <c r="J365" s="134">
        <f>IF('2-E-Communication'!$P$65="no","",ROUND($I365,4))</f>
        <v>0.36099999999999999</v>
      </c>
      <c r="K365" s="134">
        <f>IF('2-E-Communication'!$P$66="no","",ROUND($I365,4))</f>
        <v>0.36099999999999999</v>
      </c>
      <c r="L365" s="134">
        <f>IF('2-E-Communication'!$P$67="no","",ROUND($I365,4))</f>
        <v>0.36099999999999999</v>
      </c>
      <c r="M365" s="134">
        <f>IF('2-E-Communication'!$P$68="no","",ROUND($I365,4))</f>
        <v>0.36099999999999999</v>
      </c>
      <c r="N365" s="134"/>
    </row>
    <row r="366" spans="9:14" x14ac:dyDescent="0.25">
      <c r="I366" s="134">
        <f t="shared" si="197"/>
        <v>0.36200000000000027</v>
      </c>
      <c r="J366" s="134">
        <f>IF('2-E-Communication'!$P$65="no","",ROUND($I366,4))</f>
        <v>0.36199999999999999</v>
      </c>
      <c r="K366" s="134">
        <f>IF('2-E-Communication'!$P$66="no","",ROUND($I366,4))</f>
        <v>0.36199999999999999</v>
      </c>
      <c r="L366" s="134">
        <f>IF('2-E-Communication'!$P$67="no","",ROUND($I366,4))</f>
        <v>0.36199999999999999</v>
      </c>
      <c r="M366" s="134">
        <f>IF('2-E-Communication'!$P$68="no","",ROUND($I366,4))</f>
        <v>0.36199999999999999</v>
      </c>
      <c r="N366" s="134"/>
    </row>
    <row r="367" spans="9:14" x14ac:dyDescent="0.25">
      <c r="I367" s="134">
        <f t="shared" si="197"/>
        <v>0.36300000000000027</v>
      </c>
      <c r="J367" s="134">
        <f>IF('2-E-Communication'!$P$65="no","",ROUND($I367,4))</f>
        <v>0.36299999999999999</v>
      </c>
      <c r="K367" s="134">
        <f>IF('2-E-Communication'!$P$66="no","",ROUND($I367,4))</f>
        <v>0.36299999999999999</v>
      </c>
      <c r="L367" s="134">
        <f>IF('2-E-Communication'!$P$67="no","",ROUND($I367,4))</f>
        <v>0.36299999999999999</v>
      </c>
      <c r="M367" s="134">
        <f>IF('2-E-Communication'!$P$68="no","",ROUND($I367,4))</f>
        <v>0.36299999999999999</v>
      </c>
      <c r="N367" s="134"/>
    </row>
    <row r="368" spans="9:14" x14ac:dyDescent="0.25">
      <c r="I368" s="134">
        <f t="shared" si="197"/>
        <v>0.36400000000000027</v>
      </c>
      <c r="J368" s="134">
        <f>IF('2-E-Communication'!$P$65="no","",ROUND($I368,4))</f>
        <v>0.36399999999999999</v>
      </c>
      <c r="K368" s="134">
        <f>IF('2-E-Communication'!$P$66="no","",ROUND($I368,4))</f>
        <v>0.36399999999999999</v>
      </c>
      <c r="L368" s="134">
        <f>IF('2-E-Communication'!$P$67="no","",ROUND($I368,4))</f>
        <v>0.36399999999999999</v>
      </c>
      <c r="M368" s="134">
        <f>IF('2-E-Communication'!$P$68="no","",ROUND($I368,4))</f>
        <v>0.36399999999999999</v>
      </c>
      <c r="N368" s="134"/>
    </row>
    <row r="369" spans="9:14" x14ac:dyDescent="0.25">
      <c r="I369" s="134">
        <f t="shared" si="197"/>
        <v>0.36500000000000027</v>
      </c>
      <c r="J369" s="134">
        <f>IF('2-E-Communication'!$P$65="no","",ROUND($I369,4))</f>
        <v>0.36499999999999999</v>
      </c>
      <c r="K369" s="134">
        <f>IF('2-E-Communication'!$P$66="no","",ROUND($I369,4))</f>
        <v>0.36499999999999999</v>
      </c>
      <c r="L369" s="134">
        <f>IF('2-E-Communication'!$P$67="no","",ROUND($I369,4))</f>
        <v>0.36499999999999999</v>
      </c>
      <c r="M369" s="134">
        <f>IF('2-E-Communication'!$P$68="no","",ROUND($I369,4))</f>
        <v>0.36499999999999999</v>
      </c>
      <c r="N369" s="134"/>
    </row>
    <row r="370" spans="9:14" x14ac:dyDescent="0.25">
      <c r="I370" s="134">
        <f t="shared" si="197"/>
        <v>0.36600000000000027</v>
      </c>
      <c r="J370" s="134">
        <f>IF('2-E-Communication'!$P$65="no","",ROUND($I370,4))</f>
        <v>0.36599999999999999</v>
      </c>
      <c r="K370" s="134">
        <f>IF('2-E-Communication'!$P$66="no","",ROUND($I370,4))</f>
        <v>0.36599999999999999</v>
      </c>
      <c r="L370" s="134">
        <f>IF('2-E-Communication'!$P$67="no","",ROUND($I370,4))</f>
        <v>0.36599999999999999</v>
      </c>
      <c r="M370" s="134">
        <f>IF('2-E-Communication'!$P$68="no","",ROUND($I370,4))</f>
        <v>0.36599999999999999</v>
      </c>
      <c r="N370" s="134"/>
    </row>
    <row r="371" spans="9:14" x14ac:dyDescent="0.25">
      <c r="I371" s="134">
        <f t="shared" si="197"/>
        <v>0.36700000000000027</v>
      </c>
      <c r="J371" s="134">
        <f>IF('2-E-Communication'!$P$65="no","",ROUND($I371,4))</f>
        <v>0.36699999999999999</v>
      </c>
      <c r="K371" s="134">
        <f>IF('2-E-Communication'!$P$66="no","",ROUND($I371,4))</f>
        <v>0.36699999999999999</v>
      </c>
      <c r="L371" s="134">
        <f>IF('2-E-Communication'!$P$67="no","",ROUND($I371,4))</f>
        <v>0.36699999999999999</v>
      </c>
      <c r="M371" s="134">
        <f>IF('2-E-Communication'!$P$68="no","",ROUND($I371,4))</f>
        <v>0.36699999999999999</v>
      </c>
      <c r="N371" s="134"/>
    </row>
    <row r="372" spans="9:14" x14ac:dyDescent="0.25">
      <c r="I372" s="134">
        <f t="shared" si="197"/>
        <v>0.36800000000000027</v>
      </c>
      <c r="J372" s="134">
        <f>IF('2-E-Communication'!$P$65="no","",ROUND($I372,4))</f>
        <v>0.36799999999999999</v>
      </c>
      <c r="K372" s="134">
        <f>IF('2-E-Communication'!$P$66="no","",ROUND($I372,4))</f>
        <v>0.36799999999999999</v>
      </c>
      <c r="L372" s="134">
        <f>IF('2-E-Communication'!$P$67="no","",ROUND($I372,4))</f>
        <v>0.36799999999999999</v>
      </c>
      <c r="M372" s="134">
        <f>IF('2-E-Communication'!$P$68="no","",ROUND($I372,4))</f>
        <v>0.36799999999999999</v>
      </c>
      <c r="N372" s="134"/>
    </row>
    <row r="373" spans="9:14" x14ac:dyDescent="0.25">
      <c r="I373" s="134">
        <f t="shared" si="197"/>
        <v>0.36900000000000027</v>
      </c>
      <c r="J373" s="134">
        <f>IF('2-E-Communication'!$P$65="no","",ROUND($I373,4))</f>
        <v>0.36899999999999999</v>
      </c>
      <c r="K373" s="134">
        <f>IF('2-E-Communication'!$P$66="no","",ROUND($I373,4))</f>
        <v>0.36899999999999999</v>
      </c>
      <c r="L373" s="134">
        <f>IF('2-E-Communication'!$P$67="no","",ROUND($I373,4))</f>
        <v>0.36899999999999999</v>
      </c>
      <c r="M373" s="134">
        <f>IF('2-E-Communication'!$P$68="no","",ROUND($I373,4))</f>
        <v>0.36899999999999999</v>
      </c>
      <c r="N373" s="134"/>
    </row>
    <row r="374" spans="9:14" x14ac:dyDescent="0.25">
      <c r="I374" s="134">
        <f t="shared" si="197"/>
        <v>0.37000000000000027</v>
      </c>
      <c r="J374" s="134">
        <f>IF('2-E-Communication'!$P$65="no","",ROUND($I374,4))</f>
        <v>0.37</v>
      </c>
      <c r="K374" s="134">
        <f>IF('2-E-Communication'!$P$66="no","",ROUND($I374,4))</f>
        <v>0.37</v>
      </c>
      <c r="L374" s="134">
        <f>IF('2-E-Communication'!$P$67="no","",ROUND($I374,4))</f>
        <v>0.37</v>
      </c>
      <c r="M374" s="134">
        <f>IF('2-E-Communication'!$P$68="no","",ROUND($I374,4))</f>
        <v>0.37</v>
      </c>
      <c r="N374" s="134"/>
    </row>
    <row r="375" spans="9:14" x14ac:dyDescent="0.25">
      <c r="I375" s="134">
        <f t="shared" si="197"/>
        <v>0.37100000000000027</v>
      </c>
      <c r="J375" s="134">
        <f>IF('2-E-Communication'!$P$65="no","",ROUND($I375,4))</f>
        <v>0.371</v>
      </c>
      <c r="K375" s="134">
        <f>IF('2-E-Communication'!$P$66="no","",ROUND($I375,4))</f>
        <v>0.371</v>
      </c>
      <c r="L375" s="134">
        <f>IF('2-E-Communication'!$P$67="no","",ROUND($I375,4))</f>
        <v>0.371</v>
      </c>
      <c r="M375" s="134">
        <f>IF('2-E-Communication'!$P$68="no","",ROUND($I375,4))</f>
        <v>0.371</v>
      </c>
      <c r="N375" s="134"/>
    </row>
    <row r="376" spans="9:14" x14ac:dyDescent="0.25">
      <c r="I376" s="134">
        <f t="shared" si="197"/>
        <v>0.37200000000000027</v>
      </c>
      <c r="J376" s="134">
        <f>IF('2-E-Communication'!$P$65="no","",ROUND($I376,4))</f>
        <v>0.372</v>
      </c>
      <c r="K376" s="134">
        <f>IF('2-E-Communication'!$P$66="no","",ROUND($I376,4))</f>
        <v>0.372</v>
      </c>
      <c r="L376" s="134">
        <f>IF('2-E-Communication'!$P$67="no","",ROUND($I376,4))</f>
        <v>0.372</v>
      </c>
      <c r="M376" s="134">
        <f>IF('2-E-Communication'!$P$68="no","",ROUND($I376,4))</f>
        <v>0.372</v>
      </c>
      <c r="N376" s="134"/>
    </row>
    <row r="377" spans="9:14" x14ac:dyDescent="0.25">
      <c r="I377" s="134">
        <f t="shared" si="197"/>
        <v>0.37300000000000028</v>
      </c>
      <c r="J377" s="134">
        <f>IF('2-E-Communication'!$P$65="no","",ROUND($I377,4))</f>
        <v>0.373</v>
      </c>
      <c r="K377" s="134">
        <f>IF('2-E-Communication'!$P$66="no","",ROUND($I377,4))</f>
        <v>0.373</v>
      </c>
      <c r="L377" s="134">
        <f>IF('2-E-Communication'!$P$67="no","",ROUND($I377,4))</f>
        <v>0.373</v>
      </c>
      <c r="M377" s="134">
        <f>IF('2-E-Communication'!$P$68="no","",ROUND($I377,4))</f>
        <v>0.373</v>
      </c>
      <c r="N377" s="134"/>
    </row>
    <row r="378" spans="9:14" x14ac:dyDescent="0.25">
      <c r="I378" s="134">
        <f t="shared" si="197"/>
        <v>0.37400000000000028</v>
      </c>
      <c r="J378" s="134">
        <f>IF('2-E-Communication'!$P$65="no","",ROUND($I378,4))</f>
        <v>0.374</v>
      </c>
      <c r="K378" s="134">
        <f>IF('2-E-Communication'!$P$66="no","",ROUND($I378,4))</f>
        <v>0.374</v>
      </c>
      <c r="L378" s="134">
        <f>IF('2-E-Communication'!$P$67="no","",ROUND($I378,4))</f>
        <v>0.374</v>
      </c>
      <c r="M378" s="134">
        <f>IF('2-E-Communication'!$P$68="no","",ROUND($I378,4))</f>
        <v>0.374</v>
      </c>
      <c r="N378" s="134"/>
    </row>
    <row r="379" spans="9:14" x14ac:dyDescent="0.25">
      <c r="I379" s="134">
        <f t="shared" si="197"/>
        <v>0.37500000000000028</v>
      </c>
      <c r="J379" s="134">
        <f>IF('2-E-Communication'!$P$65="no","",ROUND($I379,4))</f>
        <v>0.375</v>
      </c>
      <c r="K379" s="134">
        <f>IF('2-E-Communication'!$P$66="no","",ROUND($I379,4))</f>
        <v>0.375</v>
      </c>
      <c r="L379" s="134">
        <f>IF('2-E-Communication'!$P$67="no","",ROUND($I379,4))</f>
        <v>0.375</v>
      </c>
      <c r="M379" s="134">
        <f>IF('2-E-Communication'!$P$68="no","",ROUND($I379,4))</f>
        <v>0.375</v>
      </c>
      <c r="N379" s="134"/>
    </row>
    <row r="380" spans="9:14" x14ac:dyDescent="0.25">
      <c r="I380" s="134">
        <f t="shared" si="197"/>
        <v>0.37600000000000028</v>
      </c>
      <c r="J380" s="134">
        <f>IF('2-E-Communication'!$P$65="no","",ROUND($I380,4))</f>
        <v>0.376</v>
      </c>
      <c r="K380" s="134">
        <f>IF('2-E-Communication'!$P$66="no","",ROUND($I380,4))</f>
        <v>0.376</v>
      </c>
      <c r="L380" s="134">
        <f>IF('2-E-Communication'!$P$67="no","",ROUND($I380,4))</f>
        <v>0.376</v>
      </c>
      <c r="M380" s="134">
        <f>IF('2-E-Communication'!$P$68="no","",ROUND($I380,4))</f>
        <v>0.376</v>
      </c>
      <c r="N380" s="134"/>
    </row>
    <row r="381" spans="9:14" x14ac:dyDescent="0.25">
      <c r="I381" s="134">
        <f t="shared" ref="I381:I444" si="198">I380+0.001</f>
        <v>0.37700000000000028</v>
      </c>
      <c r="J381" s="134">
        <f>IF('2-E-Communication'!$P$65="no","",ROUND($I381,4))</f>
        <v>0.377</v>
      </c>
      <c r="K381" s="134">
        <f>IF('2-E-Communication'!$P$66="no","",ROUND($I381,4))</f>
        <v>0.377</v>
      </c>
      <c r="L381" s="134">
        <f>IF('2-E-Communication'!$P$67="no","",ROUND($I381,4))</f>
        <v>0.377</v>
      </c>
      <c r="M381" s="134">
        <f>IF('2-E-Communication'!$P$68="no","",ROUND($I381,4))</f>
        <v>0.377</v>
      </c>
      <c r="N381" s="134"/>
    </row>
    <row r="382" spans="9:14" x14ac:dyDescent="0.25">
      <c r="I382" s="134">
        <f t="shared" si="198"/>
        <v>0.37800000000000028</v>
      </c>
      <c r="J382" s="134">
        <f>IF('2-E-Communication'!$P$65="no","",ROUND($I382,4))</f>
        <v>0.378</v>
      </c>
      <c r="K382" s="134">
        <f>IF('2-E-Communication'!$P$66="no","",ROUND($I382,4))</f>
        <v>0.378</v>
      </c>
      <c r="L382" s="134">
        <f>IF('2-E-Communication'!$P$67="no","",ROUND($I382,4))</f>
        <v>0.378</v>
      </c>
      <c r="M382" s="134">
        <f>IF('2-E-Communication'!$P$68="no","",ROUND($I382,4))</f>
        <v>0.378</v>
      </c>
      <c r="N382" s="134"/>
    </row>
    <row r="383" spans="9:14" x14ac:dyDescent="0.25">
      <c r="I383" s="134">
        <f t="shared" si="198"/>
        <v>0.37900000000000028</v>
      </c>
      <c r="J383" s="134">
        <f>IF('2-E-Communication'!$P$65="no","",ROUND($I383,4))</f>
        <v>0.379</v>
      </c>
      <c r="K383" s="134">
        <f>IF('2-E-Communication'!$P$66="no","",ROUND($I383,4))</f>
        <v>0.379</v>
      </c>
      <c r="L383" s="134">
        <f>IF('2-E-Communication'!$P$67="no","",ROUND($I383,4))</f>
        <v>0.379</v>
      </c>
      <c r="M383" s="134">
        <f>IF('2-E-Communication'!$P$68="no","",ROUND($I383,4))</f>
        <v>0.379</v>
      </c>
      <c r="N383" s="134"/>
    </row>
    <row r="384" spans="9:14" x14ac:dyDescent="0.25">
      <c r="I384" s="134">
        <f t="shared" si="198"/>
        <v>0.38000000000000028</v>
      </c>
      <c r="J384" s="134">
        <f>IF('2-E-Communication'!$P$65="no","",ROUND($I384,4))</f>
        <v>0.38</v>
      </c>
      <c r="K384" s="134">
        <f>IF('2-E-Communication'!$P$66="no","",ROUND($I384,4))</f>
        <v>0.38</v>
      </c>
      <c r="L384" s="134">
        <f>IF('2-E-Communication'!$P$67="no","",ROUND($I384,4))</f>
        <v>0.38</v>
      </c>
      <c r="M384" s="134">
        <f>IF('2-E-Communication'!$P$68="no","",ROUND($I384,4))</f>
        <v>0.38</v>
      </c>
      <c r="N384" s="134"/>
    </row>
    <row r="385" spans="9:14" x14ac:dyDescent="0.25">
      <c r="I385" s="134">
        <f t="shared" si="198"/>
        <v>0.38100000000000028</v>
      </c>
      <c r="J385" s="134">
        <f>IF('2-E-Communication'!$P$65="no","",ROUND($I385,4))</f>
        <v>0.38100000000000001</v>
      </c>
      <c r="K385" s="134">
        <f>IF('2-E-Communication'!$P$66="no","",ROUND($I385,4))</f>
        <v>0.38100000000000001</v>
      </c>
      <c r="L385" s="134">
        <f>IF('2-E-Communication'!$P$67="no","",ROUND($I385,4))</f>
        <v>0.38100000000000001</v>
      </c>
      <c r="M385" s="134">
        <f>IF('2-E-Communication'!$P$68="no","",ROUND($I385,4))</f>
        <v>0.38100000000000001</v>
      </c>
      <c r="N385" s="134"/>
    </row>
    <row r="386" spans="9:14" x14ac:dyDescent="0.25">
      <c r="I386" s="134">
        <f t="shared" si="198"/>
        <v>0.38200000000000028</v>
      </c>
      <c r="J386" s="134">
        <f>IF('2-E-Communication'!$P$65="no","",ROUND($I386,4))</f>
        <v>0.38200000000000001</v>
      </c>
      <c r="K386" s="134">
        <f>IF('2-E-Communication'!$P$66="no","",ROUND($I386,4))</f>
        <v>0.38200000000000001</v>
      </c>
      <c r="L386" s="134">
        <f>IF('2-E-Communication'!$P$67="no","",ROUND($I386,4))</f>
        <v>0.38200000000000001</v>
      </c>
      <c r="M386" s="134">
        <f>IF('2-E-Communication'!$P$68="no","",ROUND($I386,4))</f>
        <v>0.38200000000000001</v>
      </c>
      <c r="N386" s="134"/>
    </row>
    <row r="387" spans="9:14" x14ac:dyDescent="0.25">
      <c r="I387" s="134">
        <f t="shared" si="198"/>
        <v>0.38300000000000028</v>
      </c>
      <c r="J387" s="134">
        <f>IF('2-E-Communication'!$P$65="no","",ROUND($I387,4))</f>
        <v>0.38300000000000001</v>
      </c>
      <c r="K387" s="134">
        <f>IF('2-E-Communication'!$P$66="no","",ROUND($I387,4))</f>
        <v>0.38300000000000001</v>
      </c>
      <c r="L387" s="134">
        <f>IF('2-E-Communication'!$P$67="no","",ROUND($I387,4))</f>
        <v>0.38300000000000001</v>
      </c>
      <c r="M387" s="134">
        <f>IF('2-E-Communication'!$P$68="no","",ROUND($I387,4))</f>
        <v>0.38300000000000001</v>
      </c>
      <c r="N387" s="134"/>
    </row>
    <row r="388" spans="9:14" x14ac:dyDescent="0.25">
      <c r="I388" s="134">
        <f t="shared" si="198"/>
        <v>0.38400000000000029</v>
      </c>
      <c r="J388" s="134">
        <f>IF('2-E-Communication'!$P$65="no","",ROUND($I388,4))</f>
        <v>0.38400000000000001</v>
      </c>
      <c r="K388" s="134">
        <f>IF('2-E-Communication'!$P$66="no","",ROUND($I388,4))</f>
        <v>0.38400000000000001</v>
      </c>
      <c r="L388" s="134">
        <f>IF('2-E-Communication'!$P$67="no","",ROUND($I388,4))</f>
        <v>0.38400000000000001</v>
      </c>
      <c r="M388" s="134">
        <f>IF('2-E-Communication'!$P$68="no","",ROUND($I388,4))</f>
        <v>0.38400000000000001</v>
      </c>
      <c r="N388" s="134"/>
    </row>
    <row r="389" spans="9:14" x14ac:dyDescent="0.25">
      <c r="I389" s="134">
        <f t="shared" si="198"/>
        <v>0.38500000000000029</v>
      </c>
      <c r="J389" s="134">
        <f>IF('2-E-Communication'!$P$65="no","",ROUND($I389,4))</f>
        <v>0.38500000000000001</v>
      </c>
      <c r="K389" s="134">
        <f>IF('2-E-Communication'!$P$66="no","",ROUND($I389,4))</f>
        <v>0.38500000000000001</v>
      </c>
      <c r="L389" s="134">
        <f>IF('2-E-Communication'!$P$67="no","",ROUND($I389,4))</f>
        <v>0.38500000000000001</v>
      </c>
      <c r="M389" s="134">
        <f>IF('2-E-Communication'!$P$68="no","",ROUND($I389,4))</f>
        <v>0.38500000000000001</v>
      </c>
      <c r="N389" s="134"/>
    </row>
    <row r="390" spans="9:14" x14ac:dyDescent="0.25">
      <c r="I390" s="134">
        <f t="shared" si="198"/>
        <v>0.38600000000000029</v>
      </c>
      <c r="J390" s="134">
        <f>IF('2-E-Communication'!$P$65="no","",ROUND($I390,4))</f>
        <v>0.38600000000000001</v>
      </c>
      <c r="K390" s="134">
        <f>IF('2-E-Communication'!$P$66="no","",ROUND($I390,4))</f>
        <v>0.38600000000000001</v>
      </c>
      <c r="L390" s="134">
        <f>IF('2-E-Communication'!$P$67="no","",ROUND($I390,4))</f>
        <v>0.38600000000000001</v>
      </c>
      <c r="M390" s="134">
        <f>IF('2-E-Communication'!$P$68="no","",ROUND($I390,4))</f>
        <v>0.38600000000000001</v>
      </c>
      <c r="N390" s="134"/>
    </row>
    <row r="391" spans="9:14" x14ac:dyDescent="0.25">
      <c r="I391" s="134">
        <f t="shared" si="198"/>
        <v>0.38700000000000029</v>
      </c>
      <c r="J391" s="134">
        <f>IF('2-E-Communication'!$P$65="no","",ROUND($I391,4))</f>
        <v>0.38700000000000001</v>
      </c>
      <c r="K391" s="134">
        <f>IF('2-E-Communication'!$P$66="no","",ROUND($I391,4))</f>
        <v>0.38700000000000001</v>
      </c>
      <c r="L391" s="134">
        <f>IF('2-E-Communication'!$P$67="no","",ROUND($I391,4))</f>
        <v>0.38700000000000001</v>
      </c>
      <c r="M391" s="134">
        <f>IF('2-E-Communication'!$P$68="no","",ROUND($I391,4))</f>
        <v>0.38700000000000001</v>
      </c>
      <c r="N391" s="134"/>
    </row>
    <row r="392" spans="9:14" x14ac:dyDescent="0.25">
      <c r="I392" s="134">
        <f t="shared" si="198"/>
        <v>0.38800000000000029</v>
      </c>
      <c r="J392" s="134">
        <f>IF('2-E-Communication'!$P$65="no","",ROUND($I392,4))</f>
        <v>0.38800000000000001</v>
      </c>
      <c r="K392" s="134">
        <f>IF('2-E-Communication'!$P$66="no","",ROUND($I392,4))</f>
        <v>0.38800000000000001</v>
      </c>
      <c r="L392" s="134">
        <f>IF('2-E-Communication'!$P$67="no","",ROUND($I392,4))</f>
        <v>0.38800000000000001</v>
      </c>
      <c r="M392" s="134">
        <f>IF('2-E-Communication'!$P$68="no","",ROUND($I392,4))</f>
        <v>0.38800000000000001</v>
      </c>
      <c r="N392" s="134"/>
    </row>
    <row r="393" spans="9:14" x14ac:dyDescent="0.25">
      <c r="I393" s="134">
        <f t="shared" si="198"/>
        <v>0.38900000000000029</v>
      </c>
      <c r="J393" s="134">
        <f>IF('2-E-Communication'!$P$65="no","",ROUND($I393,4))</f>
        <v>0.38900000000000001</v>
      </c>
      <c r="K393" s="134">
        <f>IF('2-E-Communication'!$P$66="no","",ROUND($I393,4))</f>
        <v>0.38900000000000001</v>
      </c>
      <c r="L393" s="134">
        <f>IF('2-E-Communication'!$P$67="no","",ROUND($I393,4))</f>
        <v>0.38900000000000001</v>
      </c>
      <c r="M393" s="134">
        <f>IF('2-E-Communication'!$P$68="no","",ROUND($I393,4))</f>
        <v>0.38900000000000001</v>
      </c>
      <c r="N393" s="134"/>
    </row>
    <row r="394" spans="9:14" x14ac:dyDescent="0.25">
      <c r="I394" s="134">
        <f t="shared" si="198"/>
        <v>0.39000000000000029</v>
      </c>
      <c r="J394" s="134">
        <f>IF('2-E-Communication'!$P$65="no","",ROUND($I394,4))</f>
        <v>0.39</v>
      </c>
      <c r="K394" s="134">
        <f>IF('2-E-Communication'!$P$66="no","",ROUND($I394,4))</f>
        <v>0.39</v>
      </c>
      <c r="L394" s="134">
        <f>IF('2-E-Communication'!$P$67="no","",ROUND($I394,4))</f>
        <v>0.39</v>
      </c>
      <c r="M394" s="134">
        <f>IF('2-E-Communication'!$P$68="no","",ROUND($I394,4))</f>
        <v>0.39</v>
      </c>
      <c r="N394" s="134"/>
    </row>
    <row r="395" spans="9:14" x14ac:dyDescent="0.25">
      <c r="I395" s="134">
        <f t="shared" si="198"/>
        <v>0.39100000000000029</v>
      </c>
      <c r="J395" s="134">
        <f>IF('2-E-Communication'!$P$65="no","",ROUND($I395,4))</f>
        <v>0.39100000000000001</v>
      </c>
      <c r="K395" s="134">
        <f>IF('2-E-Communication'!$P$66="no","",ROUND($I395,4))</f>
        <v>0.39100000000000001</v>
      </c>
      <c r="L395" s="134">
        <f>IF('2-E-Communication'!$P$67="no","",ROUND($I395,4))</f>
        <v>0.39100000000000001</v>
      </c>
      <c r="M395" s="134">
        <f>IF('2-E-Communication'!$P$68="no","",ROUND($I395,4))</f>
        <v>0.39100000000000001</v>
      </c>
      <c r="N395" s="134"/>
    </row>
    <row r="396" spans="9:14" x14ac:dyDescent="0.25">
      <c r="I396" s="134">
        <f t="shared" si="198"/>
        <v>0.39200000000000029</v>
      </c>
      <c r="J396" s="134">
        <f>IF('2-E-Communication'!$P$65="no","",ROUND($I396,4))</f>
        <v>0.39200000000000002</v>
      </c>
      <c r="K396" s="134">
        <f>IF('2-E-Communication'!$P$66="no","",ROUND($I396,4))</f>
        <v>0.39200000000000002</v>
      </c>
      <c r="L396" s="134">
        <f>IF('2-E-Communication'!$P$67="no","",ROUND($I396,4))</f>
        <v>0.39200000000000002</v>
      </c>
      <c r="M396" s="134">
        <f>IF('2-E-Communication'!$P$68="no","",ROUND($I396,4))</f>
        <v>0.39200000000000002</v>
      </c>
      <c r="N396" s="134"/>
    </row>
    <row r="397" spans="9:14" x14ac:dyDescent="0.25">
      <c r="I397" s="134">
        <f t="shared" si="198"/>
        <v>0.39300000000000029</v>
      </c>
      <c r="J397" s="134">
        <f>IF('2-E-Communication'!$P$65="no","",ROUND($I397,4))</f>
        <v>0.39300000000000002</v>
      </c>
      <c r="K397" s="134">
        <f>IF('2-E-Communication'!$P$66="no","",ROUND($I397,4))</f>
        <v>0.39300000000000002</v>
      </c>
      <c r="L397" s="134">
        <f>IF('2-E-Communication'!$P$67="no","",ROUND($I397,4))</f>
        <v>0.39300000000000002</v>
      </c>
      <c r="M397" s="134">
        <f>IF('2-E-Communication'!$P$68="no","",ROUND($I397,4))</f>
        <v>0.39300000000000002</v>
      </c>
      <c r="N397" s="134"/>
    </row>
    <row r="398" spans="9:14" x14ac:dyDescent="0.25">
      <c r="I398" s="134">
        <f t="shared" si="198"/>
        <v>0.39400000000000029</v>
      </c>
      <c r="J398" s="134">
        <f>IF('2-E-Communication'!$P$65="no","",ROUND($I398,4))</f>
        <v>0.39400000000000002</v>
      </c>
      <c r="K398" s="134">
        <f>IF('2-E-Communication'!$P$66="no","",ROUND($I398,4))</f>
        <v>0.39400000000000002</v>
      </c>
      <c r="L398" s="134">
        <f>IF('2-E-Communication'!$P$67="no","",ROUND($I398,4))</f>
        <v>0.39400000000000002</v>
      </c>
      <c r="M398" s="134">
        <f>IF('2-E-Communication'!$P$68="no","",ROUND($I398,4))</f>
        <v>0.39400000000000002</v>
      </c>
      <c r="N398" s="134"/>
    </row>
    <row r="399" spans="9:14" x14ac:dyDescent="0.25">
      <c r="I399" s="134">
        <f t="shared" si="198"/>
        <v>0.3950000000000003</v>
      </c>
      <c r="J399" s="134">
        <f>IF('2-E-Communication'!$P$65="no","",ROUND($I399,4))</f>
        <v>0.39500000000000002</v>
      </c>
      <c r="K399" s="134">
        <f>IF('2-E-Communication'!$P$66="no","",ROUND($I399,4))</f>
        <v>0.39500000000000002</v>
      </c>
      <c r="L399" s="134">
        <f>IF('2-E-Communication'!$P$67="no","",ROUND($I399,4))</f>
        <v>0.39500000000000002</v>
      </c>
      <c r="M399" s="134">
        <f>IF('2-E-Communication'!$P$68="no","",ROUND($I399,4))</f>
        <v>0.39500000000000002</v>
      </c>
      <c r="N399" s="134"/>
    </row>
    <row r="400" spans="9:14" x14ac:dyDescent="0.25">
      <c r="I400" s="134">
        <f t="shared" si="198"/>
        <v>0.3960000000000003</v>
      </c>
      <c r="J400" s="134">
        <f>IF('2-E-Communication'!$P$65="no","",ROUND($I400,4))</f>
        <v>0.39600000000000002</v>
      </c>
      <c r="K400" s="134">
        <f>IF('2-E-Communication'!$P$66="no","",ROUND($I400,4))</f>
        <v>0.39600000000000002</v>
      </c>
      <c r="L400" s="134">
        <f>IF('2-E-Communication'!$P$67="no","",ROUND($I400,4))</f>
        <v>0.39600000000000002</v>
      </c>
      <c r="M400" s="134">
        <f>IF('2-E-Communication'!$P$68="no","",ROUND($I400,4))</f>
        <v>0.39600000000000002</v>
      </c>
      <c r="N400" s="134"/>
    </row>
    <row r="401" spans="9:14" x14ac:dyDescent="0.25">
      <c r="I401" s="134">
        <f t="shared" si="198"/>
        <v>0.3970000000000003</v>
      </c>
      <c r="J401" s="134">
        <f>IF('2-E-Communication'!$P$65="no","",ROUND($I401,4))</f>
        <v>0.39700000000000002</v>
      </c>
      <c r="K401" s="134">
        <f>IF('2-E-Communication'!$P$66="no","",ROUND($I401,4))</f>
        <v>0.39700000000000002</v>
      </c>
      <c r="L401" s="134">
        <f>IF('2-E-Communication'!$P$67="no","",ROUND($I401,4))</f>
        <v>0.39700000000000002</v>
      </c>
      <c r="M401" s="134">
        <f>IF('2-E-Communication'!$P$68="no","",ROUND($I401,4))</f>
        <v>0.39700000000000002</v>
      </c>
      <c r="N401" s="134"/>
    </row>
    <row r="402" spans="9:14" x14ac:dyDescent="0.25">
      <c r="I402" s="134">
        <f t="shared" si="198"/>
        <v>0.3980000000000003</v>
      </c>
      <c r="J402" s="134">
        <f>IF('2-E-Communication'!$P$65="no","",ROUND($I402,4))</f>
        <v>0.39800000000000002</v>
      </c>
      <c r="K402" s="134">
        <f>IF('2-E-Communication'!$P$66="no","",ROUND($I402,4))</f>
        <v>0.39800000000000002</v>
      </c>
      <c r="L402" s="134">
        <f>IF('2-E-Communication'!$P$67="no","",ROUND($I402,4))</f>
        <v>0.39800000000000002</v>
      </c>
      <c r="M402" s="134">
        <f>IF('2-E-Communication'!$P$68="no","",ROUND($I402,4))</f>
        <v>0.39800000000000002</v>
      </c>
      <c r="N402" s="134"/>
    </row>
    <row r="403" spans="9:14" x14ac:dyDescent="0.25">
      <c r="I403" s="134">
        <f t="shared" si="198"/>
        <v>0.3990000000000003</v>
      </c>
      <c r="J403" s="134">
        <f>IF('2-E-Communication'!$P$65="no","",ROUND($I403,4))</f>
        <v>0.39900000000000002</v>
      </c>
      <c r="K403" s="134">
        <f>IF('2-E-Communication'!$P$66="no","",ROUND($I403,4))</f>
        <v>0.39900000000000002</v>
      </c>
      <c r="L403" s="134">
        <f>IF('2-E-Communication'!$P$67="no","",ROUND($I403,4))</f>
        <v>0.39900000000000002</v>
      </c>
      <c r="M403" s="134">
        <f>IF('2-E-Communication'!$P$68="no","",ROUND($I403,4))</f>
        <v>0.39900000000000002</v>
      </c>
      <c r="N403" s="134"/>
    </row>
    <row r="404" spans="9:14" x14ac:dyDescent="0.25">
      <c r="I404" s="134">
        <f t="shared" si="198"/>
        <v>0.4000000000000003</v>
      </c>
      <c r="J404" s="134">
        <f>IF('2-E-Communication'!$P$65="no","",ROUND($I404,4))</f>
        <v>0.4</v>
      </c>
      <c r="K404" s="134">
        <f>IF('2-E-Communication'!$P$66="no","",ROUND($I404,4))</f>
        <v>0.4</v>
      </c>
      <c r="L404" s="134">
        <f>IF('2-E-Communication'!$P$67="no","",ROUND($I404,4))</f>
        <v>0.4</v>
      </c>
      <c r="M404" s="134">
        <f>IF('2-E-Communication'!$P$68="no","",ROUND($I404,4))</f>
        <v>0.4</v>
      </c>
      <c r="N404" s="134"/>
    </row>
    <row r="405" spans="9:14" x14ac:dyDescent="0.25">
      <c r="I405" s="134">
        <f t="shared" si="198"/>
        <v>0.4010000000000003</v>
      </c>
      <c r="J405" s="134">
        <f>IF('2-E-Communication'!$P$65="no","",ROUND($I405,4))</f>
        <v>0.40100000000000002</v>
      </c>
      <c r="K405" s="134">
        <f>IF('2-E-Communication'!$P$66="no","",ROUND($I405,4))</f>
        <v>0.40100000000000002</v>
      </c>
      <c r="L405" s="134">
        <f>IF('2-E-Communication'!$P$67="no","",ROUND($I405,4))</f>
        <v>0.40100000000000002</v>
      </c>
      <c r="M405" s="134">
        <f>IF('2-E-Communication'!$P$68="no","",ROUND($I405,4))</f>
        <v>0.40100000000000002</v>
      </c>
      <c r="N405" s="134"/>
    </row>
    <row r="406" spans="9:14" x14ac:dyDescent="0.25">
      <c r="I406" s="134">
        <f t="shared" si="198"/>
        <v>0.4020000000000003</v>
      </c>
      <c r="J406" s="134">
        <f>IF('2-E-Communication'!$P$65="no","",ROUND($I406,4))</f>
        <v>0.40200000000000002</v>
      </c>
      <c r="K406" s="134">
        <f>IF('2-E-Communication'!$P$66="no","",ROUND($I406,4))</f>
        <v>0.40200000000000002</v>
      </c>
      <c r="L406" s="134">
        <f>IF('2-E-Communication'!$P$67="no","",ROUND($I406,4))</f>
        <v>0.40200000000000002</v>
      </c>
      <c r="M406" s="134">
        <f>IF('2-E-Communication'!$P$68="no","",ROUND($I406,4))</f>
        <v>0.40200000000000002</v>
      </c>
      <c r="N406" s="134"/>
    </row>
    <row r="407" spans="9:14" x14ac:dyDescent="0.25">
      <c r="I407" s="134">
        <f t="shared" si="198"/>
        <v>0.4030000000000003</v>
      </c>
      <c r="J407" s="134">
        <f>IF('2-E-Communication'!$P$65="no","",ROUND($I407,4))</f>
        <v>0.40300000000000002</v>
      </c>
      <c r="K407" s="134">
        <f>IF('2-E-Communication'!$P$66="no","",ROUND($I407,4))</f>
        <v>0.40300000000000002</v>
      </c>
      <c r="L407" s="134">
        <f>IF('2-E-Communication'!$P$67="no","",ROUND($I407,4))</f>
        <v>0.40300000000000002</v>
      </c>
      <c r="M407" s="134">
        <f>IF('2-E-Communication'!$P$68="no","",ROUND($I407,4))</f>
        <v>0.40300000000000002</v>
      </c>
      <c r="N407" s="134"/>
    </row>
    <row r="408" spans="9:14" x14ac:dyDescent="0.25">
      <c r="I408" s="134">
        <f t="shared" si="198"/>
        <v>0.4040000000000003</v>
      </c>
      <c r="J408" s="134">
        <f>IF('2-E-Communication'!$P$65="no","",ROUND($I408,4))</f>
        <v>0.40400000000000003</v>
      </c>
      <c r="K408" s="134">
        <f>IF('2-E-Communication'!$P$66="no","",ROUND($I408,4))</f>
        <v>0.40400000000000003</v>
      </c>
      <c r="L408" s="134">
        <f>IF('2-E-Communication'!$P$67="no","",ROUND($I408,4))</f>
        <v>0.40400000000000003</v>
      </c>
      <c r="M408" s="134">
        <f>IF('2-E-Communication'!$P$68="no","",ROUND($I408,4))</f>
        <v>0.40400000000000003</v>
      </c>
      <c r="N408" s="134"/>
    </row>
    <row r="409" spans="9:14" x14ac:dyDescent="0.25">
      <c r="I409" s="134">
        <f t="shared" si="198"/>
        <v>0.4050000000000003</v>
      </c>
      <c r="J409" s="134">
        <f>IF('2-E-Communication'!$P$65="no","",ROUND($I409,4))</f>
        <v>0.40500000000000003</v>
      </c>
      <c r="K409" s="134">
        <f>IF('2-E-Communication'!$P$66="no","",ROUND($I409,4))</f>
        <v>0.40500000000000003</v>
      </c>
      <c r="L409" s="134">
        <f>IF('2-E-Communication'!$P$67="no","",ROUND($I409,4))</f>
        <v>0.40500000000000003</v>
      </c>
      <c r="M409" s="134">
        <f>IF('2-E-Communication'!$P$68="no","",ROUND($I409,4))</f>
        <v>0.40500000000000003</v>
      </c>
      <c r="N409" s="134"/>
    </row>
    <row r="410" spans="9:14" x14ac:dyDescent="0.25">
      <c r="I410" s="134">
        <f t="shared" si="198"/>
        <v>0.40600000000000031</v>
      </c>
      <c r="J410" s="134">
        <f>IF('2-E-Communication'!$P$65="no","",ROUND($I410,4))</f>
        <v>0.40600000000000003</v>
      </c>
      <c r="K410" s="134">
        <f>IF('2-E-Communication'!$P$66="no","",ROUND($I410,4))</f>
        <v>0.40600000000000003</v>
      </c>
      <c r="L410" s="134">
        <f>IF('2-E-Communication'!$P$67="no","",ROUND($I410,4))</f>
        <v>0.40600000000000003</v>
      </c>
      <c r="M410" s="134">
        <f>IF('2-E-Communication'!$P$68="no","",ROUND($I410,4))</f>
        <v>0.40600000000000003</v>
      </c>
      <c r="N410" s="134"/>
    </row>
    <row r="411" spans="9:14" x14ac:dyDescent="0.25">
      <c r="I411" s="134">
        <f t="shared" si="198"/>
        <v>0.40700000000000031</v>
      </c>
      <c r="J411" s="134">
        <f>IF('2-E-Communication'!$P$65="no","",ROUND($I411,4))</f>
        <v>0.40699999999999997</v>
      </c>
      <c r="K411" s="134">
        <f>IF('2-E-Communication'!$P$66="no","",ROUND($I411,4))</f>
        <v>0.40699999999999997</v>
      </c>
      <c r="L411" s="134">
        <f>IF('2-E-Communication'!$P$67="no","",ROUND($I411,4))</f>
        <v>0.40699999999999997</v>
      </c>
      <c r="M411" s="134">
        <f>IF('2-E-Communication'!$P$68="no","",ROUND($I411,4))</f>
        <v>0.40699999999999997</v>
      </c>
      <c r="N411" s="134"/>
    </row>
    <row r="412" spans="9:14" x14ac:dyDescent="0.25">
      <c r="I412" s="134">
        <f t="shared" si="198"/>
        <v>0.40800000000000031</v>
      </c>
      <c r="J412" s="134">
        <f>IF('2-E-Communication'!$P$65="no","",ROUND($I412,4))</f>
        <v>0.40799999999999997</v>
      </c>
      <c r="K412" s="134">
        <f>IF('2-E-Communication'!$P$66="no","",ROUND($I412,4))</f>
        <v>0.40799999999999997</v>
      </c>
      <c r="L412" s="134">
        <f>IF('2-E-Communication'!$P$67="no","",ROUND($I412,4))</f>
        <v>0.40799999999999997</v>
      </c>
      <c r="M412" s="134">
        <f>IF('2-E-Communication'!$P$68="no","",ROUND($I412,4))</f>
        <v>0.40799999999999997</v>
      </c>
      <c r="N412" s="134"/>
    </row>
    <row r="413" spans="9:14" x14ac:dyDescent="0.25">
      <c r="I413" s="134">
        <f t="shared" si="198"/>
        <v>0.40900000000000031</v>
      </c>
      <c r="J413" s="134">
        <f>IF('2-E-Communication'!$P$65="no","",ROUND($I413,4))</f>
        <v>0.40899999999999997</v>
      </c>
      <c r="K413" s="134">
        <f>IF('2-E-Communication'!$P$66="no","",ROUND($I413,4))</f>
        <v>0.40899999999999997</v>
      </c>
      <c r="L413" s="134">
        <f>IF('2-E-Communication'!$P$67="no","",ROUND($I413,4))</f>
        <v>0.40899999999999997</v>
      </c>
      <c r="M413" s="134">
        <f>IF('2-E-Communication'!$P$68="no","",ROUND($I413,4))</f>
        <v>0.40899999999999997</v>
      </c>
      <c r="N413" s="134"/>
    </row>
    <row r="414" spans="9:14" x14ac:dyDescent="0.25">
      <c r="I414" s="134">
        <f t="shared" si="198"/>
        <v>0.41000000000000031</v>
      </c>
      <c r="J414" s="134">
        <f>IF('2-E-Communication'!$P$65="no","",ROUND($I414,4))</f>
        <v>0.41</v>
      </c>
      <c r="K414" s="134">
        <f>IF('2-E-Communication'!$P$66="no","",ROUND($I414,4))</f>
        <v>0.41</v>
      </c>
      <c r="L414" s="134">
        <f>IF('2-E-Communication'!$P$67="no","",ROUND($I414,4))</f>
        <v>0.41</v>
      </c>
      <c r="M414" s="134">
        <f>IF('2-E-Communication'!$P$68="no","",ROUND($I414,4))</f>
        <v>0.41</v>
      </c>
      <c r="N414" s="134"/>
    </row>
    <row r="415" spans="9:14" x14ac:dyDescent="0.25">
      <c r="I415" s="134">
        <f t="shared" si="198"/>
        <v>0.41100000000000031</v>
      </c>
      <c r="J415" s="134">
        <f>IF('2-E-Communication'!$P$65="no","",ROUND($I415,4))</f>
        <v>0.41099999999999998</v>
      </c>
      <c r="K415" s="134">
        <f>IF('2-E-Communication'!$P$66="no","",ROUND($I415,4))</f>
        <v>0.41099999999999998</v>
      </c>
      <c r="L415" s="134">
        <f>IF('2-E-Communication'!$P$67="no","",ROUND($I415,4))</f>
        <v>0.41099999999999998</v>
      </c>
      <c r="M415" s="134">
        <f>IF('2-E-Communication'!$P$68="no","",ROUND($I415,4))</f>
        <v>0.41099999999999998</v>
      </c>
      <c r="N415" s="134"/>
    </row>
    <row r="416" spans="9:14" x14ac:dyDescent="0.25">
      <c r="I416" s="134">
        <f t="shared" si="198"/>
        <v>0.41200000000000031</v>
      </c>
      <c r="J416" s="134">
        <f>IF('2-E-Communication'!$P$65="no","",ROUND($I416,4))</f>
        <v>0.41199999999999998</v>
      </c>
      <c r="K416" s="134">
        <f>IF('2-E-Communication'!$P$66="no","",ROUND($I416,4))</f>
        <v>0.41199999999999998</v>
      </c>
      <c r="L416" s="134">
        <f>IF('2-E-Communication'!$P$67="no","",ROUND($I416,4))</f>
        <v>0.41199999999999998</v>
      </c>
      <c r="M416" s="134">
        <f>IF('2-E-Communication'!$P$68="no","",ROUND($I416,4))</f>
        <v>0.41199999999999998</v>
      </c>
      <c r="N416" s="134"/>
    </row>
    <row r="417" spans="9:14" x14ac:dyDescent="0.25">
      <c r="I417" s="134">
        <f t="shared" si="198"/>
        <v>0.41300000000000031</v>
      </c>
      <c r="J417" s="134">
        <f>IF('2-E-Communication'!$P$65="no","",ROUND($I417,4))</f>
        <v>0.41299999999999998</v>
      </c>
      <c r="K417" s="134">
        <f>IF('2-E-Communication'!$P$66="no","",ROUND($I417,4))</f>
        <v>0.41299999999999998</v>
      </c>
      <c r="L417" s="134">
        <f>IF('2-E-Communication'!$P$67="no","",ROUND($I417,4))</f>
        <v>0.41299999999999998</v>
      </c>
      <c r="M417" s="134">
        <f>IF('2-E-Communication'!$P$68="no","",ROUND($I417,4))</f>
        <v>0.41299999999999998</v>
      </c>
      <c r="N417" s="134"/>
    </row>
    <row r="418" spans="9:14" x14ac:dyDescent="0.25">
      <c r="I418" s="134">
        <f t="shared" si="198"/>
        <v>0.41400000000000031</v>
      </c>
      <c r="J418" s="134">
        <f>IF('2-E-Communication'!$P$65="no","",ROUND($I418,4))</f>
        <v>0.41399999999999998</v>
      </c>
      <c r="K418" s="134">
        <f>IF('2-E-Communication'!$P$66="no","",ROUND($I418,4))</f>
        <v>0.41399999999999998</v>
      </c>
      <c r="L418" s="134">
        <f>IF('2-E-Communication'!$P$67="no","",ROUND($I418,4))</f>
        <v>0.41399999999999998</v>
      </c>
      <c r="M418" s="134">
        <f>IF('2-E-Communication'!$P$68="no","",ROUND($I418,4))</f>
        <v>0.41399999999999998</v>
      </c>
      <c r="N418" s="134"/>
    </row>
    <row r="419" spans="9:14" x14ac:dyDescent="0.25">
      <c r="I419" s="134">
        <f t="shared" si="198"/>
        <v>0.41500000000000031</v>
      </c>
      <c r="J419" s="134">
        <f>IF('2-E-Communication'!$P$65="no","",ROUND($I419,4))</f>
        <v>0.41499999999999998</v>
      </c>
      <c r="K419" s="134">
        <f>IF('2-E-Communication'!$P$66="no","",ROUND($I419,4))</f>
        <v>0.41499999999999998</v>
      </c>
      <c r="L419" s="134">
        <f>IF('2-E-Communication'!$P$67="no","",ROUND($I419,4))</f>
        <v>0.41499999999999998</v>
      </c>
      <c r="M419" s="134">
        <f>IF('2-E-Communication'!$P$68="no","",ROUND($I419,4))</f>
        <v>0.41499999999999998</v>
      </c>
      <c r="N419" s="134"/>
    </row>
    <row r="420" spans="9:14" x14ac:dyDescent="0.25">
      <c r="I420" s="134">
        <f t="shared" si="198"/>
        <v>0.41600000000000031</v>
      </c>
      <c r="J420" s="134">
        <f>IF('2-E-Communication'!$P$65="no","",ROUND($I420,4))</f>
        <v>0.41599999999999998</v>
      </c>
      <c r="K420" s="134">
        <f>IF('2-E-Communication'!$P$66="no","",ROUND($I420,4))</f>
        <v>0.41599999999999998</v>
      </c>
      <c r="L420" s="134">
        <f>IF('2-E-Communication'!$P$67="no","",ROUND($I420,4))</f>
        <v>0.41599999999999998</v>
      </c>
      <c r="M420" s="134">
        <f>IF('2-E-Communication'!$P$68="no","",ROUND($I420,4))</f>
        <v>0.41599999999999998</v>
      </c>
      <c r="N420" s="134"/>
    </row>
    <row r="421" spans="9:14" x14ac:dyDescent="0.25">
      <c r="I421" s="134">
        <f t="shared" si="198"/>
        <v>0.41700000000000031</v>
      </c>
      <c r="J421" s="134">
        <f>IF('2-E-Communication'!$P$65="no","",ROUND($I421,4))</f>
        <v>0.41699999999999998</v>
      </c>
      <c r="K421" s="134">
        <f>IF('2-E-Communication'!$P$66="no","",ROUND($I421,4))</f>
        <v>0.41699999999999998</v>
      </c>
      <c r="L421" s="134">
        <f>IF('2-E-Communication'!$P$67="no","",ROUND($I421,4))</f>
        <v>0.41699999999999998</v>
      </c>
      <c r="M421" s="134">
        <f>IF('2-E-Communication'!$P$68="no","",ROUND($I421,4))</f>
        <v>0.41699999999999998</v>
      </c>
      <c r="N421" s="134"/>
    </row>
    <row r="422" spans="9:14" x14ac:dyDescent="0.25">
      <c r="I422" s="134">
        <f t="shared" si="198"/>
        <v>0.41800000000000032</v>
      </c>
      <c r="J422" s="134">
        <f>IF('2-E-Communication'!$P$65="no","",ROUND($I422,4))</f>
        <v>0.41799999999999998</v>
      </c>
      <c r="K422" s="134">
        <f>IF('2-E-Communication'!$P$66="no","",ROUND($I422,4))</f>
        <v>0.41799999999999998</v>
      </c>
      <c r="L422" s="134">
        <f>IF('2-E-Communication'!$P$67="no","",ROUND($I422,4))</f>
        <v>0.41799999999999998</v>
      </c>
      <c r="M422" s="134">
        <f>IF('2-E-Communication'!$P$68="no","",ROUND($I422,4))</f>
        <v>0.41799999999999998</v>
      </c>
      <c r="N422" s="134"/>
    </row>
    <row r="423" spans="9:14" x14ac:dyDescent="0.25">
      <c r="I423" s="134">
        <f t="shared" si="198"/>
        <v>0.41900000000000032</v>
      </c>
      <c r="J423" s="134">
        <f>IF('2-E-Communication'!$P$65="no","",ROUND($I423,4))</f>
        <v>0.41899999999999998</v>
      </c>
      <c r="K423" s="134">
        <f>IF('2-E-Communication'!$P$66="no","",ROUND($I423,4))</f>
        <v>0.41899999999999998</v>
      </c>
      <c r="L423" s="134">
        <f>IF('2-E-Communication'!$P$67="no","",ROUND($I423,4))</f>
        <v>0.41899999999999998</v>
      </c>
      <c r="M423" s="134">
        <f>IF('2-E-Communication'!$P$68="no","",ROUND($I423,4))</f>
        <v>0.41899999999999998</v>
      </c>
      <c r="N423" s="134"/>
    </row>
    <row r="424" spans="9:14" x14ac:dyDescent="0.25">
      <c r="I424" s="134">
        <f t="shared" si="198"/>
        <v>0.42000000000000032</v>
      </c>
      <c r="J424" s="134">
        <f>IF('2-E-Communication'!$P$65="no","",ROUND($I424,4))</f>
        <v>0.42</v>
      </c>
      <c r="K424" s="134">
        <f>IF('2-E-Communication'!$P$66="no","",ROUND($I424,4))</f>
        <v>0.42</v>
      </c>
      <c r="L424" s="134">
        <f>IF('2-E-Communication'!$P$67="no","",ROUND($I424,4))</f>
        <v>0.42</v>
      </c>
      <c r="M424" s="134">
        <f>IF('2-E-Communication'!$P$68="no","",ROUND($I424,4))</f>
        <v>0.42</v>
      </c>
      <c r="N424" s="134"/>
    </row>
    <row r="425" spans="9:14" x14ac:dyDescent="0.25">
      <c r="I425" s="134">
        <f t="shared" si="198"/>
        <v>0.42100000000000032</v>
      </c>
      <c r="J425" s="134">
        <f>IF('2-E-Communication'!$P$65="no","",ROUND($I425,4))</f>
        <v>0.42099999999999999</v>
      </c>
      <c r="K425" s="134">
        <f>IF('2-E-Communication'!$P$66="no","",ROUND($I425,4))</f>
        <v>0.42099999999999999</v>
      </c>
      <c r="L425" s="134">
        <f>IF('2-E-Communication'!$P$67="no","",ROUND($I425,4))</f>
        <v>0.42099999999999999</v>
      </c>
      <c r="M425" s="134">
        <f>IF('2-E-Communication'!$P$68="no","",ROUND($I425,4))</f>
        <v>0.42099999999999999</v>
      </c>
      <c r="N425" s="134"/>
    </row>
    <row r="426" spans="9:14" x14ac:dyDescent="0.25">
      <c r="I426" s="134">
        <f t="shared" si="198"/>
        <v>0.42200000000000032</v>
      </c>
      <c r="J426" s="134">
        <f>IF('2-E-Communication'!$P$65="no","",ROUND($I426,4))</f>
        <v>0.42199999999999999</v>
      </c>
      <c r="K426" s="134">
        <f>IF('2-E-Communication'!$P$66="no","",ROUND($I426,4))</f>
        <v>0.42199999999999999</v>
      </c>
      <c r="L426" s="134">
        <f>IF('2-E-Communication'!$P$67="no","",ROUND($I426,4))</f>
        <v>0.42199999999999999</v>
      </c>
      <c r="M426" s="134">
        <f>IF('2-E-Communication'!$P$68="no","",ROUND($I426,4))</f>
        <v>0.42199999999999999</v>
      </c>
      <c r="N426" s="134"/>
    </row>
    <row r="427" spans="9:14" x14ac:dyDescent="0.25">
      <c r="I427" s="134">
        <f t="shared" si="198"/>
        <v>0.42300000000000032</v>
      </c>
      <c r="J427" s="134">
        <f>IF('2-E-Communication'!$P$65="no","",ROUND($I427,4))</f>
        <v>0.42299999999999999</v>
      </c>
      <c r="K427" s="134">
        <f>IF('2-E-Communication'!$P$66="no","",ROUND($I427,4))</f>
        <v>0.42299999999999999</v>
      </c>
      <c r="L427" s="134">
        <f>IF('2-E-Communication'!$P$67="no","",ROUND($I427,4))</f>
        <v>0.42299999999999999</v>
      </c>
      <c r="M427" s="134">
        <f>IF('2-E-Communication'!$P$68="no","",ROUND($I427,4))</f>
        <v>0.42299999999999999</v>
      </c>
      <c r="N427" s="134"/>
    </row>
    <row r="428" spans="9:14" x14ac:dyDescent="0.25">
      <c r="I428" s="134">
        <f t="shared" si="198"/>
        <v>0.42400000000000032</v>
      </c>
      <c r="J428" s="134">
        <f>IF('2-E-Communication'!$P$65="no","",ROUND($I428,4))</f>
        <v>0.42399999999999999</v>
      </c>
      <c r="K428" s="134">
        <f>IF('2-E-Communication'!$P$66="no","",ROUND($I428,4))</f>
        <v>0.42399999999999999</v>
      </c>
      <c r="L428" s="134">
        <f>IF('2-E-Communication'!$P$67="no","",ROUND($I428,4))</f>
        <v>0.42399999999999999</v>
      </c>
      <c r="M428" s="134">
        <f>IF('2-E-Communication'!$P$68="no","",ROUND($I428,4))</f>
        <v>0.42399999999999999</v>
      </c>
      <c r="N428" s="134"/>
    </row>
    <row r="429" spans="9:14" x14ac:dyDescent="0.25">
      <c r="I429" s="134">
        <f t="shared" si="198"/>
        <v>0.42500000000000032</v>
      </c>
      <c r="J429" s="134">
        <f>IF('2-E-Communication'!$P$65="no","",ROUND($I429,4))</f>
        <v>0.42499999999999999</v>
      </c>
      <c r="K429" s="134">
        <f>IF('2-E-Communication'!$P$66="no","",ROUND($I429,4))</f>
        <v>0.42499999999999999</v>
      </c>
      <c r="L429" s="134">
        <f>IF('2-E-Communication'!$P$67="no","",ROUND($I429,4))</f>
        <v>0.42499999999999999</v>
      </c>
      <c r="M429" s="134">
        <f>IF('2-E-Communication'!$P$68="no","",ROUND($I429,4))</f>
        <v>0.42499999999999999</v>
      </c>
      <c r="N429" s="134"/>
    </row>
    <row r="430" spans="9:14" x14ac:dyDescent="0.25">
      <c r="I430" s="134">
        <f t="shared" si="198"/>
        <v>0.42600000000000032</v>
      </c>
      <c r="J430" s="134">
        <f>IF('2-E-Communication'!$P$65="no","",ROUND($I430,4))</f>
        <v>0.42599999999999999</v>
      </c>
      <c r="K430" s="134">
        <f>IF('2-E-Communication'!$P$66="no","",ROUND($I430,4))</f>
        <v>0.42599999999999999</v>
      </c>
      <c r="L430" s="134">
        <f>IF('2-E-Communication'!$P$67="no","",ROUND($I430,4))</f>
        <v>0.42599999999999999</v>
      </c>
      <c r="M430" s="134">
        <f>IF('2-E-Communication'!$P$68="no","",ROUND($I430,4))</f>
        <v>0.42599999999999999</v>
      </c>
      <c r="N430" s="134"/>
    </row>
    <row r="431" spans="9:14" x14ac:dyDescent="0.25">
      <c r="I431" s="134">
        <f t="shared" si="198"/>
        <v>0.42700000000000032</v>
      </c>
      <c r="J431" s="134">
        <f>IF('2-E-Communication'!$P$65="no","",ROUND($I431,4))</f>
        <v>0.42699999999999999</v>
      </c>
      <c r="K431" s="134">
        <f>IF('2-E-Communication'!$P$66="no","",ROUND($I431,4))</f>
        <v>0.42699999999999999</v>
      </c>
      <c r="L431" s="134">
        <f>IF('2-E-Communication'!$P$67="no","",ROUND($I431,4))</f>
        <v>0.42699999999999999</v>
      </c>
      <c r="M431" s="134">
        <f>IF('2-E-Communication'!$P$68="no","",ROUND($I431,4))</f>
        <v>0.42699999999999999</v>
      </c>
      <c r="N431" s="134"/>
    </row>
    <row r="432" spans="9:14" x14ac:dyDescent="0.25">
      <c r="I432" s="134">
        <f t="shared" si="198"/>
        <v>0.42800000000000032</v>
      </c>
      <c r="J432" s="134">
        <f>IF('2-E-Communication'!$P$65="no","",ROUND($I432,4))</f>
        <v>0.42799999999999999</v>
      </c>
      <c r="K432" s="134">
        <f>IF('2-E-Communication'!$P$66="no","",ROUND($I432,4))</f>
        <v>0.42799999999999999</v>
      </c>
      <c r="L432" s="134">
        <f>IF('2-E-Communication'!$P$67="no","",ROUND($I432,4))</f>
        <v>0.42799999999999999</v>
      </c>
      <c r="M432" s="134">
        <f>IF('2-E-Communication'!$P$68="no","",ROUND($I432,4))</f>
        <v>0.42799999999999999</v>
      </c>
      <c r="N432" s="134"/>
    </row>
    <row r="433" spans="9:14" x14ac:dyDescent="0.25">
      <c r="I433" s="134">
        <f t="shared" si="198"/>
        <v>0.42900000000000033</v>
      </c>
      <c r="J433" s="134">
        <f>IF('2-E-Communication'!$P$65="no","",ROUND($I433,4))</f>
        <v>0.42899999999999999</v>
      </c>
      <c r="K433" s="134">
        <f>IF('2-E-Communication'!$P$66="no","",ROUND($I433,4))</f>
        <v>0.42899999999999999</v>
      </c>
      <c r="L433" s="134">
        <f>IF('2-E-Communication'!$P$67="no","",ROUND($I433,4))</f>
        <v>0.42899999999999999</v>
      </c>
      <c r="M433" s="134">
        <f>IF('2-E-Communication'!$P$68="no","",ROUND($I433,4))</f>
        <v>0.42899999999999999</v>
      </c>
      <c r="N433" s="134"/>
    </row>
    <row r="434" spans="9:14" x14ac:dyDescent="0.25">
      <c r="I434" s="134">
        <f t="shared" si="198"/>
        <v>0.43000000000000033</v>
      </c>
      <c r="J434" s="134">
        <f>IF('2-E-Communication'!$P$65="no","",ROUND($I434,4))</f>
        <v>0.43</v>
      </c>
      <c r="K434" s="134">
        <f>IF('2-E-Communication'!$P$66="no","",ROUND($I434,4))</f>
        <v>0.43</v>
      </c>
      <c r="L434" s="134">
        <f>IF('2-E-Communication'!$P$67="no","",ROUND($I434,4))</f>
        <v>0.43</v>
      </c>
      <c r="M434" s="134">
        <f>IF('2-E-Communication'!$P$68="no","",ROUND($I434,4))</f>
        <v>0.43</v>
      </c>
      <c r="N434" s="134"/>
    </row>
    <row r="435" spans="9:14" x14ac:dyDescent="0.25">
      <c r="I435" s="134">
        <f t="shared" si="198"/>
        <v>0.43100000000000033</v>
      </c>
      <c r="J435" s="134">
        <f>IF('2-E-Communication'!$P$65="no","",ROUND($I435,4))</f>
        <v>0.43099999999999999</v>
      </c>
      <c r="K435" s="134">
        <f>IF('2-E-Communication'!$P$66="no","",ROUND($I435,4))</f>
        <v>0.43099999999999999</v>
      </c>
      <c r="L435" s="134">
        <f>IF('2-E-Communication'!$P$67="no","",ROUND($I435,4))</f>
        <v>0.43099999999999999</v>
      </c>
      <c r="M435" s="134">
        <f>IF('2-E-Communication'!$P$68="no","",ROUND($I435,4))</f>
        <v>0.43099999999999999</v>
      </c>
      <c r="N435" s="134"/>
    </row>
    <row r="436" spans="9:14" x14ac:dyDescent="0.25">
      <c r="I436" s="134">
        <f t="shared" si="198"/>
        <v>0.43200000000000033</v>
      </c>
      <c r="J436" s="134">
        <f>IF('2-E-Communication'!$P$65="no","",ROUND($I436,4))</f>
        <v>0.432</v>
      </c>
      <c r="K436" s="134">
        <f>IF('2-E-Communication'!$P$66="no","",ROUND($I436,4))</f>
        <v>0.432</v>
      </c>
      <c r="L436" s="134">
        <f>IF('2-E-Communication'!$P$67="no","",ROUND($I436,4))</f>
        <v>0.432</v>
      </c>
      <c r="M436" s="134">
        <f>IF('2-E-Communication'!$P$68="no","",ROUND($I436,4))</f>
        <v>0.432</v>
      </c>
      <c r="N436" s="134"/>
    </row>
    <row r="437" spans="9:14" x14ac:dyDescent="0.25">
      <c r="I437" s="134">
        <f t="shared" si="198"/>
        <v>0.43300000000000033</v>
      </c>
      <c r="J437" s="134">
        <f>IF('2-E-Communication'!$P$65="no","",ROUND($I437,4))</f>
        <v>0.433</v>
      </c>
      <c r="K437" s="134">
        <f>IF('2-E-Communication'!$P$66="no","",ROUND($I437,4))</f>
        <v>0.433</v>
      </c>
      <c r="L437" s="134">
        <f>IF('2-E-Communication'!$P$67="no","",ROUND($I437,4))</f>
        <v>0.433</v>
      </c>
      <c r="M437" s="134">
        <f>IF('2-E-Communication'!$P$68="no","",ROUND($I437,4))</f>
        <v>0.433</v>
      </c>
      <c r="N437" s="134"/>
    </row>
    <row r="438" spans="9:14" x14ac:dyDescent="0.25">
      <c r="I438" s="134">
        <f t="shared" si="198"/>
        <v>0.43400000000000033</v>
      </c>
      <c r="J438" s="134">
        <f>IF('2-E-Communication'!$P$65="no","",ROUND($I438,4))</f>
        <v>0.434</v>
      </c>
      <c r="K438" s="134">
        <f>IF('2-E-Communication'!$P$66="no","",ROUND($I438,4))</f>
        <v>0.434</v>
      </c>
      <c r="L438" s="134">
        <f>IF('2-E-Communication'!$P$67="no","",ROUND($I438,4))</f>
        <v>0.434</v>
      </c>
      <c r="M438" s="134">
        <f>IF('2-E-Communication'!$P$68="no","",ROUND($I438,4))</f>
        <v>0.434</v>
      </c>
      <c r="N438" s="134"/>
    </row>
    <row r="439" spans="9:14" x14ac:dyDescent="0.25">
      <c r="I439" s="134">
        <f t="shared" si="198"/>
        <v>0.43500000000000033</v>
      </c>
      <c r="J439" s="134">
        <f>IF('2-E-Communication'!$P$65="no","",ROUND($I439,4))</f>
        <v>0.435</v>
      </c>
      <c r="K439" s="134">
        <f>IF('2-E-Communication'!$P$66="no","",ROUND($I439,4))</f>
        <v>0.435</v>
      </c>
      <c r="L439" s="134">
        <f>IF('2-E-Communication'!$P$67="no","",ROUND($I439,4))</f>
        <v>0.435</v>
      </c>
      <c r="M439" s="134">
        <f>IF('2-E-Communication'!$P$68="no","",ROUND($I439,4))</f>
        <v>0.435</v>
      </c>
      <c r="N439" s="134"/>
    </row>
    <row r="440" spans="9:14" x14ac:dyDescent="0.25">
      <c r="I440" s="134">
        <f t="shared" si="198"/>
        <v>0.43600000000000033</v>
      </c>
      <c r="J440" s="134">
        <f>IF('2-E-Communication'!$P$65="no","",ROUND($I440,4))</f>
        <v>0.436</v>
      </c>
      <c r="K440" s="134">
        <f>IF('2-E-Communication'!$P$66="no","",ROUND($I440,4))</f>
        <v>0.436</v>
      </c>
      <c r="L440" s="134">
        <f>IF('2-E-Communication'!$P$67="no","",ROUND($I440,4))</f>
        <v>0.436</v>
      </c>
      <c r="M440" s="134">
        <f>IF('2-E-Communication'!$P$68="no","",ROUND($I440,4))</f>
        <v>0.436</v>
      </c>
      <c r="N440" s="134"/>
    </row>
    <row r="441" spans="9:14" x14ac:dyDescent="0.25">
      <c r="I441" s="134">
        <f t="shared" si="198"/>
        <v>0.43700000000000033</v>
      </c>
      <c r="J441" s="134">
        <f>IF('2-E-Communication'!$P$65="no","",ROUND($I441,4))</f>
        <v>0.437</v>
      </c>
      <c r="K441" s="134">
        <f>IF('2-E-Communication'!$P$66="no","",ROUND($I441,4))</f>
        <v>0.437</v>
      </c>
      <c r="L441" s="134">
        <f>IF('2-E-Communication'!$P$67="no","",ROUND($I441,4))</f>
        <v>0.437</v>
      </c>
      <c r="M441" s="134">
        <f>IF('2-E-Communication'!$P$68="no","",ROUND($I441,4))</f>
        <v>0.437</v>
      </c>
      <c r="N441" s="134"/>
    </row>
    <row r="442" spans="9:14" x14ac:dyDescent="0.25">
      <c r="I442" s="134">
        <f t="shared" si="198"/>
        <v>0.43800000000000033</v>
      </c>
      <c r="J442" s="134">
        <f>IF('2-E-Communication'!$P$65="no","",ROUND($I442,4))</f>
        <v>0.438</v>
      </c>
      <c r="K442" s="134">
        <f>IF('2-E-Communication'!$P$66="no","",ROUND($I442,4))</f>
        <v>0.438</v>
      </c>
      <c r="L442" s="134">
        <f>IF('2-E-Communication'!$P$67="no","",ROUND($I442,4))</f>
        <v>0.438</v>
      </c>
      <c r="M442" s="134">
        <f>IF('2-E-Communication'!$P$68="no","",ROUND($I442,4))</f>
        <v>0.438</v>
      </c>
      <c r="N442" s="134"/>
    </row>
    <row r="443" spans="9:14" x14ac:dyDescent="0.25">
      <c r="I443" s="134">
        <f t="shared" si="198"/>
        <v>0.43900000000000033</v>
      </c>
      <c r="J443" s="134">
        <f>IF('2-E-Communication'!$P$65="no","",ROUND($I443,4))</f>
        <v>0.439</v>
      </c>
      <c r="K443" s="134">
        <f>IF('2-E-Communication'!$P$66="no","",ROUND($I443,4))</f>
        <v>0.439</v>
      </c>
      <c r="L443" s="134">
        <f>IF('2-E-Communication'!$P$67="no","",ROUND($I443,4))</f>
        <v>0.439</v>
      </c>
      <c r="M443" s="134">
        <f>IF('2-E-Communication'!$P$68="no","",ROUND($I443,4))</f>
        <v>0.439</v>
      </c>
      <c r="N443" s="134"/>
    </row>
    <row r="444" spans="9:14" x14ac:dyDescent="0.25">
      <c r="I444" s="134">
        <f t="shared" si="198"/>
        <v>0.44000000000000034</v>
      </c>
      <c r="J444" s="134">
        <f>IF('2-E-Communication'!$P$65="no","",ROUND($I444,4))</f>
        <v>0.44</v>
      </c>
      <c r="K444" s="134">
        <f>IF('2-E-Communication'!$P$66="no","",ROUND($I444,4))</f>
        <v>0.44</v>
      </c>
      <c r="L444" s="134">
        <f>IF('2-E-Communication'!$P$67="no","",ROUND($I444,4))</f>
        <v>0.44</v>
      </c>
      <c r="M444" s="134">
        <f>IF('2-E-Communication'!$P$68="no","",ROUND($I444,4))</f>
        <v>0.44</v>
      </c>
      <c r="N444" s="134"/>
    </row>
    <row r="445" spans="9:14" x14ac:dyDescent="0.25">
      <c r="I445" s="134">
        <f t="shared" ref="I445:I508" si="199">I444+0.001</f>
        <v>0.44100000000000034</v>
      </c>
      <c r="J445" s="134">
        <f>IF('2-E-Communication'!$P$65="no","",ROUND($I445,4))</f>
        <v>0.441</v>
      </c>
      <c r="K445" s="134">
        <f>IF('2-E-Communication'!$P$66="no","",ROUND($I445,4))</f>
        <v>0.441</v>
      </c>
      <c r="L445" s="134">
        <f>IF('2-E-Communication'!$P$67="no","",ROUND($I445,4))</f>
        <v>0.441</v>
      </c>
      <c r="M445" s="134">
        <f>IF('2-E-Communication'!$P$68="no","",ROUND($I445,4))</f>
        <v>0.441</v>
      </c>
      <c r="N445" s="134"/>
    </row>
    <row r="446" spans="9:14" x14ac:dyDescent="0.25">
      <c r="I446" s="134">
        <f t="shared" si="199"/>
        <v>0.44200000000000034</v>
      </c>
      <c r="J446" s="134">
        <f>IF('2-E-Communication'!$P$65="no","",ROUND($I446,4))</f>
        <v>0.442</v>
      </c>
      <c r="K446" s="134">
        <f>IF('2-E-Communication'!$P$66="no","",ROUND($I446,4))</f>
        <v>0.442</v>
      </c>
      <c r="L446" s="134">
        <f>IF('2-E-Communication'!$P$67="no","",ROUND($I446,4))</f>
        <v>0.442</v>
      </c>
      <c r="M446" s="134">
        <f>IF('2-E-Communication'!$P$68="no","",ROUND($I446,4))</f>
        <v>0.442</v>
      </c>
      <c r="N446" s="134"/>
    </row>
    <row r="447" spans="9:14" x14ac:dyDescent="0.25">
      <c r="I447" s="134">
        <f t="shared" si="199"/>
        <v>0.44300000000000034</v>
      </c>
      <c r="J447" s="134">
        <f>IF('2-E-Communication'!$P$65="no","",ROUND($I447,4))</f>
        <v>0.443</v>
      </c>
      <c r="K447" s="134">
        <f>IF('2-E-Communication'!$P$66="no","",ROUND($I447,4))</f>
        <v>0.443</v>
      </c>
      <c r="L447" s="134">
        <f>IF('2-E-Communication'!$P$67="no","",ROUND($I447,4))</f>
        <v>0.443</v>
      </c>
      <c r="M447" s="134">
        <f>IF('2-E-Communication'!$P$68="no","",ROUND($I447,4))</f>
        <v>0.443</v>
      </c>
      <c r="N447" s="134"/>
    </row>
    <row r="448" spans="9:14" x14ac:dyDescent="0.25">
      <c r="I448" s="134">
        <f t="shared" si="199"/>
        <v>0.44400000000000034</v>
      </c>
      <c r="J448" s="134">
        <f>IF('2-E-Communication'!$P$65="no","",ROUND($I448,4))</f>
        <v>0.44400000000000001</v>
      </c>
      <c r="K448" s="134">
        <f>IF('2-E-Communication'!$P$66="no","",ROUND($I448,4))</f>
        <v>0.44400000000000001</v>
      </c>
      <c r="L448" s="134">
        <f>IF('2-E-Communication'!$P$67="no","",ROUND($I448,4))</f>
        <v>0.44400000000000001</v>
      </c>
      <c r="M448" s="134">
        <f>IF('2-E-Communication'!$P$68="no","",ROUND($I448,4))</f>
        <v>0.44400000000000001</v>
      </c>
      <c r="N448" s="134"/>
    </row>
    <row r="449" spans="9:14" x14ac:dyDescent="0.25">
      <c r="I449" s="134">
        <f t="shared" si="199"/>
        <v>0.44500000000000034</v>
      </c>
      <c r="J449" s="134">
        <f>IF('2-E-Communication'!$P$65="no","",ROUND($I449,4))</f>
        <v>0.44500000000000001</v>
      </c>
      <c r="K449" s="134">
        <f>IF('2-E-Communication'!$P$66="no","",ROUND($I449,4))</f>
        <v>0.44500000000000001</v>
      </c>
      <c r="L449" s="134">
        <f>IF('2-E-Communication'!$P$67="no","",ROUND($I449,4))</f>
        <v>0.44500000000000001</v>
      </c>
      <c r="M449" s="134">
        <f>IF('2-E-Communication'!$P$68="no","",ROUND($I449,4))</f>
        <v>0.44500000000000001</v>
      </c>
      <c r="N449" s="134"/>
    </row>
    <row r="450" spans="9:14" x14ac:dyDescent="0.25">
      <c r="I450" s="134">
        <f t="shared" si="199"/>
        <v>0.44600000000000034</v>
      </c>
      <c r="J450" s="134">
        <f>IF('2-E-Communication'!$P$65="no","",ROUND($I450,4))</f>
        <v>0.44600000000000001</v>
      </c>
      <c r="K450" s="134">
        <f>IF('2-E-Communication'!$P$66="no","",ROUND($I450,4))</f>
        <v>0.44600000000000001</v>
      </c>
      <c r="L450" s="134">
        <f>IF('2-E-Communication'!$P$67="no","",ROUND($I450,4))</f>
        <v>0.44600000000000001</v>
      </c>
      <c r="M450" s="134">
        <f>IF('2-E-Communication'!$P$68="no","",ROUND($I450,4))</f>
        <v>0.44600000000000001</v>
      </c>
      <c r="N450" s="134"/>
    </row>
    <row r="451" spans="9:14" x14ac:dyDescent="0.25">
      <c r="I451" s="134">
        <f t="shared" si="199"/>
        <v>0.44700000000000034</v>
      </c>
      <c r="J451" s="134">
        <f>IF('2-E-Communication'!$P$65="no","",ROUND($I451,4))</f>
        <v>0.44700000000000001</v>
      </c>
      <c r="K451" s="134">
        <f>IF('2-E-Communication'!$P$66="no","",ROUND($I451,4))</f>
        <v>0.44700000000000001</v>
      </c>
      <c r="L451" s="134">
        <f>IF('2-E-Communication'!$P$67="no","",ROUND($I451,4))</f>
        <v>0.44700000000000001</v>
      </c>
      <c r="M451" s="134">
        <f>IF('2-E-Communication'!$P$68="no","",ROUND($I451,4))</f>
        <v>0.44700000000000001</v>
      </c>
      <c r="N451" s="134"/>
    </row>
    <row r="452" spans="9:14" x14ac:dyDescent="0.25">
      <c r="I452" s="134">
        <f t="shared" si="199"/>
        <v>0.44800000000000034</v>
      </c>
      <c r="J452" s="134">
        <f>IF('2-E-Communication'!$P$65="no","",ROUND($I452,4))</f>
        <v>0.44800000000000001</v>
      </c>
      <c r="K452" s="134">
        <f>IF('2-E-Communication'!$P$66="no","",ROUND($I452,4))</f>
        <v>0.44800000000000001</v>
      </c>
      <c r="L452" s="134">
        <f>IF('2-E-Communication'!$P$67="no","",ROUND($I452,4))</f>
        <v>0.44800000000000001</v>
      </c>
      <c r="M452" s="134">
        <f>IF('2-E-Communication'!$P$68="no","",ROUND($I452,4))</f>
        <v>0.44800000000000001</v>
      </c>
      <c r="N452" s="134"/>
    </row>
    <row r="453" spans="9:14" x14ac:dyDescent="0.25">
      <c r="I453" s="134">
        <f t="shared" si="199"/>
        <v>0.44900000000000034</v>
      </c>
      <c r="J453" s="134">
        <f>IF('2-E-Communication'!$P$65="no","",ROUND($I453,4))</f>
        <v>0.44900000000000001</v>
      </c>
      <c r="K453" s="134">
        <f>IF('2-E-Communication'!$P$66="no","",ROUND($I453,4))</f>
        <v>0.44900000000000001</v>
      </c>
      <c r="L453" s="134">
        <f>IF('2-E-Communication'!$P$67="no","",ROUND($I453,4))</f>
        <v>0.44900000000000001</v>
      </c>
      <c r="M453" s="134">
        <f>IF('2-E-Communication'!$P$68="no","",ROUND($I453,4))</f>
        <v>0.44900000000000001</v>
      </c>
      <c r="N453" s="134"/>
    </row>
    <row r="454" spans="9:14" x14ac:dyDescent="0.25">
      <c r="I454" s="134">
        <f t="shared" si="199"/>
        <v>0.45000000000000034</v>
      </c>
      <c r="J454" s="134">
        <f>IF('2-E-Communication'!$P$65="no","",ROUND($I454,4))</f>
        <v>0.45</v>
      </c>
      <c r="K454" s="134">
        <f>IF('2-E-Communication'!$P$66="no","",ROUND($I454,4))</f>
        <v>0.45</v>
      </c>
      <c r="L454" s="134">
        <f>IF('2-E-Communication'!$P$67="no","",ROUND($I454,4))</f>
        <v>0.45</v>
      </c>
      <c r="M454" s="134">
        <f>IF('2-E-Communication'!$P$68="no","",ROUND($I454,4))</f>
        <v>0.45</v>
      </c>
      <c r="N454" s="134"/>
    </row>
    <row r="455" spans="9:14" x14ac:dyDescent="0.25">
      <c r="I455" s="134">
        <f t="shared" si="199"/>
        <v>0.45100000000000035</v>
      </c>
      <c r="J455" s="134">
        <f>IF('2-E-Communication'!$P$65="no","",ROUND($I455,4))</f>
        <v>0.45100000000000001</v>
      </c>
      <c r="K455" s="134">
        <f>IF('2-E-Communication'!$P$66="no","",ROUND($I455,4))</f>
        <v>0.45100000000000001</v>
      </c>
      <c r="L455" s="134">
        <f>IF('2-E-Communication'!$P$67="no","",ROUND($I455,4))</f>
        <v>0.45100000000000001</v>
      </c>
      <c r="M455" s="134">
        <f>IF('2-E-Communication'!$P$68="no","",ROUND($I455,4))</f>
        <v>0.45100000000000001</v>
      </c>
      <c r="N455" s="134"/>
    </row>
    <row r="456" spans="9:14" x14ac:dyDescent="0.25">
      <c r="I456" s="134">
        <f t="shared" si="199"/>
        <v>0.45200000000000035</v>
      </c>
      <c r="J456" s="134">
        <f>IF('2-E-Communication'!$P$65="no","",ROUND($I456,4))</f>
        <v>0.45200000000000001</v>
      </c>
      <c r="K456" s="134">
        <f>IF('2-E-Communication'!$P$66="no","",ROUND($I456,4))</f>
        <v>0.45200000000000001</v>
      </c>
      <c r="L456" s="134">
        <f>IF('2-E-Communication'!$P$67="no","",ROUND($I456,4))</f>
        <v>0.45200000000000001</v>
      </c>
      <c r="M456" s="134">
        <f>IF('2-E-Communication'!$P$68="no","",ROUND($I456,4))</f>
        <v>0.45200000000000001</v>
      </c>
      <c r="N456" s="134"/>
    </row>
    <row r="457" spans="9:14" x14ac:dyDescent="0.25">
      <c r="I457" s="134">
        <f t="shared" si="199"/>
        <v>0.45300000000000035</v>
      </c>
      <c r="J457" s="134">
        <f>IF('2-E-Communication'!$P$65="no","",ROUND($I457,4))</f>
        <v>0.45300000000000001</v>
      </c>
      <c r="K457" s="134">
        <f>IF('2-E-Communication'!$P$66="no","",ROUND($I457,4))</f>
        <v>0.45300000000000001</v>
      </c>
      <c r="L457" s="134">
        <f>IF('2-E-Communication'!$P$67="no","",ROUND($I457,4))</f>
        <v>0.45300000000000001</v>
      </c>
      <c r="M457" s="134">
        <f>IF('2-E-Communication'!$P$68="no","",ROUND($I457,4))</f>
        <v>0.45300000000000001</v>
      </c>
      <c r="N457" s="134"/>
    </row>
    <row r="458" spans="9:14" x14ac:dyDescent="0.25">
      <c r="I458" s="134">
        <f t="shared" si="199"/>
        <v>0.45400000000000035</v>
      </c>
      <c r="J458" s="134">
        <f>IF('2-E-Communication'!$P$65="no","",ROUND($I458,4))</f>
        <v>0.45400000000000001</v>
      </c>
      <c r="K458" s="134">
        <f>IF('2-E-Communication'!$P$66="no","",ROUND($I458,4))</f>
        <v>0.45400000000000001</v>
      </c>
      <c r="L458" s="134">
        <f>IF('2-E-Communication'!$P$67="no","",ROUND($I458,4))</f>
        <v>0.45400000000000001</v>
      </c>
      <c r="M458" s="134">
        <f>IF('2-E-Communication'!$P$68="no","",ROUND($I458,4))</f>
        <v>0.45400000000000001</v>
      </c>
      <c r="N458" s="134"/>
    </row>
    <row r="459" spans="9:14" x14ac:dyDescent="0.25">
      <c r="I459" s="134">
        <f t="shared" si="199"/>
        <v>0.45500000000000035</v>
      </c>
      <c r="J459" s="134">
        <f>IF('2-E-Communication'!$P$65="no","",ROUND($I459,4))</f>
        <v>0.45500000000000002</v>
      </c>
      <c r="K459" s="134">
        <f>IF('2-E-Communication'!$P$66="no","",ROUND($I459,4))</f>
        <v>0.45500000000000002</v>
      </c>
      <c r="L459" s="134">
        <f>IF('2-E-Communication'!$P$67="no","",ROUND($I459,4))</f>
        <v>0.45500000000000002</v>
      </c>
      <c r="M459" s="134">
        <f>IF('2-E-Communication'!$P$68="no","",ROUND($I459,4))</f>
        <v>0.45500000000000002</v>
      </c>
      <c r="N459" s="134"/>
    </row>
    <row r="460" spans="9:14" x14ac:dyDescent="0.25">
      <c r="I460" s="134">
        <f t="shared" si="199"/>
        <v>0.45600000000000035</v>
      </c>
      <c r="J460" s="134">
        <f>IF('2-E-Communication'!$P$65="no","",ROUND($I460,4))</f>
        <v>0.45600000000000002</v>
      </c>
      <c r="K460" s="134">
        <f>IF('2-E-Communication'!$P$66="no","",ROUND($I460,4))</f>
        <v>0.45600000000000002</v>
      </c>
      <c r="L460" s="134">
        <f>IF('2-E-Communication'!$P$67="no","",ROUND($I460,4))</f>
        <v>0.45600000000000002</v>
      </c>
      <c r="M460" s="134">
        <f>IF('2-E-Communication'!$P$68="no","",ROUND($I460,4))</f>
        <v>0.45600000000000002</v>
      </c>
      <c r="N460" s="134"/>
    </row>
    <row r="461" spans="9:14" x14ac:dyDescent="0.25">
      <c r="I461" s="134">
        <f t="shared" si="199"/>
        <v>0.45700000000000035</v>
      </c>
      <c r="J461" s="134">
        <f>IF('2-E-Communication'!$P$65="no","",ROUND($I461,4))</f>
        <v>0.45700000000000002</v>
      </c>
      <c r="K461" s="134">
        <f>IF('2-E-Communication'!$P$66="no","",ROUND($I461,4))</f>
        <v>0.45700000000000002</v>
      </c>
      <c r="L461" s="134">
        <f>IF('2-E-Communication'!$P$67="no","",ROUND($I461,4))</f>
        <v>0.45700000000000002</v>
      </c>
      <c r="M461" s="134">
        <f>IF('2-E-Communication'!$P$68="no","",ROUND($I461,4))</f>
        <v>0.45700000000000002</v>
      </c>
      <c r="N461" s="134"/>
    </row>
    <row r="462" spans="9:14" x14ac:dyDescent="0.25">
      <c r="I462" s="134">
        <f t="shared" si="199"/>
        <v>0.45800000000000035</v>
      </c>
      <c r="J462" s="134">
        <f>IF('2-E-Communication'!$P$65="no","",ROUND($I462,4))</f>
        <v>0.45800000000000002</v>
      </c>
      <c r="K462" s="134">
        <f>IF('2-E-Communication'!$P$66="no","",ROUND($I462,4))</f>
        <v>0.45800000000000002</v>
      </c>
      <c r="L462" s="134">
        <f>IF('2-E-Communication'!$P$67="no","",ROUND($I462,4))</f>
        <v>0.45800000000000002</v>
      </c>
      <c r="M462" s="134">
        <f>IF('2-E-Communication'!$P$68="no","",ROUND($I462,4))</f>
        <v>0.45800000000000002</v>
      </c>
      <c r="N462" s="134"/>
    </row>
    <row r="463" spans="9:14" x14ac:dyDescent="0.25">
      <c r="I463" s="134">
        <f t="shared" si="199"/>
        <v>0.45900000000000035</v>
      </c>
      <c r="J463" s="134">
        <f>IF('2-E-Communication'!$P$65="no","",ROUND($I463,4))</f>
        <v>0.45900000000000002</v>
      </c>
      <c r="K463" s="134">
        <f>IF('2-E-Communication'!$P$66="no","",ROUND($I463,4))</f>
        <v>0.45900000000000002</v>
      </c>
      <c r="L463" s="134">
        <f>IF('2-E-Communication'!$P$67="no","",ROUND($I463,4))</f>
        <v>0.45900000000000002</v>
      </c>
      <c r="M463" s="134">
        <f>IF('2-E-Communication'!$P$68="no","",ROUND($I463,4))</f>
        <v>0.45900000000000002</v>
      </c>
      <c r="N463" s="134"/>
    </row>
    <row r="464" spans="9:14" x14ac:dyDescent="0.25">
      <c r="I464" s="134">
        <f t="shared" si="199"/>
        <v>0.46000000000000035</v>
      </c>
      <c r="J464" s="134">
        <f>IF('2-E-Communication'!$P$65="no","",ROUND($I464,4))</f>
        <v>0.46</v>
      </c>
      <c r="K464" s="134">
        <f>IF('2-E-Communication'!$P$66="no","",ROUND($I464,4))</f>
        <v>0.46</v>
      </c>
      <c r="L464" s="134">
        <f>IF('2-E-Communication'!$P$67="no","",ROUND($I464,4))</f>
        <v>0.46</v>
      </c>
      <c r="M464" s="134">
        <f>IF('2-E-Communication'!$P$68="no","",ROUND($I464,4))</f>
        <v>0.46</v>
      </c>
      <c r="N464" s="134"/>
    </row>
    <row r="465" spans="9:14" x14ac:dyDescent="0.25">
      <c r="I465" s="134">
        <f t="shared" si="199"/>
        <v>0.46100000000000035</v>
      </c>
      <c r="J465" s="134">
        <f>IF('2-E-Communication'!$P$65="no","",ROUND($I465,4))</f>
        <v>0.46100000000000002</v>
      </c>
      <c r="K465" s="134">
        <f>IF('2-E-Communication'!$P$66="no","",ROUND($I465,4))</f>
        <v>0.46100000000000002</v>
      </c>
      <c r="L465" s="134">
        <f>IF('2-E-Communication'!$P$67="no","",ROUND($I465,4))</f>
        <v>0.46100000000000002</v>
      </c>
      <c r="M465" s="134">
        <f>IF('2-E-Communication'!$P$68="no","",ROUND($I465,4))</f>
        <v>0.46100000000000002</v>
      </c>
      <c r="N465" s="134"/>
    </row>
    <row r="466" spans="9:14" x14ac:dyDescent="0.25">
      <c r="I466" s="134">
        <f t="shared" si="199"/>
        <v>0.46200000000000035</v>
      </c>
      <c r="J466" s="134">
        <f>IF('2-E-Communication'!$P$65="no","",ROUND($I466,4))</f>
        <v>0.46200000000000002</v>
      </c>
      <c r="K466" s="134">
        <f>IF('2-E-Communication'!$P$66="no","",ROUND($I466,4))</f>
        <v>0.46200000000000002</v>
      </c>
      <c r="L466" s="134">
        <f>IF('2-E-Communication'!$P$67="no","",ROUND($I466,4))</f>
        <v>0.46200000000000002</v>
      </c>
      <c r="M466" s="134">
        <f>IF('2-E-Communication'!$P$68="no","",ROUND($I466,4))</f>
        <v>0.46200000000000002</v>
      </c>
      <c r="N466" s="134"/>
    </row>
    <row r="467" spans="9:14" x14ac:dyDescent="0.25">
      <c r="I467" s="134">
        <f t="shared" si="199"/>
        <v>0.46300000000000036</v>
      </c>
      <c r="J467" s="134">
        <f>IF('2-E-Communication'!$P$65="no","",ROUND($I467,4))</f>
        <v>0.46300000000000002</v>
      </c>
      <c r="K467" s="134">
        <f>IF('2-E-Communication'!$P$66="no","",ROUND($I467,4))</f>
        <v>0.46300000000000002</v>
      </c>
      <c r="L467" s="134">
        <f>IF('2-E-Communication'!$P$67="no","",ROUND($I467,4))</f>
        <v>0.46300000000000002</v>
      </c>
      <c r="M467" s="134">
        <f>IF('2-E-Communication'!$P$68="no","",ROUND($I467,4))</f>
        <v>0.46300000000000002</v>
      </c>
      <c r="N467" s="134"/>
    </row>
    <row r="468" spans="9:14" x14ac:dyDescent="0.25">
      <c r="I468" s="134">
        <f t="shared" si="199"/>
        <v>0.46400000000000036</v>
      </c>
      <c r="J468" s="134">
        <f>IF('2-E-Communication'!$P$65="no","",ROUND($I468,4))</f>
        <v>0.46400000000000002</v>
      </c>
      <c r="K468" s="134">
        <f>IF('2-E-Communication'!$P$66="no","",ROUND($I468,4))</f>
        <v>0.46400000000000002</v>
      </c>
      <c r="L468" s="134">
        <f>IF('2-E-Communication'!$P$67="no","",ROUND($I468,4))</f>
        <v>0.46400000000000002</v>
      </c>
      <c r="M468" s="134">
        <f>IF('2-E-Communication'!$P$68="no","",ROUND($I468,4))</f>
        <v>0.46400000000000002</v>
      </c>
      <c r="N468" s="134"/>
    </row>
    <row r="469" spans="9:14" x14ac:dyDescent="0.25">
      <c r="I469" s="134">
        <f t="shared" si="199"/>
        <v>0.46500000000000036</v>
      </c>
      <c r="J469" s="134">
        <f>IF('2-E-Communication'!$P$65="no","",ROUND($I469,4))</f>
        <v>0.46500000000000002</v>
      </c>
      <c r="K469" s="134">
        <f>IF('2-E-Communication'!$P$66="no","",ROUND($I469,4))</f>
        <v>0.46500000000000002</v>
      </c>
      <c r="L469" s="134">
        <f>IF('2-E-Communication'!$P$67="no","",ROUND($I469,4))</f>
        <v>0.46500000000000002</v>
      </c>
      <c r="M469" s="134">
        <f>IF('2-E-Communication'!$P$68="no","",ROUND($I469,4))</f>
        <v>0.46500000000000002</v>
      </c>
      <c r="N469" s="134"/>
    </row>
    <row r="470" spans="9:14" x14ac:dyDescent="0.25">
      <c r="I470" s="134">
        <f t="shared" si="199"/>
        <v>0.46600000000000036</v>
      </c>
      <c r="J470" s="134">
        <f>IF('2-E-Communication'!$P$65="no","",ROUND($I470,4))</f>
        <v>0.46600000000000003</v>
      </c>
      <c r="K470" s="134">
        <f>IF('2-E-Communication'!$P$66="no","",ROUND($I470,4))</f>
        <v>0.46600000000000003</v>
      </c>
      <c r="L470" s="134">
        <f>IF('2-E-Communication'!$P$67="no","",ROUND($I470,4))</f>
        <v>0.46600000000000003</v>
      </c>
      <c r="M470" s="134">
        <f>IF('2-E-Communication'!$P$68="no","",ROUND($I470,4))</f>
        <v>0.46600000000000003</v>
      </c>
      <c r="N470" s="134"/>
    </row>
    <row r="471" spans="9:14" x14ac:dyDescent="0.25">
      <c r="I471" s="134">
        <f t="shared" si="199"/>
        <v>0.46700000000000036</v>
      </c>
      <c r="J471" s="134">
        <f>IF('2-E-Communication'!$P$65="no","",ROUND($I471,4))</f>
        <v>0.46700000000000003</v>
      </c>
      <c r="K471" s="134">
        <f>IF('2-E-Communication'!$P$66="no","",ROUND($I471,4))</f>
        <v>0.46700000000000003</v>
      </c>
      <c r="L471" s="134">
        <f>IF('2-E-Communication'!$P$67="no","",ROUND($I471,4))</f>
        <v>0.46700000000000003</v>
      </c>
      <c r="M471" s="134">
        <f>IF('2-E-Communication'!$P$68="no","",ROUND($I471,4))</f>
        <v>0.46700000000000003</v>
      </c>
      <c r="N471" s="134"/>
    </row>
    <row r="472" spans="9:14" x14ac:dyDescent="0.25">
      <c r="I472" s="134">
        <f t="shared" si="199"/>
        <v>0.46800000000000036</v>
      </c>
      <c r="J472" s="134">
        <f>IF('2-E-Communication'!$P$65="no","",ROUND($I472,4))</f>
        <v>0.46800000000000003</v>
      </c>
      <c r="K472" s="134">
        <f>IF('2-E-Communication'!$P$66="no","",ROUND($I472,4))</f>
        <v>0.46800000000000003</v>
      </c>
      <c r="L472" s="134">
        <f>IF('2-E-Communication'!$P$67="no","",ROUND($I472,4))</f>
        <v>0.46800000000000003</v>
      </c>
      <c r="M472" s="134">
        <f>IF('2-E-Communication'!$P$68="no","",ROUND($I472,4))</f>
        <v>0.46800000000000003</v>
      </c>
      <c r="N472" s="134"/>
    </row>
    <row r="473" spans="9:14" x14ac:dyDescent="0.25">
      <c r="I473" s="134">
        <f t="shared" si="199"/>
        <v>0.46900000000000036</v>
      </c>
      <c r="J473" s="134">
        <f>IF('2-E-Communication'!$P$65="no","",ROUND($I473,4))</f>
        <v>0.46899999999999997</v>
      </c>
      <c r="K473" s="134">
        <f>IF('2-E-Communication'!$P$66="no","",ROUND($I473,4))</f>
        <v>0.46899999999999997</v>
      </c>
      <c r="L473" s="134">
        <f>IF('2-E-Communication'!$P$67="no","",ROUND($I473,4))</f>
        <v>0.46899999999999997</v>
      </c>
      <c r="M473" s="134">
        <f>IF('2-E-Communication'!$P$68="no","",ROUND($I473,4))</f>
        <v>0.46899999999999997</v>
      </c>
      <c r="N473" s="134"/>
    </row>
    <row r="474" spans="9:14" x14ac:dyDescent="0.25">
      <c r="I474" s="134">
        <f t="shared" si="199"/>
        <v>0.47000000000000036</v>
      </c>
      <c r="J474" s="134">
        <f>IF('2-E-Communication'!$P$65="no","",ROUND($I474,4))</f>
        <v>0.47</v>
      </c>
      <c r="K474" s="134">
        <f>IF('2-E-Communication'!$P$66="no","",ROUND($I474,4))</f>
        <v>0.47</v>
      </c>
      <c r="L474" s="134">
        <f>IF('2-E-Communication'!$P$67="no","",ROUND($I474,4))</f>
        <v>0.47</v>
      </c>
      <c r="M474" s="134">
        <f>IF('2-E-Communication'!$P$68="no","",ROUND($I474,4))</f>
        <v>0.47</v>
      </c>
      <c r="N474" s="134"/>
    </row>
    <row r="475" spans="9:14" x14ac:dyDescent="0.25">
      <c r="I475" s="134">
        <f t="shared" si="199"/>
        <v>0.47100000000000036</v>
      </c>
      <c r="J475" s="134">
        <f>IF('2-E-Communication'!$P$65="no","",ROUND($I475,4))</f>
        <v>0.47099999999999997</v>
      </c>
      <c r="K475" s="134">
        <f>IF('2-E-Communication'!$P$66="no","",ROUND($I475,4))</f>
        <v>0.47099999999999997</v>
      </c>
      <c r="L475" s="134">
        <f>IF('2-E-Communication'!$P$67="no","",ROUND($I475,4))</f>
        <v>0.47099999999999997</v>
      </c>
      <c r="M475" s="134">
        <f>IF('2-E-Communication'!$P$68="no","",ROUND($I475,4))</f>
        <v>0.47099999999999997</v>
      </c>
      <c r="N475" s="134"/>
    </row>
    <row r="476" spans="9:14" x14ac:dyDescent="0.25">
      <c r="I476" s="134">
        <f t="shared" si="199"/>
        <v>0.47200000000000036</v>
      </c>
      <c r="J476" s="134">
        <f>IF('2-E-Communication'!$P$65="no","",ROUND($I476,4))</f>
        <v>0.47199999999999998</v>
      </c>
      <c r="K476" s="134">
        <f>IF('2-E-Communication'!$P$66="no","",ROUND($I476,4))</f>
        <v>0.47199999999999998</v>
      </c>
      <c r="L476" s="134">
        <f>IF('2-E-Communication'!$P$67="no","",ROUND($I476,4))</f>
        <v>0.47199999999999998</v>
      </c>
      <c r="M476" s="134">
        <f>IF('2-E-Communication'!$P$68="no","",ROUND($I476,4))</f>
        <v>0.47199999999999998</v>
      </c>
      <c r="N476" s="134"/>
    </row>
    <row r="477" spans="9:14" x14ac:dyDescent="0.25">
      <c r="I477" s="134">
        <f t="shared" si="199"/>
        <v>0.47300000000000036</v>
      </c>
      <c r="J477" s="134">
        <f>IF('2-E-Communication'!$P$65="no","",ROUND($I477,4))</f>
        <v>0.47299999999999998</v>
      </c>
      <c r="K477" s="134">
        <f>IF('2-E-Communication'!$P$66="no","",ROUND($I477,4))</f>
        <v>0.47299999999999998</v>
      </c>
      <c r="L477" s="134">
        <f>IF('2-E-Communication'!$P$67="no","",ROUND($I477,4))</f>
        <v>0.47299999999999998</v>
      </c>
      <c r="M477" s="134">
        <f>IF('2-E-Communication'!$P$68="no","",ROUND($I477,4))</f>
        <v>0.47299999999999998</v>
      </c>
      <c r="N477" s="134"/>
    </row>
    <row r="478" spans="9:14" x14ac:dyDescent="0.25">
      <c r="I478" s="134">
        <f t="shared" si="199"/>
        <v>0.47400000000000037</v>
      </c>
      <c r="J478" s="134">
        <f>IF('2-E-Communication'!$P$65="no","",ROUND($I478,4))</f>
        <v>0.47399999999999998</v>
      </c>
      <c r="K478" s="134">
        <f>IF('2-E-Communication'!$P$66="no","",ROUND($I478,4))</f>
        <v>0.47399999999999998</v>
      </c>
      <c r="L478" s="134">
        <f>IF('2-E-Communication'!$P$67="no","",ROUND($I478,4))</f>
        <v>0.47399999999999998</v>
      </c>
      <c r="M478" s="134">
        <f>IF('2-E-Communication'!$P$68="no","",ROUND($I478,4))</f>
        <v>0.47399999999999998</v>
      </c>
      <c r="N478" s="134"/>
    </row>
    <row r="479" spans="9:14" x14ac:dyDescent="0.25">
      <c r="I479" s="134">
        <f t="shared" si="199"/>
        <v>0.47500000000000037</v>
      </c>
      <c r="J479" s="134">
        <f>IF('2-E-Communication'!$P$65="no","",ROUND($I479,4))</f>
        <v>0.47499999999999998</v>
      </c>
      <c r="K479" s="134">
        <f>IF('2-E-Communication'!$P$66="no","",ROUND($I479,4))</f>
        <v>0.47499999999999998</v>
      </c>
      <c r="L479" s="134">
        <f>IF('2-E-Communication'!$P$67="no","",ROUND($I479,4))</f>
        <v>0.47499999999999998</v>
      </c>
      <c r="M479" s="134">
        <f>IF('2-E-Communication'!$P$68="no","",ROUND($I479,4))</f>
        <v>0.47499999999999998</v>
      </c>
      <c r="N479" s="134"/>
    </row>
    <row r="480" spans="9:14" x14ac:dyDescent="0.25">
      <c r="I480" s="134">
        <f t="shared" si="199"/>
        <v>0.47600000000000037</v>
      </c>
      <c r="J480" s="134">
        <f>IF('2-E-Communication'!$P$65="no","",ROUND($I480,4))</f>
        <v>0.47599999999999998</v>
      </c>
      <c r="K480" s="134">
        <f>IF('2-E-Communication'!$P$66="no","",ROUND($I480,4))</f>
        <v>0.47599999999999998</v>
      </c>
      <c r="L480" s="134">
        <f>IF('2-E-Communication'!$P$67="no","",ROUND($I480,4))</f>
        <v>0.47599999999999998</v>
      </c>
      <c r="M480" s="134">
        <f>IF('2-E-Communication'!$P$68="no","",ROUND($I480,4))</f>
        <v>0.47599999999999998</v>
      </c>
      <c r="N480" s="134"/>
    </row>
    <row r="481" spans="9:14" x14ac:dyDescent="0.25">
      <c r="I481" s="134">
        <f t="shared" si="199"/>
        <v>0.47700000000000037</v>
      </c>
      <c r="J481" s="134">
        <f>IF('2-E-Communication'!$P$65="no","",ROUND($I481,4))</f>
        <v>0.47699999999999998</v>
      </c>
      <c r="K481" s="134">
        <f>IF('2-E-Communication'!$P$66="no","",ROUND($I481,4))</f>
        <v>0.47699999999999998</v>
      </c>
      <c r="L481" s="134">
        <f>IF('2-E-Communication'!$P$67="no","",ROUND($I481,4))</f>
        <v>0.47699999999999998</v>
      </c>
      <c r="M481" s="134">
        <f>IF('2-E-Communication'!$P$68="no","",ROUND($I481,4))</f>
        <v>0.47699999999999998</v>
      </c>
      <c r="N481" s="134"/>
    </row>
    <row r="482" spans="9:14" x14ac:dyDescent="0.25">
      <c r="I482" s="134">
        <f t="shared" si="199"/>
        <v>0.47800000000000037</v>
      </c>
      <c r="J482" s="134">
        <f>IF('2-E-Communication'!$P$65="no","",ROUND($I482,4))</f>
        <v>0.47799999999999998</v>
      </c>
      <c r="K482" s="134">
        <f>IF('2-E-Communication'!$P$66="no","",ROUND($I482,4))</f>
        <v>0.47799999999999998</v>
      </c>
      <c r="L482" s="134">
        <f>IF('2-E-Communication'!$P$67="no","",ROUND($I482,4))</f>
        <v>0.47799999999999998</v>
      </c>
      <c r="M482" s="134">
        <f>IF('2-E-Communication'!$P$68="no","",ROUND($I482,4))</f>
        <v>0.47799999999999998</v>
      </c>
      <c r="N482" s="134"/>
    </row>
    <row r="483" spans="9:14" x14ac:dyDescent="0.25">
      <c r="I483" s="134">
        <f t="shared" si="199"/>
        <v>0.47900000000000037</v>
      </c>
      <c r="J483" s="134">
        <f>IF('2-E-Communication'!$P$65="no","",ROUND($I483,4))</f>
        <v>0.47899999999999998</v>
      </c>
      <c r="K483" s="134">
        <f>IF('2-E-Communication'!$P$66="no","",ROUND($I483,4))</f>
        <v>0.47899999999999998</v>
      </c>
      <c r="L483" s="134">
        <f>IF('2-E-Communication'!$P$67="no","",ROUND($I483,4))</f>
        <v>0.47899999999999998</v>
      </c>
      <c r="M483" s="134">
        <f>IF('2-E-Communication'!$P$68="no","",ROUND($I483,4))</f>
        <v>0.47899999999999998</v>
      </c>
      <c r="N483" s="134"/>
    </row>
    <row r="484" spans="9:14" x14ac:dyDescent="0.25">
      <c r="I484" s="134">
        <f t="shared" si="199"/>
        <v>0.48000000000000037</v>
      </c>
      <c r="J484" s="134">
        <f>IF('2-E-Communication'!$P$65="no","",ROUND($I484,4))</f>
        <v>0.48</v>
      </c>
      <c r="K484" s="134">
        <f>IF('2-E-Communication'!$P$66="no","",ROUND($I484,4))</f>
        <v>0.48</v>
      </c>
      <c r="L484" s="134">
        <f>IF('2-E-Communication'!$P$67="no","",ROUND($I484,4))</f>
        <v>0.48</v>
      </c>
      <c r="M484" s="134">
        <f>IF('2-E-Communication'!$P$68="no","",ROUND($I484,4))</f>
        <v>0.48</v>
      </c>
      <c r="N484" s="134"/>
    </row>
    <row r="485" spans="9:14" x14ac:dyDescent="0.25">
      <c r="I485" s="134">
        <f t="shared" si="199"/>
        <v>0.48100000000000037</v>
      </c>
      <c r="J485" s="134">
        <f>IF('2-E-Communication'!$P$65="no","",ROUND($I485,4))</f>
        <v>0.48099999999999998</v>
      </c>
      <c r="K485" s="134">
        <f>IF('2-E-Communication'!$P$66="no","",ROUND($I485,4))</f>
        <v>0.48099999999999998</v>
      </c>
      <c r="L485" s="134">
        <f>IF('2-E-Communication'!$P$67="no","",ROUND($I485,4))</f>
        <v>0.48099999999999998</v>
      </c>
      <c r="M485" s="134">
        <f>IF('2-E-Communication'!$P$68="no","",ROUND($I485,4))</f>
        <v>0.48099999999999998</v>
      </c>
      <c r="N485" s="134"/>
    </row>
    <row r="486" spans="9:14" x14ac:dyDescent="0.25">
      <c r="I486" s="134">
        <f t="shared" si="199"/>
        <v>0.48200000000000037</v>
      </c>
      <c r="J486" s="134">
        <f>IF('2-E-Communication'!$P$65="no","",ROUND($I486,4))</f>
        <v>0.48199999999999998</v>
      </c>
      <c r="K486" s="134">
        <f>IF('2-E-Communication'!$P$66="no","",ROUND($I486,4))</f>
        <v>0.48199999999999998</v>
      </c>
      <c r="L486" s="134">
        <f>IF('2-E-Communication'!$P$67="no","",ROUND($I486,4))</f>
        <v>0.48199999999999998</v>
      </c>
      <c r="M486" s="134">
        <f>IF('2-E-Communication'!$P$68="no","",ROUND($I486,4))</f>
        <v>0.48199999999999998</v>
      </c>
      <c r="N486" s="134"/>
    </row>
    <row r="487" spans="9:14" x14ac:dyDescent="0.25">
      <c r="I487" s="134">
        <f t="shared" si="199"/>
        <v>0.48300000000000037</v>
      </c>
      <c r="J487" s="134">
        <f>IF('2-E-Communication'!$P$65="no","",ROUND($I487,4))</f>
        <v>0.48299999999999998</v>
      </c>
      <c r="K487" s="134">
        <f>IF('2-E-Communication'!$P$66="no","",ROUND($I487,4))</f>
        <v>0.48299999999999998</v>
      </c>
      <c r="L487" s="134">
        <f>IF('2-E-Communication'!$P$67="no","",ROUND($I487,4))</f>
        <v>0.48299999999999998</v>
      </c>
      <c r="M487" s="134">
        <f>IF('2-E-Communication'!$P$68="no","",ROUND($I487,4))</f>
        <v>0.48299999999999998</v>
      </c>
      <c r="N487" s="134"/>
    </row>
    <row r="488" spans="9:14" x14ac:dyDescent="0.25">
      <c r="I488" s="134">
        <f t="shared" si="199"/>
        <v>0.48400000000000037</v>
      </c>
      <c r="J488" s="134">
        <f>IF('2-E-Communication'!$P$65="no","",ROUND($I488,4))</f>
        <v>0.48399999999999999</v>
      </c>
      <c r="K488" s="134">
        <f>IF('2-E-Communication'!$P$66="no","",ROUND($I488,4))</f>
        <v>0.48399999999999999</v>
      </c>
      <c r="L488" s="134">
        <f>IF('2-E-Communication'!$P$67="no","",ROUND($I488,4))</f>
        <v>0.48399999999999999</v>
      </c>
      <c r="M488" s="134">
        <f>IF('2-E-Communication'!$P$68="no","",ROUND($I488,4))</f>
        <v>0.48399999999999999</v>
      </c>
      <c r="N488" s="134"/>
    </row>
    <row r="489" spans="9:14" x14ac:dyDescent="0.25">
      <c r="I489" s="134">
        <f t="shared" si="199"/>
        <v>0.48500000000000038</v>
      </c>
      <c r="J489" s="134">
        <f>IF('2-E-Communication'!$P$65="no","",ROUND($I489,4))</f>
        <v>0.48499999999999999</v>
      </c>
      <c r="K489" s="134">
        <f>IF('2-E-Communication'!$P$66="no","",ROUND($I489,4))</f>
        <v>0.48499999999999999</v>
      </c>
      <c r="L489" s="134">
        <f>IF('2-E-Communication'!$P$67="no","",ROUND($I489,4))</f>
        <v>0.48499999999999999</v>
      </c>
      <c r="M489" s="134">
        <f>IF('2-E-Communication'!$P$68="no","",ROUND($I489,4))</f>
        <v>0.48499999999999999</v>
      </c>
      <c r="N489" s="134"/>
    </row>
    <row r="490" spans="9:14" x14ac:dyDescent="0.25">
      <c r="I490" s="134">
        <f t="shared" si="199"/>
        <v>0.48600000000000038</v>
      </c>
      <c r="J490" s="134">
        <f>IF('2-E-Communication'!$P$65="no","",ROUND($I490,4))</f>
        <v>0.48599999999999999</v>
      </c>
      <c r="K490" s="134">
        <f>IF('2-E-Communication'!$P$66="no","",ROUND($I490,4))</f>
        <v>0.48599999999999999</v>
      </c>
      <c r="L490" s="134">
        <f>IF('2-E-Communication'!$P$67="no","",ROUND($I490,4))</f>
        <v>0.48599999999999999</v>
      </c>
      <c r="M490" s="134">
        <f>IF('2-E-Communication'!$P$68="no","",ROUND($I490,4))</f>
        <v>0.48599999999999999</v>
      </c>
      <c r="N490" s="134"/>
    </row>
    <row r="491" spans="9:14" x14ac:dyDescent="0.25">
      <c r="I491" s="134">
        <f t="shared" si="199"/>
        <v>0.48700000000000038</v>
      </c>
      <c r="J491" s="134">
        <f>IF('2-E-Communication'!$P$65="no","",ROUND($I491,4))</f>
        <v>0.48699999999999999</v>
      </c>
      <c r="K491" s="134">
        <f>IF('2-E-Communication'!$P$66="no","",ROUND($I491,4))</f>
        <v>0.48699999999999999</v>
      </c>
      <c r="L491" s="134">
        <f>IF('2-E-Communication'!$P$67="no","",ROUND($I491,4))</f>
        <v>0.48699999999999999</v>
      </c>
      <c r="M491" s="134">
        <f>IF('2-E-Communication'!$P$68="no","",ROUND($I491,4))</f>
        <v>0.48699999999999999</v>
      </c>
      <c r="N491" s="134"/>
    </row>
    <row r="492" spans="9:14" x14ac:dyDescent="0.25">
      <c r="I492" s="134">
        <f t="shared" si="199"/>
        <v>0.48800000000000038</v>
      </c>
      <c r="J492" s="134">
        <f>IF('2-E-Communication'!$P$65="no","",ROUND($I492,4))</f>
        <v>0.48799999999999999</v>
      </c>
      <c r="K492" s="134">
        <f>IF('2-E-Communication'!$P$66="no","",ROUND($I492,4))</f>
        <v>0.48799999999999999</v>
      </c>
      <c r="L492" s="134">
        <f>IF('2-E-Communication'!$P$67="no","",ROUND($I492,4))</f>
        <v>0.48799999999999999</v>
      </c>
      <c r="M492" s="134">
        <f>IF('2-E-Communication'!$P$68="no","",ROUND($I492,4))</f>
        <v>0.48799999999999999</v>
      </c>
      <c r="N492" s="134"/>
    </row>
    <row r="493" spans="9:14" x14ac:dyDescent="0.25">
      <c r="I493" s="134">
        <f t="shared" si="199"/>
        <v>0.48900000000000038</v>
      </c>
      <c r="J493" s="134">
        <f>IF('2-E-Communication'!$P$65="no","",ROUND($I493,4))</f>
        <v>0.48899999999999999</v>
      </c>
      <c r="K493" s="134">
        <f>IF('2-E-Communication'!$P$66="no","",ROUND($I493,4))</f>
        <v>0.48899999999999999</v>
      </c>
      <c r="L493" s="134">
        <f>IF('2-E-Communication'!$P$67="no","",ROUND($I493,4))</f>
        <v>0.48899999999999999</v>
      </c>
      <c r="M493" s="134">
        <f>IF('2-E-Communication'!$P$68="no","",ROUND($I493,4))</f>
        <v>0.48899999999999999</v>
      </c>
      <c r="N493" s="134"/>
    </row>
    <row r="494" spans="9:14" x14ac:dyDescent="0.25">
      <c r="I494" s="134">
        <f t="shared" si="199"/>
        <v>0.49000000000000038</v>
      </c>
      <c r="J494" s="134">
        <f>IF('2-E-Communication'!$P$65="no","",ROUND($I494,4))</f>
        <v>0.49</v>
      </c>
      <c r="K494" s="134">
        <f>IF('2-E-Communication'!$P$66="no","",ROUND($I494,4))</f>
        <v>0.49</v>
      </c>
      <c r="L494" s="134">
        <f>IF('2-E-Communication'!$P$67="no","",ROUND($I494,4))</f>
        <v>0.49</v>
      </c>
      <c r="M494" s="134">
        <f>IF('2-E-Communication'!$P$68="no","",ROUND($I494,4))</f>
        <v>0.49</v>
      </c>
      <c r="N494" s="134"/>
    </row>
    <row r="495" spans="9:14" x14ac:dyDescent="0.25">
      <c r="I495" s="134">
        <f t="shared" si="199"/>
        <v>0.49100000000000038</v>
      </c>
      <c r="J495" s="134">
        <f>IF('2-E-Communication'!$P$65="no","",ROUND($I495,4))</f>
        <v>0.49099999999999999</v>
      </c>
      <c r="K495" s="134">
        <f>IF('2-E-Communication'!$P$66="no","",ROUND($I495,4))</f>
        <v>0.49099999999999999</v>
      </c>
      <c r="L495" s="134">
        <f>IF('2-E-Communication'!$P$67="no","",ROUND($I495,4))</f>
        <v>0.49099999999999999</v>
      </c>
      <c r="M495" s="134">
        <f>IF('2-E-Communication'!$P$68="no","",ROUND($I495,4))</f>
        <v>0.49099999999999999</v>
      </c>
      <c r="N495" s="134"/>
    </row>
    <row r="496" spans="9:14" x14ac:dyDescent="0.25">
      <c r="I496" s="134">
        <f t="shared" si="199"/>
        <v>0.49200000000000038</v>
      </c>
      <c r="J496" s="134">
        <f>IF('2-E-Communication'!$P$65="no","",ROUND($I496,4))</f>
        <v>0.49199999999999999</v>
      </c>
      <c r="K496" s="134">
        <f>IF('2-E-Communication'!$P$66="no","",ROUND($I496,4))</f>
        <v>0.49199999999999999</v>
      </c>
      <c r="L496" s="134">
        <f>IF('2-E-Communication'!$P$67="no","",ROUND($I496,4))</f>
        <v>0.49199999999999999</v>
      </c>
      <c r="M496" s="134">
        <f>IF('2-E-Communication'!$P$68="no","",ROUND($I496,4))</f>
        <v>0.49199999999999999</v>
      </c>
      <c r="N496" s="134"/>
    </row>
    <row r="497" spans="9:14" x14ac:dyDescent="0.25">
      <c r="I497" s="134">
        <f t="shared" si="199"/>
        <v>0.49300000000000038</v>
      </c>
      <c r="J497" s="134">
        <f>IF('2-E-Communication'!$P$65="no","",ROUND($I497,4))</f>
        <v>0.49299999999999999</v>
      </c>
      <c r="K497" s="134">
        <f>IF('2-E-Communication'!$P$66="no","",ROUND($I497,4))</f>
        <v>0.49299999999999999</v>
      </c>
      <c r="L497" s="134">
        <f>IF('2-E-Communication'!$P$67="no","",ROUND($I497,4))</f>
        <v>0.49299999999999999</v>
      </c>
      <c r="M497" s="134">
        <f>IF('2-E-Communication'!$P$68="no","",ROUND($I497,4))</f>
        <v>0.49299999999999999</v>
      </c>
      <c r="N497" s="134"/>
    </row>
    <row r="498" spans="9:14" x14ac:dyDescent="0.25">
      <c r="I498" s="134">
        <f t="shared" si="199"/>
        <v>0.49400000000000038</v>
      </c>
      <c r="J498" s="134">
        <f>IF('2-E-Communication'!$P$65="no","",ROUND($I498,4))</f>
        <v>0.49399999999999999</v>
      </c>
      <c r="K498" s="134">
        <f>IF('2-E-Communication'!$P$66="no","",ROUND($I498,4))</f>
        <v>0.49399999999999999</v>
      </c>
      <c r="L498" s="134">
        <f>IF('2-E-Communication'!$P$67="no","",ROUND($I498,4))</f>
        <v>0.49399999999999999</v>
      </c>
      <c r="M498" s="134">
        <f>IF('2-E-Communication'!$P$68="no","",ROUND($I498,4))</f>
        <v>0.49399999999999999</v>
      </c>
      <c r="N498" s="134"/>
    </row>
    <row r="499" spans="9:14" x14ac:dyDescent="0.25">
      <c r="I499" s="134">
        <f t="shared" si="199"/>
        <v>0.49500000000000038</v>
      </c>
      <c r="J499" s="134">
        <f>IF('2-E-Communication'!$P$65="no","",ROUND($I499,4))</f>
        <v>0.495</v>
      </c>
      <c r="K499" s="134">
        <f>IF('2-E-Communication'!$P$66="no","",ROUND($I499,4))</f>
        <v>0.495</v>
      </c>
      <c r="L499" s="134">
        <f>IF('2-E-Communication'!$P$67="no","",ROUND($I499,4))</f>
        <v>0.495</v>
      </c>
      <c r="M499" s="134">
        <f>IF('2-E-Communication'!$P$68="no","",ROUND($I499,4))</f>
        <v>0.495</v>
      </c>
      <c r="N499" s="134"/>
    </row>
    <row r="500" spans="9:14" x14ac:dyDescent="0.25">
      <c r="I500" s="134">
        <f t="shared" si="199"/>
        <v>0.49600000000000039</v>
      </c>
      <c r="J500" s="134">
        <f>IF('2-E-Communication'!$P$65="no","",ROUND($I500,4))</f>
        <v>0.496</v>
      </c>
      <c r="K500" s="134">
        <f>IF('2-E-Communication'!$P$66="no","",ROUND($I500,4))</f>
        <v>0.496</v>
      </c>
      <c r="L500" s="134">
        <f>IF('2-E-Communication'!$P$67="no","",ROUND($I500,4))</f>
        <v>0.496</v>
      </c>
      <c r="M500" s="134">
        <f>IF('2-E-Communication'!$P$68="no","",ROUND($I500,4))</f>
        <v>0.496</v>
      </c>
      <c r="N500" s="134"/>
    </row>
    <row r="501" spans="9:14" x14ac:dyDescent="0.25">
      <c r="I501" s="134">
        <f t="shared" si="199"/>
        <v>0.49700000000000039</v>
      </c>
      <c r="J501" s="134">
        <f>IF('2-E-Communication'!$P$65="no","",ROUND($I501,4))</f>
        <v>0.497</v>
      </c>
      <c r="K501" s="134">
        <f>IF('2-E-Communication'!$P$66="no","",ROUND($I501,4))</f>
        <v>0.497</v>
      </c>
      <c r="L501" s="134">
        <f>IF('2-E-Communication'!$P$67="no","",ROUND($I501,4))</f>
        <v>0.497</v>
      </c>
      <c r="M501" s="134">
        <f>IF('2-E-Communication'!$P$68="no","",ROUND($I501,4))</f>
        <v>0.497</v>
      </c>
      <c r="N501" s="134"/>
    </row>
    <row r="502" spans="9:14" x14ac:dyDescent="0.25">
      <c r="I502" s="134">
        <f t="shared" si="199"/>
        <v>0.49800000000000039</v>
      </c>
      <c r="J502" s="134">
        <f>IF('2-E-Communication'!$P$65="no","",ROUND($I502,4))</f>
        <v>0.498</v>
      </c>
      <c r="K502" s="134">
        <f>IF('2-E-Communication'!$P$66="no","",ROUND($I502,4))</f>
        <v>0.498</v>
      </c>
      <c r="L502" s="134">
        <f>IF('2-E-Communication'!$P$67="no","",ROUND($I502,4))</f>
        <v>0.498</v>
      </c>
      <c r="M502" s="134">
        <f>IF('2-E-Communication'!$P$68="no","",ROUND($I502,4))</f>
        <v>0.498</v>
      </c>
      <c r="N502" s="134"/>
    </row>
    <row r="503" spans="9:14" x14ac:dyDescent="0.25">
      <c r="I503" s="134">
        <f t="shared" si="199"/>
        <v>0.49900000000000039</v>
      </c>
      <c r="J503" s="134">
        <f>IF('2-E-Communication'!$P$65="no","",ROUND($I503,4))</f>
        <v>0.499</v>
      </c>
      <c r="K503" s="134">
        <f>IF('2-E-Communication'!$P$66="no","",ROUND($I503,4))</f>
        <v>0.499</v>
      </c>
      <c r="L503" s="134">
        <f>IF('2-E-Communication'!$P$67="no","",ROUND($I503,4))</f>
        <v>0.499</v>
      </c>
      <c r="M503" s="134">
        <f>IF('2-E-Communication'!$P$68="no","",ROUND($I503,4))</f>
        <v>0.499</v>
      </c>
      <c r="N503" s="134"/>
    </row>
    <row r="504" spans="9:14" x14ac:dyDescent="0.25">
      <c r="I504" s="134">
        <f t="shared" si="199"/>
        <v>0.50000000000000033</v>
      </c>
      <c r="J504" s="134">
        <f>IF('2-E-Communication'!$P$65="no","",ROUND($I504,4))</f>
        <v>0.5</v>
      </c>
      <c r="K504" s="134">
        <f>IF('2-E-Communication'!$P$66="no","",ROUND($I504,4))</f>
        <v>0.5</v>
      </c>
      <c r="L504" s="134">
        <f>IF('2-E-Communication'!$P$67="no","",ROUND($I504,4))</f>
        <v>0.5</v>
      </c>
      <c r="M504" s="134">
        <f>IF('2-E-Communication'!$P$68="no","",ROUND($I504,4))</f>
        <v>0.5</v>
      </c>
      <c r="N504" s="134"/>
    </row>
    <row r="505" spans="9:14" x14ac:dyDescent="0.25">
      <c r="I505" s="134">
        <f t="shared" si="199"/>
        <v>0.50100000000000033</v>
      </c>
      <c r="J505" s="134">
        <f>IF('2-E-Communication'!$P$65="no","",ROUND($I505,4))</f>
        <v>0.501</v>
      </c>
      <c r="K505" s="134">
        <f>IF('2-E-Communication'!$P$66="no","",ROUND($I505,4))</f>
        <v>0.501</v>
      </c>
      <c r="L505" s="134">
        <f>IF('2-E-Communication'!$P$67="no","",ROUND($I505,4))</f>
        <v>0.501</v>
      </c>
      <c r="M505" s="134">
        <f>IF('2-E-Communication'!$P$68="no","",ROUND($I505,4))</f>
        <v>0.501</v>
      </c>
      <c r="N505" s="134"/>
    </row>
    <row r="506" spans="9:14" x14ac:dyDescent="0.25">
      <c r="I506" s="134">
        <f t="shared" si="199"/>
        <v>0.50200000000000033</v>
      </c>
      <c r="J506" s="134">
        <f>IF('2-E-Communication'!$P$65="no","",ROUND($I506,4))</f>
        <v>0.502</v>
      </c>
      <c r="K506" s="134">
        <f>IF('2-E-Communication'!$P$66="no","",ROUND($I506,4))</f>
        <v>0.502</v>
      </c>
      <c r="L506" s="134">
        <f>IF('2-E-Communication'!$P$67="no","",ROUND($I506,4))</f>
        <v>0.502</v>
      </c>
      <c r="M506" s="134">
        <f>IF('2-E-Communication'!$P$68="no","",ROUND($I506,4))</f>
        <v>0.502</v>
      </c>
      <c r="N506" s="134"/>
    </row>
    <row r="507" spans="9:14" x14ac:dyDescent="0.25">
      <c r="I507" s="134">
        <f t="shared" si="199"/>
        <v>0.50300000000000034</v>
      </c>
      <c r="J507" s="134">
        <f>IF('2-E-Communication'!$P$65="no","",ROUND($I507,4))</f>
        <v>0.503</v>
      </c>
      <c r="K507" s="134">
        <f>IF('2-E-Communication'!$P$66="no","",ROUND($I507,4))</f>
        <v>0.503</v>
      </c>
      <c r="L507" s="134">
        <f>IF('2-E-Communication'!$P$67="no","",ROUND($I507,4))</f>
        <v>0.503</v>
      </c>
      <c r="M507" s="134">
        <f>IF('2-E-Communication'!$P$68="no","",ROUND($I507,4))</f>
        <v>0.503</v>
      </c>
      <c r="N507" s="134"/>
    </row>
    <row r="508" spans="9:14" x14ac:dyDescent="0.25">
      <c r="I508" s="134">
        <f t="shared" si="199"/>
        <v>0.50400000000000034</v>
      </c>
      <c r="J508" s="134">
        <f>IF('2-E-Communication'!$P$65="no","",ROUND($I508,4))</f>
        <v>0.504</v>
      </c>
      <c r="K508" s="134">
        <f>IF('2-E-Communication'!$P$66="no","",ROUND($I508,4))</f>
        <v>0.504</v>
      </c>
      <c r="L508" s="134">
        <f>IF('2-E-Communication'!$P$67="no","",ROUND($I508,4))</f>
        <v>0.504</v>
      </c>
      <c r="M508" s="134">
        <f>IF('2-E-Communication'!$P$68="no","",ROUND($I508,4))</f>
        <v>0.504</v>
      </c>
      <c r="N508" s="134"/>
    </row>
    <row r="509" spans="9:14" x14ac:dyDescent="0.25">
      <c r="I509" s="134">
        <f t="shared" ref="I509:I572" si="200">I508+0.001</f>
        <v>0.50500000000000034</v>
      </c>
      <c r="J509" s="134">
        <f>IF('2-E-Communication'!$P$65="no","",ROUND($I509,4))</f>
        <v>0.505</v>
      </c>
      <c r="K509" s="134">
        <f>IF('2-E-Communication'!$P$66="no","",ROUND($I509,4))</f>
        <v>0.505</v>
      </c>
      <c r="L509" s="134">
        <f>IF('2-E-Communication'!$P$67="no","",ROUND($I509,4))</f>
        <v>0.505</v>
      </c>
      <c r="M509" s="134">
        <f>IF('2-E-Communication'!$P$68="no","",ROUND($I509,4))</f>
        <v>0.505</v>
      </c>
      <c r="N509" s="134"/>
    </row>
    <row r="510" spans="9:14" x14ac:dyDescent="0.25">
      <c r="I510" s="134">
        <f t="shared" si="200"/>
        <v>0.50600000000000034</v>
      </c>
      <c r="J510" s="134">
        <f>IF('2-E-Communication'!$P$65="no","",ROUND($I510,4))</f>
        <v>0.50600000000000001</v>
      </c>
      <c r="K510" s="134">
        <f>IF('2-E-Communication'!$P$66="no","",ROUND($I510,4))</f>
        <v>0.50600000000000001</v>
      </c>
      <c r="L510" s="134">
        <f>IF('2-E-Communication'!$P$67="no","",ROUND($I510,4))</f>
        <v>0.50600000000000001</v>
      </c>
      <c r="M510" s="134">
        <f>IF('2-E-Communication'!$P$68="no","",ROUND($I510,4))</f>
        <v>0.50600000000000001</v>
      </c>
      <c r="N510" s="134"/>
    </row>
    <row r="511" spans="9:14" x14ac:dyDescent="0.25">
      <c r="I511" s="134">
        <f t="shared" si="200"/>
        <v>0.50700000000000034</v>
      </c>
      <c r="J511" s="134">
        <f>IF('2-E-Communication'!$P$65="no","",ROUND($I511,4))</f>
        <v>0.50700000000000001</v>
      </c>
      <c r="K511" s="134">
        <f>IF('2-E-Communication'!$P$66="no","",ROUND($I511,4))</f>
        <v>0.50700000000000001</v>
      </c>
      <c r="L511" s="134">
        <f>IF('2-E-Communication'!$P$67="no","",ROUND($I511,4))</f>
        <v>0.50700000000000001</v>
      </c>
      <c r="M511" s="134">
        <f>IF('2-E-Communication'!$P$68="no","",ROUND($I511,4))</f>
        <v>0.50700000000000001</v>
      </c>
      <c r="N511" s="134"/>
    </row>
    <row r="512" spans="9:14" x14ac:dyDescent="0.25">
      <c r="I512" s="134">
        <f t="shared" si="200"/>
        <v>0.50800000000000034</v>
      </c>
      <c r="J512" s="134">
        <f>IF('2-E-Communication'!$P$65="no","",ROUND($I512,4))</f>
        <v>0.50800000000000001</v>
      </c>
      <c r="K512" s="134">
        <f>IF('2-E-Communication'!$P$66="no","",ROUND($I512,4))</f>
        <v>0.50800000000000001</v>
      </c>
      <c r="L512" s="134">
        <f>IF('2-E-Communication'!$P$67="no","",ROUND($I512,4))</f>
        <v>0.50800000000000001</v>
      </c>
      <c r="M512" s="134">
        <f>IF('2-E-Communication'!$P$68="no","",ROUND($I512,4))</f>
        <v>0.50800000000000001</v>
      </c>
      <c r="N512" s="134"/>
    </row>
    <row r="513" spans="9:14" x14ac:dyDescent="0.25">
      <c r="I513" s="134">
        <f t="shared" si="200"/>
        <v>0.50900000000000034</v>
      </c>
      <c r="J513" s="134">
        <f>IF('2-E-Communication'!$P$65="no","",ROUND($I513,4))</f>
        <v>0.50900000000000001</v>
      </c>
      <c r="K513" s="134">
        <f>IF('2-E-Communication'!$P$66="no","",ROUND($I513,4))</f>
        <v>0.50900000000000001</v>
      </c>
      <c r="L513" s="134">
        <f>IF('2-E-Communication'!$P$67="no","",ROUND($I513,4))</f>
        <v>0.50900000000000001</v>
      </c>
      <c r="M513" s="134">
        <f>IF('2-E-Communication'!$P$68="no","",ROUND($I513,4))</f>
        <v>0.50900000000000001</v>
      </c>
      <c r="N513" s="134"/>
    </row>
    <row r="514" spans="9:14" x14ac:dyDescent="0.25">
      <c r="I514" s="134">
        <f t="shared" si="200"/>
        <v>0.51000000000000034</v>
      </c>
      <c r="J514" s="134">
        <f>IF('2-E-Communication'!$P$65="no","",ROUND($I514,4))</f>
        <v>0.51</v>
      </c>
      <c r="K514" s="134">
        <f>IF('2-E-Communication'!$P$66="no","",ROUND($I514,4))</f>
        <v>0.51</v>
      </c>
      <c r="L514" s="134">
        <f>IF('2-E-Communication'!$P$67="no","",ROUND($I514,4))</f>
        <v>0.51</v>
      </c>
      <c r="M514" s="134">
        <f>IF('2-E-Communication'!$P$68="no","",ROUND($I514,4))</f>
        <v>0.51</v>
      </c>
      <c r="N514" s="134"/>
    </row>
    <row r="515" spans="9:14" x14ac:dyDescent="0.25">
      <c r="I515" s="134">
        <f t="shared" si="200"/>
        <v>0.51100000000000034</v>
      </c>
      <c r="J515" s="134">
        <f>IF('2-E-Communication'!$P$65="no","",ROUND($I515,4))</f>
        <v>0.51100000000000001</v>
      </c>
      <c r="K515" s="134">
        <f>IF('2-E-Communication'!$P$66="no","",ROUND($I515,4))</f>
        <v>0.51100000000000001</v>
      </c>
      <c r="L515" s="134">
        <f>IF('2-E-Communication'!$P$67="no","",ROUND($I515,4))</f>
        <v>0.51100000000000001</v>
      </c>
      <c r="M515" s="134">
        <f>IF('2-E-Communication'!$P$68="no","",ROUND($I515,4))</f>
        <v>0.51100000000000001</v>
      </c>
      <c r="N515" s="134"/>
    </row>
    <row r="516" spans="9:14" x14ac:dyDescent="0.25">
      <c r="I516" s="134">
        <f t="shared" si="200"/>
        <v>0.51200000000000034</v>
      </c>
      <c r="J516" s="134">
        <f>IF('2-E-Communication'!$P$65="no","",ROUND($I516,4))</f>
        <v>0.51200000000000001</v>
      </c>
      <c r="K516" s="134">
        <f>IF('2-E-Communication'!$P$66="no","",ROUND($I516,4))</f>
        <v>0.51200000000000001</v>
      </c>
      <c r="L516" s="134">
        <f>IF('2-E-Communication'!$P$67="no","",ROUND($I516,4))</f>
        <v>0.51200000000000001</v>
      </c>
      <c r="M516" s="134">
        <f>IF('2-E-Communication'!$P$68="no","",ROUND($I516,4))</f>
        <v>0.51200000000000001</v>
      </c>
      <c r="N516" s="134"/>
    </row>
    <row r="517" spans="9:14" x14ac:dyDescent="0.25">
      <c r="I517" s="134">
        <f t="shared" si="200"/>
        <v>0.51300000000000034</v>
      </c>
      <c r="J517" s="134">
        <f>IF('2-E-Communication'!$P$65="no","",ROUND($I517,4))</f>
        <v>0.51300000000000001</v>
      </c>
      <c r="K517" s="134">
        <f>IF('2-E-Communication'!$P$66="no","",ROUND($I517,4))</f>
        <v>0.51300000000000001</v>
      </c>
      <c r="L517" s="134">
        <f>IF('2-E-Communication'!$P$67="no","",ROUND($I517,4))</f>
        <v>0.51300000000000001</v>
      </c>
      <c r="M517" s="134">
        <f>IF('2-E-Communication'!$P$68="no","",ROUND($I517,4))</f>
        <v>0.51300000000000001</v>
      </c>
      <c r="N517" s="134"/>
    </row>
    <row r="518" spans="9:14" x14ac:dyDescent="0.25">
      <c r="I518" s="134">
        <f t="shared" si="200"/>
        <v>0.51400000000000035</v>
      </c>
      <c r="J518" s="134">
        <f>IF('2-E-Communication'!$P$65="no","",ROUND($I518,4))</f>
        <v>0.51400000000000001</v>
      </c>
      <c r="K518" s="134">
        <f>IF('2-E-Communication'!$P$66="no","",ROUND($I518,4))</f>
        <v>0.51400000000000001</v>
      </c>
      <c r="L518" s="134">
        <f>IF('2-E-Communication'!$P$67="no","",ROUND($I518,4))</f>
        <v>0.51400000000000001</v>
      </c>
      <c r="M518" s="134">
        <f>IF('2-E-Communication'!$P$68="no","",ROUND($I518,4))</f>
        <v>0.51400000000000001</v>
      </c>
      <c r="N518" s="134"/>
    </row>
    <row r="519" spans="9:14" x14ac:dyDescent="0.25">
      <c r="I519" s="134">
        <f t="shared" si="200"/>
        <v>0.51500000000000035</v>
      </c>
      <c r="J519" s="134">
        <f>IF('2-E-Communication'!$P$65="no","",ROUND($I519,4))</f>
        <v>0.51500000000000001</v>
      </c>
      <c r="K519" s="134">
        <f>IF('2-E-Communication'!$P$66="no","",ROUND($I519,4))</f>
        <v>0.51500000000000001</v>
      </c>
      <c r="L519" s="134">
        <f>IF('2-E-Communication'!$P$67="no","",ROUND($I519,4))</f>
        <v>0.51500000000000001</v>
      </c>
      <c r="M519" s="134">
        <f>IF('2-E-Communication'!$P$68="no","",ROUND($I519,4))</f>
        <v>0.51500000000000001</v>
      </c>
      <c r="N519" s="134"/>
    </row>
    <row r="520" spans="9:14" x14ac:dyDescent="0.25">
      <c r="I520" s="134">
        <f t="shared" si="200"/>
        <v>0.51600000000000035</v>
      </c>
      <c r="J520" s="134">
        <f>IF('2-E-Communication'!$P$65="no","",ROUND($I520,4))</f>
        <v>0.51600000000000001</v>
      </c>
      <c r="K520" s="134">
        <f>IF('2-E-Communication'!$P$66="no","",ROUND($I520,4))</f>
        <v>0.51600000000000001</v>
      </c>
      <c r="L520" s="134">
        <f>IF('2-E-Communication'!$P$67="no","",ROUND($I520,4))</f>
        <v>0.51600000000000001</v>
      </c>
      <c r="M520" s="134">
        <f>IF('2-E-Communication'!$P$68="no","",ROUND($I520,4))</f>
        <v>0.51600000000000001</v>
      </c>
      <c r="N520" s="134"/>
    </row>
    <row r="521" spans="9:14" x14ac:dyDescent="0.25">
      <c r="I521" s="134">
        <f t="shared" si="200"/>
        <v>0.51700000000000035</v>
      </c>
      <c r="J521" s="134">
        <f>IF('2-E-Communication'!$P$65="no","",ROUND($I521,4))</f>
        <v>0.51700000000000002</v>
      </c>
      <c r="K521" s="134">
        <f>IF('2-E-Communication'!$P$66="no","",ROUND($I521,4))</f>
        <v>0.51700000000000002</v>
      </c>
      <c r="L521" s="134">
        <f>IF('2-E-Communication'!$P$67="no","",ROUND($I521,4))</f>
        <v>0.51700000000000002</v>
      </c>
      <c r="M521" s="134">
        <f>IF('2-E-Communication'!$P$68="no","",ROUND($I521,4))</f>
        <v>0.51700000000000002</v>
      </c>
      <c r="N521" s="134"/>
    </row>
    <row r="522" spans="9:14" x14ac:dyDescent="0.25">
      <c r="I522" s="134">
        <f t="shared" si="200"/>
        <v>0.51800000000000035</v>
      </c>
      <c r="J522" s="134">
        <f>IF('2-E-Communication'!$P$65="no","",ROUND($I522,4))</f>
        <v>0.51800000000000002</v>
      </c>
      <c r="K522" s="134">
        <f>IF('2-E-Communication'!$P$66="no","",ROUND($I522,4))</f>
        <v>0.51800000000000002</v>
      </c>
      <c r="L522" s="134">
        <f>IF('2-E-Communication'!$P$67="no","",ROUND($I522,4))</f>
        <v>0.51800000000000002</v>
      </c>
      <c r="M522" s="134">
        <f>IF('2-E-Communication'!$P$68="no","",ROUND($I522,4))</f>
        <v>0.51800000000000002</v>
      </c>
      <c r="N522" s="134"/>
    </row>
    <row r="523" spans="9:14" x14ac:dyDescent="0.25">
      <c r="I523" s="134">
        <f t="shared" si="200"/>
        <v>0.51900000000000035</v>
      </c>
      <c r="J523" s="134">
        <f>IF('2-E-Communication'!$P$65="no","",ROUND($I523,4))</f>
        <v>0.51900000000000002</v>
      </c>
      <c r="K523" s="134">
        <f>IF('2-E-Communication'!$P$66="no","",ROUND($I523,4))</f>
        <v>0.51900000000000002</v>
      </c>
      <c r="L523" s="134">
        <f>IF('2-E-Communication'!$P$67="no","",ROUND($I523,4))</f>
        <v>0.51900000000000002</v>
      </c>
      <c r="M523" s="134">
        <f>IF('2-E-Communication'!$P$68="no","",ROUND($I523,4))</f>
        <v>0.51900000000000002</v>
      </c>
      <c r="N523" s="134"/>
    </row>
    <row r="524" spans="9:14" x14ac:dyDescent="0.25">
      <c r="I524" s="134">
        <f t="shared" si="200"/>
        <v>0.52000000000000035</v>
      </c>
      <c r="J524" s="134">
        <f>IF('2-E-Communication'!$P$65="no","",ROUND($I524,4))</f>
        <v>0.52</v>
      </c>
      <c r="K524" s="134">
        <f>IF('2-E-Communication'!$P$66="no","",ROUND($I524,4))</f>
        <v>0.52</v>
      </c>
      <c r="L524" s="134">
        <f>IF('2-E-Communication'!$P$67="no","",ROUND($I524,4))</f>
        <v>0.52</v>
      </c>
      <c r="M524" s="134">
        <f>IF('2-E-Communication'!$P$68="no","",ROUND($I524,4))</f>
        <v>0.52</v>
      </c>
      <c r="N524" s="134"/>
    </row>
    <row r="525" spans="9:14" x14ac:dyDescent="0.25">
      <c r="I525" s="134">
        <f t="shared" si="200"/>
        <v>0.52100000000000035</v>
      </c>
      <c r="J525" s="134">
        <f>IF('2-E-Communication'!$P$65="no","",ROUND($I525,4))</f>
        <v>0.52100000000000002</v>
      </c>
      <c r="K525" s="134">
        <f>IF('2-E-Communication'!$P$66="no","",ROUND($I525,4))</f>
        <v>0.52100000000000002</v>
      </c>
      <c r="L525" s="134">
        <f>IF('2-E-Communication'!$P$67="no","",ROUND($I525,4))</f>
        <v>0.52100000000000002</v>
      </c>
      <c r="M525" s="134">
        <f>IF('2-E-Communication'!$P$68="no","",ROUND($I525,4))</f>
        <v>0.52100000000000002</v>
      </c>
      <c r="N525" s="134"/>
    </row>
    <row r="526" spans="9:14" x14ac:dyDescent="0.25">
      <c r="I526" s="134">
        <f t="shared" si="200"/>
        <v>0.52200000000000035</v>
      </c>
      <c r="J526" s="134">
        <f>IF('2-E-Communication'!$P$65="no","",ROUND($I526,4))</f>
        <v>0.52200000000000002</v>
      </c>
      <c r="K526" s="134">
        <f>IF('2-E-Communication'!$P$66="no","",ROUND($I526,4))</f>
        <v>0.52200000000000002</v>
      </c>
      <c r="L526" s="134">
        <f>IF('2-E-Communication'!$P$67="no","",ROUND($I526,4))</f>
        <v>0.52200000000000002</v>
      </c>
      <c r="M526" s="134">
        <f>IF('2-E-Communication'!$P$68="no","",ROUND($I526,4))</f>
        <v>0.52200000000000002</v>
      </c>
      <c r="N526" s="134"/>
    </row>
    <row r="527" spans="9:14" x14ac:dyDescent="0.25">
      <c r="I527" s="134">
        <f t="shared" si="200"/>
        <v>0.52300000000000035</v>
      </c>
      <c r="J527" s="134">
        <f>IF('2-E-Communication'!$P$65="no","",ROUND($I527,4))</f>
        <v>0.52300000000000002</v>
      </c>
      <c r="K527" s="134">
        <f>IF('2-E-Communication'!$P$66="no","",ROUND($I527,4))</f>
        <v>0.52300000000000002</v>
      </c>
      <c r="L527" s="134">
        <f>IF('2-E-Communication'!$P$67="no","",ROUND($I527,4))</f>
        <v>0.52300000000000002</v>
      </c>
      <c r="M527" s="134">
        <f>IF('2-E-Communication'!$P$68="no","",ROUND($I527,4))</f>
        <v>0.52300000000000002</v>
      </c>
      <c r="N527" s="134"/>
    </row>
    <row r="528" spans="9:14" x14ac:dyDescent="0.25">
      <c r="I528" s="134">
        <f t="shared" si="200"/>
        <v>0.52400000000000035</v>
      </c>
      <c r="J528" s="134">
        <f>IF('2-E-Communication'!$P$65="no","",ROUND($I528,4))</f>
        <v>0.52400000000000002</v>
      </c>
      <c r="K528" s="134">
        <f>IF('2-E-Communication'!$P$66="no","",ROUND($I528,4))</f>
        <v>0.52400000000000002</v>
      </c>
      <c r="L528" s="134">
        <f>IF('2-E-Communication'!$P$67="no","",ROUND($I528,4))</f>
        <v>0.52400000000000002</v>
      </c>
      <c r="M528" s="134">
        <f>IF('2-E-Communication'!$P$68="no","",ROUND($I528,4))</f>
        <v>0.52400000000000002</v>
      </c>
      <c r="N528" s="134"/>
    </row>
    <row r="529" spans="9:14" x14ac:dyDescent="0.25">
      <c r="I529" s="134">
        <f t="shared" si="200"/>
        <v>0.52500000000000036</v>
      </c>
      <c r="J529" s="134">
        <f>IF('2-E-Communication'!$P$65="no","",ROUND($I529,4))</f>
        <v>0.52500000000000002</v>
      </c>
      <c r="K529" s="134">
        <f>IF('2-E-Communication'!$P$66="no","",ROUND($I529,4))</f>
        <v>0.52500000000000002</v>
      </c>
      <c r="L529" s="134">
        <f>IF('2-E-Communication'!$P$67="no","",ROUND($I529,4))</f>
        <v>0.52500000000000002</v>
      </c>
      <c r="M529" s="134">
        <f>IF('2-E-Communication'!$P$68="no","",ROUND($I529,4))</f>
        <v>0.52500000000000002</v>
      </c>
      <c r="N529" s="134"/>
    </row>
    <row r="530" spans="9:14" x14ac:dyDescent="0.25">
      <c r="I530" s="134">
        <f t="shared" si="200"/>
        <v>0.52600000000000036</v>
      </c>
      <c r="J530" s="134">
        <f>IF('2-E-Communication'!$P$65="no","",ROUND($I530,4))</f>
        <v>0.52600000000000002</v>
      </c>
      <c r="K530" s="134">
        <f>IF('2-E-Communication'!$P$66="no","",ROUND($I530,4))</f>
        <v>0.52600000000000002</v>
      </c>
      <c r="L530" s="134">
        <f>IF('2-E-Communication'!$P$67="no","",ROUND($I530,4))</f>
        <v>0.52600000000000002</v>
      </c>
      <c r="M530" s="134">
        <f>IF('2-E-Communication'!$P$68="no","",ROUND($I530,4))</f>
        <v>0.52600000000000002</v>
      </c>
      <c r="N530" s="134"/>
    </row>
    <row r="531" spans="9:14" x14ac:dyDescent="0.25">
      <c r="I531" s="134">
        <f t="shared" si="200"/>
        <v>0.52700000000000036</v>
      </c>
      <c r="J531" s="134">
        <f>IF('2-E-Communication'!$P$65="no","",ROUND($I531,4))</f>
        <v>0.52700000000000002</v>
      </c>
      <c r="K531" s="134">
        <f>IF('2-E-Communication'!$P$66="no","",ROUND($I531,4))</f>
        <v>0.52700000000000002</v>
      </c>
      <c r="L531" s="134">
        <f>IF('2-E-Communication'!$P$67="no","",ROUND($I531,4))</f>
        <v>0.52700000000000002</v>
      </c>
      <c r="M531" s="134">
        <f>IF('2-E-Communication'!$P$68="no","",ROUND($I531,4))</f>
        <v>0.52700000000000002</v>
      </c>
      <c r="N531" s="134"/>
    </row>
    <row r="532" spans="9:14" x14ac:dyDescent="0.25">
      <c r="I532" s="134">
        <f t="shared" si="200"/>
        <v>0.52800000000000036</v>
      </c>
      <c r="J532" s="134">
        <f>IF('2-E-Communication'!$P$65="no","",ROUND($I532,4))</f>
        <v>0.52800000000000002</v>
      </c>
      <c r="K532" s="134">
        <f>IF('2-E-Communication'!$P$66="no","",ROUND($I532,4))</f>
        <v>0.52800000000000002</v>
      </c>
      <c r="L532" s="134">
        <f>IF('2-E-Communication'!$P$67="no","",ROUND($I532,4))</f>
        <v>0.52800000000000002</v>
      </c>
      <c r="M532" s="134">
        <f>IF('2-E-Communication'!$P$68="no","",ROUND($I532,4))</f>
        <v>0.52800000000000002</v>
      </c>
      <c r="N532" s="134"/>
    </row>
    <row r="533" spans="9:14" x14ac:dyDescent="0.25">
      <c r="I533" s="134">
        <f t="shared" si="200"/>
        <v>0.52900000000000036</v>
      </c>
      <c r="J533" s="134">
        <f>IF('2-E-Communication'!$P$65="no","",ROUND($I533,4))</f>
        <v>0.52900000000000003</v>
      </c>
      <c r="K533" s="134">
        <f>IF('2-E-Communication'!$P$66="no","",ROUND($I533,4))</f>
        <v>0.52900000000000003</v>
      </c>
      <c r="L533" s="134">
        <f>IF('2-E-Communication'!$P$67="no","",ROUND($I533,4))</f>
        <v>0.52900000000000003</v>
      </c>
      <c r="M533" s="134">
        <f>IF('2-E-Communication'!$P$68="no","",ROUND($I533,4))</f>
        <v>0.52900000000000003</v>
      </c>
      <c r="N533" s="134"/>
    </row>
    <row r="534" spans="9:14" x14ac:dyDescent="0.25">
      <c r="I534" s="134">
        <f t="shared" si="200"/>
        <v>0.53000000000000036</v>
      </c>
      <c r="J534" s="134">
        <f>IF('2-E-Communication'!$P$65="no","",ROUND($I534,4))</f>
        <v>0.53</v>
      </c>
      <c r="K534" s="134">
        <f>IF('2-E-Communication'!$P$66="no","",ROUND($I534,4))</f>
        <v>0.53</v>
      </c>
      <c r="L534" s="134">
        <f>IF('2-E-Communication'!$P$67="no","",ROUND($I534,4))</f>
        <v>0.53</v>
      </c>
      <c r="M534" s="134">
        <f>IF('2-E-Communication'!$P$68="no","",ROUND($I534,4))</f>
        <v>0.53</v>
      </c>
      <c r="N534" s="134"/>
    </row>
    <row r="535" spans="9:14" x14ac:dyDescent="0.25">
      <c r="I535" s="134">
        <f t="shared" si="200"/>
        <v>0.53100000000000036</v>
      </c>
      <c r="J535" s="134">
        <f>IF('2-E-Communication'!$P$65="no","",ROUND($I535,4))</f>
        <v>0.53100000000000003</v>
      </c>
      <c r="K535" s="134">
        <f>IF('2-E-Communication'!$P$66="no","",ROUND($I535,4))</f>
        <v>0.53100000000000003</v>
      </c>
      <c r="L535" s="134">
        <f>IF('2-E-Communication'!$P$67="no","",ROUND($I535,4))</f>
        <v>0.53100000000000003</v>
      </c>
      <c r="M535" s="134">
        <f>IF('2-E-Communication'!$P$68="no","",ROUND($I535,4))</f>
        <v>0.53100000000000003</v>
      </c>
      <c r="N535" s="134"/>
    </row>
    <row r="536" spans="9:14" x14ac:dyDescent="0.25">
      <c r="I536" s="134">
        <f t="shared" si="200"/>
        <v>0.53200000000000036</v>
      </c>
      <c r="J536" s="134">
        <f>IF('2-E-Communication'!$P$65="no","",ROUND($I536,4))</f>
        <v>0.53200000000000003</v>
      </c>
      <c r="K536" s="134">
        <f>IF('2-E-Communication'!$P$66="no","",ROUND($I536,4))</f>
        <v>0.53200000000000003</v>
      </c>
      <c r="L536" s="134">
        <f>IF('2-E-Communication'!$P$67="no","",ROUND($I536,4))</f>
        <v>0.53200000000000003</v>
      </c>
      <c r="M536" s="134">
        <f>IF('2-E-Communication'!$P$68="no","",ROUND($I536,4))</f>
        <v>0.53200000000000003</v>
      </c>
      <c r="N536" s="134"/>
    </row>
    <row r="537" spans="9:14" x14ac:dyDescent="0.25">
      <c r="I537" s="134">
        <f t="shared" si="200"/>
        <v>0.53300000000000036</v>
      </c>
      <c r="J537" s="134">
        <f>IF('2-E-Communication'!$P$65="no","",ROUND($I537,4))</f>
        <v>0.53300000000000003</v>
      </c>
      <c r="K537" s="134">
        <f>IF('2-E-Communication'!$P$66="no","",ROUND($I537,4))</f>
        <v>0.53300000000000003</v>
      </c>
      <c r="L537" s="134">
        <f>IF('2-E-Communication'!$P$67="no","",ROUND($I537,4))</f>
        <v>0.53300000000000003</v>
      </c>
      <c r="M537" s="134">
        <f>IF('2-E-Communication'!$P$68="no","",ROUND($I537,4))</f>
        <v>0.53300000000000003</v>
      </c>
      <c r="N537" s="134"/>
    </row>
    <row r="538" spans="9:14" x14ac:dyDescent="0.25">
      <c r="I538" s="134">
        <f t="shared" si="200"/>
        <v>0.53400000000000036</v>
      </c>
      <c r="J538" s="134">
        <f>IF('2-E-Communication'!$P$65="no","",ROUND($I538,4))</f>
        <v>0.53400000000000003</v>
      </c>
      <c r="K538" s="134">
        <f>IF('2-E-Communication'!$P$66="no","",ROUND($I538,4))</f>
        <v>0.53400000000000003</v>
      </c>
      <c r="L538" s="134">
        <f>IF('2-E-Communication'!$P$67="no","",ROUND($I538,4))</f>
        <v>0.53400000000000003</v>
      </c>
      <c r="M538" s="134">
        <f>IF('2-E-Communication'!$P$68="no","",ROUND($I538,4))</f>
        <v>0.53400000000000003</v>
      </c>
      <c r="N538" s="134"/>
    </row>
    <row r="539" spans="9:14" x14ac:dyDescent="0.25">
      <c r="I539" s="134">
        <f t="shared" si="200"/>
        <v>0.53500000000000036</v>
      </c>
      <c r="J539" s="134">
        <f>IF('2-E-Communication'!$P$65="no","",ROUND($I539,4))</f>
        <v>0.53500000000000003</v>
      </c>
      <c r="K539" s="134">
        <f>IF('2-E-Communication'!$P$66="no","",ROUND($I539,4))</f>
        <v>0.53500000000000003</v>
      </c>
      <c r="L539" s="134">
        <f>IF('2-E-Communication'!$P$67="no","",ROUND($I539,4))</f>
        <v>0.53500000000000003</v>
      </c>
      <c r="M539" s="134">
        <f>IF('2-E-Communication'!$P$68="no","",ROUND($I539,4))</f>
        <v>0.53500000000000003</v>
      </c>
      <c r="N539" s="134"/>
    </row>
    <row r="540" spans="9:14" x14ac:dyDescent="0.25">
      <c r="I540" s="134">
        <f t="shared" si="200"/>
        <v>0.53600000000000037</v>
      </c>
      <c r="J540" s="134">
        <f>IF('2-E-Communication'!$P$65="no","",ROUND($I540,4))</f>
        <v>0.53600000000000003</v>
      </c>
      <c r="K540" s="134">
        <f>IF('2-E-Communication'!$P$66="no","",ROUND($I540,4))</f>
        <v>0.53600000000000003</v>
      </c>
      <c r="L540" s="134">
        <f>IF('2-E-Communication'!$P$67="no","",ROUND($I540,4))</f>
        <v>0.53600000000000003</v>
      </c>
      <c r="M540" s="134">
        <f>IF('2-E-Communication'!$P$68="no","",ROUND($I540,4))</f>
        <v>0.53600000000000003</v>
      </c>
      <c r="N540" s="134"/>
    </row>
    <row r="541" spans="9:14" x14ac:dyDescent="0.25">
      <c r="I541" s="134">
        <f t="shared" si="200"/>
        <v>0.53700000000000037</v>
      </c>
      <c r="J541" s="134">
        <f>IF('2-E-Communication'!$P$65="no","",ROUND($I541,4))</f>
        <v>0.53700000000000003</v>
      </c>
      <c r="K541" s="134">
        <f>IF('2-E-Communication'!$P$66="no","",ROUND($I541,4))</f>
        <v>0.53700000000000003</v>
      </c>
      <c r="L541" s="134">
        <f>IF('2-E-Communication'!$P$67="no","",ROUND($I541,4))</f>
        <v>0.53700000000000003</v>
      </c>
      <c r="M541" s="134">
        <f>IF('2-E-Communication'!$P$68="no","",ROUND($I541,4))</f>
        <v>0.53700000000000003</v>
      </c>
      <c r="N541" s="134"/>
    </row>
    <row r="542" spans="9:14" x14ac:dyDescent="0.25">
      <c r="I542" s="134">
        <f t="shared" si="200"/>
        <v>0.53800000000000037</v>
      </c>
      <c r="J542" s="134">
        <f>IF('2-E-Communication'!$P$65="no","",ROUND($I542,4))</f>
        <v>0.53800000000000003</v>
      </c>
      <c r="K542" s="134">
        <f>IF('2-E-Communication'!$P$66="no","",ROUND($I542,4))</f>
        <v>0.53800000000000003</v>
      </c>
      <c r="L542" s="134">
        <f>IF('2-E-Communication'!$P$67="no","",ROUND($I542,4))</f>
        <v>0.53800000000000003</v>
      </c>
      <c r="M542" s="134">
        <f>IF('2-E-Communication'!$P$68="no","",ROUND($I542,4))</f>
        <v>0.53800000000000003</v>
      </c>
      <c r="N542" s="134"/>
    </row>
    <row r="543" spans="9:14" x14ac:dyDescent="0.25">
      <c r="I543" s="134">
        <f t="shared" si="200"/>
        <v>0.53900000000000037</v>
      </c>
      <c r="J543" s="134">
        <f>IF('2-E-Communication'!$P$65="no","",ROUND($I543,4))</f>
        <v>0.53900000000000003</v>
      </c>
      <c r="K543" s="134">
        <f>IF('2-E-Communication'!$P$66="no","",ROUND($I543,4))</f>
        <v>0.53900000000000003</v>
      </c>
      <c r="L543" s="134">
        <f>IF('2-E-Communication'!$P$67="no","",ROUND($I543,4))</f>
        <v>0.53900000000000003</v>
      </c>
      <c r="M543" s="134">
        <f>IF('2-E-Communication'!$P$68="no","",ROUND($I543,4))</f>
        <v>0.53900000000000003</v>
      </c>
      <c r="N543" s="134"/>
    </row>
    <row r="544" spans="9:14" x14ac:dyDescent="0.25">
      <c r="I544" s="134">
        <f t="shared" si="200"/>
        <v>0.54000000000000037</v>
      </c>
      <c r="J544" s="134">
        <f>IF('2-E-Communication'!$P$65="no","",ROUND($I544,4))</f>
        <v>0.54</v>
      </c>
      <c r="K544" s="134">
        <f>IF('2-E-Communication'!$P$66="no","",ROUND($I544,4))</f>
        <v>0.54</v>
      </c>
      <c r="L544" s="134">
        <f>IF('2-E-Communication'!$P$67="no","",ROUND($I544,4))</f>
        <v>0.54</v>
      </c>
      <c r="M544" s="134">
        <f>IF('2-E-Communication'!$P$68="no","",ROUND($I544,4))</f>
        <v>0.54</v>
      </c>
      <c r="N544" s="134"/>
    </row>
    <row r="545" spans="9:14" x14ac:dyDescent="0.25">
      <c r="I545" s="134">
        <f t="shared" si="200"/>
        <v>0.54100000000000037</v>
      </c>
      <c r="J545" s="134">
        <f>IF('2-E-Communication'!$P$65="no","",ROUND($I545,4))</f>
        <v>0.54100000000000004</v>
      </c>
      <c r="K545" s="134">
        <f>IF('2-E-Communication'!$P$66="no","",ROUND($I545,4))</f>
        <v>0.54100000000000004</v>
      </c>
      <c r="L545" s="134">
        <f>IF('2-E-Communication'!$P$67="no","",ROUND($I545,4))</f>
        <v>0.54100000000000004</v>
      </c>
      <c r="M545" s="134">
        <f>IF('2-E-Communication'!$P$68="no","",ROUND($I545,4))</f>
        <v>0.54100000000000004</v>
      </c>
      <c r="N545" s="134"/>
    </row>
    <row r="546" spans="9:14" x14ac:dyDescent="0.25">
      <c r="I546" s="134">
        <f t="shared" si="200"/>
        <v>0.54200000000000037</v>
      </c>
      <c r="J546" s="134">
        <f>IF('2-E-Communication'!$P$65="no","",ROUND($I546,4))</f>
        <v>0.54200000000000004</v>
      </c>
      <c r="K546" s="134">
        <f>IF('2-E-Communication'!$P$66="no","",ROUND($I546,4))</f>
        <v>0.54200000000000004</v>
      </c>
      <c r="L546" s="134">
        <f>IF('2-E-Communication'!$P$67="no","",ROUND($I546,4))</f>
        <v>0.54200000000000004</v>
      </c>
      <c r="M546" s="134">
        <f>IF('2-E-Communication'!$P$68="no","",ROUND($I546,4))</f>
        <v>0.54200000000000004</v>
      </c>
      <c r="N546" s="134"/>
    </row>
    <row r="547" spans="9:14" x14ac:dyDescent="0.25">
      <c r="I547" s="134">
        <f t="shared" si="200"/>
        <v>0.54300000000000037</v>
      </c>
      <c r="J547" s="134">
        <f>IF('2-E-Communication'!$P$65="no","",ROUND($I547,4))</f>
        <v>0.54300000000000004</v>
      </c>
      <c r="K547" s="134">
        <f>IF('2-E-Communication'!$P$66="no","",ROUND($I547,4))</f>
        <v>0.54300000000000004</v>
      </c>
      <c r="L547" s="134">
        <f>IF('2-E-Communication'!$P$67="no","",ROUND($I547,4))</f>
        <v>0.54300000000000004</v>
      </c>
      <c r="M547" s="134">
        <f>IF('2-E-Communication'!$P$68="no","",ROUND($I547,4))</f>
        <v>0.54300000000000004</v>
      </c>
      <c r="N547" s="134"/>
    </row>
    <row r="548" spans="9:14" x14ac:dyDescent="0.25">
      <c r="I548" s="134">
        <f t="shared" si="200"/>
        <v>0.54400000000000037</v>
      </c>
      <c r="J548" s="134">
        <f>IF('2-E-Communication'!$P$65="no","",ROUND($I548,4))</f>
        <v>0.54400000000000004</v>
      </c>
      <c r="K548" s="134">
        <f>IF('2-E-Communication'!$P$66="no","",ROUND($I548,4))</f>
        <v>0.54400000000000004</v>
      </c>
      <c r="L548" s="134">
        <f>IF('2-E-Communication'!$P$67="no","",ROUND($I548,4))</f>
        <v>0.54400000000000004</v>
      </c>
      <c r="M548" s="134">
        <f>IF('2-E-Communication'!$P$68="no","",ROUND($I548,4))</f>
        <v>0.54400000000000004</v>
      </c>
      <c r="N548" s="134"/>
    </row>
    <row r="549" spans="9:14" x14ac:dyDescent="0.25">
      <c r="I549" s="134">
        <f t="shared" si="200"/>
        <v>0.54500000000000037</v>
      </c>
      <c r="J549" s="134">
        <f>IF('2-E-Communication'!$P$65="no","",ROUND($I549,4))</f>
        <v>0.54500000000000004</v>
      </c>
      <c r="K549" s="134">
        <f>IF('2-E-Communication'!$P$66="no","",ROUND($I549,4))</f>
        <v>0.54500000000000004</v>
      </c>
      <c r="L549" s="134">
        <f>IF('2-E-Communication'!$P$67="no","",ROUND($I549,4))</f>
        <v>0.54500000000000004</v>
      </c>
      <c r="M549" s="134">
        <f>IF('2-E-Communication'!$P$68="no","",ROUND($I549,4))</f>
        <v>0.54500000000000004</v>
      </c>
      <c r="N549" s="134"/>
    </row>
    <row r="550" spans="9:14" x14ac:dyDescent="0.25">
      <c r="I550" s="134">
        <f t="shared" si="200"/>
        <v>0.54600000000000037</v>
      </c>
      <c r="J550" s="134">
        <f>IF('2-E-Communication'!$P$65="no","",ROUND($I550,4))</f>
        <v>0.54600000000000004</v>
      </c>
      <c r="K550" s="134">
        <f>IF('2-E-Communication'!$P$66="no","",ROUND($I550,4))</f>
        <v>0.54600000000000004</v>
      </c>
      <c r="L550" s="134">
        <f>IF('2-E-Communication'!$P$67="no","",ROUND($I550,4))</f>
        <v>0.54600000000000004</v>
      </c>
      <c r="M550" s="134">
        <f>IF('2-E-Communication'!$P$68="no","",ROUND($I550,4))</f>
        <v>0.54600000000000004</v>
      </c>
      <c r="N550" s="134"/>
    </row>
    <row r="551" spans="9:14" x14ac:dyDescent="0.25">
      <c r="I551" s="134">
        <f t="shared" si="200"/>
        <v>0.54700000000000037</v>
      </c>
      <c r="J551" s="134">
        <f>IF('2-E-Communication'!$P$65="no","",ROUND($I551,4))</f>
        <v>0.54700000000000004</v>
      </c>
      <c r="K551" s="134">
        <f>IF('2-E-Communication'!$P$66="no","",ROUND($I551,4))</f>
        <v>0.54700000000000004</v>
      </c>
      <c r="L551" s="134">
        <f>IF('2-E-Communication'!$P$67="no","",ROUND($I551,4))</f>
        <v>0.54700000000000004</v>
      </c>
      <c r="M551" s="134">
        <f>IF('2-E-Communication'!$P$68="no","",ROUND($I551,4))</f>
        <v>0.54700000000000004</v>
      </c>
      <c r="N551" s="134"/>
    </row>
    <row r="552" spans="9:14" x14ac:dyDescent="0.25">
      <c r="I552" s="134">
        <f t="shared" si="200"/>
        <v>0.54800000000000038</v>
      </c>
      <c r="J552" s="134">
        <f>IF('2-E-Communication'!$P$65="no","",ROUND($I552,4))</f>
        <v>0.54800000000000004</v>
      </c>
      <c r="K552" s="134">
        <f>IF('2-E-Communication'!$P$66="no","",ROUND($I552,4))</f>
        <v>0.54800000000000004</v>
      </c>
      <c r="L552" s="134">
        <f>IF('2-E-Communication'!$P$67="no","",ROUND($I552,4))</f>
        <v>0.54800000000000004</v>
      </c>
      <c r="M552" s="134">
        <f>IF('2-E-Communication'!$P$68="no","",ROUND($I552,4))</f>
        <v>0.54800000000000004</v>
      </c>
      <c r="N552" s="134"/>
    </row>
    <row r="553" spans="9:14" x14ac:dyDescent="0.25">
      <c r="I553" s="134">
        <f t="shared" si="200"/>
        <v>0.54900000000000038</v>
      </c>
      <c r="J553" s="134">
        <f>IF('2-E-Communication'!$P$65="no","",ROUND($I553,4))</f>
        <v>0.54900000000000004</v>
      </c>
      <c r="K553" s="134">
        <f>IF('2-E-Communication'!$P$66="no","",ROUND($I553,4))</f>
        <v>0.54900000000000004</v>
      </c>
      <c r="L553" s="134">
        <f>IF('2-E-Communication'!$P$67="no","",ROUND($I553,4))</f>
        <v>0.54900000000000004</v>
      </c>
      <c r="M553" s="134">
        <f>IF('2-E-Communication'!$P$68="no","",ROUND($I553,4))</f>
        <v>0.54900000000000004</v>
      </c>
      <c r="N553" s="134"/>
    </row>
    <row r="554" spans="9:14" x14ac:dyDescent="0.25">
      <c r="I554" s="134">
        <f t="shared" si="200"/>
        <v>0.55000000000000038</v>
      </c>
      <c r="J554" s="134">
        <f>IF('2-E-Communication'!$P$65="no","",ROUND($I554,4))</f>
        <v>0.55000000000000004</v>
      </c>
      <c r="K554" s="134">
        <f>IF('2-E-Communication'!$P$66="no","",ROUND($I554,4))</f>
        <v>0.55000000000000004</v>
      </c>
      <c r="L554" s="134">
        <f>IF('2-E-Communication'!$P$67="no","",ROUND($I554,4))</f>
        <v>0.55000000000000004</v>
      </c>
      <c r="M554" s="134">
        <f>IF('2-E-Communication'!$P$68="no","",ROUND($I554,4))</f>
        <v>0.55000000000000004</v>
      </c>
      <c r="N554" s="134"/>
    </row>
    <row r="555" spans="9:14" x14ac:dyDescent="0.25">
      <c r="I555" s="134">
        <f t="shared" si="200"/>
        <v>0.55100000000000038</v>
      </c>
      <c r="J555" s="134">
        <f>IF('2-E-Communication'!$P$65="no","",ROUND($I555,4))</f>
        <v>0.55100000000000005</v>
      </c>
      <c r="K555" s="134">
        <f>IF('2-E-Communication'!$P$66="no","",ROUND($I555,4))</f>
        <v>0.55100000000000005</v>
      </c>
      <c r="L555" s="134">
        <f>IF('2-E-Communication'!$P$67="no","",ROUND($I555,4))</f>
        <v>0.55100000000000005</v>
      </c>
      <c r="M555" s="134">
        <f>IF('2-E-Communication'!$P$68="no","",ROUND($I555,4))</f>
        <v>0.55100000000000005</v>
      </c>
      <c r="N555" s="134"/>
    </row>
    <row r="556" spans="9:14" x14ac:dyDescent="0.25">
      <c r="I556" s="134">
        <f t="shared" si="200"/>
        <v>0.55200000000000038</v>
      </c>
      <c r="J556" s="134">
        <f>IF('2-E-Communication'!$P$65="no","",ROUND($I556,4))</f>
        <v>0.55200000000000005</v>
      </c>
      <c r="K556" s="134">
        <f>IF('2-E-Communication'!$P$66="no","",ROUND($I556,4))</f>
        <v>0.55200000000000005</v>
      </c>
      <c r="L556" s="134">
        <f>IF('2-E-Communication'!$P$67="no","",ROUND($I556,4))</f>
        <v>0.55200000000000005</v>
      </c>
      <c r="M556" s="134">
        <f>IF('2-E-Communication'!$P$68="no","",ROUND($I556,4))</f>
        <v>0.55200000000000005</v>
      </c>
      <c r="N556" s="134"/>
    </row>
    <row r="557" spans="9:14" x14ac:dyDescent="0.25">
      <c r="I557" s="134">
        <f t="shared" si="200"/>
        <v>0.55300000000000038</v>
      </c>
      <c r="J557" s="134">
        <f>IF('2-E-Communication'!$P$65="no","",ROUND($I557,4))</f>
        <v>0.55300000000000005</v>
      </c>
      <c r="K557" s="134">
        <f>IF('2-E-Communication'!$P$66="no","",ROUND($I557,4))</f>
        <v>0.55300000000000005</v>
      </c>
      <c r="L557" s="134">
        <f>IF('2-E-Communication'!$P$67="no","",ROUND($I557,4))</f>
        <v>0.55300000000000005</v>
      </c>
      <c r="M557" s="134">
        <f>IF('2-E-Communication'!$P$68="no","",ROUND($I557,4))</f>
        <v>0.55300000000000005</v>
      </c>
      <c r="N557" s="134"/>
    </row>
    <row r="558" spans="9:14" x14ac:dyDescent="0.25">
      <c r="I558" s="134">
        <f t="shared" si="200"/>
        <v>0.55400000000000038</v>
      </c>
      <c r="J558" s="134">
        <f>IF('2-E-Communication'!$P$65="no","",ROUND($I558,4))</f>
        <v>0.55400000000000005</v>
      </c>
      <c r="K558" s="134">
        <f>IF('2-E-Communication'!$P$66="no","",ROUND($I558,4))</f>
        <v>0.55400000000000005</v>
      </c>
      <c r="L558" s="134">
        <f>IF('2-E-Communication'!$P$67="no","",ROUND($I558,4))</f>
        <v>0.55400000000000005</v>
      </c>
      <c r="M558" s="134">
        <f>IF('2-E-Communication'!$P$68="no","",ROUND($I558,4))</f>
        <v>0.55400000000000005</v>
      </c>
      <c r="N558" s="134"/>
    </row>
    <row r="559" spans="9:14" x14ac:dyDescent="0.25">
      <c r="I559" s="134">
        <f t="shared" si="200"/>
        <v>0.55500000000000038</v>
      </c>
      <c r="J559" s="134">
        <f>IF('2-E-Communication'!$P$65="no","",ROUND($I559,4))</f>
        <v>0.55500000000000005</v>
      </c>
      <c r="K559" s="134">
        <f>IF('2-E-Communication'!$P$66="no","",ROUND($I559,4))</f>
        <v>0.55500000000000005</v>
      </c>
      <c r="L559" s="134">
        <f>IF('2-E-Communication'!$P$67="no","",ROUND($I559,4))</f>
        <v>0.55500000000000005</v>
      </c>
      <c r="M559" s="134">
        <f>IF('2-E-Communication'!$P$68="no","",ROUND($I559,4))</f>
        <v>0.55500000000000005</v>
      </c>
      <c r="N559" s="134"/>
    </row>
    <row r="560" spans="9:14" x14ac:dyDescent="0.25">
      <c r="I560" s="134">
        <f t="shared" si="200"/>
        <v>0.55600000000000038</v>
      </c>
      <c r="J560" s="134">
        <f>IF('2-E-Communication'!$P$65="no","",ROUND($I560,4))</f>
        <v>0.55600000000000005</v>
      </c>
      <c r="K560" s="134">
        <f>IF('2-E-Communication'!$P$66="no","",ROUND($I560,4))</f>
        <v>0.55600000000000005</v>
      </c>
      <c r="L560" s="134">
        <f>IF('2-E-Communication'!$P$67="no","",ROUND($I560,4))</f>
        <v>0.55600000000000005</v>
      </c>
      <c r="M560" s="134">
        <f>IF('2-E-Communication'!$P$68="no","",ROUND($I560,4))</f>
        <v>0.55600000000000005</v>
      </c>
      <c r="N560" s="134"/>
    </row>
    <row r="561" spans="9:14" x14ac:dyDescent="0.25">
      <c r="I561" s="134">
        <f t="shared" si="200"/>
        <v>0.55700000000000038</v>
      </c>
      <c r="J561" s="134">
        <f>IF('2-E-Communication'!$P$65="no","",ROUND($I561,4))</f>
        <v>0.55700000000000005</v>
      </c>
      <c r="K561" s="134">
        <f>IF('2-E-Communication'!$P$66="no","",ROUND($I561,4))</f>
        <v>0.55700000000000005</v>
      </c>
      <c r="L561" s="134">
        <f>IF('2-E-Communication'!$P$67="no","",ROUND($I561,4))</f>
        <v>0.55700000000000005</v>
      </c>
      <c r="M561" s="134">
        <f>IF('2-E-Communication'!$P$68="no","",ROUND($I561,4))</f>
        <v>0.55700000000000005</v>
      </c>
      <c r="N561" s="134"/>
    </row>
    <row r="562" spans="9:14" x14ac:dyDescent="0.25">
      <c r="I562" s="134">
        <f t="shared" si="200"/>
        <v>0.55800000000000038</v>
      </c>
      <c r="J562" s="134">
        <f>IF('2-E-Communication'!$P$65="no","",ROUND($I562,4))</f>
        <v>0.55800000000000005</v>
      </c>
      <c r="K562" s="134">
        <f>IF('2-E-Communication'!$P$66="no","",ROUND($I562,4))</f>
        <v>0.55800000000000005</v>
      </c>
      <c r="L562" s="134">
        <f>IF('2-E-Communication'!$P$67="no","",ROUND($I562,4))</f>
        <v>0.55800000000000005</v>
      </c>
      <c r="M562" s="134">
        <f>IF('2-E-Communication'!$P$68="no","",ROUND($I562,4))</f>
        <v>0.55800000000000005</v>
      </c>
      <c r="N562" s="134"/>
    </row>
    <row r="563" spans="9:14" x14ac:dyDescent="0.25">
      <c r="I563" s="134">
        <f t="shared" si="200"/>
        <v>0.55900000000000039</v>
      </c>
      <c r="J563" s="134">
        <f>IF('2-E-Communication'!$P$65="no","",ROUND($I563,4))</f>
        <v>0.55900000000000005</v>
      </c>
      <c r="K563" s="134">
        <f>IF('2-E-Communication'!$P$66="no","",ROUND($I563,4))</f>
        <v>0.55900000000000005</v>
      </c>
      <c r="L563" s="134">
        <f>IF('2-E-Communication'!$P$67="no","",ROUND($I563,4))</f>
        <v>0.55900000000000005</v>
      </c>
      <c r="M563" s="134">
        <f>IF('2-E-Communication'!$P$68="no","",ROUND($I563,4))</f>
        <v>0.55900000000000005</v>
      </c>
      <c r="N563" s="134"/>
    </row>
    <row r="564" spans="9:14" x14ac:dyDescent="0.25">
      <c r="I564" s="134">
        <f t="shared" si="200"/>
        <v>0.56000000000000039</v>
      </c>
      <c r="J564" s="134">
        <f>IF('2-E-Communication'!$P$65="no","",ROUND($I564,4))</f>
        <v>0.56000000000000005</v>
      </c>
      <c r="K564" s="134">
        <f>IF('2-E-Communication'!$P$66="no","",ROUND($I564,4))</f>
        <v>0.56000000000000005</v>
      </c>
      <c r="L564" s="134">
        <f>IF('2-E-Communication'!$P$67="no","",ROUND($I564,4))</f>
        <v>0.56000000000000005</v>
      </c>
      <c r="M564" s="134">
        <f>IF('2-E-Communication'!$P$68="no","",ROUND($I564,4))</f>
        <v>0.56000000000000005</v>
      </c>
      <c r="N564" s="134"/>
    </row>
    <row r="565" spans="9:14" x14ac:dyDescent="0.25">
      <c r="I565" s="134">
        <f t="shared" si="200"/>
        <v>0.56100000000000039</v>
      </c>
      <c r="J565" s="134">
        <f>IF('2-E-Communication'!$P$65="no","",ROUND($I565,4))</f>
        <v>0.56100000000000005</v>
      </c>
      <c r="K565" s="134">
        <f>IF('2-E-Communication'!$P$66="no","",ROUND($I565,4))</f>
        <v>0.56100000000000005</v>
      </c>
      <c r="L565" s="134">
        <f>IF('2-E-Communication'!$P$67="no","",ROUND($I565,4))</f>
        <v>0.56100000000000005</v>
      </c>
      <c r="M565" s="134">
        <f>IF('2-E-Communication'!$P$68="no","",ROUND($I565,4))</f>
        <v>0.56100000000000005</v>
      </c>
      <c r="N565" s="134"/>
    </row>
    <row r="566" spans="9:14" x14ac:dyDescent="0.25">
      <c r="I566" s="134">
        <f t="shared" si="200"/>
        <v>0.56200000000000039</v>
      </c>
      <c r="J566" s="134">
        <f>IF('2-E-Communication'!$P$65="no","",ROUND($I566,4))</f>
        <v>0.56200000000000006</v>
      </c>
      <c r="K566" s="134">
        <f>IF('2-E-Communication'!$P$66="no","",ROUND($I566,4))</f>
        <v>0.56200000000000006</v>
      </c>
      <c r="L566" s="134">
        <f>IF('2-E-Communication'!$P$67="no","",ROUND($I566,4))</f>
        <v>0.56200000000000006</v>
      </c>
      <c r="M566" s="134">
        <f>IF('2-E-Communication'!$P$68="no","",ROUND($I566,4))</f>
        <v>0.56200000000000006</v>
      </c>
      <c r="N566" s="134"/>
    </row>
    <row r="567" spans="9:14" x14ac:dyDescent="0.25">
      <c r="I567" s="134">
        <f t="shared" si="200"/>
        <v>0.56300000000000039</v>
      </c>
      <c r="J567" s="134">
        <f>IF('2-E-Communication'!$P$65="no","",ROUND($I567,4))</f>
        <v>0.56299999999999994</v>
      </c>
      <c r="K567" s="134">
        <f>IF('2-E-Communication'!$P$66="no","",ROUND($I567,4))</f>
        <v>0.56299999999999994</v>
      </c>
      <c r="L567" s="134">
        <f>IF('2-E-Communication'!$P$67="no","",ROUND($I567,4))</f>
        <v>0.56299999999999994</v>
      </c>
      <c r="M567" s="134">
        <f>IF('2-E-Communication'!$P$68="no","",ROUND($I567,4))</f>
        <v>0.56299999999999994</v>
      </c>
      <c r="N567" s="134"/>
    </row>
    <row r="568" spans="9:14" x14ac:dyDescent="0.25">
      <c r="I568" s="134">
        <f t="shared" si="200"/>
        <v>0.56400000000000039</v>
      </c>
      <c r="J568" s="134">
        <f>IF('2-E-Communication'!$P$65="no","",ROUND($I568,4))</f>
        <v>0.56399999999999995</v>
      </c>
      <c r="K568" s="134">
        <f>IF('2-E-Communication'!$P$66="no","",ROUND($I568,4))</f>
        <v>0.56399999999999995</v>
      </c>
      <c r="L568" s="134">
        <f>IF('2-E-Communication'!$P$67="no","",ROUND($I568,4))</f>
        <v>0.56399999999999995</v>
      </c>
      <c r="M568" s="134">
        <f>IF('2-E-Communication'!$P$68="no","",ROUND($I568,4))</f>
        <v>0.56399999999999995</v>
      </c>
      <c r="N568" s="134"/>
    </row>
    <row r="569" spans="9:14" x14ac:dyDescent="0.25">
      <c r="I569" s="134">
        <f t="shared" si="200"/>
        <v>0.56500000000000039</v>
      </c>
      <c r="J569" s="134">
        <f>IF('2-E-Communication'!$P$65="no","",ROUND($I569,4))</f>
        <v>0.56499999999999995</v>
      </c>
      <c r="K569" s="134">
        <f>IF('2-E-Communication'!$P$66="no","",ROUND($I569,4))</f>
        <v>0.56499999999999995</v>
      </c>
      <c r="L569" s="134">
        <f>IF('2-E-Communication'!$P$67="no","",ROUND($I569,4))</f>
        <v>0.56499999999999995</v>
      </c>
      <c r="M569" s="134">
        <f>IF('2-E-Communication'!$P$68="no","",ROUND($I569,4))</f>
        <v>0.56499999999999995</v>
      </c>
      <c r="N569" s="134"/>
    </row>
    <row r="570" spans="9:14" x14ac:dyDescent="0.25">
      <c r="I570" s="134">
        <f t="shared" si="200"/>
        <v>0.56600000000000039</v>
      </c>
      <c r="J570" s="134">
        <f>IF('2-E-Communication'!$P$65="no","",ROUND($I570,4))</f>
        <v>0.56599999999999995</v>
      </c>
      <c r="K570" s="134">
        <f>IF('2-E-Communication'!$P$66="no","",ROUND($I570,4))</f>
        <v>0.56599999999999995</v>
      </c>
      <c r="L570" s="134">
        <f>IF('2-E-Communication'!$P$67="no","",ROUND($I570,4))</f>
        <v>0.56599999999999995</v>
      </c>
      <c r="M570" s="134">
        <f>IF('2-E-Communication'!$P$68="no","",ROUND($I570,4))</f>
        <v>0.56599999999999995</v>
      </c>
      <c r="N570" s="134"/>
    </row>
    <row r="571" spans="9:14" x14ac:dyDescent="0.25">
      <c r="I571" s="134">
        <f t="shared" si="200"/>
        <v>0.56700000000000039</v>
      </c>
      <c r="J571" s="134">
        <f>IF('2-E-Communication'!$P$65="no","",ROUND($I571,4))</f>
        <v>0.56699999999999995</v>
      </c>
      <c r="K571" s="134">
        <f>IF('2-E-Communication'!$P$66="no","",ROUND($I571,4))</f>
        <v>0.56699999999999995</v>
      </c>
      <c r="L571" s="134">
        <f>IF('2-E-Communication'!$P$67="no","",ROUND($I571,4))</f>
        <v>0.56699999999999995</v>
      </c>
      <c r="M571" s="134">
        <f>IF('2-E-Communication'!$P$68="no","",ROUND($I571,4))</f>
        <v>0.56699999999999995</v>
      </c>
      <c r="N571" s="134"/>
    </row>
    <row r="572" spans="9:14" x14ac:dyDescent="0.25">
      <c r="I572" s="134">
        <f t="shared" si="200"/>
        <v>0.56800000000000039</v>
      </c>
      <c r="J572" s="134">
        <f>IF('2-E-Communication'!$P$65="no","",ROUND($I572,4))</f>
        <v>0.56799999999999995</v>
      </c>
      <c r="K572" s="134">
        <f>IF('2-E-Communication'!$P$66="no","",ROUND($I572,4))</f>
        <v>0.56799999999999995</v>
      </c>
      <c r="L572" s="134">
        <f>IF('2-E-Communication'!$P$67="no","",ROUND($I572,4))</f>
        <v>0.56799999999999995</v>
      </c>
      <c r="M572" s="134">
        <f>IF('2-E-Communication'!$P$68="no","",ROUND($I572,4))</f>
        <v>0.56799999999999995</v>
      </c>
      <c r="N572" s="134"/>
    </row>
    <row r="573" spans="9:14" x14ac:dyDescent="0.25">
      <c r="I573" s="134">
        <f t="shared" ref="I573:I636" si="201">I572+0.001</f>
        <v>0.56900000000000039</v>
      </c>
      <c r="J573" s="134">
        <f>IF('2-E-Communication'!$P$65="no","",ROUND($I573,4))</f>
        <v>0.56899999999999995</v>
      </c>
      <c r="K573" s="134">
        <f>IF('2-E-Communication'!$P$66="no","",ROUND($I573,4))</f>
        <v>0.56899999999999995</v>
      </c>
      <c r="L573" s="134">
        <f>IF('2-E-Communication'!$P$67="no","",ROUND($I573,4))</f>
        <v>0.56899999999999995</v>
      </c>
      <c r="M573" s="134">
        <f>IF('2-E-Communication'!$P$68="no","",ROUND($I573,4))</f>
        <v>0.56899999999999995</v>
      </c>
      <c r="N573" s="134"/>
    </row>
    <row r="574" spans="9:14" x14ac:dyDescent="0.25">
      <c r="I574" s="134">
        <f t="shared" si="201"/>
        <v>0.5700000000000004</v>
      </c>
      <c r="J574" s="134">
        <f>IF('2-E-Communication'!$P$65="no","",ROUND($I574,4))</f>
        <v>0.56999999999999995</v>
      </c>
      <c r="K574" s="134">
        <f>IF('2-E-Communication'!$P$66="no","",ROUND($I574,4))</f>
        <v>0.56999999999999995</v>
      </c>
      <c r="L574" s="134">
        <f>IF('2-E-Communication'!$P$67="no","",ROUND($I574,4))</f>
        <v>0.56999999999999995</v>
      </c>
      <c r="M574" s="134">
        <f>IF('2-E-Communication'!$P$68="no","",ROUND($I574,4))</f>
        <v>0.56999999999999995</v>
      </c>
      <c r="N574" s="134"/>
    </row>
    <row r="575" spans="9:14" x14ac:dyDescent="0.25">
      <c r="I575" s="134">
        <f t="shared" si="201"/>
        <v>0.5710000000000004</v>
      </c>
      <c r="J575" s="134">
        <f>IF('2-E-Communication'!$P$65="no","",ROUND($I575,4))</f>
        <v>0.57099999999999995</v>
      </c>
      <c r="K575" s="134">
        <f>IF('2-E-Communication'!$P$66="no","",ROUND($I575,4))</f>
        <v>0.57099999999999995</v>
      </c>
      <c r="L575" s="134">
        <f>IF('2-E-Communication'!$P$67="no","",ROUND($I575,4))</f>
        <v>0.57099999999999995</v>
      </c>
      <c r="M575" s="134">
        <f>IF('2-E-Communication'!$P$68="no","",ROUND($I575,4))</f>
        <v>0.57099999999999995</v>
      </c>
      <c r="N575" s="134"/>
    </row>
    <row r="576" spans="9:14" x14ac:dyDescent="0.25">
      <c r="I576" s="134">
        <f t="shared" si="201"/>
        <v>0.5720000000000004</v>
      </c>
      <c r="J576" s="134">
        <f>IF('2-E-Communication'!$P$65="no","",ROUND($I576,4))</f>
        <v>0.57199999999999995</v>
      </c>
      <c r="K576" s="134">
        <f>IF('2-E-Communication'!$P$66="no","",ROUND($I576,4))</f>
        <v>0.57199999999999995</v>
      </c>
      <c r="L576" s="134">
        <f>IF('2-E-Communication'!$P$67="no","",ROUND($I576,4))</f>
        <v>0.57199999999999995</v>
      </c>
      <c r="M576" s="134">
        <f>IF('2-E-Communication'!$P$68="no","",ROUND($I576,4))</f>
        <v>0.57199999999999995</v>
      </c>
      <c r="N576" s="134"/>
    </row>
    <row r="577" spans="9:14" x14ac:dyDescent="0.25">
      <c r="I577" s="134">
        <f t="shared" si="201"/>
        <v>0.5730000000000004</v>
      </c>
      <c r="J577" s="134">
        <f>IF('2-E-Communication'!$P$65="no","",ROUND($I577,4))</f>
        <v>0.57299999999999995</v>
      </c>
      <c r="K577" s="134">
        <f>IF('2-E-Communication'!$P$66="no","",ROUND($I577,4))</f>
        <v>0.57299999999999995</v>
      </c>
      <c r="L577" s="134">
        <f>IF('2-E-Communication'!$P$67="no","",ROUND($I577,4))</f>
        <v>0.57299999999999995</v>
      </c>
      <c r="M577" s="134">
        <f>IF('2-E-Communication'!$P$68="no","",ROUND($I577,4))</f>
        <v>0.57299999999999995</v>
      </c>
      <c r="N577" s="134"/>
    </row>
    <row r="578" spans="9:14" x14ac:dyDescent="0.25">
      <c r="I578" s="134">
        <f t="shared" si="201"/>
        <v>0.5740000000000004</v>
      </c>
      <c r="J578" s="134">
        <f>IF('2-E-Communication'!$P$65="no","",ROUND($I578,4))</f>
        <v>0.57399999999999995</v>
      </c>
      <c r="K578" s="134">
        <f>IF('2-E-Communication'!$P$66="no","",ROUND($I578,4))</f>
        <v>0.57399999999999995</v>
      </c>
      <c r="L578" s="134">
        <f>IF('2-E-Communication'!$P$67="no","",ROUND($I578,4))</f>
        <v>0.57399999999999995</v>
      </c>
      <c r="M578" s="134">
        <f>IF('2-E-Communication'!$P$68="no","",ROUND($I578,4))</f>
        <v>0.57399999999999995</v>
      </c>
      <c r="N578" s="134"/>
    </row>
    <row r="579" spans="9:14" x14ac:dyDescent="0.25">
      <c r="I579" s="134">
        <f t="shared" si="201"/>
        <v>0.5750000000000004</v>
      </c>
      <c r="J579" s="134">
        <f>IF('2-E-Communication'!$P$65="no","",ROUND($I579,4))</f>
        <v>0.57499999999999996</v>
      </c>
      <c r="K579" s="134">
        <f>IF('2-E-Communication'!$P$66="no","",ROUND($I579,4))</f>
        <v>0.57499999999999996</v>
      </c>
      <c r="L579" s="134">
        <f>IF('2-E-Communication'!$P$67="no","",ROUND($I579,4))</f>
        <v>0.57499999999999996</v>
      </c>
      <c r="M579" s="134">
        <f>IF('2-E-Communication'!$P$68="no","",ROUND($I579,4))</f>
        <v>0.57499999999999996</v>
      </c>
      <c r="N579" s="134"/>
    </row>
    <row r="580" spans="9:14" x14ac:dyDescent="0.25">
      <c r="I580" s="134">
        <f t="shared" si="201"/>
        <v>0.5760000000000004</v>
      </c>
      <c r="J580" s="134">
        <f>IF('2-E-Communication'!$P$65="no","",ROUND($I580,4))</f>
        <v>0.57599999999999996</v>
      </c>
      <c r="K580" s="134">
        <f>IF('2-E-Communication'!$P$66="no","",ROUND($I580,4))</f>
        <v>0.57599999999999996</v>
      </c>
      <c r="L580" s="134">
        <f>IF('2-E-Communication'!$P$67="no","",ROUND($I580,4))</f>
        <v>0.57599999999999996</v>
      </c>
      <c r="M580" s="134">
        <f>IF('2-E-Communication'!$P$68="no","",ROUND($I580,4))</f>
        <v>0.57599999999999996</v>
      </c>
      <c r="N580" s="134"/>
    </row>
    <row r="581" spans="9:14" x14ac:dyDescent="0.25">
      <c r="I581" s="134">
        <f t="shared" si="201"/>
        <v>0.5770000000000004</v>
      </c>
      <c r="J581" s="134">
        <f>IF('2-E-Communication'!$P$65="no","",ROUND($I581,4))</f>
        <v>0.57699999999999996</v>
      </c>
      <c r="K581" s="134">
        <f>IF('2-E-Communication'!$P$66="no","",ROUND($I581,4))</f>
        <v>0.57699999999999996</v>
      </c>
      <c r="L581" s="134">
        <f>IF('2-E-Communication'!$P$67="no","",ROUND($I581,4))</f>
        <v>0.57699999999999996</v>
      </c>
      <c r="M581" s="134">
        <f>IF('2-E-Communication'!$P$68="no","",ROUND($I581,4))</f>
        <v>0.57699999999999996</v>
      </c>
      <c r="N581" s="134"/>
    </row>
    <row r="582" spans="9:14" x14ac:dyDescent="0.25">
      <c r="I582" s="134">
        <f t="shared" si="201"/>
        <v>0.5780000000000004</v>
      </c>
      <c r="J582" s="134">
        <f>IF('2-E-Communication'!$P$65="no","",ROUND($I582,4))</f>
        <v>0.57799999999999996</v>
      </c>
      <c r="K582" s="134">
        <f>IF('2-E-Communication'!$P$66="no","",ROUND($I582,4))</f>
        <v>0.57799999999999996</v>
      </c>
      <c r="L582" s="134">
        <f>IF('2-E-Communication'!$P$67="no","",ROUND($I582,4))</f>
        <v>0.57799999999999996</v>
      </c>
      <c r="M582" s="134">
        <f>IF('2-E-Communication'!$P$68="no","",ROUND($I582,4))</f>
        <v>0.57799999999999996</v>
      </c>
      <c r="N582" s="134"/>
    </row>
    <row r="583" spans="9:14" x14ac:dyDescent="0.25">
      <c r="I583" s="134">
        <f t="shared" si="201"/>
        <v>0.5790000000000004</v>
      </c>
      <c r="J583" s="134">
        <f>IF('2-E-Communication'!$P$65="no","",ROUND($I583,4))</f>
        <v>0.57899999999999996</v>
      </c>
      <c r="K583" s="134">
        <f>IF('2-E-Communication'!$P$66="no","",ROUND($I583,4))</f>
        <v>0.57899999999999996</v>
      </c>
      <c r="L583" s="134">
        <f>IF('2-E-Communication'!$P$67="no","",ROUND($I583,4))</f>
        <v>0.57899999999999996</v>
      </c>
      <c r="M583" s="134">
        <f>IF('2-E-Communication'!$P$68="no","",ROUND($I583,4))</f>
        <v>0.57899999999999996</v>
      </c>
      <c r="N583" s="134"/>
    </row>
    <row r="584" spans="9:14" x14ac:dyDescent="0.25">
      <c r="I584" s="134">
        <f t="shared" si="201"/>
        <v>0.5800000000000004</v>
      </c>
      <c r="J584" s="134">
        <f>IF('2-E-Communication'!$P$65="no","",ROUND($I584,4))</f>
        <v>0.57999999999999996</v>
      </c>
      <c r="K584" s="134">
        <f>IF('2-E-Communication'!$P$66="no","",ROUND($I584,4))</f>
        <v>0.57999999999999996</v>
      </c>
      <c r="L584" s="134">
        <f>IF('2-E-Communication'!$P$67="no","",ROUND($I584,4))</f>
        <v>0.57999999999999996</v>
      </c>
      <c r="M584" s="134">
        <f>IF('2-E-Communication'!$P$68="no","",ROUND($I584,4))</f>
        <v>0.57999999999999996</v>
      </c>
      <c r="N584" s="134"/>
    </row>
    <row r="585" spans="9:14" x14ac:dyDescent="0.25">
      <c r="I585" s="134">
        <f t="shared" si="201"/>
        <v>0.58100000000000041</v>
      </c>
      <c r="J585" s="134">
        <f>IF('2-E-Communication'!$P$65="no","",ROUND($I585,4))</f>
        <v>0.58099999999999996</v>
      </c>
      <c r="K585" s="134">
        <f>IF('2-E-Communication'!$P$66="no","",ROUND($I585,4))</f>
        <v>0.58099999999999996</v>
      </c>
      <c r="L585" s="134">
        <f>IF('2-E-Communication'!$P$67="no","",ROUND($I585,4))</f>
        <v>0.58099999999999996</v>
      </c>
      <c r="M585" s="134">
        <f>IF('2-E-Communication'!$P$68="no","",ROUND($I585,4))</f>
        <v>0.58099999999999996</v>
      </c>
      <c r="N585" s="134"/>
    </row>
    <row r="586" spans="9:14" x14ac:dyDescent="0.25">
      <c r="I586" s="134">
        <f t="shared" si="201"/>
        <v>0.58200000000000041</v>
      </c>
      <c r="J586" s="134">
        <f>IF('2-E-Communication'!$P$65="no","",ROUND($I586,4))</f>
        <v>0.58199999999999996</v>
      </c>
      <c r="K586" s="134">
        <f>IF('2-E-Communication'!$P$66="no","",ROUND($I586,4))</f>
        <v>0.58199999999999996</v>
      </c>
      <c r="L586" s="134">
        <f>IF('2-E-Communication'!$P$67="no","",ROUND($I586,4))</f>
        <v>0.58199999999999996</v>
      </c>
      <c r="M586" s="134">
        <f>IF('2-E-Communication'!$P$68="no","",ROUND($I586,4))</f>
        <v>0.58199999999999996</v>
      </c>
      <c r="N586" s="134"/>
    </row>
    <row r="587" spans="9:14" x14ac:dyDescent="0.25">
      <c r="I587" s="134">
        <f t="shared" si="201"/>
        <v>0.58300000000000041</v>
      </c>
      <c r="J587" s="134">
        <f>IF('2-E-Communication'!$P$65="no","",ROUND($I587,4))</f>
        <v>0.58299999999999996</v>
      </c>
      <c r="K587" s="134">
        <f>IF('2-E-Communication'!$P$66="no","",ROUND($I587,4))</f>
        <v>0.58299999999999996</v>
      </c>
      <c r="L587" s="134">
        <f>IF('2-E-Communication'!$P$67="no","",ROUND($I587,4))</f>
        <v>0.58299999999999996</v>
      </c>
      <c r="M587" s="134">
        <f>IF('2-E-Communication'!$P$68="no","",ROUND($I587,4))</f>
        <v>0.58299999999999996</v>
      </c>
      <c r="N587" s="134"/>
    </row>
    <row r="588" spans="9:14" x14ac:dyDescent="0.25">
      <c r="I588" s="134">
        <f t="shared" si="201"/>
        <v>0.58400000000000041</v>
      </c>
      <c r="J588" s="134">
        <f>IF('2-E-Communication'!$P$65="no","",ROUND($I588,4))</f>
        <v>0.58399999999999996</v>
      </c>
      <c r="K588" s="134">
        <f>IF('2-E-Communication'!$P$66="no","",ROUND($I588,4))</f>
        <v>0.58399999999999996</v>
      </c>
      <c r="L588" s="134">
        <f>IF('2-E-Communication'!$P$67="no","",ROUND($I588,4))</f>
        <v>0.58399999999999996</v>
      </c>
      <c r="M588" s="134">
        <f>IF('2-E-Communication'!$P$68="no","",ROUND($I588,4))</f>
        <v>0.58399999999999996</v>
      </c>
      <c r="N588" s="134"/>
    </row>
    <row r="589" spans="9:14" x14ac:dyDescent="0.25">
      <c r="I589" s="134">
        <f t="shared" si="201"/>
        <v>0.58500000000000041</v>
      </c>
      <c r="J589" s="134">
        <f>IF('2-E-Communication'!$P$65="no","",ROUND($I589,4))</f>
        <v>0.58499999999999996</v>
      </c>
      <c r="K589" s="134">
        <f>IF('2-E-Communication'!$P$66="no","",ROUND($I589,4))</f>
        <v>0.58499999999999996</v>
      </c>
      <c r="L589" s="134">
        <f>IF('2-E-Communication'!$P$67="no","",ROUND($I589,4))</f>
        <v>0.58499999999999996</v>
      </c>
      <c r="M589" s="134">
        <f>IF('2-E-Communication'!$P$68="no","",ROUND($I589,4))</f>
        <v>0.58499999999999996</v>
      </c>
      <c r="N589" s="134"/>
    </row>
    <row r="590" spans="9:14" x14ac:dyDescent="0.25">
      <c r="I590" s="134">
        <f t="shared" si="201"/>
        <v>0.58600000000000041</v>
      </c>
      <c r="J590" s="134">
        <f>IF('2-E-Communication'!$P$65="no","",ROUND($I590,4))</f>
        <v>0.58599999999999997</v>
      </c>
      <c r="K590" s="134">
        <f>IF('2-E-Communication'!$P$66="no","",ROUND($I590,4))</f>
        <v>0.58599999999999997</v>
      </c>
      <c r="L590" s="134">
        <f>IF('2-E-Communication'!$P$67="no","",ROUND($I590,4))</f>
        <v>0.58599999999999997</v>
      </c>
      <c r="M590" s="134">
        <f>IF('2-E-Communication'!$P$68="no","",ROUND($I590,4))</f>
        <v>0.58599999999999997</v>
      </c>
      <c r="N590" s="134"/>
    </row>
    <row r="591" spans="9:14" x14ac:dyDescent="0.25">
      <c r="I591" s="134">
        <f t="shared" si="201"/>
        <v>0.58700000000000041</v>
      </c>
      <c r="J591" s="134">
        <f>IF('2-E-Communication'!$P$65="no","",ROUND($I591,4))</f>
        <v>0.58699999999999997</v>
      </c>
      <c r="K591" s="134">
        <f>IF('2-E-Communication'!$P$66="no","",ROUND($I591,4))</f>
        <v>0.58699999999999997</v>
      </c>
      <c r="L591" s="134">
        <f>IF('2-E-Communication'!$P$67="no","",ROUND($I591,4))</f>
        <v>0.58699999999999997</v>
      </c>
      <c r="M591" s="134">
        <f>IF('2-E-Communication'!$P$68="no","",ROUND($I591,4))</f>
        <v>0.58699999999999997</v>
      </c>
      <c r="N591" s="134"/>
    </row>
    <row r="592" spans="9:14" x14ac:dyDescent="0.25">
      <c r="I592" s="134">
        <f t="shared" si="201"/>
        <v>0.58800000000000041</v>
      </c>
      <c r="J592" s="134">
        <f>IF('2-E-Communication'!$P$65="no","",ROUND($I592,4))</f>
        <v>0.58799999999999997</v>
      </c>
      <c r="K592" s="134">
        <f>IF('2-E-Communication'!$P$66="no","",ROUND($I592,4))</f>
        <v>0.58799999999999997</v>
      </c>
      <c r="L592" s="134">
        <f>IF('2-E-Communication'!$P$67="no","",ROUND($I592,4))</f>
        <v>0.58799999999999997</v>
      </c>
      <c r="M592" s="134">
        <f>IF('2-E-Communication'!$P$68="no","",ROUND($I592,4))</f>
        <v>0.58799999999999997</v>
      </c>
      <c r="N592" s="134"/>
    </row>
    <row r="593" spans="9:14" x14ac:dyDescent="0.25">
      <c r="I593" s="134">
        <f t="shared" si="201"/>
        <v>0.58900000000000041</v>
      </c>
      <c r="J593" s="134">
        <f>IF('2-E-Communication'!$P$65="no","",ROUND($I593,4))</f>
        <v>0.58899999999999997</v>
      </c>
      <c r="K593" s="134">
        <f>IF('2-E-Communication'!$P$66="no","",ROUND($I593,4))</f>
        <v>0.58899999999999997</v>
      </c>
      <c r="L593" s="134">
        <f>IF('2-E-Communication'!$P$67="no","",ROUND($I593,4))</f>
        <v>0.58899999999999997</v>
      </c>
      <c r="M593" s="134">
        <f>IF('2-E-Communication'!$P$68="no","",ROUND($I593,4))</f>
        <v>0.58899999999999997</v>
      </c>
      <c r="N593" s="134"/>
    </row>
    <row r="594" spans="9:14" x14ac:dyDescent="0.25">
      <c r="I594" s="134">
        <f t="shared" si="201"/>
        <v>0.59000000000000041</v>
      </c>
      <c r="J594" s="134">
        <f>IF('2-E-Communication'!$P$65="no","",ROUND($I594,4))</f>
        <v>0.59</v>
      </c>
      <c r="K594" s="134">
        <f>IF('2-E-Communication'!$P$66="no","",ROUND($I594,4))</f>
        <v>0.59</v>
      </c>
      <c r="L594" s="134">
        <f>IF('2-E-Communication'!$P$67="no","",ROUND($I594,4))</f>
        <v>0.59</v>
      </c>
      <c r="M594" s="134">
        <f>IF('2-E-Communication'!$P$68="no","",ROUND($I594,4))</f>
        <v>0.59</v>
      </c>
      <c r="N594" s="134"/>
    </row>
    <row r="595" spans="9:14" x14ac:dyDescent="0.25">
      <c r="I595" s="134">
        <f t="shared" si="201"/>
        <v>0.59100000000000041</v>
      </c>
      <c r="J595" s="134">
        <f>IF('2-E-Communication'!$P$65="no","",ROUND($I595,4))</f>
        <v>0.59099999999999997</v>
      </c>
      <c r="K595" s="134">
        <f>IF('2-E-Communication'!$P$66="no","",ROUND($I595,4))</f>
        <v>0.59099999999999997</v>
      </c>
      <c r="L595" s="134">
        <f>IF('2-E-Communication'!$P$67="no","",ROUND($I595,4))</f>
        <v>0.59099999999999997</v>
      </c>
      <c r="M595" s="134">
        <f>IF('2-E-Communication'!$P$68="no","",ROUND($I595,4))</f>
        <v>0.59099999999999997</v>
      </c>
      <c r="N595" s="134"/>
    </row>
    <row r="596" spans="9:14" x14ac:dyDescent="0.25">
      <c r="I596" s="134">
        <f t="shared" si="201"/>
        <v>0.59200000000000041</v>
      </c>
      <c r="J596" s="134">
        <f>IF('2-E-Communication'!$P$65="no","",ROUND($I596,4))</f>
        <v>0.59199999999999997</v>
      </c>
      <c r="K596" s="134">
        <f>IF('2-E-Communication'!$P$66="no","",ROUND($I596,4))</f>
        <v>0.59199999999999997</v>
      </c>
      <c r="L596" s="134">
        <f>IF('2-E-Communication'!$P$67="no","",ROUND($I596,4))</f>
        <v>0.59199999999999997</v>
      </c>
      <c r="M596" s="134">
        <f>IF('2-E-Communication'!$P$68="no","",ROUND($I596,4))</f>
        <v>0.59199999999999997</v>
      </c>
      <c r="N596" s="134"/>
    </row>
    <row r="597" spans="9:14" x14ac:dyDescent="0.25">
      <c r="I597" s="134">
        <f t="shared" si="201"/>
        <v>0.59300000000000042</v>
      </c>
      <c r="J597" s="134">
        <f>IF('2-E-Communication'!$P$65="no","",ROUND($I597,4))</f>
        <v>0.59299999999999997</v>
      </c>
      <c r="K597" s="134">
        <f>IF('2-E-Communication'!$P$66="no","",ROUND($I597,4))</f>
        <v>0.59299999999999997</v>
      </c>
      <c r="L597" s="134">
        <f>IF('2-E-Communication'!$P$67="no","",ROUND($I597,4))</f>
        <v>0.59299999999999997</v>
      </c>
      <c r="M597" s="134">
        <f>IF('2-E-Communication'!$P$68="no","",ROUND($I597,4))</f>
        <v>0.59299999999999997</v>
      </c>
      <c r="N597" s="134"/>
    </row>
    <row r="598" spans="9:14" x14ac:dyDescent="0.25">
      <c r="I598" s="134">
        <f t="shared" si="201"/>
        <v>0.59400000000000042</v>
      </c>
      <c r="J598" s="134">
        <f>IF('2-E-Communication'!$P$65="no","",ROUND($I598,4))</f>
        <v>0.59399999999999997</v>
      </c>
      <c r="K598" s="134">
        <f>IF('2-E-Communication'!$P$66="no","",ROUND($I598,4))</f>
        <v>0.59399999999999997</v>
      </c>
      <c r="L598" s="134">
        <f>IF('2-E-Communication'!$P$67="no","",ROUND($I598,4))</f>
        <v>0.59399999999999997</v>
      </c>
      <c r="M598" s="134">
        <f>IF('2-E-Communication'!$P$68="no","",ROUND($I598,4))</f>
        <v>0.59399999999999997</v>
      </c>
      <c r="N598" s="134"/>
    </row>
    <row r="599" spans="9:14" x14ac:dyDescent="0.25">
      <c r="I599" s="134">
        <f t="shared" si="201"/>
        <v>0.59500000000000042</v>
      </c>
      <c r="J599" s="134">
        <f>IF('2-E-Communication'!$P$65="no","",ROUND($I599,4))</f>
        <v>0.59499999999999997</v>
      </c>
      <c r="K599" s="134">
        <f>IF('2-E-Communication'!$P$66="no","",ROUND($I599,4))</f>
        <v>0.59499999999999997</v>
      </c>
      <c r="L599" s="134">
        <f>IF('2-E-Communication'!$P$67="no","",ROUND($I599,4))</f>
        <v>0.59499999999999997</v>
      </c>
      <c r="M599" s="134">
        <f>IF('2-E-Communication'!$P$68="no","",ROUND($I599,4))</f>
        <v>0.59499999999999997</v>
      </c>
      <c r="N599" s="134"/>
    </row>
    <row r="600" spans="9:14" x14ac:dyDescent="0.25">
      <c r="I600" s="134">
        <f t="shared" si="201"/>
        <v>0.59600000000000042</v>
      </c>
      <c r="J600" s="134">
        <f>IF('2-E-Communication'!$P$65="no","",ROUND($I600,4))</f>
        <v>0.59599999999999997</v>
      </c>
      <c r="K600" s="134">
        <f>IF('2-E-Communication'!$P$66="no","",ROUND($I600,4))</f>
        <v>0.59599999999999997</v>
      </c>
      <c r="L600" s="134">
        <f>IF('2-E-Communication'!$P$67="no","",ROUND($I600,4))</f>
        <v>0.59599999999999997</v>
      </c>
      <c r="M600" s="134">
        <f>IF('2-E-Communication'!$P$68="no","",ROUND($I600,4))</f>
        <v>0.59599999999999997</v>
      </c>
      <c r="N600" s="134"/>
    </row>
    <row r="601" spans="9:14" x14ac:dyDescent="0.25">
      <c r="I601" s="134">
        <f t="shared" si="201"/>
        <v>0.59700000000000042</v>
      </c>
      <c r="J601" s="134">
        <f>IF('2-E-Communication'!$P$65="no","",ROUND($I601,4))</f>
        <v>0.59699999999999998</v>
      </c>
      <c r="K601" s="134">
        <f>IF('2-E-Communication'!$P$66="no","",ROUND($I601,4))</f>
        <v>0.59699999999999998</v>
      </c>
      <c r="L601" s="134">
        <f>IF('2-E-Communication'!$P$67="no","",ROUND($I601,4))</f>
        <v>0.59699999999999998</v>
      </c>
      <c r="M601" s="134">
        <f>IF('2-E-Communication'!$P$68="no","",ROUND($I601,4))</f>
        <v>0.59699999999999998</v>
      </c>
      <c r="N601" s="134"/>
    </row>
    <row r="602" spans="9:14" x14ac:dyDescent="0.25">
      <c r="I602" s="134">
        <f t="shared" si="201"/>
        <v>0.59800000000000042</v>
      </c>
      <c r="J602" s="134">
        <f>IF('2-E-Communication'!$P$65="no","",ROUND($I602,4))</f>
        <v>0.59799999999999998</v>
      </c>
      <c r="K602" s="134">
        <f>IF('2-E-Communication'!$P$66="no","",ROUND($I602,4))</f>
        <v>0.59799999999999998</v>
      </c>
      <c r="L602" s="134">
        <f>IF('2-E-Communication'!$P$67="no","",ROUND($I602,4))</f>
        <v>0.59799999999999998</v>
      </c>
      <c r="M602" s="134">
        <f>IF('2-E-Communication'!$P$68="no","",ROUND($I602,4))</f>
        <v>0.59799999999999998</v>
      </c>
      <c r="N602" s="134"/>
    </row>
    <row r="603" spans="9:14" x14ac:dyDescent="0.25">
      <c r="I603" s="134">
        <f t="shared" si="201"/>
        <v>0.59900000000000042</v>
      </c>
      <c r="J603" s="134">
        <f>IF('2-E-Communication'!$P$65="no","",ROUND($I603,4))</f>
        <v>0.59899999999999998</v>
      </c>
      <c r="K603" s="134">
        <f>IF('2-E-Communication'!$P$66="no","",ROUND($I603,4))</f>
        <v>0.59899999999999998</v>
      </c>
      <c r="L603" s="134">
        <f>IF('2-E-Communication'!$P$67="no","",ROUND($I603,4))</f>
        <v>0.59899999999999998</v>
      </c>
      <c r="M603" s="134">
        <f>IF('2-E-Communication'!$P$68="no","",ROUND($I603,4))</f>
        <v>0.59899999999999998</v>
      </c>
      <c r="N603" s="134"/>
    </row>
    <row r="604" spans="9:14" x14ac:dyDescent="0.25">
      <c r="I604" s="134">
        <f t="shared" si="201"/>
        <v>0.60000000000000042</v>
      </c>
      <c r="J604" s="134">
        <f>IF('2-E-Communication'!$P$65="no","",ROUND($I604,4))</f>
        <v>0.6</v>
      </c>
      <c r="K604" s="134">
        <f>IF('2-E-Communication'!$P$66="no","",ROUND($I604,4))</f>
        <v>0.6</v>
      </c>
      <c r="L604" s="134">
        <f>IF('2-E-Communication'!$P$67="no","",ROUND($I604,4))</f>
        <v>0.6</v>
      </c>
      <c r="M604" s="134">
        <f>IF('2-E-Communication'!$P$68="no","",ROUND($I604,4))</f>
        <v>0.6</v>
      </c>
      <c r="N604" s="134"/>
    </row>
    <row r="605" spans="9:14" x14ac:dyDescent="0.25">
      <c r="I605" s="134">
        <f t="shared" si="201"/>
        <v>0.60100000000000042</v>
      </c>
      <c r="J605" s="134">
        <f>IF('2-E-Communication'!$P$65="no","",ROUND($I605,4))</f>
        <v>0.60099999999999998</v>
      </c>
      <c r="K605" s="134">
        <f>IF('2-E-Communication'!$P$66="no","",ROUND($I605,4))</f>
        <v>0.60099999999999998</v>
      </c>
      <c r="L605" s="134">
        <f>IF('2-E-Communication'!$P$67="no","",ROUND($I605,4))</f>
        <v>0.60099999999999998</v>
      </c>
      <c r="M605" s="134">
        <f>IF('2-E-Communication'!$P$68="no","",ROUND($I605,4))</f>
        <v>0.60099999999999998</v>
      </c>
      <c r="N605" s="134"/>
    </row>
    <row r="606" spans="9:14" x14ac:dyDescent="0.25">
      <c r="I606" s="134">
        <f t="shared" si="201"/>
        <v>0.60200000000000042</v>
      </c>
      <c r="J606" s="134">
        <f>IF('2-E-Communication'!$P$65="no","",ROUND($I606,4))</f>
        <v>0.60199999999999998</v>
      </c>
      <c r="K606" s="134">
        <f>IF('2-E-Communication'!$P$66="no","",ROUND($I606,4))</f>
        <v>0.60199999999999998</v>
      </c>
      <c r="L606" s="134">
        <f>IF('2-E-Communication'!$P$67="no","",ROUND($I606,4))</f>
        <v>0.60199999999999998</v>
      </c>
      <c r="M606" s="134">
        <f>IF('2-E-Communication'!$P$68="no","",ROUND($I606,4))</f>
        <v>0.60199999999999998</v>
      </c>
      <c r="N606" s="134"/>
    </row>
    <row r="607" spans="9:14" x14ac:dyDescent="0.25">
      <c r="I607" s="134">
        <f t="shared" si="201"/>
        <v>0.60300000000000042</v>
      </c>
      <c r="J607" s="134">
        <f>IF('2-E-Communication'!$P$65="no","",ROUND($I607,4))</f>
        <v>0.60299999999999998</v>
      </c>
      <c r="K607" s="134">
        <f>IF('2-E-Communication'!$P$66="no","",ROUND($I607,4))</f>
        <v>0.60299999999999998</v>
      </c>
      <c r="L607" s="134">
        <f>IF('2-E-Communication'!$P$67="no","",ROUND($I607,4))</f>
        <v>0.60299999999999998</v>
      </c>
      <c r="M607" s="134">
        <f>IF('2-E-Communication'!$P$68="no","",ROUND($I607,4))</f>
        <v>0.60299999999999998</v>
      </c>
      <c r="N607" s="134"/>
    </row>
    <row r="608" spans="9:14" x14ac:dyDescent="0.25">
      <c r="I608" s="134">
        <f t="shared" si="201"/>
        <v>0.60400000000000043</v>
      </c>
      <c r="J608" s="134">
        <f>IF('2-E-Communication'!$P$65="no","",ROUND($I608,4))</f>
        <v>0.60399999999999998</v>
      </c>
      <c r="K608" s="134">
        <f>IF('2-E-Communication'!$P$66="no","",ROUND($I608,4))</f>
        <v>0.60399999999999998</v>
      </c>
      <c r="L608" s="134">
        <f>IF('2-E-Communication'!$P$67="no","",ROUND($I608,4))</f>
        <v>0.60399999999999998</v>
      </c>
      <c r="M608" s="134">
        <f>IF('2-E-Communication'!$P$68="no","",ROUND($I608,4))</f>
        <v>0.60399999999999998</v>
      </c>
      <c r="N608" s="134"/>
    </row>
    <row r="609" spans="9:14" x14ac:dyDescent="0.25">
      <c r="I609" s="134">
        <f t="shared" si="201"/>
        <v>0.60500000000000043</v>
      </c>
      <c r="J609" s="134">
        <f>IF('2-E-Communication'!$P$65="no","",ROUND($I609,4))</f>
        <v>0.60499999999999998</v>
      </c>
      <c r="K609" s="134">
        <f>IF('2-E-Communication'!$P$66="no","",ROUND($I609,4))</f>
        <v>0.60499999999999998</v>
      </c>
      <c r="L609" s="134">
        <f>IF('2-E-Communication'!$P$67="no","",ROUND($I609,4))</f>
        <v>0.60499999999999998</v>
      </c>
      <c r="M609" s="134">
        <f>IF('2-E-Communication'!$P$68="no","",ROUND($I609,4))</f>
        <v>0.60499999999999998</v>
      </c>
      <c r="N609" s="134"/>
    </row>
    <row r="610" spans="9:14" x14ac:dyDescent="0.25">
      <c r="I610" s="134">
        <f t="shared" si="201"/>
        <v>0.60600000000000043</v>
      </c>
      <c r="J610" s="134">
        <f>IF('2-E-Communication'!$P$65="no","",ROUND($I610,4))</f>
        <v>0.60599999999999998</v>
      </c>
      <c r="K610" s="134">
        <f>IF('2-E-Communication'!$P$66="no","",ROUND($I610,4))</f>
        <v>0.60599999999999998</v>
      </c>
      <c r="L610" s="134">
        <f>IF('2-E-Communication'!$P$67="no","",ROUND($I610,4))</f>
        <v>0.60599999999999998</v>
      </c>
      <c r="M610" s="134">
        <f>IF('2-E-Communication'!$P$68="no","",ROUND($I610,4))</f>
        <v>0.60599999999999998</v>
      </c>
      <c r="N610" s="134"/>
    </row>
    <row r="611" spans="9:14" x14ac:dyDescent="0.25">
      <c r="I611" s="134">
        <f t="shared" si="201"/>
        <v>0.60700000000000043</v>
      </c>
      <c r="J611" s="134">
        <f>IF('2-E-Communication'!$P$65="no","",ROUND($I611,4))</f>
        <v>0.60699999999999998</v>
      </c>
      <c r="K611" s="134">
        <f>IF('2-E-Communication'!$P$66="no","",ROUND($I611,4))</f>
        <v>0.60699999999999998</v>
      </c>
      <c r="L611" s="134">
        <f>IF('2-E-Communication'!$P$67="no","",ROUND($I611,4))</f>
        <v>0.60699999999999998</v>
      </c>
      <c r="M611" s="134">
        <f>IF('2-E-Communication'!$P$68="no","",ROUND($I611,4))</f>
        <v>0.60699999999999998</v>
      </c>
      <c r="N611" s="134"/>
    </row>
    <row r="612" spans="9:14" x14ac:dyDescent="0.25">
      <c r="I612" s="134">
        <f t="shared" si="201"/>
        <v>0.60800000000000043</v>
      </c>
      <c r="J612" s="134">
        <f>IF('2-E-Communication'!$P$65="no","",ROUND($I612,4))</f>
        <v>0.60799999999999998</v>
      </c>
      <c r="K612" s="134">
        <f>IF('2-E-Communication'!$P$66="no","",ROUND($I612,4))</f>
        <v>0.60799999999999998</v>
      </c>
      <c r="L612" s="134">
        <f>IF('2-E-Communication'!$P$67="no","",ROUND($I612,4))</f>
        <v>0.60799999999999998</v>
      </c>
      <c r="M612" s="134">
        <f>IF('2-E-Communication'!$P$68="no","",ROUND($I612,4))</f>
        <v>0.60799999999999998</v>
      </c>
      <c r="N612" s="134"/>
    </row>
    <row r="613" spans="9:14" x14ac:dyDescent="0.25">
      <c r="I613" s="134">
        <f t="shared" si="201"/>
        <v>0.60900000000000043</v>
      </c>
      <c r="J613" s="134">
        <f>IF('2-E-Communication'!$P$65="no","",ROUND($I613,4))</f>
        <v>0.60899999999999999</v>
      </c>
      <c r="K613" s="134">
        <f>IF('2-E-Communication'!$P$66="no","",ROUND($I613,4))</f>
        <v>0.60899999999999999</v>
      </c>
      <c r="L613" s="134">
        <f>IF('2-E-Communication'!$P$67="no","",ROUND($I613,4))</f>
        <v>0.60899999999999999</v>
      </c>
      <c r="M613" s="134">
        <f>IF('2-E-Communication'!$P$68="no","",ROUND($I613,4))</f>
        <v>0.60899999999999999</v>
      </c>
      <c r="N613" s="134"/>
    </row>
    <row r="614" spans="9:14" x14ac:dyDescent="0.25">
      <c r="I614" s="134">
        <f t="shared" si="201"/>
        <v>0.61000000000000043</v>
      </c>
      <c r="J614" s="134">
        <f>IF('2-E-Communication'!$P$65="no","",ROUND($I614,4))</f>
        <v>0.61</v>
      </c>
      <c r="K614" s="134">
        <f>IF('2-E-Communication'!$P$66="no","",ROUND($I614,4))</f>
        <v>0.61</v>
      </c>
      <c r="L614" s="134">
        <f>IF('2-E-Communication'!$P$67="no","",ROUND($I614,4))</f>
        <v>0.61</v>
      </c>
      <c r="M614" s="134">
        <f>IF('2-E-Communication'!$P$68="no","",ROUND($I614,4))</f>
        <v>0.61</v>
      </c>
      <c r="N614" s="134"/>
    </row>
    <row r="615" spans="9:14" x14ac:dyDescent="0.25">
      <c r="I615" s="134">
        <f t="shared" si="201"/>
        <v>0.61100000000000043</v>
      </c>
      <c r="J615" s="134">
        <f>IF('2-E-Communication'!$P$65="no","",ROUND($I615,4))</f>
        <v>0.61099999999999999</v>
      </c>
      <c r="K615" s="134">
        <f>IF('2-E-Communication'!$P$66="no","",ROUND($I615,4))</f>
        <v>0.61099999999999999</v>
      </c>
      <c r="L615" s="134">
        <f>IF('2-E-Communication'!$P$67="no","",ROUND($I615,4))</f>
        <v>0.61099999999999999</v>
      </c>
      <c r="M615" s="134">
        <f>IF('2-E-Communication'!$P$68="no","",ROUND($I615,4))</f>
        <v>0.61099999999999999</v>
      </c>
      <c r="N615" s="134"/>
    </row>
    <row r="616" spans="9:14" x14ac:dyDescent="0.25">
      <c r="I616" s="134">
        <f t="shared" si="201"/>
        <v>0.61200000000000043</v>
      </c>
      <c r="J616" s="134">
        <f>IF('2-E-Communication'!$P$65="no","",ROUND($I616,4))</f>
        <v>0.61199999999999999</v>
      </c>
      <c r="K616" s="134">
        <f>IF('2-E-Communication'!$P$66="no","",ROUND($I616,4))</f>
        <v>0.61199999999999999</v>
      </c>
      <c r="L616" s="134">
        <f>IF('2-E-Communication'!$P$67="no","",ROUND($I616,4))</f>
        <v>0.61199999999999999</v>
      </c>
      <c r="M616" s="134">
        <f>IF('2-E-Communication'!$P$68="no","",ROUND($I616,4))</f>
        <v>0.61199999999999999</v>
      </c>
      <c r="N616" s="134"/>
    </row>
    <row r="617" spans="9:14" x14ac:dyDescent="0.25">
      <c r="I617" s="134">
        <f t="shared" si="201"/>
        <v>0.61300000000000043</v>
      </c>
      <c r="J617" s="134">
        <f>IF('2-E-Communication'!$P$65="no","",ROUND($I617,4))</f>
        <v>0.61299999999999999</v>
      </c>
      <c r="K617" s="134">
        <f>IF('2-E-Communication'!$P$66="no","",ROUND($I617,4))</f>
        <v>0.61299999999999999</v>
      </c>
      <c r="L617" s="134">
        <f>IF('2-E-Communication'!$P$67="no","",ROUND($I617,4))</f>
        <v>0.61299999999999999</v>
      </c>
      <c r="M617" s="134">
        <f>IF('2-E-Communication'!$P$68="no","",ROUND($I617,4))</f>
        <v>0.61299999999999999</v>
      </c>
      <c r="N617" s="134"/>
    </row>
    <row r="618" spans="9:14" x14ac:dyDescent="0.25">
      <c r="I618" s="134">
        <f t="shared" si="201"/>
        <v>0.61400000000000043</v>
      </c>
      <c r="J618" s="134">
        <f>IF('2-E-Communication'!$P$65="no","",ROUND($I618,4))</f>
        <v>0.61399999999999999</v>
      </c>
      <c r="K618" s="134">
        <f>IF('2-E-Communication'!$P$66="no","",ROUND($I618,4))</f>
        <v>0.61399999999999999</v>
      </c>
      <c r="L618" s="134">
        <f>IF('2-E-Communication'!$P$67="no","",ROUND($I618,4))</f>
        <v>0.61399999999999999</v>
      </c>
      <c r="M618" s="134">
        <f>IF('2-E-Communication'!$P$68="no","",ROUND($I618,4))</f>
        <v>0.61399999999999999</v>
      </c>
      <c r="N618" s="134"/>
    </row>
    <row r="619" spans="9:14" x14ac:dyDescent="0.25">
      <c r="I619" s="134">
        <f t="shared" si="201"/>
        <v>0.61500000000000044</v>
      </c>
      <c r="J619" s="134">
        <f>IF('2-E-Communication'!$P$65="no","",ROUND($I619,4))</f>
        <v>0.61499999999999999</v>
      </c>
      <c r="K619" s="134">
        <f>IF('2-E-Communication'!$P$66="no","",ROUND($I619,4))</f>
        <v>0.61499999999999999</v>
      </c>
      <c r="L619" s="134">
        <f>IF('2-E-Communication'!$P$67="no","",ROUND($I619,4))</f>
        <v>0.61499999999999999</v>
      </c>
      <c r="M619" s="134">
        <f>IF('2-E-Communication'!$P$68="no","",ROUND($I619,4))</f>
        <v>0.61499999999999999</v>
      </c>
      <c r="N619" s="134"/>
    </row>
    <row r="620" spans="9:14" x14ac:dyDescent="0.25">
      <c r="I620" s="134">
        <f t="shared" si="201"/>
        <v>0.61600000000000044</v>
      </c>
      <c r="J620" s="134">
        <f>IF('2-E-Communication'!$P$65="no","",ROUND($I620,4))</f>
        <v>0.61599999999999999</v>
      </c>
      <c r="K620" s="134">
        <f>IF('2-E-Communication'!$P$66="no","",ROUND($I620,4))</f>
        <v>0.61599999999999999</v>
      </c>
      <c r="L620" s="134">
        <f>IF('2-E-Communication'!$P$67="no","",ROUND($I620,4))</f>
        <v>0.61599999999999999</v>
      </c>
      <c r="M620" s="134">
        <f>IF('2-E-Communication'!$P$68="no","",ROUND($I620,4))</f>
        <v>0.61599999999999999</v>
      </c>
      <c r="N620" s="134"/>
    </row>
    <row r="621" spans="9:14" x14ac:dyDescent="0.25">
      <c r="I621" s="134">
        <f t="shared" si="201"/>
        <v>0.61700000000000044</v>
      </c>
      <c r="J621" s="134">
        <f>IF('2-E-Communication'!$P$65="no","",ROUND($I621,4))</f>
        <v>0.61699999999999999</v>
      </c>
      <c r="K621" s="134">
        <f>IF('2-E-Communication'!$P$66="no","",ROUND($I621,4))</f>
        <v>0.61699999999999999</v>
      </c>
      <c r="L621" s="134">
        <f>IF('2-E-Communication'!$P$67="no","",ROUND($I621,4))</f>
        <v>0.61699999999999999</v>
      </c>
      <c r="M621" s="134">
        <f>IF('2-E-Communication'!$P$68="no","",ROUND($I621,4))</f>
        <v>0.61699999999999999</v>
      </c>
      <c r="N621" s="134"/>
    </row>
    <row r="622" spans="9:14" x14ac:dyDescent="0.25">
      <c r="I622" s="134">
        <f t="shared" si="201"/>
        <v>0.61800000000000044</v>
      </c>
      <c r="J622" s="134">
        <f>IF('2-E-Communication'!$P$65="no","",ROUND($I622,4))</f>
        <v>0.61799999999999999</v>
      </c>
      <c r="K622" s="134">
        <f>IF('2-E-Communication'!$P$66="no","",ROUND($I622,4))</f>
        <v>0.61799999999999999</v>
      </c>
      <c r="L622" s="134">
        <f>IF('2-E-Communication'!$P$67="no","",ROUND($I622,4))</f>
        <v>0.61799999999999999</v>
      </c>
      <c r="M622" s="134">
        <f>IF('2-E-Communication'!$P$68="no","",ROUND($I622,4))</f>
        <v>0.61799999999999999</v>
      </c>
      <c r="N622" s="134"/>
    </row>
    <row r="623" spans="9:14" x14ac:dyDescent="0.25">
      <c r="I623" s="134">
        <f t="shared" si="201"/>
        <v>0.61900000000000044</v>
      </c>
      <c r="J623" s="134">
        <f>IF('2-E-Communication'!$P$65="no","",ROUND($I623,4))</f>
        <v>0.61899999999999999</v>
      </c>
      <c r="K623" s="134">
        <f>IF('2-E-Communication'!$P$66="no","",ROUND($I623,4))</f>
        <v>0.61899999999999999</v>
      </c>
      <c r="L623" s="134">
        <f>IF('2-E-Communication'!$P$67="no","",ROUND($I623,4))</f>
        <v>0.61899999999999999</v>
      </c>
      <c r="M623" s="134">
        <f>IF('2-E-Communication'!$P$68="no","",ROUND($I623,4))</f>
        <v>0.61899999999999999</v>
      </c>
      <c r="N623" s="134"/>
    </row>
    <row r="624" spans="9:14" x14ac:dyDescent="0.25">
      <c r="I624" s="134">
        <f t="shared" si="201"/>
        <v>0.62000000000000044</v>
      </c>
      <c r="J624" s="134">
        <f>IF('2-E-Communication'!$P$65="no","",ROUND($I624,4))</f>
        <v>0.62</v>
      </c>
      <c r="K624" s="134">
        <f>IF('2-E-Communication'!$P$66="no","",ROUND($I624,4))</f>
        <v>0.62</v>
      </c>
      <c r="L624" s="134">
        <f>IF('2-E-Communication'!$P$67="no","",ROUND($I624,4))</f>
        <v>0.62</v>
      </c>
      <c r="M624" s="134">
        <f>IF('2-E-Communication'!$P$68="no","",ROUND($I624,4))</f>
        <v>0.62</v>
      </c>
      <c r="N624" s="134"/>
    </row>
    <row r="625" spans="9:14" x14ac:dyDescent="0.25">
      <c r="I625" s="134">
        <f t="shared" si="201"/>
        <v>0.62100000000000044</v>
      </c>
      <c r="J625" s="134">
        <f>IF('2-E-Communication'!$P$65="no","",ROUND($I625,4))</f>
        <v>0.621</v>
      </c>
      <c r="K625" s="134">
        <f>IF('2-E-Communication'!$P$66="no","",ROUND($I625,4))</f>
        <v>0.621</v>
      </c>
      <c r="L625" s="134">
        <f>IF('2-E-Communication'!$P$67="no","",ROUND($I625,4))</f>
        <v>0.621</v>
      </c>
      <c r="M625" s="134">
        <f>IF('2-E-Communication'!$P$68="no","",ROUND($I625,4))</f>
        <v>0.621</v>
      </c>
      <c r="N625" s="134"/>
    </row>
    <row r="626" spans="9:14" x14ac:dyDescent="0.25">
      <c r="I626" s="134">
        <f t="shared" si="201"/>
        <v>0.62200000000000044</v>
      </c>
      <c r="J626" s="134">
        <f>IF('2-E-Communication'!$P$65="no","",ROUND($I626,4))</f>
        <v>0.622</v>
      </c>
      <c r="K626" s="134">
        <f>IF('2-E-Communication'!$P$66="no","",ROUND($I626,4))</f>
        <v>0.622</v>
      </c>
      <c r="L626" s="134">
        <f>IF('2-E-Communication'!$P$67="no","",ROUND($I626,4))</f>
        <v>0.622</v>
      </c>
      <c r="M626" s="134">
        <f>IF('2-E-Communication'!$P$68="no","",ROUND($I626,4))</f>
        <v>0.622</v>
      </c>
      <c r="N626" s="134"/>
    </row>
    <row r="627" spans="9:14" x14ac:dyDescent="0.25">
      <c r="I627" s="134">
        <f t="shared" si="201"/>
        <v>0.62300000000000044</v>
      </c>
      <c r="J627" s="134">
        <f>IF('2-E-Communication'!$P$65="no","",ROUND($I627,4))</f>
        <v>0.623</v>
      </c>
      <c r="K627" s="134">
        <f>IF('2-E-Communication'!$P$66="no","",ROUND($I627,4))</f>
        <v>0.623</v>
      </c>
      <c r="L627" s="134">
        <f>IF('2-E-Communication'!$P$67="no","",ROUND($I627,4))</f>
        <v>0.623</v>
      </c>
      <c r="M627" s="134">
        <f>IF('2-E-Communication'!$P$68="no","",ROUND($I627,4))</f>
        <v>0.623</v>
      </c>
      <c r="N627" s="134"/>
    </row>
    <row r="628" spans="9:14" x14ac:dyDescent="0.25">
      <c r="I628" s="134">
        <f t="shared" si="201"/>
        <v>0.62400000000000044</v>
      </c>
      <c r="J628" s="134">
        <f>IF('2-E-Communication'!$P$65="no","",ROUND($I628,4))</f>
        <v>0.624</v>
      </c>
      <c r="K628" s="134">
        <f>IF('2-E-Communication'!$P$66="no","",ROUND($I628,4))</f>
        <v>0.624</v>
      </c>
      <c r="L628" s="134">
        <f>IF('2-E-Communication'!$P$67="no","",ROUND($I628,4))</f>
        <v>0.624</v>
      </c>
      <c r="M628" s="134">
        <f>IF('2-E-Communication'!$P$68="no","",ROUND($I628,4))</f>
        <v>0.624</v>
      </c>
      <c r="N628" s="134"/>
    </row>
    <row r="629" spans="9:14" x14ac:dyDescent="0.25">
      <c r="I629" s="134">
        <f t="shared" si="201"/>
        <v>0.62500000000000044</v>
      </c>
      <c r="J629" s="134">
        <f>IF('2-E-Communication'!$P$65="no","",ROUND($I629,4))</f>
        <v>0.625</v>
      </c>
      <c r="K629" s="134">
        <f>IF('2-E-Communication'!$P$66="no","",ROUND($I629,4))</f>
        <v>0.625</v>
      </c>
      <c r="L629" s="134">
        <f>IF('2-E-Communication'!$P$67="no","",ROUND($I629,4))</f>
        <v>0.625</v>
      </c>
      <c r="M629" s="134">
        <f>IF('2-E-Communication'!$P$68="no","",ROUND($I629,4))</f>
        <v>0.625</v>
      </c>
      <c r="N629" s="134"/>
    </row>
    <row r="630" spans="9:14" x14ac:dyDescent="0.25">
      <c r="I630" s="134">
        <f t="shared" si="201"/>
        <v>0.62600000000000044</v>
      </c>
      <c r="J630" s="134">
        <f>IF('2-E-Communication'!$P$65="no","",ROUND($I630,4))</f>
        <v>0.626</v>
      </c>
      <c r="K630" s="134">
        <f>IF('2-E-Communication'!$P$66="no","",ROUND($I630,4))</f>
        <v>0.626</v>
      </c>
      <c r="L630" s="134">
        <f>IF('2-E-Communication'!$P$67="no","",ROUND($I630,4))</f>
        <v>0.626</v>
      </c>
      <c r="M630" s="134">
        <f>IF('2-E-Communication'!$P$68="no","",ROUND($I630,4))</f>
        <v>0.626</v>
      </c>
      <c r="N630" s="134"/>
    </row>
    <row r="631" spans="9:14" x14ac:dyDescent="0.25">
      <c r="I631" s="134">
        <f t="shared" si="201"/>
        <v>0.62700000000000045</v>
      </c>
      <c r="J631" s="134">
        <f>IF('2-E-Communication'!$P$65="no","",ROUND($I631,4))</f>
        <v>0.627</v>
      </c>
      <c r="K631" s="134">
        <f>IF('2-E-Communication'!$P$66="no","",ROUND($I631,4))</f>
        <v>0.627</v>
      </c>
      <c r="L631" s="134">
        <f>IF('2-E-Communication'!$P$67="no","",ROUND($I631,4))</f>
        <v>0.627</v>
      </c>
      <c r="M631" s="134">
        <f>IF('2-E-Communication'!$P$68="no","",ROUND($I631,4))</f>
        <v>0.627</v>
      </c>
      <c r="N631" s="134"/>
    </row>
    <row r="632" spans="9:14" x14ac:dyDescent="0.25">
      <c r="I632" s="134">
        <f t="shared" si="201"/>
        <v>0.62800000000000045</v>
      </c>
      <c r="J632" s="134">
        <f>IF('2-E-Communication'!$P$65="no","",ROUND($I632,4))</f>
        <v>0.628</v>
      </c>
      <c r="K632" s="134">
        <f>IF('2-E-Communication'!$P$66="no","",ROUND($I632,4))</f>
        <v>0.628</v>
      </c>
      <c r="L632" s="134">
        <f>IF('2-E-Communication'!$P$67="no","",ROUND($I632,4))</f>
        <v>0.628</v>
      </c>
      <c r="M632" s="134">
        <f>IF('2-E-Communication'!$P$68="no","",ROUND($I632,4))</f>
        <v>0.628</v>
      </c>
      <c r="N632" s="134"/>
    </row>
    <row r="633" spans="9:14" x14ac:dyDescent="0.25">
      <c r="I633" s="134">
        <f t="shared" si="201"/>
        <v>0.62900000000000045</v>
      </c>
      <c r="J633" s="134">
        <f>IF('2-E-Communication'!$P$65="no","",ROUND($I633,4))</f>
        <v>0.629</v>
      </c>
      <c r="K633" s="134">
        <f>IF('2-E-Communication'!$P$66="no","",ROUND($I633,4))</f>
        <v>0.629</v>
      </c>
      <c r="L633" s="134">
        <f>IF('2-E-Communication'!$P$67="no","",ROUND($I633,4))</f>
        <v>0.629</v>
      </c>
      <c r="M633" s="134">
        <f>IF('2-E-Communication'!$P$68="no","",ROUND($I633,4))</f>
        <v>0.629</v>
      </c>
      <c r="N633" s="134"/>
    </row>
    <row r="634" spans="9:14" x14ac:dyDescent="0.25">
      <c r="I634" s="134">
        <f t="shared" si="201"/>
        <v>0.63000000000000045</v>
      </c>
      <c r="J634" s="134">
        <f>IF('2-E-Communication'!$P$65="no","",ROUND($I634,4))</f>
        <v>0.63</v>
      </c>
      <c r="K634" s="134">
        <f>IF('2-E-Communication'!$P$66="no","",ROUND($I634,4))</f>
        <v>0.63</v>
      </c>
      <c r="L634" s="134">
        <f>IF('2-E-Communication'!$P$67="no","",ROUND($I634,4))</f>
        <v>0.63</v>
      </c>
      <c r="M634" s="134">
        <f>IF('2-E-Communication'!$P$68="no","",ROUND($I634,4))</f>
        <v>0.63</v>
      </c>
      <c r="N634" s="134"/>
    </row>
    <row r="635" spans="9:14" x14ac:dyDescent="0.25">
      <c r="I635" s="134">
        <f t="shared" si="201"/>
        <v>0.63100000000000045</v>
      </c>
      <c r="J635" s="134">
        <f>IF('2-E-Communication'!$P$65="no","",ROUND($I635,4))</f>
        <v>0.63100000000000001</v>
      </c>
      <c r="K635" s="134">
        <f>IF('2-E-Communication'!$P$66="no","",ROUND($I635,4))</f>
        <v>0.63100000000000001</v>
      </c>
      <c r="L635" s="134">
        <f>IF('2-E-Communication'!$P$67="no","",ROUND($I635,4))</f>
        <v>0.63100000000000001</v>
      </c>
      <c r="M635" s="134">
        <f>IF('2-E-Communication'!$P$68="no","",ROUND($I635,4))</f>
        <v>0.63100000000000001</v>
      </c>
      <c r="N635" s="134"/>
    </row>
    <row r="636" spans="9:14" x14ac:dyDescent="0.25">
      <c r="I636" s="134">
        <f t="shared" si="201"/>
        <v>0.63200000000000045</v>
      </c>
      <c r="J636" s="134">
        <f>IF('2-E-Communication'!$P$65="no","",ROUND($I636,4))</f>
        <v>0.63200000000000001</v>
      </c>
      <c r="K636" s="134">
        <f>IF('2-E-Communication'!$P$66="no","",ROUND($I636,4))</f>
        <v>0.63200000000000001</v>
      </c>
      <c r="L636" s="134">
        <f>IF('2-E-Communication'!$P$67="no","",ROUND($I636,4))</f>
        <v>0.63200000000000001</v>
      </c>
      <c r="M636" s="134">
        <f>IF('2-E-Communication'!$P$68="no","",ROUND($I636,4))</f>
        <v>0.63200000000000001</v>
      </c>
      <c r="N636" s="134"/>
    </row>
    <row r="637" spans="9:14" x14ac:dyDescent="0.25">
      <c r="I637" s="134">
        <f t="shared" ref="I637:I700" si="202">I636+0.001</f>
        <v>0.63300000000000045</v>
      </c>
      <c r="J637" s="134">
        <f>IF('2-E-Communication'!$P$65="no","",ROUND($I637,4))</f>
        <v>0.63300000000000001</v>
      </c>
      <c r="K637" s="134">
        <f>IF('2-E-Communication'!$P$66="no","",ROUND($I637,4))</f>
        <v>0.63300000000000001</v>
      </c>
      <c r="L637" s="134">
        <f>IF('2-E-Communication'!$P$67="no","",ROUND($I637,4))</f>
        <v>0.63300000000000001</v>
      </c>
      <c r="M637" s="134">
        <f>IF('2-E-Communication'!$P$68="no","",ROUND($I637,4))</f>
        <v>0.63300000000000001</v>
      </c>
      <c r="N637" s="134"/>
    </row>
    <row r="638" spans="9:14" x14ac:dyDescent="0.25">
      <c r="I638" s="134">
        <f t="shared" si="202"/>
        <v>0.63400000000000045</v>
      </c>
      <c r="J638" s="134">
        <f>IF('2-E-Communication'!$P$65="no","",ROUND($I638,4))</f>
        <v>0.63400000000000001</v>
      </c>
      <c r="K638" s="134">
        <f>IF('2-E-Communication'!$P$66="no","",ROUND($I638,4))</f>
        <v>0.63400000000000001</v>
      </c>
      <c r="L638" s="134">
        <f>IF('2-E-Communication'!$P$67="no","",ROUND($I638,4))</f>
        <v>0.63400000000000001</v>
      </c>
      <c r="M638" s="134">
        <f>IF('2-E-Communication'!$P$68="no","",ROUND($I638,4))</f>
        <v>0.63400000000000001</v>
      </c>
      <c r="N638" s="134"/>
    </row>
    <row r="639" spans="9:14" x14ac:dyDescent="0.25">
      <c r="I639" s="134">
        <f t="shared" si="202"/>
        <v>0.63500000000000045</v>
      </c>
      <c r="J639" s="134">
        <f>IF('2-E-Communication'!$P$65="no","",ROUND($I639,4))</f>
        <v>0.63500000000000001</v>
      </c>
      <c r="K639" s="134">
        <f>IF('2-E-Communication'!$P$66="no","",ROUND($I639,4))</f>
        <v>0.63500000000000001</v>
      </c>
      <c r="L639" s="134">
        <f>IF('2-E-Communication'!$P$67="no","",ROUND($I639,4))</f>
        <v>0.63500000000000001</v>
      </c>
      <c r="M639" s="134">
        <f>IF('2-E-Communication'!$P$68="no","",ROUND($I639,4))</f>
        <v>0.63500000000000001</v>
      </c>
      <c r="N639" s="134"/>
    </row>
    <row r="640" spans="9:14" x14ac:dyDescent="0.25">
      <c r="I640" s="134">
        <f t="shared" si="202"/>
        <v>0.63600000000000045</v>
      </c>
      <c r="J640" s="134">
        <f>IF('2-E-Communication'!$P$65="no","",ROUND($I640,4))</f>
        <v>0.63600000000000001</v>
      </c>
      <c r="K640" s="134">
        <f>IF('2-E-Communication'!$P$66="no","",ROUND($I640,4))</f>
        <v>0.63600000000000001</v>
      </c>
      <c r="L640" s="134">
        <f>IF('2-E-Communication'!$P$67="no","",ROUND($I640,4))</f>
        <v>0.63600000000000001</v>
      </c>
      <c r="M640" s="134">
        <f>IF('2-E-Communication'!$P$68="no","",ROUND($I640,4))</f>
        <v>0.63600000000000001</v>
      </c>
      <c r="N640" s="134"/>
    </row>
    <row r="641" spans="9:14" x14ac:dyDescent="0.25">
      <c r="I641" s="134">
        <f t="shared" si="202"/>
        <v>0.63700000000000045</v>
      </c>
      <c r="J641" s="134">
        <f>IF('2-E-Communication'!$P$65="no","",ROUND($I641,4))</f>
        <v>0.63700000000000001</v>
      </c>
      <c r="K641" s="134">
        <f>IF('2-E-Communication'!$P$66="no","",ROUND($I641,4))</f>
        <v>0.63700000000000001</v>
      </c>
      <c r="L641" s="134">
        <f>IF('2-E-Communication'!$P$67="no","",ROUND($I641,4))</f>
        <v>0.63700000000000001</v>
      </c>
      <c r="M641" s="134">
        <f>IF('2-E-Communication'!$P$68="no","",ROUND($I641,4))</f>
        <v>0.63700000000000001</v>
      </c>
      <c r="N641" s="134"/>
    </row>
    <row r="642" spans="9:14" x14ac:dyDescent="0.25">
      <c r="I642" s="134">
        <f t="shared" si="202"/>
        <v>0.63800000000000046</v>
      </c>
      <c r="J642" s="134">
        <f>IF('2-E-Communication'!$P$65="no","",ROUND($I642,4))</f>
        <v>0.63800000000000001</v>
      </c>
      <c r="K642" s="134">
        <f>IF('2-E-Communication'!$P$66="no","",ROUND($I642,4))</f>
        <v>0.63800000000000001</v>
      </c>
      <c r="L642" s="134">
        <f>IF('2-E-Communication'!$P$67="no","",ROUND($I642,4))</f>
        <v>0.63800000000000001</v>
      </c>
      <c r="M642" s="134">
        <f>IF('2-E-Communication'!$P$68="no","",ROUND($I642,4))</f>
        <v>0.63800000000000001</v>
      </c>
      <c r="N642" s="134"/>
    </row>
    <row r="643" spans="9:14" x14ac:dyDescent="0.25">
      <c r="I643" s="134">
        <f t="shared" si="202"/>
        <v>0.63900000000000046</v>
      </c>
      <c r="J643" s="134">
        <f>IF('2-E-Communication'!$P$65="no","",ROUND($I643,4))</f>
        <v>0.63900000000000001</v>
      </c>
      <c r="K643" s="134">
        <f>IF('2-E-Communication'!$P$66="no","",ROUND($I643,4))</f>
        <v>0.63900000000000001</v>
      </c>
      <c r="L643" s="134">
        <f>IF('2-E-Communication'!$P$67="no","",ROUND($I643,4))</f>
        <v>0.63900000000000001</v>
      </c>
      <c r="M643" s="134">
        <f>IF('2-E-Communication'!$P$68="no","",ROUND($I643,4))</f>
        <v>0.63900000000000001</v>
      </c>
      <c r="N643" s="134"/>
    </row>
    <row r="644" spans="9:14" x14ac:dyDescent="0.25">
      <c r="I644" s="134">
        <f t="shared" si="202"/>
        <v>0.64000000000000046</v>
      </c>
      <c r="J644" s="134">
        <f>IF('2-E-Communication'!$P$65="no","",ROUND($I644,4))</f>
        <v>0.64</v>
      </c>
      <c r="K644" s="134">
        <f>IF('2-E-Communication'!$P$66="no","",ROUND($I644,4))</f>
        <v>0.64</v>
      </c>
      <c r="L644" s="134">
        <f>IF('2-E-Communication'!$P$67="no","",ROUND($I644,4))</f>
        <v>0.64</v>
      </c>
      <c r="M644" s="134">
        <f>IF('2-E-Communication'!$P$68="no","",ROUND($I644,4))</f>
        <v>0.64</v>
      </c>
      <c r="N644" s="134"/>
    </row>
    <row r="645" spans="9:14" x14ac:dyDescent="0.25">
      <c r="I645" s="134">
        <f t="shared" si="202"/>
        <v>0.64100000000000046</v>
      </c>
      <c r="J645" s="134">
        <f>IF('2-E-Communication'!$P$65="no","",ROUND($I645,4))</f>
        <v>0.64100000000000001</v>
      </c>
      <c r="K645" s="134">
        <f>IF('2-E-Communication'!$P$66="no","",ROUND($I645,4))</f>
        <v>0.64100000000000001</v>
      </c>
      <c r="L645" s="134">
        <f>IF('2-E-Communication'!$P$67="no","",ROUND($I645,4))</f>
        <v>0.64100000000000001</v>
      </c>
      <c r="M645" s="134">
        <f>IF('2-E-Communication'!$P$68="no","",ROUND($I645,4))</f>
        <v>0.64100000000000001</v>
      </c>
      <c r="N645" s="134"/>
    </row>
    <row r="646" spans="9:14" x14ac:dyDescent="0.25">
      <c r="I646" s="134">
        <f t="shared" si="202"/>
        <v>0.64200000000000046</v>
      </c>
      <c r="J646" s="134">
        <f>IF('2-E-Communication'!$P$65="no","",ROUND($I646,4))</f>
        <v>0.64200000000000002</v>
      </c>
      <c r="K646" s="134">
        <f>IF('2-E-Communication'!$P$66="no","",ROUND($I646,4))</f>
        <v>0.64200000000000002</v>
      </c>
      <c r="L646" s="134">
        <f>IF('2-E-Communication'!$P$67="no","",ROUND($I646,4))</f>
        <v>0.64200000000000002</v>
      </c>
      <c r="M646" s="134">
        <f>IF('2-E-Communication'!$P$68="no","",ROUND($I646,4))</f>
        <v>0.64200000000000002</v>
      </c>
      <c r="N646" s="134"/>
    </row>
    <row r="647" spans="9:14" x14ac:dyDescent="0.25">
      <c r="I647" s="134">
        <f t="shared" si="202"/>
        <v>0.64300000000000046</v>
      </c>
      <c r="J647" s="134">
        <f>IF('2-E-Communication'!$P$65="no","",ROUND($I647,4))</f>
        <v>0.64300000000000002</v>
      </c>
      <c r="K647" s="134">
        <f>IF('2-E-Communication'!$P$66="no","",ROUND($I647,4))</f>
        <v>0.64300000000000002</v>
      </c>
      <c r="L647" s="134">
        <f>IF('2-E-Communication'!$P$67="no","",ROUND($I647,4))</f>
        <v>0.64300000000000002</v>
      </c>
      <c r="M647" s="134">
        <f>IF('2-E-Communication'!$P$68="no","",ROUND($I647,4))</f>
        <v>0.64300000000000002</v>
      </c>
      <c r="N647" s="134"/>
    </row>
    <row r="648" spans="9:14" x14ac:dyDescent="0.25">
      <c r="I648" s="134">
        <f t="shared" si="202"/>
        <v>0.64400000000000046</v>
      </c>
      <c r="J648" s="134">
        <f>IF('2-E-Communication'!$P$65="no","",ROUND($I648,4))</f>
        <v>0.64400000000000002</v>
      </c>
      <c r="K648" s="134">
        <f>IF('2-E-Communication'!$P$66="no","",ROUND($I648,4))</f>
        <v>0.64400000000000002</v>
      </c>
      <c r="L648" s="134">
        <f>IF('2-E-Communication'!$P$67="no","",ROUND($I648,4))</f>
        <v>0.64400000000000002</v>
      </c>
      <c r="M648" s="134">
        <f>IF('2-E-Communication'!$P$68="no","",ROUND($I648,4))</f>
        <v>0.64400000000000002</v>
      </c>
      <c r="N648" s="134"/>
    </row>
    <row r="649" spans="9:14" x14ac:dyDescent="0.25">
      <c r="I649" s="134">
        <f t="shared" si="202"/>
        <v>0.64500000000000046</v>
      </c>
      <c r="J649" s="134">
        <f>IF('2-E-Communication'!$P$65="no","",ROUND($I649,4))</f>
        <v>0.64500000000000002</v>
      </c>
      <c r="K649" s="134">
        <f>IF('2-E-Communication'!$P$66="no","",ROUND($I649,4))</f>
        <v>0.64500000000000002</v>
      </c>
      <c r="L649" s="134">
        <f>IF('2-E-Communication'!$P$67="no","",ROUND($I649,4))</f>
        <v>0.64500000000000002</v>
      </c>
      <c r="M649" s="134">
        <f>IF('2-E-Communication'!$P$68="no","",ROUND($I649,4))</f>
        <v>0.64500000000000002</v>
      </c>
      <c r="N649" s="134"/>
    </row>
    <row r="650" spans="9:14" x14ac:dyDescent="0.25">
      <c r="I650" s="134">
        <f t="shared" si="202"/>
        <v>0.64600000000000046</v>
      </c>
      <c r="J650" s="134">
        <f>IF('2-E-Communication'!$P$65="no","",ROUND($I650,4))</f>
        <v>0.64600000000000002</v>
      </c>
      <c r="K650" s="134">
        <f>IF('2-E-Communication'!$P$66="no","",ROUND($I650,4))</f>
        <v>0.64600000000000002</v>
      </c>
      <c r="L650" s="134">
        <f>IF('2-E-Communication'!$P$67="no","",ROUND($I650,4))</f>
        <v>0.64600000000000002</v>
      </c>
      <c r="M650" s="134">
        <f>IF('2-E-Communication'!$P$68="no","",ROUND($I650,4))</f>
        <v>0.64600000000000002</v>
      </c>
      <c r="N650" s="134"/>
    </row>
    <row r="651" spans="9:14" x14ac:dyDescent="0.25">
      <c r="I651" s="134">
        <f t="shared" si="202"/>
        <v>0.64700000000000046</v>
      </c>
      <c r="J651" s="134">
        <f>IF('2-E-Communication'!$P$65="no","",ROUND($I651,4))</f>
        <v>0.64700000000000002</v>
      </c>
      <c r="K651" s="134">
        <f>IF('2-E-Communication'!$P$66="no","",ROUND($I651,4))</f>
        <v>0.64700000000000002</v>
      </c>
      <c r="L651" s="134">
        <f>IF('2-E-Communication'!$P$67="no","",ROUND($I651,4))</f>
        <v>0.64700000000000002</v>
      </c>
      <c r="M651" s="134">
        <f>IF('2-E-Communication'!$P$68="no","",ROUND($I651,4))</f>
        <v>0.64700000000000002</v>
      </c>
      <c r="N651" s="134"/>
    </row>
    <row r="652" spans="9:14" x14ac:dyDescent="0.25">
      <c r="I652" s="134">
        <f t="shared" si="202"/>
        <v>0.64800000000000046</v>
      </c>
      <c r="J652" s="134">
        <f>IF('2-E-Communication'!$P$65="no","",ROUND($I652,4))</f>
        <v>0.64800000000000002</v>
      </c>
      <c r="K652" s="134">
        <f>IF('2-E-Communication'!$P$66="no","",ROUND($I652,4))</f>
        <v>0.64800000000000002</v>
      </c>
      <c r="L652" s="134">
        <f>IF('2-E-Communication'!$P$67="no","",ROUND($I652,4))</f>
        <v>0.64800000000000002</v>
      </c>
      <c r="M652" s="134">
        <f>IF('2-E-Communication'!$P$68="no","",ROUND($I652,4))</f>
        <v>0.64800000000000002</v>
      </c>
      <c r="N652" s="134"/>
    </row>
    <row r="653" spans="9:14" x14ac:dyDescent="0.25">
      <c r="I653" s="134">
        <f t="shared" si="202"/>
        <v>0.64900000000000047</v>
      </c>
      <c r="J653" s="134">
        <f>IF('2-E-Communication'!$P$65="no","",ROUND($I653,4))</f>
        <v>0.64900000000000002</v>
      </c>
      <c r="K653" s="134">
        <f>IF('2-E-Communication'!$P$66="no","",ROUND($I653,4))</f>
        <v>0.64900000000000002</v>
      </c>
      <c r="L653" s="134">
        <f>IF('2-E-Communication'!$P$67="no","",ROUND($I653,4))</f>
        <v>0.64900000000000002</v>
      </c>
      <c r="M653" s="134">
        <f>IF('2-E-Communication'!$P$68="no","",ROUND($I653,4))</f>
        <v>0.64900000000000002</v>
      </c>
      <c r="N653" s="134"/>
    </row>
    <row r="654" spans="9:14" x14ac:dyDescent="0.25">
      <c r="I654" s="134">
        <f t="shared" si="202"/>
        <v>0.65000000000000047</v>
      </c>
      <c r="J654" s="134">
        <f>IF('2-E-Communication'!$P$65="no","",ROUND($I654,4))</f>
        <v>0.65</v>
      </c>
      <c r="K654" s="134">
        <f>IF('2-E-Communication'!$P$66="no","",ROUND($I654,4))</f>
        <v>0.65</v>
      </c>
      <c r="L654" s="134">
        <f>IF('2-E-Communication'!$P$67="no","",ROUND($I654,4))</f>
        <v>0.65</v>
      </c>
      <c r="M654" s="134">
        <f>IF('2-E-Communication'!$P$68="no","",ROUND($I654,4))</f>
        <v>0.65</v>
      </c>
      <c r="N654" s="134"/>
    </row>
    <row r="655" spans="9:14" x14ac:dyDescent="0.25">
      <c r="I655" s="134">
        <f t="shared" si="202"/>
        <v>0.65100000000000047</v>
      </c>
      <c r="J655" s="134">
        <f>IF('2-E-Communication'!$P$65="no","",ROUND($I655,4))</f>
        <v>0.65100000000000002</v>
      </c>
      <c r="K655" s="134">
        <f>IF('2-E-Communication'!$P$66="no","",ROUND($I655,4))</f>
        <v>0.65100000000000002</v>
      </c>
      <c r="L655" s="134">
        <f>IF('2-E-Communication'!$P$67="no","",ROUND($I655,4))</f>
        <v>0.65100000000000002</v>
      </c>
      <c r="M655" s="134">
        <f>IF('2-E-Communication'!$P$68="no","",ROUND($I655,4))</f>
        <v>0.65100000000000002</v>
      </c>
      <c r="N655" s="134"/>
    </row>
    <row r="656" spans="9:14" x14ac:dyDescent="0.25">
      <c r="I656" s="134">
        <f t="shared" si="202"/>
        <v>0.65200000000000047</v>
      </c>
      <c r="J656" s="134">
        <f>IF('2-E-Communication'!$P$65="no","",ROUND($I656,4))</f>
        <v>0.65200000000000002</v>
      </c>
      <c r="K656" s="134">
        <f>IF('2-E-Communication'!$P$66="no","",ROUND($I656,4))</f>
        <v>0.65200000000000002</v>
      </c>
      <c r="L656" s="134">
        <f>IF('2-E-Communication'!$P$67="no","",ROUND($I656,4))</f>
        <v>0.65200000000000002</v>
      </c>
      <c r="M656" s="134">
        <f>IF('2-E-Communication'!$P$68="no","",ROUND($I656,4))</f>
        <v>0.65200000000000002</v>
      </c>
      <c r="N656" s="134"/>
    </row>
    <row r="657" spans="9:14" x14ac:dyDescent="0.25">
      <c r="I657" s="134">
        <f t="shared" si="202"/>
        <v>0.65300000000000047</v>
      </c>
      <c r="J657" s="134">
        <f>IF('2-E-Communication'!$P$65="no","",ROUND($I657,4))</f>
        <v>0.65300000000000002</v>
      </c>
      <c r="K657" s="134">
        <f>IF('2-E-Communication'!$P$66="no","",ROUND($I657,4))</f>
        <v>0.65300000000000002</v>
      </c>
      <c r="L657" s="134">
        <f>IF('2-E-Communication'!$P$67="no","",ROUND($I657,4))</f>
        <v>0.65300000000000002</v>
      </c>
      <c r="M657" s="134">
        <f>IF('2-E-Communication'!$P$68="no","",ROUND($I657,4))</f>
        <v>0.65300000000000002</v>
      </c>
      <c r="N657" s="134"/>
    </row>
    <row r="658" spans="9:14" x14ac:dyDescent="0.25">
      <c r="I658" s="134">
        <f t="shared" si="202"/>
        <v>0.65400000000000047</v>
      </c>
      <c r="J658" s="134">
        <f>IF('2-E-Communication'!$P$65="no","",ROUND($I658,4))</f>
        <v>0.65400000000000003</v>
      </c>
      <c r="K658" s="134">
        <f>IF('2-E-Communication'!$P$66="no","",ROUND($I658,4))</f>
        <v>0.65400000000000003</v>
      </c>
      <c r="L658" s="134">
        <f>IF('2-E-Communication'!$P$67="no","",ROUND($I658,4))</f>
        <v>0.65400000000000003</v>
      </c>
      <c r="M658" s="134">
        <f>IF('2-E-Communication'!$P$68="no","",ROUND($I658,4))</f>
        <v>0.65400000000000003</v>
      </c>
      <c r="N658" s="134"/>
    </row>
    <row r="659" spans="9:14" x14ac:dyDescent="0.25">
      <c r="I659" s="134">
        <f t="shared" si="202"/>
        <v>0.65500000000000047</v>
      </c>
      <c r="J659" s="134">
        <f>IF('2-E-Communication'!$P$65="no","",ROUND($I659,4))</f>
        <v>0.65500000000000003</v>
      </c>
      <c r="K659" s="134">
        <f>IF('2-E-Communication'!$P$66="no","",ROUND($I659,4))</f>
        <v>0.65500000000000003</v>
      </c>
      <c r="L659" s="134">
        <f>IF('2-E-Communication'!$P$67="no","",ROUND($I659,4))</f>
        <v>0.65500000000000003</v>
      </c>
      <c r="M659" s="134">
        <f>IF('2-E-Communication'!$P$68="no","",ROUND($I659,4))</f>
        <v>0.65500000000000003</v>
      </c>
      <c r="N659" s="134"/>
    </row>
    <row r="660" spans="9:14" x14ac:dyDescent="0.25">
      <c r="I660" s="134">
        <f t="shared" si="202"/>
        <v>0.65600000000000047</v>
      </c>
      <c r="J660" s="134">
        <f>IF('2-E-Communication'!$P$65="no","",ROUND($I660,4))</f>
        <v>0.65600000000000003</v>
      </c>
      <c r="K660" s="134">
        <f>IF('2-E-Communication'!$P$66="no","",ROUND($I660,4))</f>
        <v>0.65600000000000003</v>
      </c>
      <c r="L660" s="134">
        <f>IF('2-E-Communication'!$P$67="no","",ROUND($I660,4))</f>
        <v>0.65600000000000003</v>
      </c>
      <c r="M660" s="134">
        <f>IF('2-E-Communication'!$P$68="no","",ROUND($I660,4))</f>
        <v>0.65600000000000003</v>
      </c>
      <c r="N660" s="134"/>
    </row>
    <row r="661" spans="9:14" x14ac:dyDescent="0.25">
      <c r="I661" s="134">
        <f t="shared" si="202"/>
        <v>0.65700000000000047</v>
      </c>
      <c r="J661" s="134">
        <f>IF('2-E-Communication'!$P$65="no","",ROUND($I661,4))</f>
        <v>0.65700000000000003</v>
      </c>
      <c r="K661" s="134">
        <f>IF('2-E-Communication'!$P$66="no","",ROUND($I661,4))</f>
        <v>0.65700000000000003</v>
      </c>
      <c r="L661" s="134">
        <f>IF('2-E-Communication'!$P$67="no","",ROUND($I661,4))</f>
        <v>0.65700000000000003</v>
      </c>
      <c r="M661" s="134">
        <f>IF('2-E-Communication'!$P$68="no","",ROUND($I661,4))</f>
        <v>0.65700000000000003</v>
      </c>
      <c r="N661" s="134"/>
    </row>
    <row r="662" spans="9:14" x14ac:dyDescent="0.25">
      <c r="I662" s="134">
        <f t="shared" si="202"/>
        <v>0.65800000000000047</v>
      </c>
      <c r="J662" s="134">
        <f>IF('2-E-Communication'!$P$65="no","",ROUND($I662,4))</f>
        <v>0.65800000000000003</v>
      </c>
      <c r="K662" s="134">
        <f>IF('2-E-Communication'!$P$66="no","",ROUND($I662,4))</f>
        <v>0.65800000000000003</v>
      </c>
      <c r="L662" s="134">
        <f>IF('2-E-Communication'!$P$67="no","",ROUND($I662,4))</f>
        <v>0.65800000000000003</v>
      </c>
      <c r="M662" s="134">
        <f>IF('2-E-Communication'!$P$68="no","",ROUND($I662,4))</f>
        <v>0.65800000000000003</v>
      </c>
      <c r="N662" s="134"/>
    </row>
    <row r="663" spans="9:14" x14ac:dyDescent="0.25">
      <c r="I663" s="134">
        <f t="shared" si="202"/>
        <v>0.65900000000000047</v>
      </c>
      <c r="J663" s="134">
        <f>IF('2-E-Communication'!$P$65="no","",ROUND($I663,4))</f>
        <v>0.65900000000000003</v>
      </c>
      <c r="K663" s="134">
        <f>IF('2-E-Communication'!$P$66="no","",ROUND($I663,4))</f>
        <v>0.65900000000000003</v>
      </c>
      <c r="L663" s="134">
        <f>IF('2-E-Communication'!$P$67="no","",ROUND($I663,4))</f>
        <v>0.65900000000000003</v>
      </c>
      <c r="M663" s="134">
        <f>IF('2-E-Communication'!$P$68="no","",ROUND($I663,4))</f>
        <v>0.65900000000000003</v>
      </c>
      <c r="N663" s="134"/>
    </row>
    <row r="664" spans="9:14" x14ac:dyDescent="0.25">
      <c r="I664" s="134">
        <f t="shared" si="202"/>
        <v>0.66000000000000048</v>
      </c>
      <c r="J664" s="134">
        <f>IF('2-E-Communication'!$P$65="no","",ROUND($I664,4))</f>
        <v>0.66</v>
      </c>
      <c r="K664" s="134">
        <f>IF('2-E-Communication'!$P$66="no","",ROUND($I664,4))</f>
        <v>0.66</v>
      </c>
      <c r="L664" s="134">
        <f>IF('2-E-Communication'!$P$67="no","",ROUND($I664,4))</f>
        <v>0.66</v>
      </c>
      <c r="M664" s="134">
        <f>IF('2-E-Communication'!$P$68="no","",ROUND($I664,4))</f>
        <v>0.66</v>
      </c>
      <c r="N664" s="134"/>
    </row>
    <row r="665" spans="9:14" x14ac:dyDescent="0.25">
      <c r="I665" s="134">
        <f t="shared" si="202"/>
        <v>0.66100000000000048</v>
      </c>
      <c r="J665" s="134">
        <f>IF('2-E-Communication'!$P$65="no","",ROUND($I665,4))</f>
        <v>0.66100000000000003</v>
      </c>
      <c r="K665" s="134">
        <f>IF('2-E-Communication'!$P$66="no","",ROUND($I665,4))</f>
        <v>0.66100000000000003</v>
      </c>
      <c r="L665" s="134">
        <f>IF('2-E-Communication'!$P$67="no","",ROUND($I665,4))</f>
        <v>0.66100000000000003</v>
      </c>
      <c r="M665" s="134">
        <f>IF('2-E-Communication'!$P$68="no","",ROUND($I665,4))</f>
        <v>0.66100000000000003</v>
      </c>
      <c r="N665" s="134"/>
    </row>
    <row r="666" spans="9:14" x14ac:dyDescent="0.25">
      <c r="I666" s="134">
        <f t="shared" si="202"/>
        <v>0.66200000000000048</v>
      </c>
      <c r="J666" s="134">
        <f>IF('2-E-Communication'!$P$65="no","",ROUND($I666,4))</f>
        <v>0.66200000000000003</v>
      </c>
      <c r="K666" s="134">
        <f>IF('2-E-Communication'!$P$66="no","",ROUND($I666,4))</f>
        <v>0.66200000000000003</v>
      </c>
      <c r="L666" s="134">
        <f>IF('2-E-Communication'!$P$67="no","",ROUND($I666,4))</f>
        <v>0.66200000000000003</v>
      </c>
      <c r="M666" s="134">
        <f>IF('2-E-Communication'!$P$68="no","",ROUND($I666,4))</f>
        <v>0.66200000000000003</v>
      </c>
      <c r="N666" s="134"/>
    </row>
    <row r="667" spans="9:14" x14ac:dyDescent="0.25">
      <c r="I667" s="134">
        <f t="shared" si="202"/>
        <v>0.66300000000000048</v>
      </c>
      <c r="J667" s="134">
        <f>IF('2-E-Communication'!$P$65="no","",ROUND($I667,4))</f>
        <v>0.66300000000000003</v>
      </c>
      <c r="K667" s="134">
        <f>IF('2-E-Communication'!$P$66="no","",ROUND($I667,4))</f>
        <v>0.66300000000000003</v>
      </c>
      <c r="L667" s="134">
        <f>IF('2-E-Communication'!$P$67="no","",ROUND($I667,4))</f>
        <v>0.66300000000000003</v>
      </c>
      <c r="M667" s="134">
        <f>IF('2-E-Communication'!$P$68="no","",ROUND($I667,4))</f>
        <v>0.66300000000000003</v>
      </c>
      <c r="N667" s="134"/>
    </row>
    <row r="668" spans="9:14" x14ac:dyDescent="0.25">
      <c r="I668" s="134">
        <f t="shared" si="202"/>
        <v>0.66400000000000048</v>
      </c>
      <c r="J668" s="134">
        <f>IF('2-E-Communication'!$P$65="no","",ROUND($I668,4))</f>
        <v>0.66400000000000003</v>
      </c>
      <c r="K668" s="134">
        <f>IF('2-E-Communication'!$P$66="no","",ROUND($I668,4))</f>
        <v>0.66400000000000003</v>
      </c>
      <c r="L668" s="134">
        <f>IF('2-E-Communication'!$P$67="no","",ROUND($I668,4))</f>
        <v>0.66400000000000003</v>
      </c>
      <c r="M668" s="134">
        <f>IF('2-E-Communication'!$P$68="no","",ROUND($I668,4))</f>
        <v>0.66400000000000003</v>
      </c>
      <c r="N668" s="134"/>
    </row>
    <row r="669" spans="9:14" x14ac:dyDescent="0.25">
      <c r="I669" s="134">
        <f t="shared" si="202"/>
        <v>0.66500000000000048</v>
      </c>
      <c r="J669" s="134">
        <f>IF('2-E-Communication'!$P$65="no","",ROUND($I669,4))</f>
        <v>0.66500000000000004</v>
      </c>
      <c r="K669" s="134">
        <f>IF('2-E-Communication'!$P$66="no","",ROUND($I669,4))</f>
        <v>0.66500000000000004</v>
      </c>
      <c r="L669" s="134">
        <f>IF('2-E-Communication'!$P$67="no","",ROUND($I669,4))</f>
        <v>0.66500000000000004</v>
      </c>
      <c r="M669" s="134">
        <f>IF('2-E-Communication'!$P$68="no","",ROUND($I669,4))</f>
        <v>0.66500000000000004</v>
      </c>
      <c r="N669" s="134"/>
    </row>
    <row r="670" spans="9:14" x14ac:dyDescent="0.25">
      <c r="I670" s="134">
        <f t="shared" si="202"/>
        <v>0.66600000000000048</v>
      </c>
      <c r="J670" s="134">
        <f>IF('2-E-Communication'!$P$65="no","",ROUND($I670,4))</f>
        <v>0.66600000000000004</v>
      </c>
      <c r="K670" s="134">
        <f>IF('2-E-Communication'!$P$66="no","",ROUND($I670,4))</f>
        <v>0.66600000000000004</v>
      </c>
      <c r="L670" s="134">
        <f>IF('2-E-Communication'!$P$67="no","",ROUND($I670,4))</f>
        <v>0.66600000000000004</v>
      </c>
      <c r="M670" s="134">
        <f>IF('2-E-Communication'!$P$68="no","",ROUND($I670,4))</f>
        <v>0.66600000000000004</v>
      </c>
      <c r="N670" s="134"/>
    </row>
    <row r="671" spans="9:14" x14ac:dyDescent="0.25">
      <c r="I671" s="134">
        <f t="shared" si="202"/>
        <v>0.66700000000000048</v>
      </c>
      <c r="J671" s="134">
        <f>IF('2-E-Communication'!$P$65="no","",ROUND($I671,4))</f>
        <v>0.66700000000000004</v>
      </c>
      <c r="K671" s="134">
        <f>IF('2-E-Communication'!$P$66="no","",ROUND($I671,4))</f>
        <v>0.66700000000000004</v>
      </c>
      <c r="L671" s="134">
        <f>IF('2-E-Communication'!$P$67="no","",ROUND($I671,4))</f>
        <v>0.66700000000000004</v>
      </c>
      <c r="M671" s="134">
        <f>IF('2-E-Communication'!$P$68="no","",ROUND($I671,4))</f>
        <v>0.66700000000000004</v>
      </c>
      <c r="N671" s="134"/>
    </row>
    <row r="672" spans="9:14" x14ac:dyDescent="0.25">
      <c r="I672" s="134">
        <f t="shared" si="202"/>
        <v>0.66800000000000048</v>
      </c>
      <c r="J672" s="134">
        <f>IF('2-E-Communication'!$P$65="no","",ROUND($I672,4))</f>
        <v>0.66800000000000004</v>
      </c>
      <c r="K672" s="134">
        <f>IF('2-E-Communication'!$P$66="no","",ROUND($I672,4))</f>
        <v>0.66800000000000004</v>
      </c>
      <c r="L672" s="134">
        <f>IF('2-E-Communication'!$P$67="no","",ROUND($I672,4))</f>
        <v>0.66800000000000004</v>
      </c>
      <c r="M672" s="134">
        <f>IF('2-E-Communication'!$P$68="no","",ROUND($I672,4))</f>
        <v>0.66800000000000004</v>
      </c>
      <c r="N672" s="134"/>
    </row>
    <row r="673" spans="9:14" x14ac:dyDescent="0.25">
      <c r="I673" s="134">
        <f t="shared" si="202"/>
        <v>0.66900000000000048</v>
      </c>
      <c r="J673" s="134">
        <f>IF('2-E-Communication'!$P$65="no","",ROUND($I673,4))</f>
        <v>0.66900000000000004</v>
      </c>
      <c r="K673" s="134">
        <f>IF('2-E-Communication'!$P$66="no","",ROUND($I673,4))</f>
        <v>0.66900000000000004</v>
      </c>
      <c r="L673" s="134">
        <f>IF('2-E-Communication'!$P$67="no","",ROUND($I673,4))</f>
        <v>0.66900000000000004</v>
      </c>
      <c r="M673" s="134">
        <f>IF('2-E-Communication'!$P$68="no","",ROUND($I673,4))</f>
        <v>0.66900000000000004</v>
      </c>
      <c r="N673" s="134"/>
    </row>
    <row r="674" spans="9:14" x14ac:dyDescent="0.25">
      <c r="I674" s="134">
        <f t="shared" si="202"/>
        <v>0.67000000000000048</v>
      </c>
      <c r="J674" s="134">
        <f>IF('2-E-Communication'!$P$65="no","",ROUND($I674,4))</f>
        <v>0.67</v>
      </c>
      <c r="K674" s="134">
        <f>IF('2-E-Communication'!$P$66="no","",ROUND($I674,4))</f>
        <v>0.67</v>
      </c>
      <c r="L674" s="134">
        <f>IF('2-E-Communication'!$P$67="no","",ROUND($I674,4))</f>
        <v>0.67</v>
      </c>
      <c r="M674" s="134">
        <f>IF('2-E-Communication'!$P$68="no","",ROUND($I674,4))</f>
        <v>0.67</v>
      </c>
      <c r="N674" s="134"/>
    </row>
    <row r="675" spans="9:14" x14ac:dyDescent="0.25">
      <c r="I675" s="134">
        <f t="shared" si="202"/>
        <v>0.67100000000000048</v>
      </c>
      <c r="J675" s="134">
        <f>IF('2-E-Communication'!$P$65="no","",ROUND($I675,4))</f>
        <v>0.67100000000000004</v>
      </c>
      <c r="K675" s="134">
        <f>IF('2-E-Communication'!$P$66="no","",ROUND($I675,4))</f>
        <v>0.67100000000000004</v>
      </c>
      <c r="L675" s="134">
        <f>IF('2-E-Communication'!$P$67="no","",ROUND($I675,4))</f>
        <v>0.67100000000000004</v>
      </c>
      <c r="M675" s="134">
        <f>IF('2-E-Communication'!$P$68="no","",ROUND($I675,4))</f>
        <v>0.67100000000000004</v>
      </c>
      <c r="N675" s="134"/>
    </row>
    <row r="676" spans="9:14" x14ac:dyDescent="0.25">
      <c r="I676" s="134">
        <f t="shared" si="202"/>
        <v>0.67200000000000049</v>
      </c>
      <c r="J676" s="134">
        <f>IF('2-E-Communication'!$P$65="no","",ROUND($I676,4))</f>
        <v>0.67200000000000004</v>
      </c>
      <c r="K676" s="134">
        <f>IF('2-E-Communication'!$P$66="no","",ROUND($I676,4))</f>
        <v>0.67200000000000004</v>
      </c>
      <c r="L676" s="134">
        <f>IF('2-E-Communication'!$P$67="no","",ROUND($I676,4))</f>
        <v>0.67200000000000004</v>
      </c>
      <c r="M676" s="134">
        <f>IF('2-E-Communication'!$P$68="no","",ROUND($I676,4))</f>
        <v>0.67200000000000004</v>
      </c>
      <c r="N676" s="134"/>
    </row>
    <row r="677" spans="9:14" x14ac:dyDescent="0.25">
      <c r="I677" s="134">
        <f t="shared" si="202"/>
        <v>0.67300000000000049</v>
      </c>
      <c r="J677" s="134">
        <f>IF('2-E-Communication'!$P$65="no","",ROUND($I677,4))</f>
        <v>0.67300000000000004</v>
      </c>
      <c r="K677" s="134">
        <f>IF('2-E-Communication'!$P$66="no","",ROUND($I677,4))</f>
        <v>0.67300000000000004</v>
      </c>
      <c r="L677" s="134">
        <f>IF('2-E-Communication'!$P$67="no","",ROUND($I677,4))</f>
        <v>0.67300000000000004</v>
      </c>
      <c r="M677" s="134">
        <f>IF('2-E-Communication'!$P$68="no","",ROUND($I677,4))</f>
        <v>0.67300000000000004</v>
      </c>
      <c r="N677" s="134"/>
    </row>
    <row r="678" spans="9:14" x14ac:dyDescent="0.25">
      <c r="I678" s="134">
        <f t="shared" si="202"/>
        <v>0.67400000000000049</v>
      </c>
      <c r="J678" s="134">
        <f>IF('2-E-Communication'!$P$65="no","",ROUND($I678,4))</f>
        <v>0.67400000000000004</v>
      </c>
      <c r="K678" s="134">
        <f>IF('2-E-Communication'!$P$66="no","",ROUND($I678,4))</f>
        <v>0.67400000000000004</v>
      </c>
      <c r="L678" s="134">
        <f>IF('2-E-Communication'!$P$67="no","",ROUND($I678,4))</f>
        <v>0.67400000000000004</v>
      </c>
      <c r="M678" s="134">
        <f>IF('2-E-Communication'!$P$68="no","",ROUND($I678,4))</f>
        <v>0.67400000000000004</v>
      </c>
      <c r="N678" s="134"/>
    </row>
    <row r="679" spans="9:14" x14ac:dyDescent="0.25">
      <c r="I679" s="134">
        <f t="shared" si="202"/>
        <v>0.67500000000000049</v>
      </c>
      <c r="J679" s="134">
        <f>IF('2-E-Communication'!$P$65="no","",ROUND($I679,4))</f>
        <v>0.67500000000000004</v>
      </c>
      <c r="K679" s="134">
        <f>IF('2-E-Communication'!$P$66="no","",ROUND($I679,4))</f>
        <v>0.67500000000000004</v>
      </c>
      <c r="L679" s="134">
        <f>IF('2-E-Communication'!$P$67="no","",ROUND($I679,4))</f>
        <v>0.67500000000000004</v>
      </c>
      <c r="M679" s="134">
        <f>IF('2-E-Communication'!$P$68="no","",ROUND($I679,4))</f>
        <v>0.67500000000000004</v>
      </c>
      <c r="N679" s="134"/>
    </row>
    <row r="680" spans="9:14" x14ac:dyDescent="0.25">
      <c r="I680" s="134">
        <f t="shared" si="202"/>
        <v>0.67600000000000049</v>
      </c>
      <c r="J680" s="134">
        <f>IF('2-E-Communication'!$P$65="no","",ROUND($I680,4))</f>
        <v>0.67600000000000005</v>
      </c>
      <c r="K680" s="134">
        <f>IF('2-E-Communication'!$P$66="no","",ROUND($I680,4))</f>
        <v>0.67600000000000005</v>
      </c>
      <c r="L680" s="134">
        <f>IF('2-E-Communication'!$P$67="no","",ROUND($I680,4))</f>
        <v>0.67600000000000005</v>
      </c>
      <c r="M680" s="134">
        <f>IF('2-E-Communication'!$P$68="no","",ROUND($I680,4))</f>
        <v>0.67600000000000005</v>
      </c>
      <c r="N680" s="134"/>
    </row>
    <row r="681" spans="9:14" x14ac:dyDescent="0.25">
      <c r="I681" s="134">
        <f t="shared" si="202"/>
        <v>0.67700000000000049</v>
      </c>
      <c r="J681" s="134">
        <f>IF('2-E-Communication'!$P$65="no","",ROUND($I681,4))</f>
        <v>0.67700000000000005</v>
      </c>
      <c r="K681" s="134">
        <f>IF('2-E-Communication'!$P$66="no","",ROUND($I681,4))</f>
        <v>0.67700000000000005</v>
      </c>
      <c r="L681" s="134">
        <f>IF('2-E-Communication'!$P$67="no","",ROUND($I681,4))</f>
        <v>0.67700000000000005</v>
      </c>
      <c r="M681" s="134">
        <f>IF('2-E-Communication'!$P$68="no","",ROUND($I681,4))</f>
        <v>0.67700000000000005</v>
      </c>
      <c r="N681" s="134"/>
    </row>
    <row r="682" spans="9:14" x14ac:dyDescent="0.25">
      <c r="I682" s="134">
        <f t="shared" si="202"/>
        <v>0.67800000000000049</v>
      </c>
      <c r="J682" s="134">
        <f>IF('2-E-Communication'!$P$65="no","",ROUND($I682,4))</f>
        <v>0.67800000000000005</v>
      </c>
      <c r="K682" s="134">
        <f>IF('2-E-Communication'!$P$66="no","",ROUND($I682,4))</f>
        <v>0.67800000000000005</v>
      </c>
      <c r="L682" s="134">
        <f>IF('2-E-Communication'!$P$67="no","",ROUND($I682,4))</f>
        <v>0.67800000000000005</v>
      </c>
      <c r="M682" s="134">
        <f>IF('2-E-Communication'!$P$68="no","",ROUND($I682,4))</f>
        <v>0.67800000000000005</v>
      </c>
      <c r="N682" s="134"/>
    </row>
    <row r="683" spans="9:14" x14ac:dyDescent="0.25">
      <c r="I683" s="134">
        <f t="shared" si="202"/>
        <v>0.67900000000000049</v>
      </c>
      <c r="J683" s="134">
        <f>IF('2-E-Communication'!$P$65="no","",ROUND($I683,4))</f>
        <v>0.67900000000000005</v>
      </c>
      <c r="K683" s="134">
        <f>IF('2-E-Communication'!$P$66="no","",ROUND($I683,4))</f>
        <v>0.67900000000000005</v>
      </c>
      <c r="L683" s="134">
        <f>IF('2-E-Communication'!$P$67="no","",ROUND($I683,4))</f>
        <v>0.67900000000000005</v>
      </c>
      <c r="M683" s="134">
        <f>IF('2-E-Communication'!$P$68="no","",ROUND($I683,4))</f>
        <v>0.67900000000000005</v>
      </c>
      <c r="N683" s="134"/>
    </row>
    <row r="684" spans="9:14" x14ac:dyDescent="0.25">
      <c r="I684" s="134">
        <f t="shared" si="202"/>
        <v>0.68000000000000049</v>
      </c>
      <c r="J684" s="134">
        <f>IF('2-E-Communication'!$P$65="no","",ROUND($I684,4))</f>
        <v>0.68</v>
      </c>
      <c r="K684" s="134">
        <f>IF('2-E-Communication'!$P$66="no","",ROUND($I684,4))</f>
        <v>0.68</v>
      </c>
      <c r="L684" s="134">
        <f>IF('2-E-Communication'!$P$67="no","",ROUND($I684,4))</f>
        <v>0.68</v>
      </c>
      <c r="M684" s="134">
        <f>IF('2-E-Communication'!$P$68="no","",ROUND($I684,4))</f>
        <v>0.68</v>
      </c>
      <c r="N684" s="134"/>
    </row>
    <row r="685" spans="9:14" x14ac:dyDescent="0.25">
      <c r="I685" s="134">
        <f t="shared" si="202"/>
        <v>0.68100000000000049</v>
      </c>
      <c r="J685" s="134">
        <f>IF('2-E-Communication'!$P$65="no","",ROUND($I685,4))</f>
        <v>0.68100000000000005</v>
      </c>
      <c r="K685" s="134">
        <f>IF('2-E-Communication'!$P$66="no","",ROUND($I685,4))</f>
        <v>0.68100000000000005</v>
      </c>
      <c r="L685" s="134">
        <f>IF('2-E-Communication'!$P$67="no","",ROUND($I685,4))</f>
        <v>0.68100000000000005</v>
      </c>
      <c r="M685" s="134">
        <f>IF('2-E-Communication'!$P$68="no","",ROUND($I685,4))</f>
        <v>0.68100000000000005</v>
      </c>
      <c r="N685" s="134"/>
    </row>
    <row r="686" spans="9:14" x14ac:dyDescent="0.25">
      <c r="I686" s="134">
        <f t="shared" si="202"/>
        <v>0.68200000000000049</v>
      </c>
      <c r="J686" s="134">
        <f>IF('2-E-Communication'!$P$65="no","",ROUND($I686,4))</f>
        <v>0.68200000000000005</v>
      </c>
      <c r="K686" s="134">
        <f>IF('2-E-Communication'!$P$66="no","",ROUND($I686,4))</f>
        <v>0.68200000000000005</v>
      </c>
      <c r="L686" s="134">
        <f>IF('2-E-Communication'!$P$67="no","",ROUND($I686,4))</f>
        <v>0.68200000000000005</v>
      </c>
      <c r="M686" s="134">
        <f>IF('2-E-Communication'!$P$68="no","",ROUND($I686,4))</f>
        <v>0.68200000000000005</v>
      </c>
      <c r="N686" s="134"/>
    </row>
    <row r="687" spans="9:14" x14ac:dyDescent="0.25">
      <c r="I687" s="134">
        <f t="shared" si="202"/>
        <v>0.6830000000000005</v>
      </c>
      <c r="J687" s="134">
        <f>IF('2-E-Communication'!$P$65="no","",ROUND($I687,4))</f>
        <v>0.68300000000000005</v>
      </c>
      <c r="K687" s="134">
        <f>IF('2-E-Communication'!$P$66="no","",ROUND($I687,4))</f>
        <v>0.68300000000000005</v>
      </c>
      <c r="L687" s="134">
        <f>IF('2-E-Communication'!$P$67="no","",ROUND($I687,4))</f>
        <v>0.68300000000000005</v>
      </c>
      <c r="M687" s="134">
        <f>IF('2-E-Communication'!$P$68="no","",ROUND($I687,4))</f>
        <v>0.68300000000000005</v>
      </c>
      <c r="N687" s="134"/>
    </row>
    <row r="688" spans="9:14" x14ac:dyDescent="0.25">
      <c r="I688" s="134">
        <f t="shared" si="202"/>
        <v>0.6840000000000005</v>
      </c>
      <c r="J688" s="134">
        <f>IF('2-E-Communication'!$P$65="no","",ROUND($I688,4))</f>
        <v>0.68400000000000005</v>
      </c>
      <c r="K688" s="134">
        <f>IF('2-E-Communication'!$P$66="no","",ROUND($I688,4))</f>
        <v>0.68400000000000005</v>
      </c>
      <c r="L688" s="134">
        <f>IF('2-E-Communication'!$P$67="no","",ROUND($I688,4))</f>
        <v>0.68400000000000005</v>
      </c>
      <c r="M688" s="134">
        <f>IF('2-E-Communication'!$P$68="no","",ROUND($I688,4))</f>
        <v>0.68400000000000005</v>
      </c>
      <c r="N688" s="134"/>
    </row>
    <row r="689" spans="9:14" x14ac:dyDescent="0.25">
      <c r="I689" s="134">
        <f t="shared" si="202"/>
        <v>0.6850000000000005</v>
      </c>
      <c r="J689" s="134">
        <f>IF('2-E-Communication'!$P$65="no","",ROUND($I689,4))</f>
        <v>0.68500000000000005</v>
      </c>
      <c r="K689" s="134">
        <f>IF('2-E-Communication'!$P$66="no","",ROUND($I689,4))</f>
        <v>0.68500000000000005</v>
      </c>
      <c r="L689" s="134">
        <f>IF('2-E-Communication'!$P$67="no","",ROUND($I689,4))</f>
        <v>0.68500000000000005</v>
      </c>
      <c r="M689" s="134">
        <f>IF('2-E-Communication'!$P$68="no","",ROUND($I689,4))</f>
        <v>0.68500000000000005</v>
      </c>
      <c r="N689" s="134"/>
    </row>
    <row r="690" spans="9:14" x14ac:dyDescent="0.25">
      <c r="I690" s="134">
        <f t="shared" si="202"/>
        <v>0.6860000000000005</v>
      </c>
      <c r="J690" s="134">
        <f>IF('2-E-Communication'!$P$65="no","",ROUND($I690,4))</f>
        <v>0.68600000000000005</v>
      </c>
      <c r="K690" s="134">
        <f>IF('2-E-Communication'!$P$66="no","",ROUND($I690,4))</f>
        <v>0.68600000000000005</v>
      </c>
      <c r="L690" s="134">
        <f>IF('2-E-Communication'!$P$67="no","",ROUND($I690,4))</f>
        <v>0.68600000000000005</v>
      </c>
      <c r="M690" s="134">
        <f>IF('2-E-Communication'!$P$68="no","",ROUND($I690,4))</f>
        <v>0.68600000000000005</v>
      </c>
      <c r="N690" s="134"/>
    </row>
    <row r="691" spans="9:14" x14ac:dyDescent="0.25">
      <c r="I691" s="134">
        <f t="shared" si="202"/>
        <v>0.6870000000000005</v>
      </c>
      <c r="J691" s="134">
        <f>IF('2-E-Communication'!$P$65="no","",ROUND($I691,4))</f>
        <v>0.68700000000000006</v>
      </c>
      <c r="K691" s="134">
        <f>IF('2-E-Communication'!$P$66="no","",ROUND($I691,4))</f>
        <v>0.68700000000000006</v>
      </c>
      <c r="L691" s="134">
        <f>IF('2-E-Communication'!$P$67="no","",ROUND($I691,4))</f>
        <v>0.68700000000000006</v>
      </c>
      <c r="M691" s="134">
        <f>IF('2-E-Communication'!$P$68="no","",ROUND($I691,4))</f>
        <v>0.68700000000000006</v>
      </c>
      <c r="N691" s="134"/>
    </row>
    <row r="692" spans="9:14" x14ac:dyDescent="0.25">
      <c r="I692" s="134">
        <f t="shared" si="202"/>
        <v>0.6880000000000005</v>
      </c>
      <c r="J692" s="134">
        <f>IF('2-E-Communication'!$P$65="no","",ROUND($I692,4))</f>
        <v>0.68799999999999994</v>
      </c>
      <c r="K692" s="134">
        <f>IF('2-E-Communication'!$P$66="no","",ROUND($I692,4))</f>
        <v>0.68799999999999994</v>
      </c>
      <c r="L692" s="134">
        <f>IF('2-E-Communication'!$P$67="no","",ROUND($I692,4))</f>
        <v>0.68799999999999994</v>
      </c>
      <c r="M692" s="134">
        <f>IF('2-E-Communication'!$P$68="no","",ROUND($I692,4))</f>
        <v>0.68799999999999994</v>
      </c>
      <c r="N692" s="134"/>
    </row>
    <row r="693" spans="9:14" x14ac:dyDescent="0.25">
      <c r="I693" s="134">
        <f t="shared" si="202"/>
        <v>0.6890000000000005</v>
      </c>
      <c r="J693" s="134">
        <f>IF('2-E-Communication'!$P$65="no","",ROUND($I693,4))</f>
        <v>0.68899999999999995</v>
      </c>
      <c r="K693" s="134">
        <f>IF('2-E-Communication'!$P$66="no","",ROUND($I693,4))</f>
        <v>0.68899999999999995</v>
      </c>
      <c r="L693" s="134">
        <f>IF('2-E-Communication'!$P$67="no","",ROUND($I693,4))</f>
        <v>0.68899999999999995</v>
      </c>
      <c r="M693" s="134">
        <f>IF('2-E-Communication'!$P$68="no","",ROUND($I693,4))</f>
        <v>0.68899999999999995</v>
      </c>
      <c r="N693" s="134"/>
    </row>
    <row r="694" spans="9:14" x14ac:dyDescent="0.25">
      <c r="I694" s="134">
        <f t="shared" si="202"/>
        <v>0.6900000000000005</v>
      </c>
      <c r="J694" s="134">
        <f>IF('2-E-Communication'!$P$65="no","",ROUND($I694,4))</f>
        <v>0.69</v>
      </c>
      <c r="K694" s="134">
        <f>IF('2-E-Communication'!$P$66="no","",ROUND($I694,4))</f>
        <v>0.69</v>
      </c>
      <c r="L694" s="134">
        <f>IF('2-E-Communication'!$P$67="no","",ROUND($I694,4))</f>
        <v>0.69</v>
      </c>
      <c r="M694" s="134">
        <f>IF('2-E-Communication'!$P$68="no","",ROUND($I694,4))</f>
        <v>0.69</v>
      </c>
      <c r="N694" s="134"/>
    </row>
    <row r="695" spans="9:14" x14ac:dyDescent="0.25">
      <c r="I695" s="134">
        <f t="shared" si="202"/>
        <v>0.6910000000000005</v>
      </c>
      <c r="J695" s="134">
        <f>IF('2-E-Communication'!$P$65="no","",ROUND($I695,4))</f>
        <v>0.69099999999999995</v>
      </c>
      <c r="K695" s="134">
        <f>IF('2-E-Communication'!$P$66="no","",ROUND($I695,4))</f>
        <v>0.69099999999999995</v>
      </c>
      <c r="L695" s="134">
        <f>IF('2-E-Communication'!$P$67="no","",ROUND($I695,4))</f>
        <v>0.69099999999999995</v>
      </c>
      <c r="M695" s="134">
        <f>IF('2-E-Communication'!$P$68="no","",ROUND($I695,4))</f>
        <v>0.69099999999999995</v>
      </c>
      <c r="N695" s="134"/>
    </row>
    <row r="696" spans="9:14" x14ac:dyDescent="0.25">
      <c r="I696" s="134">
        <f t="shared" si="202"/>
        <v>0.6920000000000005</v>
      </c>
      <c r="J696" s="134">
        <f>IF('2-E-Communication'!$P$65="no","",ROUND($I696,4))</f>
        <v>0.69199999999999995</v>
      </c>
      <c r="K696" s="134">
        <f>IF('2-E-Communication'!$P$66="no","",ROUND($I696,4))</f>
        <v>0.69199999999999995</v>
      </c>
      <c r="L696" s="134">
        <f>IF('2-E-Communication'!$P$67="no","",ROUND($I696,4))</f>
        <v>0.69199999999999995</v>
      </c>
      <c r="M696" s="134">
        <f>IF('2-E-Communication'!$P$68="no","",ROUND($I696,4))</f>
        <v>0.69199999999999995</v>
      </c>
      <c r="N696" s="134"/>
    </row>
    <row r="697" spans="9:14" x14ac:dyDescent="0.25">
      <c r="I697" s="134">
        <f t="shared" si="202"/>
        <v>0.6930000000000005</v>
      </c>
      <c r="J697" s="134">
        <f>IF('2-E-Communication'!$P$65="no","",ROUND($I697,4))</f>
        <v>0.69299999999999995</v>
      </c>
      <c r="K697" s="134">
        <f>IF('2-E-Communication'!$P$66="no","",ROUND($I697,4))</f>
        <v>0.69299999999999995</v>
      </c>
      <c r="L697" s="134">
        <f>IF('2-E-Communication'!$P$67="no","",ROUND($I697,4))</f>
        <v>0.69299999999999995</v>
      </c>
      <c r="M697" s="134">
        <f>IF('2-E-Communication'!$P$68="no","",ROUND($I697,4))</f>
        <v>0.69299999999999995</v>
      </c>
      <c r="N697" s="134"/>
    </row>
    <row r="698" spans="9:14" x14ac:dyDescent="0.25">
      <c r="I698" s="134">
        <f t="shared" si="202"/>
        <v>0.69400000000000051</v>
      </c>
      <c r="J698" s="134">
        <f>IF('2-E-Communication'!$P$65="no","",ROUND($I698,4))</f>
        <v>0.69399999999999995</v>
      </c>
      <c r="K698" s="134">
        <f>IF('2-E-Communication'!$P$66="no","",ROUND($I698,4))</f>
        <v>0.69399999999999995</v>
      </c>
      <c r="L698" s="134">
        <f>IF('2-E-Communication'!$P$67="no","",ROUND($I698,4))</f>
        <v>0.69399999999999995</v>
      </c>
      <c r="M698" s="134">
        <f>IF('2-E-Communication'!$P$68="no","",ROUND($I698,4))</f>
        <v>0.69399999999999995</v>
      </c>
      <c r="N698" s="134"/>
    </row>
    <row r="699" spans="9:14" x14ac:dyDescent="0.25">
      <c r="I699" s="134">
        <f t="shared" si="202"/>
        <v>0.69500000000000051</v>
      </c>
      <c r="J699" s="134">
        <f>IF('2-E-Communication'!$P$65="no","",ROUND($I699,4))</f>
        <v>0.69499999999999995</v>
      </c>
      <c r="K699" s="134">
        <f>IF('2-E-Communication'!$P$66="no","",ROUND($I699,4))</f>
        <v>0.69499999999999995</v>
      </c>
      <c r="L699" s="134">
        <f>IF('2-E-Communication'!$P$67="no","",ROUND($I699,4))</f>
        <v>0.69499999999999995</v>
      </c>
      <c r="M699" s="134">
        <f>IF('2-E-Communication'!$P$68="no","",ROUND($I699,4))</f>
        <v>0.69499999999999995</v>
      </c>
      <c r="N699" s="134"/>
    </row>
    <row r="700" spans="9:14" x14ac:dyDescent="0.25">
      <c r="I700" s="134">
        <f t="shared" si="202"/>
        <v>0.69600000000000051</v>
      </c>
      <c r="J700" s="134">
        <f>IF('2-E-Communication'!$P$65="no","",ROUND($I700,4))</f>
        <v>0.69599999999999995</v>
      </c>
      <c r="K700" s="134">
        <f>IF('2-E-Communication'!$P$66="no","",ROUND($I700,4))</f>
        <v>0.69599999999999995</v>
      </c>
      <c r="L700" s="134">
        <f>IF('2-E-Communication'!$P$67="no","",ROUND($I700,4))</f>
        <v>0.69599999999999995</v>
      </c>
      <c r="M700" s="134">
        <f>IF('2-E-Communication'!$P$68="no","",ROUND($I700,4))</f>
        <v>0.69599999999999995</v>
      </c>
      <c r="N700" s="134"/>
    </row>
    <row r="701" spans="9:14" x14ac:dyDescent="0.25">
      <c r="I701" s="134">
        <f t="shared" ref="I701:I764" si="203">I700+0.001</f>
        <v>0.69700000000000051</v>
      </c>
      <c r="J701" s="134">
        <f>IF('2-E-Communication'!$P$65="no","",ROUND($I701,4))</f>
        <v>0.69699999999999995</v>
      </c>
      <c r="K701" s="134">
        <f>IF('2-E-Communication'!$P$66="no","",ROUND($I701,4))</f>
        <v>0.69699999999999995</v>
      </c>
      <c r="L701" s="134">
        <f>IF('2-E-Communication'!$P$67="no","",ROUND($I701,4))</f>
        <v>0.69699999999999995</v>
      </c>
      <c r="M701" s="134">
        <f>IF('2-E-Communication'!$P$68="no","",ROUND($I701,4))</f>
        <v>0.69699999999999995</v>
      </c>
      <c r="N701" s="134"/>
    </row>
    <row r="702" spans="9:14" x14ac:dyDescent="0.25">
      <c r="I702" s="134">
        <f t="shared" si="203"/>
        <v>0.69800000000000051</v>
      </c>
      <c r="J702" s="134">
        <f>IF('2-E-Communication'!$P$65="no","",ROUND($I702,4))</f>
        <v>0.69799999999999995</v>
      </c>
      <c r="K702" s="134">
        <f>IF('2-E-Communication'!$P$66="no","",ROUND($I702,4))</f>
        <v>0.69799999999999995</v>
      </c>
      <c r="L702" s="134">
        <f>IF('2-E-Communication'!$P$67="no","",ROUND($I702,4))</f>
        <v>0.69799999999999995</v>
      </c>
      <c r="M702" s="134">
        <f>IF('2-E-Communication'!$P$68="no","",ROUND($I702,4))</f>
        <v>0.69799999999999995</v>
      </c>
      <c r="N702" s="134"/>
    </row>
    <row r="703" spans="9:14" x14ac:dyDescent="0.25">
      <c r="I703" s="134">
        <f t="shared" si="203"/>
        <v>0.69900000000000051</v>
      </c>
      <c r="J703" s="134">
        <f>IF('2-E-Communication'!$P$65="no","",ROUND($I703,4))</f>
        <v>0.69899999999999995</v>
      </c>
      <c r="K703" s="134">
        <f>IF('2-E-Communication'!$P$66="no","",ROUND($I703,4))</f>
        <v>0.69899999999999995</v>
      </c>
      <c r="L703" s="134">
        <f>IF('2-E-Communication'!$P$67="no","",ROUND($I703,4))</f>
        <v>0.69899999999999995</v>
      </c>
      <c r="M703" s="134">
        <f>IF('2-E-Communication'!$P$68="no","",ROUND($I703,4))</f>
        <v>0.69899999999999995</v>
      </c>
      <c r="N703" s="134"/>
    </row>
    <row r="704" spans="9:14" x14ac:dyDescent="0.25">
      <c r="I704" s="134">
        <f t="shared" si="203"/>
        <v>0.70000000000000051</v>
      </c>
      <c r="J704" s="134">
        <f>IF('2-E-Communication'!$P$65="no","",ROUND($I704,4))</f>
        <v>0.7</v>
      </c>
      <c r="K704" s="134">
        <f>IF('2-E-Communication'!$P$66="no","",ROUND($I704,4))</f>
        <v>0.7</v>
      </c>
      <c r="L704" s="134">
        <f>IF('2-E-Communication'!$P$67="no","",ROUND($I704,4))</f>
        <v>0.7</v>
      </c>
      <c r="M704" s="134">
        <f>IF('2-E-Communication'!$P$68="no","",ROUND($I704,4))</f>
        <v>0.7</v>
      </c>
      <c r="N704" s="134"/>
    </row>
    <row r="705" spans="9:14" x14ac:dyDescent="0.25">
      <c r="I705" s="134">
        <f t="shared" si="203"/>
        <v>0.70100000000000051</v>
      </c>
      <c r="J705" s="134">
        <f>IF('2-E-Communication'!$P$65="no","",ROUND($I705,4))</f>
        <v>0.70099999999999996</v>
      </c>
      <c r="K705" s="134">
        <f>IF('2-E-Communication'!$P$66="no","",ROUND($I705,4))</f>
        <v>0.70099999999999996</v>
      </c>
      <c r="L705" s="134">
        <f>IF('2-E-Communication'!$P$67="no","",ROUND($I705,4))</f>
        <v>0.70099999999999996</v>
      </c>
      <c r="M705" s="134">
        <f>IF('2-E-Communication'!$P$68="no","",ROUND($I705,4))</f>
        <v>0.70099999999999996</v>
      </c>
      <c r="N705" s="134"/>
    </row>
    <row r="706" spans="9:14" x14ac:dyDescent="0.25">
      <c r="I706" s="134">
        <f t="shared" si="203"/>
        <v>0.70200000000000051</v>
      </c>
      <c r="J706" s="134">
        <f>IF('2-E-Communication'!$P$65="no","",ROUND($I706,4))</f>
        <v>0.70199999999999996</v>
      </c>
      <c r="K706" s="134">
        <f>IF('2-E-Communication'!$P$66="no","",ROUND($I706,4))</f>
        <v>0.70199999999999996</v>
      </c>
      <c r="L706" s="134">
        <f>IF('2-E-Communication'!$P$67="no","",ROUND($I706,4))</f>
        <v>0.70199999999999996</v>
      </c>
      <c r="M706" s="134">
        <f>IF('2-E-Communication'!$P$68="no","",ROUND($I706,4))</f>
        <v>0.70199999999999996</v>
      </c>
      <c r="N706" s="134"/>
    </row>
    <row r="707" spans="9:14" x14ac:dyDescent="0.25">
      <c r="I707" s="134">
        <f t="shared" si="203"/>
        <v>0.70300000000000051</v>
      </c>
      <c r="J707" s="134">
        <f>IF('2-E-Communication'!$P$65="no","",ROUND($I707,4))</f>
        <v>0.70299999999999996</v>
      </c>
      <c r="K707" s="134">
        <f>IF('2-E-Communication'!$P$66="no","",ROUND($I707,4))</f>
        <v>0.70299999999999996</v>
      </c>
      <c r="L707" s="134">
        <f>IF('2-E-Communication'!$P$67="no","",ROUND($I707,4))</f>
        <v>0.70299999999999996</v>
      </c>
      <c r="M707" s="134">
        <f>IF('2-E-Communication'!$P$68="no","",ROUND($I707,4))</f>
        <v>0.70299999999999996</v>
      </c>
      <c r="N707" s="134"/>
    </row>
    <row r="708" spans="9:14" x14ac:dyDescent="0.25">
      <c r="I708" s="134">
        <f t="shared" si="203"/>
        <v>0.70400000000000051</v>
      </c>
      <c r="J708" s="134">
        <f>IF('2-E-Communication'!$P$65="no","",ROUND($I708,4))</f>
        <v>0.70399999999999996</v>
      </c>
      <c r="K708" s="134">
        <f>IF('2-E-Communication'!$P$66="no","",ROUND($I708,4))</f>
        <v>0.70399999999999996</v>
      </c>
      <c r="L708" s="134">
        <f>IF('2-E-Communication'!$P$67="no","",ROUND($I708,4))</f>
        <v>0.70399999999999996</v>
      </c>
      <c r="M708" s="134">
        <f>IF('2-E-Communication'!$P$68="no","",ROUND($I708,4))</f>
        <v>0.70399999999999996</v>
      </c>
      <c r="N708" s="134"/>
    </row>
    <row r="709" spans="9:14" x14ac:dyDescent="0.25">
      <c r="I709" s="134">
        <f t="shared" si="203"/>
        <v>0.70500000000000052</v>
      </c>
      <c r="J709" s="134">
        <f>IF('2-E-Communication'!$P$65="no","",ROUND($I709,4))</f>
        <v>0.70499999999999996</v>
      </c>
      <c r="K709" s="134">
        <f>IF('2-E-Communication'!$P$66="no","",ROUND($I709,4))</f>
        <v>0.70499999999999996</v>
      </c>
      <c r="L709" s="134">
        <f>IF('2-E-Communication'!$P$67="no","",ROUND($I709,4))</f>
        <v>0.70499999999999996</v>
      </c>
      <c r="M709" s="134">
        <f>IF('2-E-Communication'!$P$68="no","",ROUND($I709,4))</f>
        <v>0.70499999999999996</v>
      </c>
      <c r="N709" s="134"/>
    </row>
    <row r="710" spans="9:14" x14ac:dyDescent="0.25">
      <c r="I710" s="134">
        <f t="shared" si="203"/>
        <v>0.70600000000000052</v>
      </c>
      <c r="J710" s="134">
        <f>IF('2-E-Communication'!$P$65="no","",ROUND($I710,4))</f>
        <v>0.70599999999999996</v>
      </c>
      <c r="K710" s="134">
        <f>IF('2-E-Communication'!$P$66="no","",ROUND($I710,4))</f>
        <v>0.70599999999999996</v>
      </c>
      <c r="L710" s="134">
        <f>IF('2-E-Communication'!$P$67="no","",ROUND($I710,4))</f>
        <v>0.70599999999999996</v>
      </c>
      <c r="M710" s="134">
        <f>IF('2-E-Communication'!$P$68="no","",ROUND($I710,4))</f>
        <v>0.70599999999999996</v>
      </c>
      <c r="N710" s="134"/>
    </row>
    <row r="711" spans="9:14" x14ac:dyDescent="0.25">
      <c r="I711" s="134">
        <f t="shared" si="203"/>
        <v>0.70700000000000052</v>
      </c>
      <c r="J711" s="134">
        <f>IF('2-E-Communication'!$P$65="no","",ROUND($I711,4))</f>
        <v>0.70699999999999996</v>
      </c>
      <c r="K711" s="134">
        <f>IF('2-E-Communication'!$P$66="no","",ROUND($I711,4))</f>
        <v>0.70699999999999996</v>
      </c>
      <c r="L711" s="134">
        <f>IF('2-E-Communication'!$P$67="no","",ROUND($I711,4))</f>
        <v>0.70699999999999996</v>
      </c>
      <c r="M711" s="134">
        <f>IF('2-E-Communication'!$P$68="no","",ROUND($I711,4))</f>
        <v>0.70699999999999996</v>
      </c>
      <c r="N711" s="134"/>
    </row>
    <row r="712" spans="9:14" x14ac:dyDescent="0.25">
      <c r="I712" s="134">
        <f t="shared" si="203"/>
        <v>0.70800000000000052</v>
      </c>
      <c r="J712" s="134">
        <f>IF('2-E-Communication'!$P$65="no","",ROUND($I712,4))</f>
        <v>0.70799999999999996</v>
      </c>
      <c r="K712" s="134">
        <f>IF('2-E-Communication'!$P$66="no","",ROUND($I712,4))</f>
        <v>0.70799999999999996</v>
      </c>
      <c r="L712" s="134">
        <f>IF('2-E-Communication'!$P$67="no","",ROUND($I712,4))</f>
        <v>0.70799999999999996</v>
      </c>
      <c r="M712" s="134">
        <f>IF('2-E-Communication'!$P$68="no","",ROUND($I712,4))</f>
        <v>0.70799999999999996</v>
      </c>
      <c r="N712" s="134"/>
    </row>
    <row r="713" spans="9:14" x14ac:dyDescent="0.25">
      <c r="I713" s="134">
        <f t="shared" si="203"/>
        <v>0.70900000000000052</v>
      </c>
      <c r="J713" s="134">
        <f>IF('2-E-Communication'!$P$65="no","",ROUND($I713,4))</f>
        <v>0.70899999999999996</v>
      </c>
      <c r="K713" s="134">
        <f>IF('2-E-Communication'!$P$66="no","",ROUND($I713,4))</f>
        <v>0.70899999999999996</v>
      </c>
      <c r="L713" s="134">
        <f>IF('2-E-Communication'!$P$67="no","",ROUND($I713,4))</f>
        <v>0.70899999999999996</v>
      </c>
      <c r="M713" s="134">
        <f>IF('2-E-Communication'!$P$68="no","",ROUND($I713,4))</f>
        <v>0.70899999999999996</v>
      </c>
      <c r="N713" s="134"/>
    </row>
    <row r="714" spans="9:14" x14ac:dyDescent="0.25">
      <c r="I714" s="134">
        <f t="shared" si="203"/>
        <v>0.71000000000000052</v>
      </c>
      <c r="J714" s="134">
        <f>IF('2-E-Communication'!$P$65="no","",ROUND($I714,4))</f>
        <v>0.71</v>
      </c>
      <c r="K714" s="134">
        <f>IF('2-E-Communication'!$P$66="no","",ROUND($I714,4))</f>
        <v>0.71</v>
      </c>
      <c r="L714" s="134">
        <f>IF('2-E-Communication'!$P$67="no","",ROUND($I714,4))</f>
        <v>0.71</v>
      </c>
      <c r="M714" s="134">
        <f>IF('2-E-Communication'!$P$68="no","",ROUND($I714,4))</f>
        <v>0.71</v>
      </c>
      <c r="N714" s="134"/>
    </row>
    <row r="715" spans="9:14" x14ac:dyDescent="0.25">
      <c r="I715" s="134">
        <f t="shared" si="203"/>
        <v>0.71100000000000052</v>
      </c>
      <c r="J715" s="134">
        <f>IF('2-E-Communication'!$P$65="no","",ROUND($I715,4))</f>
        <v>0.71099999999999997</v>
      </c>
      <c r="K715" s="134">
        <f>IF('2-E-Communication'!$P$66="no","",ROUND($I715,4))</f>
        <v>0.71099999999999997</v>
      </c>
      <c r="L715" s="134">
        <f>IF('2-E-Communication'!$P$67="no","",ROUND($I715,4))</f>
        <v>0.71099999999999997</v>
      </c>
      <c r="M715" s="134">
        <f>IF('2-E-Communication'!$P$68="no","",ROUND($I715,4))</f>
        <v>0.71099999999999997</v>
      </c>
      <c r="N715" s="134"/>
    </row>
    <row r="716" spans="9:14" x14ac:dyDescent="0.25">
      <c r="I716" s="134">
        <f t="shared" si="203"/>
        <v>0.71200000000000052</v>
      </c>
      <c r="J716" s="134">
        <f>IF('2-E-Communication'!$P$65="no","",ROUND($I716,4))</f>
        <v>0.71199999999999997</v>
      </c>
      <c r="K716" s="134">
        <f>IF('2-E-Communication'!$P$66="no","",ROUND($I716,4))</f>
        <v>0.71199999999999997</v>
      </c>
      <c r="L716" s="134">
        <f>IF('2-E-Communication'!$P$67="no","",ROUND($I716,4))</f>
        <v>0.71199999999999997</v>
      </c>
      <c r="M716" s="134">
        <f>IF('2-E-Communication'!$P$68="no","",ROUND($I716,4))</f>
        <v>0.71199999999999997</v>
      </c>
      <c r="N716" s="134"/>
    </row>
    <row r="717" spans="9:14" x14ac:dyDescent="0.25">
      <c r="I717" s="134">
        <f t="shared" si="203"/>
        <v>0.71300000000000052</v>
      </c>
      <c r="J717" s="134">
        <f>IF('2-E-Communication'!$P$65="no","",ROUND($I717,4))</f>
        <v>0.71299999999999997</v>
      </c>
      <c r="K717" s="134">
        <f>IF('2-E-Communication'!$P$66="no","",ROUND($I717,4))</f>
        <v>0.71299999999999997</v>
      </c>
      <c r="L717" s="134">
        <f>IF('2-E-Communication'!$P$67="no","",ROUND($I717,4))</f>
        <v>0.71299999999999997</v>
      </c>
      <c r="M717" s="134">
        <f>IF('2-E-Communication'!$P$68="no","",ROUND($I717,4))</f>
        <v>0.71299999999999997</v>
      </c>
      <c r="N717" s="134"/>
    </row>
    <row r="718" spans="9:14" x14ac:dyDescent="0.25">
      <c r="I718" s="134">
        <f t="shared" si="203"/>
        <v>0.71400000000000052</v>
      </c>
      <c r="J718" s="134">
        <f>IF('2-E-Communication'!$P$65="no","",ROUND($I718,4))</f>
        <v>0.71399999999999997</v>
      </c>
      <c r="K718" s="134">
        <f>IF('2-E-Communication'!$P$66="no","",ROUND($I718,4))</f>
        <v>0.71399999999999997</v>
      </c>
      <c r="L718" s="134">
        <f>IF('2-E-Communication'!$P$67="no","",ROUND($I718,4))</f>
        <v>0.71399999999999997</v>
      </c>
      <c r="M718" s="134">
        <f>IF('2-E-Communication'!$P$68="no","",ROUND($I718,4))</f>
        <v>0.71399999999999997</v>
      </c>
      <c r="N718" s="134"/>
    </row>
    <row r="719" spans="9:14" x14ac:dyDescent="0.25">
      <c r="I719" s="134">
        <f t="shared" si="203"/>
        <v>0.71500000000000052</v>
      </c>
      <c r="J719" s="134">
        <f>IF('2-E-Communication'!$P$65="no","",ROUND($I719,4))</f>
        <v>0.71499999999999997</v>
      </c>
      <c r="K719" s="134">
        <f>IF('2-E-Communication'!$P$66="no","",ROUND($I719,4))</f>
        <v>0.71499999999999997</v>
      </c>
      <c r="L719" s="134">
        <f>IF('2-E-Communication'!$P$67="no","",ROUND($I719,4))</f>
        <v>0.71499999999999997</v>
      </c>
      <c r="M719" s="134">
        <f>IF('2-E-Communication'!$P$68="no","",ROUND($I719,4))</f>
        <v>0.71499999999999997</v>
      </c>
      <c r="N719" s="134"/>
    </row>
    <row r="720" spans="9:14" x14ac:dyDescent="0.25">
      <c r="I720" s="134">
        <f t="shared" si="203"/>
        <v>0.71600000000000052</v>
      </c>
      <c r="J720" s="134">
        <f>IF('2-E-Communication'!$P$65="no","",ROUND($I720,4))</f>
        <v>0.71599999999999997</v>
      </c>
      <c r="K720" s="134">
        <f>IF('2-E-Communication'!$P$66="no","",ROUND($I720,4))</f>
        <v>0.71599999999999997</v>
      </c>
      <c r="L720" s="134">
        <f>IF('2-E-Communication'!$P$67="no","",ROUND($I720,4))</f>
        <v>0.71599999999999997</v>
      </c>
      <c r="M720" s="134">
        <f>IF('2-E-Communication'!$P$68="no","",ROUND($I720,4))</f>
        <v>0.71599999999999997</v>
      </c>
      <c r="N720" s="134"/>
    </row>
    <row r="721" spans="9:14" x14ac:dyDescent="0.25">
      <c r="I721" s="134">
        <f t="shared" si="203"/>
        <v>0.71700000000000053</v>
      </c>
      <c r="J721" s="134">
        <f>IF('2-E-Communication'!$P$65="no","",ROUND($I721,4))</f>
        <v>0.71699999999999997</v>
      </c>
      <c r="K721" s="134">
        <f>IF('2-E-Communication'!$P$66="no","",ROUND($I721,4))</f>
        <v>0.71699999999999997</v>
      </c>
      <c r="L721" s="134">
        <f>IF('2-E-Communication'!$P$67="no","",ROUND($I721,4))</f>
        <v>0.71699999999999997</v>
      </c>
      <c r="M721" s="134">
        <f>IF('2-E-Communication'!$P$68="no","",ROUND($I721,4))</f>
        <v>0.71699999999999997</v>
      </c>
      <c r="N721" s="134"/>
    </row>
    <row r="722" spans="9:14" x14ac:dyDescent="0.25">
      <c r="I722" s="134">
        <f t="shared" si="203"/>
        <v>0.71800000000000053</v>
      </c>
      <c r="J722" s="134">
        <f>IF('2-E-Communication'!$P$65="no","",ROUND($I722,4))</f>
        <v>0.71799999999999997</v>
      </c>
      <c r="K722" s="134">
        <f>IF('2-E-Communication'!$P$66="no","",ROUND($I722,4))</f>
        <v>0.71799999999999997</v>
      </c>
      <c r="L722" s="134">
        <f>IF('2-E-Communication'!$P$67="no","",ROUND($I722,4))</f>
        <v>0.71799999999999997</v>
      </c>
      <c r="M722" s="134">
        <f>IF('2-E-Communication'!$P$68="no","",ROUND($I722,4))</f>
        <v>0.71799999999999997</v>
      </c>
      <c r="N722" s="134"/>
    </row>
    <row r="723" spans="9:14" x14ac:dyDescent="0.25">
      <c r="I723" s="134">
        <f t="shared" si="203"/>
        <v>0.71900000000000053</v>
      </c>
      <c r="J723" s="134">
        <f>IF('2-E-Communication'!$P$65="no","",ROUND($I723,4))</f>
        <v>0.71899999999999997</v>
      </c>
      <c r="K723" s="134">
        <f>IF('2-E-Communication'!$P$66="no","",ROUND($I723,4))</f>
        <v>0.71899999999999997</v>
      </c>
      <c r="L723" s="134">
        <f>IF('2-E-Communication'!$P$67="no","",ROUND($I723,4))</f>
        <v>0.71899999999999997</v>
      </c>
      <c r="M723" s="134">
        <f>IF('2-E-Communication'!$P$68="no","",ROUND($I723,4))</f>
        <v>0.71899999999999997</v>
      </c>
      <c r="N723" s="134"/>
    </row>
    <row r="724" spans="9:14" x14ac:dyDescent="0.25">
      <c r="I724" s="134">
        <f t="shared" si="203"/>
        <v>0.72000000000000053</v>
      </c>
      <c r="J724" s="134">
        <f>IF('2-E-Communication'!$P$65="no","",ROUND($I724,4))</f>
        <v>0.72</v>
      </c>
      <c r="K724" s="134">
        <f>IF('2-E-Communication'!$P$66="no","",ROUND($I724,4))</f>
        <v>0.72</v>
      </c>
      <c r="L724" s="134">
        <f>IF('2-E-Communication'!$P$67="no","",ROUND($I724,4))</f>
        <v>0.72</v>
      </c>
      <c r="M724" s="134">
        <f>IF('2-E-Communication'!$P$68="no","",ROUND($I724,4))</f>
        <v>0.72</v>
      </c>
      <c r="N724" s="134"/>
    </row>
    <row r="725" spans="9:14" x14ac:dyDescent="0.25">
      <c r="I725" s="134">
        <f t="shared" si="203"/>
        <v>0.72100000000000053</v>
      </c>
      <c r="J725" s="134">
        <f>IF('2-E-Communication'!$P$65="no","",ROUND($I725,4))</f>
        <v>0.72099999999999997</v>
      </c>
      <c r="K725" s="134">
        <f>IF('2-E-Communication'!$P$66="no","",ROUND($I725,4))</f>
        <v>0.72099999999999997</v>
      </c>
      <c r="L725" s="134">
        <f>IF('2-E-Communication'!$P$67="no","",ROUND($I725,4))</f>
        <v>0.72099999999999997</v>
      </c>
      <c r="M725" s="134">
        <f>IF('2-E-Communication'!$P$68="no","",ROUND($I725,4))</f>
        <v>0.72099999999999997</v>
      </c>
      <c r="N725" s="134"/>
    </row>
    <row r="726" spans="9:14" x14ac:dyDescent="0.25">
      <c r="I726" s="134">
        <f t="shared" si="203"/>
        <v>0.72200000000000053</v>
      </c>
      <c r="J726" s="134">
        <f>IF('2-E-Communication'!$P$65="no","",ROUND($I726,4))</f>
        <v>0.72199999999999998</v>
      </c>
      <c r="K726" s="134">
        <f>IF('2-E-Communication'!$P$66="no","",ROUND($I726,4))</f>
        <v>0.72199999999999998</v>
      </c>
      <c r="L726" s="134">
        <f>IF('2-E-Communication'!$P$67="no","",ROUND($I726,4))</f>
        <v>0.72199999999999998</v>
      </c>
      <c r="M726" s="134">
        <f>IF('2-E-Communication'!$P$68="no","",ROUND($I726,4))</f>
        <v>0.72199999999999998</v>
      </c>
      <c r="N726" s="134"/>
    </row>
    <row r="727" spans="9:14" x14ac:dyDescent="0.25">
      <c r="I727" s="134">
        <f t="shared" si="203"/>
        <v>0.72300000000000053</v>
      </c>
      <c r="J727" s="134">
        <f>IF('2-E-Communication'!$P$65="no","",ROUND($I727,4))</f>
        <v>0.72299999999999998</v>
      </c>
      <c r="K727" s="134">
        <f>IF('2-E-Communication'!$P$66="no","",ROUND($I727,4))</f>
        <v>0.72299999999999998</v>
      </c>
      <c r="L727" s="134">
        <f>IF('2-E-Communication'!$P$67="no","",ROUND($I727,4))</f>
        <v>0.72299999999999998</v>
      </c>
      <c r="M727" s="134">
        <f>IF('2-E-Communication'!$P$68="no","",ROUND($I727,4))</f>
        <v>0.72299999999999998</v>
      </c>
      <c r="N727" s="134"/>
    </row>
    <row r="728" spans="9:14" x14ac:dyDescent="0.25">
      <c r="I728" s="134">
        <f t="shared" si="203"/>
        <v>0.72400000000000053</v>
      </c>
      <c r="J728" s="134">
        <f>IF('2-E-Communication'!$P$65="no","",ROUND($I728,4))</f>
        <v>0.72399999999999998</v>
      </c>
      <c r="K728" s="134">
        <f>IF('2-E-Communication'!$P$66="no","",ROUND($I728,4))</f>
        <v>0.72399999999999998</v>
      </c>
      <c r="L728" s="134">
        <f>IF('2-E-Communication'!$P$67="no","",ROUND($I728,4))</f>
        <v>0.72399999999999998</v>
      </c>
      <c r="M728" s="134">
        <f>IF('2-E-Communication'!$P$68="no","",ROUND($I728,4))</f>
        <v>0.72399999999999998</v>
      </c>
      <c r="N728" s="134"/>
    </row>
    <row r="729" spans="9:14" x14ac:dyDescent="0.25">
      <c r="I729" s="134">
        <f t="shared" si="203"/>
        <v>0.72500000000000053</v>
      </c>
      <c r="J729" s="134">
        <f>IF('2-E-Communication'!$P$65="no","",ROUND($I729,4))</f>
        <v>0.72499999999999998</v>
      </c>
      <c r="K729" s="134">
        <f>IF('2-E-Communication'!$P$66="no","",ROUND($I729,4))</f>
        <v>0.72499999999999998</v>
      </c>
      <c r="L729" s="134">
        <f>IF('2-E-Communication'!$P$67="no","",ROUND($I729,4))</f>
        <v>0.72499999999999998</v>
      </c>
      <c r="M729" s="134">
        <f>IF('2-E-Communication'!$P$68="no","",ROUND($I729,4))</f>
        <v>0.72499999999999998</v>
      </c>
      <c r="N729" s="134"/>
    </row>
    <row r="730" spans="9:14" x14ac:dyDescent="0.25">
      <c r="I730" s="134">
        <f t="shared" si="203"/>
        <v>0.72600000000000053</v>
      </c>
      <c r="J730" s="134">
        <f>IF('2-E-Communication'!$P$65="no","",ROUND($I730,4))</f>
        <v>0.72599999999999998</v>
      </c>
      <c r="K730" s="134">
        <f>IF('2-E-Communication'!$P$66="no","",ROUND($I730,4))</f>
        <v>0.72599999999999998</v>
      </c>
      <c r="L730" s="134">
        <f>IF('2-E-Communication'!$P$67="no","",ROUND($I730,4))</f>
        <v>0.72599999999999998</v>
      </c>
      <c r="M730" s="134">
        <f>IF('2-E-Communication'!$P$68="no","",ROUND($I730,4))</f>
        <v>0.72599999999999998</v>
      </c>
      <c r="N730" s="134"/>
    </row>
    <row r="731" spans="9:14" x14ac:dyDescent="0.25">
      <c r="I731" s="134">
        <f t="shared" si="203"/>
        <v>0.72700000000000053</v>
      </c>
      <c r="J731" s="134">
        <f>IF('2-E-Communication'!$P$65="no","",ROUND($I731,4))</f>
        <v>0.72699999999999998</v>
      </c>
      <c r="K731" s="134">
        <f>IF('2-E-Communication'!$P$66="no","",ROUND($I731,4))</f>
        <v>0.72699999999999998</v>
      </c>
      <c r="L731" s="134">
        <f>IF('2-E-Communication'!$P$67="no","",ROUND($I731,4))</f>
        <v>0.72699999999999998</v>
      </c>
      <c r="M731" s="134">
        <f>IF('2-E-Communication'!$P$68="no","",ROUND($I731,4))</f>
        <v>0.72699999999999998</v>
      </c>
      <c r="N731" s="134"/>
    </row>
    <row r="732" spans="9:14" x14ac:dyDescent="0.25">
      <c r="I732" s="134">
        <f t="shared" si="203"/>
        <v>0.72800000000000054</v>
      </c>
      <c r="J732" s="134">
        <f>IF('2-E-Communication'!$P$65="no","",ROUND($I732,4))</f>
        <v>0.72799999999999998</v>
      </c>
      <c r="K732" s="134">
        <f>IF('2-E-Communication'!$P$66="no","",ROUND($I732,4))</f>
        <v>0.72799999999999998</v>
      </c>
      <c r="L732" s="134">
        <f>IF('2-E-Communication'!$P$67="no","",ROUND($I732,4))</f>
        <v>0.72799999999999998</v>
      </c>
      <c r="M732" s="134">
        <f>IF('2-E-Communication'!$P$68="no","",ROUND($I732,4))</f>
        <v>0.72799999999999998</v>
      </c>
      <c r="N732" s="134"/>
    </row>
    <row r="733" spans="9:14" x14ac:dyDescent="0.25">
      <c r="I733" s="134">
        <f t="shared" si="203"/>
        <v>0.72900000000000054</v>
      </c>
      <c r="J733" s="134">
        <f>IF('2-E-Communication'!$P$65="no","",ROUND($I733,4))</f>
        <v>0.72899999999999998</v>
      </c>
      <c r="K733" s="134">
        <f>IF('2-E-Communication'!$P$66="no","",ROUND($I733,4))</f>
        <v>0.72899999999999998</v>
      </c>
      <c r="L733" s="134">
        <f>IF('2-E-Communication'!$P$67="no","",ROUND($I733,4))</f>
        <v>0.72899999999999998</v>
      </c>
      <c r="M733" s="134">
        <f>IF('2-E-Communication'!$P$68="no","",ROUND($I733,4))</f>
        <v>0.72899999999999998</v>
      </c>
      <c r="N733" s="134"/>
    </row>
    <row r="734" spans="9:14" x14ac:dyDescent="0.25">
      <c r="I734" s="134">
        <f t="shared" si="203"/>
        <v>0.73000000000000054</v>
      </c>
      <c r="J734" s="134">
        <f>IF('2-E-Communication'!$P$65="no","",ROUND($I734,4))</f>
        <v>0.73</v>
      </c>
      <c r="K734" s="134">
        <f>IF('2-E-Communication'!$P$66="no","",ROUND($I734,4))</f>
        <v>0.73</v>
      </c>
      <c r="L734" s="134">
        <f>IF('2-E-Communication'!$P$67="no","",ROUND($I734,4))</f>
        <v>0.73</v>
      </c>
      <c r="M734" s="134">
        <f>IF('2-E-Communication'!$P$68="no","",ROUND($I734,4))</f>
        <v>0.73</v>
      </c>
      <c r="N734" s="134"/>
    </row>
    <row r="735" spans="9:14" x14ac:dyDescent="0.25">
      <c r="I735" s="134">
        <f t="shared" si="203"/>
        <v>0.73100000000000054</v>
      </c>
      <c r="J735" s="134">
        <f>IF('2-E-Communication'!$P$65="no","",ROUND($I735,4))</f>
        <v>0.73099999999999998</v>
      </c>
      <c r="K735" s="134">
        <f>IF('2-E-Communication'!$P$66="no","",ROUND($I735,4))</f>
        <v>0.73099999999999998</v>
      </c>
      <c r="L735" s="134">
        <f>IF('2-E-Communication'!$P$67="no","",ROUND($I735,4))</f>
        <v>0.73099999999999998</v>
      </c>
      <c r="M735" s="134">
        <f>IF('2-E-Communication'!$P$68="no","",ROUND($I735,4))</f>
        <v>0.73099999999999998</v>
      </c>
      <c r="N735" s="134"/>
    </row>
    <row r="736" spans="9:14" x14ac:dyDescent="0.25">
      <c r="I736" s="134">
        <f t="shared" si="203"/>
        <v>0.73200000000000054</v>
      </c>
      <c r="J736" s="134">
        <f>IF('2-E-Communication'!$P$65="no","",ROUND($I736,4))</f>
        <v>0.73199999999999998</v>
      </c>
      <c r="K736" s="134">
        <f>IF('2-E-Communication'!$P$66="no","",ROUND($I736,4))</f>
        <v>0.73199999999999998</v>
      </c>
      <c r="L736" s="134">
        <f>IF('2-E-Communication'!$P$67="no","",ROUND($I736,4))</f>
        <v>0.73199999999999998</v>
      </c>
      <c r="M736" s="134">
        <f>IF('2-E-Communication'!$P$68="no","",ROUND($I736,4))</f>
        <v>0.73199999999999998</v>
      </c>
      <c r="N736" s="134"/>
    </row>
    <row r="737" spans="9:14" x14ac:dyDescent="0.25">
      <c r="I737" s="134">
        <f t="shared" si="203"/>
        <v>0.73300000000000054</v>
      </c>
      <c r="J737" s="134">
        <f>IF('2-E-Communication'!$P$65="no","",ROUND($I737,4))</f>
        <v>0.73299999999999998</v>
      </c>
      <c r="K737" s="134">
        <f>IF('2-E-Communication'!$P$66="no","",ROUND($I737,4))</f>
        <v>0.73299999999999998</v>
      </c>
      <c r="L737" s="134">
        <f>IF('2-E-Communication'!$P$67="no","",ROUND($I737,4))</f>
        <v>0.73299999999999998</v>
      </c>
      <c r="M737" s="134">
        <f>IF('2-E-Communication'!$P$68="no","",ROUND($I737,4))</f>
        <v>0.73299999999999998</v>
      </c>
      <c r="N737" s="134"/>
    </row>
    <row r="738" spans="9:14" x14ac:dyDescent="0.25">
      <c r="I738" s="134">
        <f t="shared" si="203"/>
        <v>0.73400000000000054</v>
      </c>
      <c r="J738" s="134">
        <f>IF('2-E-Communication'!$P$65="no","",ROUND($I738,4))</f>
        <v>0.73399999999999999</v>
      </c>
      <c r="K738" s="134">
        <f>IF('2-E-Communication'!$P$66="no","",ROUND($I738,4))</f>
        <v>0.73399999999999999</v>
      </c>
      <c r="L738" s="134">
        <f>IF('2-E-Communication'!$P$67="no","",ROUND($I738,4))</f>
        <v>0.73399999999999999</v>
      </c>
      <c r="M738" s="134">
        <f>IF('2-E-Communication'!$P$68="no","",ROUND($I738,4))</f>
        <v>0.73399999999999999</v>
      </c>
      <c r="N738" s="134"/>
    </row>
    <row r="739" spans="9:14" x14ac:dyDescent="0.25">
      <c r="I739" s="134">
        <f t="shared" si="203"/>
        <v>0.73500000000000054</v>
      </c>
      <c r="J739" s="134">
        <f>IF('2-E-Communication'!$P$65="no","",ROUND($I739,4))</f>
        <v>0.73499999999999999</v>
      </c>
      <c r="K739" s="134">
        <f>IF('2-E-Communication'!$P$66="no","",ROUND($I739,4))</f>
        <v>0.73499999999999999</v>
      </c>
      <c r="L739" s="134">
        <f>IF('2-E-Communication'!$P$67="no","",ROUND($I739,4))</f>
        <v>0.73499999999999999</v>
      </c>
      <c r="M739" s="134">
        <f>IF('2-E-Communication'!$P$68="no","",ROUND($I739,4))</f>
        <v>0.73499999999999999</v>
      </c>
      <c r="N739" s="134"/>
    </row>
    <row r="740" spans="9:14" x14ac:dyDescent="0.25">
      <c r="I740" s="134">
        <f t="shared" si="203"/>
        <v>0.73600000000000054</v>
      </c>
      <c r="J740" s="134">
        <f>IF('2-E-Communication'!$P$65="no","",ROUND($I740,4))</f>
        <v>0.73599999999999999</v>
      </c>
      <c r="K740" s="134">
        <f>IF('2-E-Communication'!$P$66="no","",ROUND($I740,4))</f>
        <v>0.73599999999999999</v>
      </c>
      <c r="L740" s="134">
        <f>IF('2-E-Communication'!$P$67="no","",ROUND($I740,4))</f>
        <v>0.73599999999999999</v>
      </c>
      <c r="M740" s="134">
        <f>IF('2-E-Communication'!$P$68="no","",ROUND($I740,4))</f>
        <v>0.73599999999999999</v>
      </c>
      <c r="N740" s="134"/>
    </row>
    <row r="741" spans="9:14" x14ac:dyDescent="0.25">
      <c r="I741" s="134">
        <f t="shared" si="203"/>
        <v>0.73700000000000054</v>
      </c>
      <c r="J741" s="134">
        <f>IF('2-E-Communication'!$P$65="no","",ROUND($I741,4))</f>
        <v>0.73699999999999999</v>
      </c>
      <c r="K741" s="134">
        <f>IF('2-E-Communication'!$P$66="no","",ROUND($I741,4))</f>
        <v>0.73699999999999999</v>
      </c>
      <c r="L741" s="134">
        <f>IF('2-E-Communication'!$P$67="no","",ROUND($I741,4))</f>
        <v>0.73699999999999999</v>
      </c>
      <c r="M741" s="134">
        <f>IF('2-E-Communication'!$P$68="no","",ROUND($I741,4))</f>
        <v>0.73699999999999999</v>
      </c>
      <c r="N741" s="134"/>
    </row>
    <row r="742" spans="9:14" x14ac:dyDescent="0.25">
      <c r="I742" s="134">
        <f t="shared" si="203"/>
        <v>0.73800000000000054</v>
      </c>
      <c r="J742" s="134">
        <f>IF('2-E-Communication'!$P$65="no","",ROUND($I742,4))</f>
        <v>0.73799999999999999</v>
      </c>
      <c r="K742" s="134">
        <f>IF('2-E-Communication'!$P$66="no","",ROUND($I742,4))</f>
        <v>0.73799999999999999</v>
      </c>
      <c r="L742" s="134">
        <f>IF('2-E-Communication'!$P$67="no","",ROUND($I742,4))</f>
        <v>0.73799999999999999</v>
      </c>
      <c r="M742" s="134">
        <f>IF('2-E-Communication'!$P$68="no","",ROUND($I742,4))</f>
        <v>0.73799999999999999</v>
      </c>
      <c r="N742" s="134"/>
    </row>
    <row r="743" spans="9:14" x14ac:dyDescent="0.25">
      <c r="I743" s="134">
        <f t="shared" si="203"/>
        <v>0.73900000000000055</v>
      </c>
      <c r="J743" s="134">
        <f>IF('2-E-Communication'!$P$65="no","",ROUND($I743,4))</f>
        <v>0.73899999999999999</v>
      </c>
      <c r="K743" s="134">
        <f>IF('2-E-Communication'!$P$66="no","",ROUND($I743,4))</f>
        <v>0.73899999999999999</v>
      </c>
      <c r="L743" s="134">
        <f>IF('2-E-Communication'!$P$67="no","",ROUND($I743,4))</f>
        <v>0.73899999999999999</v>
      </c>
      <c r="M743" s="134">
        <f>IF('2-E-Communication'!$P$68="no","",ROUND($I743,4))</f>
        <v>0.73899999999999999</v>
      </c>
      <c r="N743" s="134"/>
    </row>
    <row r="744" spans="9:14" x14ac:dyDescent="0.25">
      <c r="I744" s="134">
        <f t="shared" si="203"/>
        <v>0.74000000000000055</v>
      </c>
      <c r="J744" s="134">
        <f>IF('2-E-Communication'!$P$65="no","",ROUND($I744,4))</f>
        <v>0.74</v>
      </c>
      <c r="K744" s="134">
        <f>IF('2-E-Communication'!$P$66="no","",ROUND($I744,4))</f>
        <v>0.74</v>
      </c>
      <c r="L744" s="134">
        <f>IF('2-E-Communication'!$P$67="no","",ROUND($I744,4))</f>
        <v>0.74</v>
      </c>
      <c r="M744" s="134">
        <f>IF('2-E-Communication'!$P$68="no","",ROUND($I744,4))</f>
        <v>0.74</v>
      </c>
      <c r="N744" s="134"/>
    </row>
    <row r="745" spans="9:14" x14ac:dyDescent="0.25">
      <c r="I745" s="134">
        <f t="shared" si="203"/>
        <v>0.74100000000000055</v>
      </c>
      <c r="J745" s="134">
        <f>IF('2-E-Communication'!$P$65="no","",ROUND($I745,4))</f>
        <v>0.74099999999999999</v>
      </c>
      <c r="K745" s="134">
        <f>IF('2-E-Communication'!$P$66="no","",ROUND($I745,4))</f>
        <v>0.74099999999999999</v>
      </c>
      <c r="L745" s="134">
        <f>IF('2-E-Communication'!$P$67="no","",ROUND($I745,4))</f>
        <v>0.74099999999999999</v>
      </c>
      <c r="M745" s="134">
        <f>IF('2-E-Communication'!$P$68="no","",ROUND($I745,4))</f>
        <v>0.74099999999999999</v>
      </c>
      <c r="N745" s="134"/>
    </row>
    <row r="746" spans="9:14" x14ac:dyDescent="0.25">
      <c r="I746" s="134">
        <f t="shared" si="203"/>
        <v>0.74200000000000055</v>
      </c>
      <c r="J746" s="134">
        <f>IF('2-E-Communication'!$P$65="no","",ROUND($I746,4))</f>
        <v>0.74199999999999999</v>
      </c>
      <c r="K746" s="134">
        <f>IF('2-E-Communication'!$P$66="no","",ROUND($I746,4))</f>
        <v>0.74199999999999999</v>
      </c>
      <c r="L746" s="134">
        <f>IF('2-E-Communication'!$P$67="no","",ROUND($I746,4))</f>
        <v>0.74199999999999999</v>
      </c>
      <c r="M746" s="134">
        <f>IF('2-E-Communication'!$P$68="no","",ROUND($I746,4))</f>
        <v>0.74199999999999999</v>
      </c>
      <c r="N746" s="134"/>
    </row>
    <row r="747" spans="9:14" x14ac:dyDescent="0.25">
      <c r="I747" s="134">
        <f t="shared" si="203"/>
        <v>0.74300000000000055</v>
      </c>
      <c r="J747" s="134">
        <f>IF('2-E-Communication'!$P$65="no","",ROUND($I747,4))</f>
        <v>0.74299999999999999</v>
      </c>
      <c r="K747" s="134">
        <f>IF('2-E-Communication'!$P$66="no","",ROUND($I747,4))</f>
        <v>0.74299999999999999</v>
      </c>
      <c r="L747" s="134">
        <f>IF('2-E-Communication'!$P$67="no","",ROUND($I747,4))</f>
        <v>0.74299999999999999</v>
      </c>
      <c r="M747" s="134">
        <f>IF('2-E-Communication'!$P$68="no","",ROUND($I747,4))</f>
        <v>0.74299999999999999</v>
      </c>
      <c r="N747" s="134"/>
    </row>
    <row r="748" spans="9:14" x14ac:dyDescent="0.25">
      <c r="I748" s="134">
        <f t="shared" si="203"/>
        <v>0.74400000000000055</v>
      </c>
      <c r="J748" s="134">
        <f>IF('2-E-Communication'!$P$65="no","",ROUND($I748,4))</f>
        <v>0.74399999999999999</v>
      </c>
      <c r="K748" s="134">
        <f>IF('2-E-Communication'!$P$66="no","",ROUND($I748,4))</f>
        <v>0.74399999999999999</v>
      </c>
      <c r="L748" s="134">
        <f>IF('2-E-Communication'!$P$67="no","",ROUND($I748,4))</f>
        <v>0.74399999999999999</v>
      </c>
      <c r="M748" s="134">
        <f>IF('2-E-Communication'!$P$68="no","",ROUND($I748,4))</f>
        <v>0.74399999999999999</v>
      </c>
      <c r="N748" s="134"/>
    </row>
    <row r="749" spans="9:14" x14ac:dyDescent="0.25">
      <c r="I749" s="134">
        <f t="shared" si="203"/>
        <v>0.74500000000000055</v>
      </c>
      <c r="J749" s="134">
        <f>IF('2-E-Communication'!$P$65="no","",ROUND($I749,4))</f>
        <v>0.745</v>
      </c>
      <c r="K749" s="134">
        <f>IF('2-E-Communication'!$P$66="no","",ROUND($I749,4))</f>
        <v>0.745</v>
      </c>
      <c r="L749" s="134">
        <f>IF('2-E-Communication'!$P$67="no","",ROUND($I749,4))</f>
        <v>0.745</v>
      </c>
      <c r="M749" s="134">
        <f>IF('2-E-Communication'!$P$68="no","",ROUND($I749,4))</f>
        <v>0.745</v>
      </c>
      <c r="N749" s="134"/>
    </row>
    <row r="750" spans="9:14" x14ac:dyDescent="0.25">
      <c r="I750" s="134">
        <f t="shared" si="203"/>
        <v>0.74600000000000055</v>
      </c>
      <c r="J750" s="134">
        <f>IF('2-E-Communication'!$P$65="no","",ROUND($I750,4))</f>
        <v>0.746</v>
      </c>
      <c r="K750" s="134">
        <f>IF('2-E-Communication'!$P$66="no","",ROUND($I750,4))</f>
        <v>0.746</v>
      </c>
      <c r="L750" s="134">
        <f>IF('2-E-Communication'!$P$67="no","",ROUND($I750,4))</f>
        <v>0.746</v>
      </c>
      <c r="M750" s="134">
        <f>IF('2-E-Communication'!$P$68="no","",ROUND($I750,4))</f>
        <v>0.746</v>
      </c>
      <c r="N750" s="134"/>
    </row>
    <row r="751" spans="9:14" x14ac:dyDescent="0.25">
      <c r="I751" s="134">
        <f t="shared" si="203"/>
        <v>0.74700000000000055</v>
      </c>
      <c r="J751" s="134">
        <f>IF('2-E-Communication'!$P$65="no","",ROUND($I751,4))</f>
        <v>0.747</v>
      </c>
      <c r="K751" s="134">
        <f>IF('2-E-Communication'!$P$66="no","",ROUND($I751,4))</f>
        <v>0.747</v>
      </c>
      <c r="L751" s="134">
        <f>IF('2-E-Communication'!$P$67="no","",ROUND($I751,4))</f>
        <v>0.747</v>
      </c>
      <c r="M751" s="134">
        <f>IF('2-E-Communication'!$P$68="no","",ROUND($I751,4))</f>
        <v>0.747</v>
      </c>
      <c r="N751" s="134"/>
    </row>
    <row r="752" spans="9:14" x14ac:dyDescent="0.25">
      <c r="I752" s="134">
        <f t="shared" si="203"/>
        <v>0.74800000000000055</v>
      </c>
      <c r="J752" s="134">
        <f>IF('2-E-Communication'!$P$65="no","",ROUND($I752,4))</f>
        <v>0.748</v>
      </c>
      <c r="K752" s="134">
        <f>IF('2-E-Communication'!$P$66="no","",ROUND($I752,4))</f>
        <v>0.748</v>
      </c>
      <c r="L752" s="134">
        <f>IF('2-E-Communication'!$P$67="no","",ROUND($I752,4))</f>
        <v>0.748</v>
      </c>
      <c r="M752" s="134">
        <f>IF('2-E-Communication'!$P$68="no","",ROUND($I752,4))</f>
        <v>0.748</v>
      </c>
      <c r="N752" s="134"/>
    </row>
    <row r="753" spans="9:14" x14ac:dyDescent="0.25">
      <c r="I753" s="134">
        <f t="shared" si="203"/>
        <v>0.74900000000000055</v>
      </c>
      <c r="J753" s="134">
        <f>IF('2-E-Communication'!$P$65="no","",ROUND($I753,4))</f>
        <v>0.749</v>
      </c>
      <c r="K753" s="134">
        <f>IF('2-E-Communication'!$P$66="no","",ROUND($I753,4))</f>
        <v>0.749</v>
      </c>
      <c r="L753" s="134">
        <f>IF('2-E-Communication'!$P$67="no","",ROUND($I753,4))</f>
        <v>0.749</v>
      </c>
      <c r="M753" s="134">
        <f>IF('2-E-Communication'!$P$68="no","",ROUND($I753,4))</f>
        <v>0.749</v>
      </c>
      <c r="N753" s="134"/>
    </row>
    <row r="754" spans="9:14" x14ac:dyDescent="0.25">
      <c r="I754" s="134">
        <f t="shared" si="203"/>
        <v>0.75000000000000056</v>
      </c>
      <c r="J754" s="134">
        <f>IF('2-E-Communication'!$P$65="no","",ROUND($I754,4))</f>
        <v>0.75</v>
      </c>
      <c r="K754" s="134">
        <f>IF('2-E-Communication'!$P$66="no","",ROUND($I754,4))</f>
        <v>0.75</v>
      </c>
      <c r="L754" s="134">
        <f>IF('2-E-Communication'!$P$67="no","",ROUND($I754,4))</f>
        <v>0.75</v>
      </c>
      <c r="M754" s="134">
        <f>IF('2-E-Communication'!$P$68="no","",ROUND($I754,4))</f>
        <v>0.75</v>
      </c>
      <c r="N754" s="134"/>
    </row>
    <row r="755" spans="9:14" x14ac:dyDescent="0.25">
      <c r="I755" s="134">
        <f t="shared" si="203"/>
        <v>0.75100000000000056</v>
      </c>
      <c r="J755" s="134">
        <f>IF('2-E-Communication'!$P$65="no","",ROUND($I755,4))</f>
        <v>0.751</v>
      </c>
      <c r="K755" s="134">
        <f>IF('2-E-Communication'!$P$66="no","",ROUND($I755,4))</f>
        <v>0.751</v>
      </c>
      <c r="L755" s="134">
        <f>IF('2-E-Communication'!$P$67="no","",ROUND($I755,4))</f>
        <v>0.751</v>
      </c>
      <c r="M755" s="134">
        <f>IF('2-E-Communication'!$P$68="no","",ROUND($I755,4))</f>
        <v>0.751</v>
      </c>
      <c r="N755" s="134"/>
    </row>
    <row r="756" spans="9:14" x14ac:dyDescent="0.25">
      <c r="I756" s="134">
        <f t="shared" si="203"/>
        <v>0.75200000000000056</v>
      </c>
      <c r="J756" s="134">
        <f>IF('2-E-Communication'!$P$65="no","",ROUND($I756,4))</f>
        <v>0.752</v>
      </c>
      <c r="K756" s="134">
        <f>IF('2-E-Communication'!$P$66="no","",ROUND($I756,4))</f>
        <v>0.752</v>
      </c>
      <c r="L756" s="134">
        <f>IF('2-E-Communication'!$P$67="no","",ROUND($I756,4))</f>
        <v>0.752</v>
      </c>
      <c r="M756" s="134">
        <f>IF('2-E-Communication'!$P$68="no","",ROUND($I756,4))</f>
        <v>0.752</v>
      </c>
      <c r="N756" s="134"/>
    </row>
    <row r="757" spans="9:14" x14ac:dyDescent="0.25">
      <c r="I757" s="134">
        <f t="shared" si="203"/>
        <v>0.75300000000000056</v>
      </c>
      <c r="J757" s="134">
        <f>IF('2-E-Communication'!$P$65="no","",ROUND($I757,4))</f>
        <v>0.753</v>
      </c>
      <c r="K757" s="134">
        <f>IF('2-E-Communication'!$P$66="no","",ROUND($I757,4))</f>
        <v>0.753</v>
      </c>
      <c r="L757" s="134">
        <f>IF('2-E-Communication'!$P$67="no","",ROUND($I757,4))</f>
        <v>0.753</v>
      </c>
      <c r="M757" s="134">
        <f>IF('2-E-Communication'!$P$68="no","",ROUND($I757,4))</f>
        <v>0.753</v>
      </c>
      <c r="N757" s="134"/>
    </row>
    <row r="758" spans="9:14" x14ac:dyDescent="0.25">
      <c r="I758" s="134">
        <f t="shared" si="203"/>
        <v>0.75400000000000056</v>
      </c>
      <c r="J758" s="134">
        <f>IF('2-E-Communication'!$P$65="no","",ROUND($I758,4))</f>
        <v>0.754</v>
      </c>
      <c r="K758" s="134">
        <f>IF('2-E-Communication'!$P$66="no","",ROUND($I758,4))</f>
        <v>0.754</v>
      </c>
      <c r="L758" s="134">
        <f>IF('2-E-Communication'!$P$67="no","",ROUND($I758,4))</f>
        <v>0.754</v>
      </c>
      <c r="M758" s="134">
        <f>IF('2-E-Communication'!$P$68="no","",ROUND($I758,4))</f>
        <v>0.754</v>
      </c>
      <c r="N758" s="134"/>
    </row>
    <row r="759" spans="9:14" x14ac:dyDescent="0.25">
      <c r="I759" s="134">
        <f t="shared" si="203"/>
        <v>0.75500000000000056</v>
      </c>
      <c r="J759" s="134">
        <f>IF('2-E-Communication'!$P$65="no","",ROUND($I759,4))</f>
        <v>0.755</v>
      </c>
      <c r="K759" s="134">
        <f>IF('2-E-Communication'!$P$66="no","",ROUND($I759,4))</f>
        <v>0.755</v>
      </c>
      <c r="L759" s="134">
        <f>IF('2-E-Communication'!$P$67="no","",ROUND($I759,4))</f>
        <v>0.755</v>
      </c>
      <c r="M759" s="134">
        <f>IF('2-E-Communication'!$P$68="no","",ROUND($I759,4))</f>
        <v>0.755</v>
      </c>
      <c r="N759" s="134"/>
    </row>
    <row r="760" spans="9:14" x14ac:dyDescent="0.25">
      <c r="I760" s="134">
        <f t="shared" si="203"/>
        <v>0.75600000000000056</v>
      </c>
      <c r="J760" s="134">
        <f>IF('2-E-Communication'!$P$65="no","",ROUND($I760,4))</f>
        <v>0.75600000000000001</v>
      </c>
      <c r="K760" s="134">
        <f>IF('2-E-Communication'!$P$66="no","",ROUND($I760,4))</f>
        <v>0.75600000000000001</v>
      </c>
      <c r="L760" s="134">
        <f>IF('2-E-Communication'!$P$67="no","",ROUND($I760,4))</f>
        <v>0.75600000000000001</v>
      </c>
      <c r="M760" s="134">
        <f>IF('2-E-Communication'!$P$68="no","",ROUND($I760,4))</f>
        <v>0.75600000000000001</v>
      </c>
      <c r="N760" s="134"/>
    </row>
    <row r="761" spans="9:14" x14ac:dyDescent="0.25">
      <c r="I761" s="134">
        <f t="shared" si="203"/>
        <v>0.75700000000000056</v>
      </c>
      <c r="J761" s="134">
        <f>IF('2-E-Communication'!$P$65="no","",ROUND($I761,4))</f>
        <v>0.75700000000000001</v>
      </c>
      <c r="K761" s="134">
        <f>IF('2-E-Communication'!$P$66="no","",ROUND($I761,4))</f>
        <v>0.75700000000000001</v>
      </c>
      <c r="L761" s="134">
        <f>IF('2-E-Communication'!$P$67="no","",ROUND($I761,4))</f>
        <v>0.75700000000000001</v>
      </c>
      <c r="M761" s="134">
        <f>IF('2-E-Communication'!$P$68="no","",ROUND($I761,4))</f>
        <v>0.75700000000000001</v>
      </c>
      <c r="N761" s="134"/>
    </row>
    <row r="762" spans="9:14" x14ac:dyDescent="0.25">
      <c r="I762" s="134">
        <f t="shared" si="203"/>
        <v>0.75800000000000056</v>
      </c>
      <c r="J762" s="134">
        <f>IF('2-E-Communication'!$P$65="no","",ROUND($I762,4))</f>
        <v>0.75800000000000001</v>
      </c>
      <c r="K762" s="134">
        <f>IF('2-E-Communication'!$P$66="no","",ROUND($I762,4))</f>
        <v>0.75800000000000001</v>
      </c>
      <c r="L762" s="134">
        <f>IF('2-E-Communication'!$P$67="no","",ROUND($I762,4))</f>
        <v>0.75800000000000001</v>
      </c>
      <c r="M762" s="134">
        <f>IF('2-E-Communication'!$P$68="no","",ROUND($I762,4))</f>
        <v>0.75800000000000001</v>
      </c>
      <c r="N762" s="134"/>
    </row>
    <row r="763" spans="9:14" x14ac:dyDescent="0.25">
      <c r="I763" s="134">
        <f t="shared" si="203"/>
        <v>0.75900000000000056</v>
      </c>
      <c r="J763" s="134">
        <f>IF('2-E-Communication'!$P$65="no","",ROUND($I763,4))</f>
        <v>0.75900000000000001</v>
      </c>
      <c r="K763" s="134">
        <f>IF('2-E-Communication'!$P$66="no","",ROUND($I763,4))</f>
        <v>0.75900000000000001</v>
      </c>
      <c r="L763" s="134">
        <f>IF('2-E-Communication'!$P$67="no","",ROUND($I763,4))</f>
        <v>0.75900000000000001</v>
      </c>
      <c r="M763" s="134">
        <f>IF('2-E-Communication'!$P$68="no","",ROUND($I763,4))</f>
        <v>0.75900000000000001</v>
      </c>
      <c r="N763" s="134"/>
    </row>
    <row r="764" spans="9:14" x14ac:dyDescent="0.25">
      <c r="I764" s="134">
        <f t="shared" si="203"/>
        <v>0.76000000000000056</v>
      </c>
      <c r="J764" s="134">
        <f>IF('2-E-Communication'!$P$65="no","",ROUND($I764,4))</f>
        <v>0.76</v>
      </c>
      <c r="K764" s="134">
        <f>IF('2-E-Communication'!$P$66="no","",ROUND($I764,4))</f>
        <v>0.76</v>
      </c>
      <c r="L764" s="134">
        <f>IF('2-E-Communication'!$P$67="no","",ROUND($I764,4))</f>
        <v>0.76</v>
      </c>
      <c r="M764" s="134">
        <f>IF('2-E-Communication'!$P$68="no","",ROUND($I764,4))</f>
        <v>0.76</v>
      </c>
      <c r="N764" s="134"/>
    </row>
    <row r="765" spans="9:14" x14ac:dyDescent="0.25">
      <c r="I765" s="134">
        <f t="shared" ref="I765:I828" si="204">I764+0.001</f>
        <v>0.76100000000000056</v>
      </c>
      <c r="J765" s="134">
        <f>IF('2-E-Communication'!$P$65="no","",ROUND($I765,4))</f>
        <v>0.76100000000000001</v>
      </c>
      <c r="K765" s="134">
        <f>IF('2-E-Communication'!$P$66="no","",ROUND($I765,4))</f>
        <v>0.76100000000000001</v>
      </c>
      <c r="L765" s="134">
        <f>IF('2-E-Communication'!$P$67="no","",ROUND($I765,4))</f>
        <v>0.76100000000000001</v>
      </c>
      <c r="M765" s="134">
        <f>IF('2-E-Communication'!$P$68="no","",ROUND($I765,4))</f>
        <v>0.76100000000000001</v>
      </c>
      <c r="N765" s="134"/>
    </row>
    <row r="766" spans="9:14" x14ac:dyDescent="0.25">
      <c r="I766" s="134">
        <f t="shared" si="204"/>
        <v>0.76200000000000057</v>
      </c>
      <c r="J766" s="134">
        <f>IF('2-E-Communication'!$P$65="no","",ROUND($I766,4))</f>
        <v>0.76200000000000001</v>
      </c>
      <c r="K766" s="134">
        <f>IF('2-E-Communication'!$P$66="no","",ROUND($I766,4))</f>
        <v>0.76200000000000001</v>
      </c>
      <c r="L766" s="134">
        <f>IF('2-E-Communication'!$P$67="no","",ROUND($I766,4))</f>
        <v>0.76200000000000001</v>
      </c>
      <c r="M766" s="134">
        <f>IF('2-E-Communication'!$P$68="no","",ROUND($I766,4))</f>
        <v>0.76200000000000001</v>
      </c>
      <c r="N766" s="134"/>
    </row>
    <row r="767" spans="9:14" x14ac:dyDescent="0.25">
      <c r="I767" s="134">
        <f t="shared" si="204"/>
        <v>0.76300000000000057</v>
      </c>
      <c r="J767" s="134">
        <f>IF('2-E-Communication'!$P$65="no","",ROUND($I767,4))</f>
        <v>0.76300000000000001</v>
      </c>
      <c r="K767" s="134">
        <f>IF('2-E-Communication'!$P$66="no","",ROUND($I767,4))</f>
        <v>0.76300000000000001</v>
      </c>
      <c r="L767" s="134">
        <f>IF('2-E-Communication'!$P$67="no","",ROUND($I767,4))</f>
        <v>0.76300000000000001</v>
      </c>
      <c r="M767" s="134">
        <f>IF('2-E-Communication'!$P$68="no","",ROUND($I767,4))</f>
        <v>0.76300000000000001</v>
      </c>
      <c r="N767" s="134"/>
    </row>
    <row r="768" spans="9:14" x14ac:dyDescent="0.25">
      <c r="I768" s="134">
        <f t="shared" si="204"/>
        <v>0.76400000000000057</v>
      </c>
      <c r="J768" s="134">
        <f>IF('2-E-Communication'!$P$65="no","",ROUND($I768,4))</f>
        <v>0.76400000000000001</v>
      </c>
      <c r="K768" s="134">
        <f>IF('2-E-Communication'!$P$66="no","",ROUND($I768,4))</f>
        <v>0.76400000000000001</v>
      </c>
      <c r="L768" s="134">
        <f>IF('2-E-Communication'!$P$67="no","",ROUND($I768,4))</f>
        <v>0.76400000000000001</v>
      </c>
      <c r="M768" s="134">
        <f>IF('2-E-Communication'!$P$68="no","",ROUND($I768,4))</f>
        <v>0.76400000000000001</v>
      </c>
      <c r="N768" s="134"/>
    </row>
    <row r="769" spans="9:14" x14ac:dyDescent="0.25">
      <c r="I769" s="134">
        <f t="shared" si="204"/>
        <v>0.76500000000000057</v>
      </c>
      <c r="J769" s="134">
        <f>IF('2-E-Communication'!$P$65="no","",ROUND($I769,4))</f>
        <v>0.76500000000000001</v>
      </c>
      <c r="K769" s="134">
        <f>IF('2-E-Communication'!$P$66="no","",ROUND($I769,4))</f>
        <v>0.76500000000000001</v>
      </c>
      <c r="L769" s="134">
        <f>IF('2-E-Communication'!$P$67="no","",ROUND($I769,4))</f>
        <v>0.76500000000000001</v>
      </c>
      <c r="M769" s="134">
        <f>IF('2-E-Communication'!$P$68="no","",ROUND($I769,4))</f>
        <v>0.76500000000000001</v>
      </c>
      <c r="N769" s="134"/>
    </row>
    <row r="770" spans="9:14" x14ac:dyDescent="0.25">
      <c r="I770" s="134">
        <f t="shared" si="204"/>
        <v>0.76600000000000057</v>
      </c>
      <c r="J770" s="134">
        <f>IF('2-E-Communication'!$P$65="no","",ROUND($I770,4))</f>
        <v>0.76600000000000001</v>
      </c>
      <c r="K770" s="134">
        <f>IF('2-E-Communication'!$P$66="no","",ROUND($I770,4))</f>
        <v>0.76600000000000001</v>
      </c>
      <c r="L770" s="134">
        <f>IF('2-E-Communication'!$P$67="no","",ROUND($I770,4))</f>
        <v>0.76600000000000001</v>
      </c>
      <c r="M770" s="134">
        <f>IF('2-E-Communication'!$P$68="no","",ROUND($I770,4))</f>
        <v>0.76600000000000001</v>
      </c>
      <c r="N770" s="134"/>
    </row>
    <row r="771" spans="9:14" x14ac:dyDescent="0.25">
      <c r="I771" s="134">
        <f t="shared" si="204"/>
        <v>0.76700000000000057</v>
      </c>
      <c r="J771" s="134">
        <f>IF('2-E-Communication'!$P$65="no","",ROUND($I771,4))</f>
        <v>0.76700000000000002</v>
      </c>
      <c r="K771" s="134">
        <f>IF('2-E-Communication'!$P$66="no","",ROUND($I771,4))</f>
        <v>0.76700000000000002</v>
      </c>
      <c r="L771" s="134">
        <f>IF('2-E-Communication'!$P$67="no","",ROUND($I771,4))</f>
        <v>0.76700000000000002</v>
      </c>
      <c r="M771" s="134">
        <f>IF('2-E-Communication'!$P$68="no","",ROUND($I771,4))</f>
        <v>0.76700000000000002</v>
      </c>
      <c r="N771" s="134"/>
    </row>
    <row r="772" spans="9:14" x14ac:dyDescent="0.25">
      <c r="I772" s="134">
        <f t="shared" si="204"/>
        <v>0.76800000000000057</v>
      </c>
      <c r="J772" s="134">
        <f>IF('2-E-Communication'!$P$65="no","",ROUND($I772,4))</f>
        <v>0.76800000000000002</v>
      </c>
      <c r="K772" s="134">
        <f>IF('2-E-Communication'!$P$66="no","",ROUND($I772,4))</f>
        <v>0.76800000000000002</v>
      </c>
      <c r="L772" s="134">
        <f>IF('2-E-Communication'!$P$67="no","",ROUND($I772,4))</f>
        <v>0.76800000000000002</v>
      </c>
      <c r="M772" s="134">
        <f>IF('2-E-Communication'!$P$68="no","",ROUND($I772,4))</f>
        <v>0.76800000000000002</v>
      </c>
      <c r="N772" s="134"/>
    </row>
    <row r="773" spans="9:14" x14ac:dyDescent="0.25">
      <c r="I773" s="134">
        <f t="shared" si="204"/>
        <v>0.76900000000000057</v>
      </c>
      <c r="J773" s="134">
        <f>IF('2-E-Communication'!$P$65="no","",ROUND($I773,4))</f>
        <v>0.76900000000000002</v>
      </c>
      <c r="K773" s="134">
        <f>IF('2-E-Communication'!$P$66="no","",ROUND($I773,4))</f>
        <v>0.76900000000000002</v>
      </c>
      <c r="L773" s="134">
        <f>IF('2-E-Communication'!$P$67="no","",ROUND($I773,4))</f>
        <v>0.76900000000000002</v>
      </c>
      <c r="M773" s="134">
        <f>IF('2-E-Communication'!$P$68="no","",ROUND($I773,4))</f>
        <v>0.76900000000000002</v>
      </c>
      <c r="N773" s="134"/>
    </row>
    <row r="774" spans="9:14" x14ac:dyDescent="0.25">
      <c r="I774" s="134">
        <f t="shared" si="204"/>
        <v>0.77000000000000057</v>
      </c>
      <c r="J774" s="134">
        <f>IF('2-E-Communication'!$P$65="no","",ROUND($I774,4))</f>
        <v>0.77</v>
      </c>
      <c r="K774" s="134">
        <f>IF('2-E-Communication'!$P$66="no","",ROUND($I774,4))</f>
        <v>0.77</v>
      </c>
      <c r="L774" s="134">
        <f>IF('2-E-Communication'!$P$67="no","",ROUND($I774,4))</f>
        <v>0.77</v>
      </c>
      <c r="M774" s="134">
        <f>IF('2-E-Communication'!$P$68="no","",ROUND($I774,4))</f>
        <v>0.77</v>
      </c>
      <c r="N774" s="134"/>
    </row>
    <row r="775" spans="9:14" x14ac:dyDescent="0.25">
      <c r="I775" s="134">
        <f t="shared" si="204"/>
        <v>0.77100000000000057</v>
      </c>
      <c r="J775" s="134">
        <f>IF('2-E-Communication'!$P$65="no","",ROUND($I775,4))</f>
        <v>0.77100000000000002</v>
      </c>
      <c r="K775" s="134">
        <f>IF('2-E-Communication'!$P$66="no","",ROUND($I775,4))</f>
        <v>0.77100000000000002</v>
      </c>
      <c r="L775" s="134">
        <f>IF('2-E-Communication'!$P$67="no","",ROUND($I775,4))</f>
        <v>0.77100000000000002</v>
      </c>
      <c r="M775" s="134">
        <f>IF('2-E-Communication'!$P$68="no","",ROUND($I775,4))</f>
        <v>0.77100000000000002</v>
      </c>
      <c r="N775" s="134"/>
    </row>
    <row r="776" spans="9:14" x14ac:dyDescent="0.25">
      <c r="I776" s="134">
        <f t="shared" si="204"/>
        <v>0.77200000000000057</v>
      </c>
      <c r="J776" s="134">
        <f>IF('2-E-Communication'!$P$65="no","",ROUND($I776,4))</f>
        <v>0.77200000000000002</v>
      </c>
      <c r="K776" s="134">
        <f>IF('2-E-Communication'!$P$66="no","",ROUND($I776,4))</f>
        <v>0.77200000000000002</v>
      </c>
      <c r="L776" s="134">
        <f>IF('2-E-Communication'!$P$67="no","",ROUND($I776,4))</f>
        <v>0.77200000000000002</v>
      </c>
      <c r="M776" s="134">
        <f>IF('2-E-Communication'!$P$68="no","",ROUND($I776,4))</f>
        <v>0.77200000000000002</v>
      </c>
      <c r="N776" s="134"/>
    </row>
    <row r="777" spans="9:14" x14ac:dyDescent="0.25">
      <c r="I777" s="134">
        <f t="shared" si="204"/>
        <v>0.77300000000000058</v>
      </c>
      <c r="J777" s="134">
        <f>IF('2-E-Communication'!$P$65="no","",ROUND($I777,4))</f>
        <v>0.77300000000000002</v>
      </c>
      <c r="K777" s="134">
        <f>IF('2-E-Communication'!$P$66="no","",ROUND($I777,4))</f>
        <v>0.77300000000000002</v>
      </c>
      <c r="L777" s="134">
        <f>IF('2-E-Communication'!$P$67="no","",ROUND($I777,4))</f>
        <v>0.77300000000000002</v>
      </c>
      <c r="M777" s="134">
        <f>IF('2-E-Communication'!$P$68="no","",ROUND($I777,4))</f>
        <v>0.77300000000000002</v>
      </c>
      <c r="N777" s="134"/>
    </row>
    <row r="778" spans="9:14" x14ac:dyDescent="0.25">
      <c r="I778" s="134">
        <f t="shared" si="204"/>
        <v>0.77400000000000058</v>
      </c>
      <c r="J778" s="134">
        <f>IF('2-E-Communication'!$P$65="no","",ROUND($I778,4))</f>
        <v>0.77400000000000002</v>
      </c>
      <c r="K778" s="134">
        <f>IF('2-E-Communication'!$P$66="no","",ROUND($I778,4))</f>
        <v>0.77400000000000002</v>
      </c>
      <c r="L778" s="134">
        <f>IF('2-E-Communication'!$P$67="no","",ROUND($I778,4))</f>
        <v>0.77400000000000002</v>
      </c>
      <c r="M778" s="134">
        <f>IF('2-E-Communication'!$P$68="no","",ROUND($I778,4))</f>
        <v>0.77400000000000002</v>
      </c>
      <c r="N778" s="134"/>
    </row>
    <row r="779" spans="9:14" x14ac:dyDescent="0.25">
      <c r="I779" s="134">
        <f t="shared" si="204"/>
        <v>0.77500000000000058</v>
      </c>
      <c r="J779" s="134">
        <f>IF('2-E-Communication'!$P$65="no","",ROUND($I779,4))</f>
        <v>0.77500000000000002</v>
      </c>
      <c r="K779" s="134">
        <f>IF('2-E-Communication'!$P$66="no","",ROUND($I779,4))</f>
        <v>0.77500000000000002</v>
      </c>
      <c r="L779" s="134">
        <f>IF('2-E-Communication'!$P$67="no","",ROUND($I779,4))</f>
        <v>0.77500000000000002</v>
      </c>
      <c r="M779" s="134">
        <f>IF('2-E-Communication'!$P$68="no","",ROUND($I779,4))</f>
        <v>0.77500000000000002</v>
      </c>
      <c r="N779" s="134"/>
    </row>
    <row r="780" spans="9:14" x14ac:dyDescent="0.25">
      <c r="I780" s="134">
        <f t="shared" si="204"/>
        <v>0.77600000000000058</v>
      </c>
      <c r="J780" s="134">
        <f>IF('2-E-Communication'!$P$65="no","",ROUND($I780,4))</f>
        <v>0.77600000000000002</v>
      </c>
      <c r="K780" s="134">
        <f>IF('2-E-Communication'!$P$66="no","",ROUND($I780,4))</f>
        <v>0.77600000000000002</v>
      </c>
      <c r="L780" s="134">
        <f>IF('2-E-Communication'!$P$67="no","",ROUND($I780,4))</f>
        <v>0.77600000000000002</v>
      </c>
      <c r="M780" s="134">
        <f>IF('2-E-Communication'!$P$68="no","",ROUND($I780,4))</f>
        <v>0.77600000000000002</v>
      </c>
      <c r="N780" s="134"/>
    </row>
    <row r="781" spans="9:14" x14ac:dyDescent="0.25">
      <c r="I781" s="134">
        <f t="shared" si="204"/>
        <v>0.77700000000000058</v>
      </c>
      <c r="J781" s="134">
        <f>IF('2-E-Communication'!$P$65="no","",ROUND($I781,4))</f>
        <v>0.77700000000000002</v>
      </c>
      <c r="K781" s="134">
        <f>IF('2-E-Communication'!$P$66="no","",ROUND($I781,4))</f>
        <v>0.77700000000000002</v>
      </c>
      <c r="L781" s="134">
        <f>IF('2-E-Communication'!$P$67="no","",ROUND($I781,4))</f>
        <v>0.77700000000000002</v>
      </c>
      <c r="M781" s="134">
        <f>IF('2-E-Communication'!$P$68="no","",ROUND($I781,4))</f>
        <v>0.77700000000000002</v>
      </c>
      <c r="N781" s="134"/>
    </row>
    <row r="782" spans="9:14" x14ac:dyDescent="0.25">
      <c r="I782" s="134">
        <f t="shared" si="204"/>
        <v>0.77800000000000058</v>
      </c>
      <c r="J782" s="134">
        <f>IF('2-E-Communication'!$P$65="no","",ROUND($I782,4))</f>
        <v>0.77800000000000002</v>
      </c>
      <c r="K782" s="134">
        <f>IF('2-E-Communication'!$P$66="no","",ROUND($I782,4))</f>
        <v>0.77800000000000002</v>
      </c>
      <c r="L782" s="134">
        <f>IF('2-E-Communication'!$P$67="no","",ROUND($I782,4))</f>
        <v>0.77800000000000002</v>
      </c>
      <c r="M782" s="134">
        <f>IF('2-E-Communication'!$P$68="no","",ROUND($I782,4))</f>
        <v>0.77800000000000002</v>
      </c>
      <c r="N782" s="134"/>
    </row>
    <row r="783" spans="9:14" x14ac:dyDescent="0.25">
      <c r="I783" s="134">
        <f t="shared" si="204"/>
        <v>0.77900000000000058</v>
      </c>
      <c r="J783" s="134">
        <f>IF('2-E-Communication'!$P$65="no","",ROUND($I783,4))</f>
        <v>0.77900000000000003</v>
      </c>
      <c r="K783" s="134">
        <f>IF('2-E-Communication'!$P$66="no","",ROUND($I783,4))</f>
        <v>0.77900000000000003</v>
      </c>
      <c r="L783" s="134">
        <f>IF('2-E-Communication'!$P$67="no","",ROUND($I783,4))</f>
        <v>0.77900000000000003</v>
      </c>
      <c r="M783" s="134">
        <f>IF('2-E-Communication'!$P$68="no","",ROUND($I783,4))</f>
        <v>0.77900000000000003</v>
      </c>
      <c r="N783" s="134"/>
    </row>
    <row r="784" spans="9:14" x14ac:dyDescent="0.25">
      <c r="I784" s="134">
        <f t="shared" si="204"/>
        <v>0.78000000000000058</v>
      </c>
      <c r="J784" s="134">
        <f>IF('2-E-Communication'!$P$65="no","",ROUND($I784,4))</f>
        <v>0.78</v>
      </c>
      <c r="K784" s="134">
        <f>IF('2-E-Communication'!$P$66="no","",ROUND($I784,4))</f>
        <v>0.78</v>
      </c>
      <c r="L784" s="134">
        <f>IF('2-E-Communication'!$P$67="no","",ROUND($I784,4))</f>
        <v>0.78</v>
      </c>
      <c r="M784" s="134">
        <f>IF('2-E-Communication'!$P$68="no","",ROUND($I784,4))</f>
        <v>0.78</v>
      </c>
      <c r="N784" s="134"/>
    </row>
    <row r="785" spans="9:14" x14ac:dyDescent="0.25">
      <c r="I785" s="134">
        <f t="shared" si="204"/>
        <v>0.78100000000000058</v>
      </c>
      <c r="J785" s="134">
        <f>IF('2-E-Communication'!$P$65="no","",ROUND($I785,4))</f>
        <v>0.78100000000000003</v>
      </c>
      <c r="K785" s="134">
        <f>IF('2-E-Communication'!$P$66="no","",ROUND($I785,4))</f>
        <v>0.78100000000000003</v>
      </c>
      <c r="L785" s="134">
        <f>IF('2-E-Communication'!$P$67="no","",ROUND($I785,4))</f>
        <v>0.78100000000000003</v>
      </c>
      <c r="M785" s="134">
        <f>IF('2-E-Communication'!$P$68="no","",ROUND($I785,4))</f>
        <v>0.78100000000000003</v>
      </c>
      <c r="N785" s="134"/>
    </row>
    <row r="786" spans="9:14" x14ac:dyDescent="0.25">
      <c r="I786" s="134">
        <f t="shared" si="204"/>
        <v>0.78200000000000058</v>
      </c>
      <c r="J786" s="134">
        <f>IF('2-E-Communication'!$P$65="no","",ROUND($I786,4))</f>
        <v>0.78200000000000003</v>
      </c>
      <c r="K786" s="134">
        <f>IF('2-E-Communication'!$P$66="no","",ROUND($I786,4))</f>
        <v>0.78200000000000003</v>
      </c>
      <c r="L786" s="134">
        <f>IF('2-E-Communication'!$P$67="no","",ROUND($I786,4))</f>
        <v>0.78200000000000003</v>
      </c>
      <c r="M786" s="134">
        <f>IF('2-E-Communication'!$P$68="no","",ROUND($I786,4))</f>
        <v>0.78200000000000003</v>
      </c>
      <c r="N786" s="134"/>
    </row>
    <row r="787" spans="9:14" x14ac:dyDescent="0.25">
      <c r="I787" s="134">
        <f t="shared" si="204"/>
        <v>0.78300000000000058</v>
      </c>
      <c r="J787" s="134">
        <f>IF('2-E-Communication'!$P$65="no","",ROUND($I787,4))</f>
        <v>0.78300000000000003</v>
      </c>
      <c r="K787" s="134">
        <f>IF('2-E-Communication'!$P$66="no","",ROUND($I787,4))</f>
        <v>0.78300000000000003</v>
      </c>
      <c r="L787" s="134">
        <f>IF('2-E-Communication'!$P$67="no","",ROUND($I787,4))</f>
        <v>0.78300000000000003</v>
      </c>
      <c r="M787" s="134">
        <f>IF('2-E-Communication'!$P$68="no","",ROUND($I787,4))</f>
        <v>0.78300000000000003</v>
      </c>
      <c r="N787" s="134"/>
    </row>
    <row r="788" spans="9:14" x14ac:dyDescent="0.25">
      <c r="I788" s="134">
        <f t="shared" si="204"/>
        <v>0.78400000000000059</v>
      </c>
      <c r="J788" s="134">
        <f>IF('2-E-Communication'!$P$65="no","",ROUND($I788,4))</f>
        <v>0.78400000000000003</v>
      </c>
      <c r="K788" s="134">
        <f>IF('2-E-Communication'!$P$66="no","",ROUND($I788,4))</f>
        <v>0.78400000000000003</v>
      </c>
      <c r="L788" s="134">
        <f>IF('2-E-Communication'!$P$67="no","",ROUND($I788,4))</f>
        <v>0.78400000000000003</v>
      </c>
      <c r="M788" s="134">
        <f>IF('2-E-Communication'!$P$68="no","",ROUND($I788,4))</f>
        <v>0.78400000000000003</v>
      </c>
      <c r="N788" s="134"/>
    </row>
    <row r="789" spans="9:14" x14ac:dyDescent="0.25">
      <c r="I789" s="134">
        <f t="shared" si="204"/>
        <v>0.78500000000000059</v>
      </c>
      <c r="J789" s="134">
        <f>IF('2-E-Communication'!$P$65="no","",ROUND($I789,4))</f>
        <v>0.78500000000000003</v>
      </c>
      <c r="K789" s="134">
        <f>IF('2-E-Communication'!$P$66="no","",ROUND($I789,4))</f>
        <v>0.78500000000000003</v>
      </c>
      <c r="L789" s="134">
        <f>IF('2-E-Communication'!$P$67="no","",ROUND($I789,4))</f>
        <v>0.78500000000000003</v>
      </c>
      <c r="M789" s="134">
        <f>IF('2-E-Communication'!$P$68="no","",ROUND($I789,4))</f>
        <v>0.78500000000000003</v>
      </c>
      <c r="N789" s="134"/>
    </row>
    <row r="790" spans="9:14" x14ac:dyDescent="0.25">
      <c r="I790" s="134">
        <f t="shared" si="204"/>
        <v>0.78600000000000059</v>
      </c>
      <c r="J790" s="134">
        <f>IF('2-E-Communication'!$P$65="no","",ROUND($I790,4))</f>
        <v>0.78600000000000003</v>
      </c>
      <c r="K790" s="134">
        <f>IF('2-E-Communication'!$P$66="no","",ROUND($I790,4))</f>
        <v>0.78600000000000003</v>
      </c>
      <c r="L790" s="134">
        <f>IF('2-E-Communication'!$P$67="no","",ROUND($I790,4))</f>
        <v>0.78600000000000003</v>
      </c>
      <c r="M790" s="134">
        <f>IF('2-E-Communication'!$P$68="no","",ROUND($I790,4))</f>
        <v>0.78600000000000003</v>
      </c>
      <c r="N790" s="134"/>
    </row>
    <row r="791" spans="9:14" x14ac:dyDescent="0.25">
      <c r="I791" s="134">
        <f t="shared" si="204"/>
        <v>0.78700000000000059</v>
      </c>
      <c r="J791" s="134">
        <f>IF('2-E-Communication'!$P$65="no","",ROUND($I791,4))</f>
        <v>0.78700000000000003</v>
      </c>
      <c r="K791" s="134">
        <f>IF('2-E-Communication'!$P$66="no","",ROUND($I791,4))</f>
        <v>0.78700000000000003</v>
      </c>
      <c r="L791" s="134">
        <f>IF('2-E-Communication'!$P$67="no","",ROUND($I791,4))</f>
        <v>0.78700000000000003</v>
      </c>
      <c r="M791" s="134">
        <f>IF('2-E-Communication'!$P$68="no","",ROUND($I791,4))</f>
        <v>0.78700000000000003</v>
      </c>
      <c r="N791" s="134"/>
    </row>
    <row r="792" spans="9:14" x14ac:dyDescent="0.25">
      <c r="I792" s="134">
        <f t="shared" si="204"/>
        <v>0.78800000000000059</v>
      </c>
      <c r="J792" s="134">
        <f>IF('2-E-Communication'!$P$65="no","",ROUND($I792,4))</f>
        <v>0.78800000000000003</v>
      </c>
      <c r="K792" s="134">
        <f>IF('2-E-Communication'!$P$66="no","",ROUND($I792,4))</f>
        <v>0.78800000000000003</v>
      </c>
      <c r="L792" s="134">
        <f>IF('2-E-Communication'!$P$67="no","",ROUND($I792,4))</f>
        <v>0.78800000000000003</v>
      </c>
      <c r="M792" s="134">
        <f>IF('2-E-Communication'!$P$68="no","",ROUND($I792,4))</f>
        <v>0.78800000000000003</v>
      </c>
      <c r="N792" s="134"/>
    </row>
    <row r="793" spans="9:14" x14ac:dyDescent="0.25">
      <c r="I793" s="134">
        <f t="shared" si="204"/>
        <v>0.78900000000000059</v>
      </c>
      <c r="J793" s="134">
        <f>IF('2-E-Communication'!$P$65="no","",ROUND($I793,4))</f>
        <v>0.78900000000000003</v>
      </c>
      <c r="K793" s="134">
        <f>IF('2-E-Communication'!$P$66="no","",ROUND($I793,4))</f>
        <v>0.78900000000000003</v>
      </c>
      <c r="L793" s="134">
        <f>IF('2-E-Communication'!$P$67="no","",ROUND($I793,4))</f>
        <v>0.78900000000000003</v>
      </c>
      <c r="M793" s="134">
        <f>IF('2-E-Communication'!$P$68="no","",ROUND($I793,4))</f>
        <v>0.78900000000000003</v>
      </c>
      <c r="N793" s="134"/>
    </row>
    <row r="794" spans="9:14" x14ac:dyDescent="0.25">
      <c r="I794" s="134">
        <f t="shared" si="204"/>
        <v>0.79000000000000059</v>
      </c>
      <c r="J794" s="134">
        <f>IF('2-E-Communication'!$P$65="no","",ROUND($I794,4))</f>
        <v>0.79</v>
      </c>
      <c r="K794" s="134">
        <f>IF('2-E-Communication'!$P$66="no","",ROUND($I794,4))</f>
        <v>0.79</v>
      </c>
      <c r="L794" s="134">
        <f>IF('2-E-Communication'!$P$67="no","",ROUND($I794,4))</f>
        <v>0.79</v>
      </c>
      <c r="M794" s="134">
        <f>IF('2-E-Communication'!$P$68="no","",ROUND($I794,4))</f>
        <v>0.79</v>
      </c>
      <c r="N794" s="134"/>
    </row>
    <row r="795" spans="9:14" x14ac:dyDescent="0.25">
      <c r="I795" s="134">
        <f t="shared" si="204"/>
        <v>0.79100000000000059</v>
      </c>
      <c r="J795" s="134">
        <f>IF('2-E-Communication'!$P$65="no","",ROUND($I795,4))</f>
        <v>0.79100000000000004</v>
      </c>
      <c r="K795" s="134">
        <f>IF('2-E-Communication'!$P$66="no","",ROUND($I795,4))</f>
        <v>0.79100000000000004</v>
      </c>
      <c r="L795" s="134">
        <f>IF('2-E-Communication'!$P$67="no","",ROUND($I795,4))</f>
        <v>0.79100000000000004</v>
      </c>
      <c r="M795" s="134">
        <f>IF('2-E-Communication'!$P$68="no","",ROUND($I795,4))</f>
        <v>0.79100000000000004</v>
      </c>
      <c r="N795" s="134"/>
    </row>
    <row r="796" spans="9:14" x14ac:dyDescent="0.25">
      <c r="I796" s="134">
        <f t="shared" si="204"/>
        <v>0.79200000000000059</v>
      </c>
      <c r="J796" s="134">
        <f>IF('2-E-Communication'!$P$65="no","",ROUND($I796,4))</f>
        <v>0.79200000000000004</v>
      </c>
      <c r="K796" s="134">
        <f>IF('2-E-Communication'!$P$66="no","",ROUND($I796,4))</f>
        <v>0.79200000000000004</v>
      </c>
      <c r="L796" s="134">
        <f>IF('2-E-Communication'!$P$67="no","",ROUND($I796,4))</f>
        <v>0.79200000000000004</v>
      </c>
      <c r="M796" s="134">
        <f>IF('2-E-Communication'!$P$68="no","",ROUND($I796,4))</f>
        <v>0.79200000000000004</v>
      </c>
      <c r="N796" s="134"/>
    </row>
    <row r="797" spans="9:14" x14ac:dyDescent="0.25">
      <c r="I797" s="134">
        <f t="shared" si="204"/>
        <v>0.79300000000000059</v>
      </c>
      <c r="J797" s="134">
        <f>IF('2-E-Communication'!$P$65="no","",ROUND($I797,4))</f>
        <v>0.79300000000000004</v>
      </c>
      <c r="K797" s="134">
        <f>IF('2-E-Communication'!$P$66="no","",ROUND($I797,4))</f>
        <v>0.79300000000000004</v>
      </c>
      <c r="L797" s="134">
        <f>IF('2-E-Communication'!$P$67="no","",ROUND($I797,4))</f>
        <v>0.79300000000000004</v>
      </c>
      <c r="M797" s="134">
        <f>IF('2-E-Communication'!$P$68="no","",ROUND($I797,4))</f>
        <v>0.79300000000000004</v>
      </c>
      <c r="N797" s="134"/>
    </row>
    <row r="798" spans="9:14" x14ac:dyDescent="0.25">
      <c r="I798" s="134">
        <f t="shared" si="204"/>
        <v>0.79400000000000059</v>
      </c>
      <c r="J798" s="134">
        <f>IF('2-E-Communication'!$P$65="no","",ROUND($I798,4))</f>
        <v>0.79400000000000004</v>
      </c>
      <c r="K798" s="134">
        <f>IF('2-E-Communication'!$P$66="no","",ROUND($I798,4))</f>
        <v>0.79400000000000004</v>
      </c>
      <c r="L798" s="134">
        <f>IF('2-E-Communication'!$P$67="no","",ROUND($I798,4))</f>
        <v>0.79400000000000004</v>
      </c>
      <c r="M798" s="134">
        <f>IF('2-E-Communication'!$P$68="no","",ROUND($I798,4))</f>
        <v>0.79400000000000004</v>
      </c>
      <c r="N798" s="134"/>
    </row>
    <row r="799" spans="9:14" x14ac:dyDescent="0.25">
      <c r="I799" s="134">
        <f t="shared" si="204"/>
        <v>0.7950000000000006</v>
      </c>
      <c r="J799" s="134">
        <f>IF('2-E-Communication'!$P$65="no","",ROUND($I799,4))</f>
        <v>0.79500000000000004</v>
      </c>
      <c r="K799" s="134">
        <f>IF('2-E-Communication'!$P$66="no","",ROUND($I799,4))</f>
        <v>0.79500000000000004</v>
      </c>
      <c r="L799" s="134">
        <f>IF('2-E-Communication'!$P$67="no","",ROUND($I799,4))</f>
        <v>0.79500000000000004</v>
      </c>
      <c r="M799" s="134">
        <f>IF('2-E-Communication'!$P$68="no","",ROUND($I799,4))</f>
        <v>0.79500000000000004</v>
      </c>
      <c r="N799" s="134"/>
    </row>
    <row r="800" spans="9:14" x14ac:dyDescent="0.25">
      <c r="I800" s="134">
        <f t="shared" si="204"/>
        <v>0.7960000000000006</v>
      </c>
      <c r="J800" s="134">
        <f>IF('2-E-Communication'!$P$65="no","",ROUND($I800,4))</f>
        <v>0.79600000000000004</v>
      </c>
      <c r="K800" s="134">
        <f>IF('2-E-Communication'!$P$66="no","",ROUND($I800,4))</f>
        <v>0.79600000000000004</v>
      </c>
      <c r="L800" s="134">
        <f>IF('2-E-Communication'!$P$67="no","",ROUND($I800,4))</f>
        <v>0.79600000000000004</v>
      </c>
      <c r="M800" s="134">
        <f>IF('2-E-Communication'!$P$68="no","",ROUND($I800,4))</f>
        <v>0.79600000000000004</v>
      </c>
      <c r="N800" s="134"/>
    </row>
    <row r="801" spans="9:14" x14ac:dyDescent="0.25">
      <c r="I801" s="134">
        <f t="shared" si="204"/>
        <v>0.7970000000000006</v>
      </c>
      <c r="J801" s="134">
        <f>IF('2-E-Communication'!$P$65="no","",ROUND($I801,4))</f>
        <v>0.79700000000000004</v>
      </c>
      <c r="K801" s="134">
        <f>IF('2-E-Communication'!$P$66="no","",ROUND($I801,4))</f>
        <v>0.79700000000000004</v>
      </c>
      <c r="L801" s="134">
        <f>IF('2-E-Communication'!$P$67="no","",ROUND($I801,4))</f>
        <v>0.79700000000000004</v>
      </c>
      <c r="M801" s="134">
        <f>IF('2-E-Communication'!$P$68="no","",ROUND($I801,4))</f>
        <v>0.79700000000000004</v>
      </c>
      <c r="N801" s="134"/>
    </row>
    <row r="802" spans="9:14" x14ac:dyDescent="0.25">
      <c r="I802" s="134">
        <f t="shared" si="204"/>
        <v>0.7980000000000006</v>
      </c>
      <c r="J802" s="134">
        <f>IF('2-E-Communication'!$P$65="no","",ROUND($I802,4))</f>
        <v>0.79800000000000004</v>
      </c>
      <c r="K802" s="134">
        <f>IF('2-E-Communication'!$P$66="no","",ROUND($I802,4))</f>
        <v>0.79800000000000004</v>
      </c>
      <c r="L802" s="134">
        <f>IF('2-E-Communication'!$P$67="no","",ROUND($I802,4))</f>
        <v>0.79800000000000004</v>
      </c>
      <c r="M802" s="134">
        <f>IF('2-E-Communication'!$P$68="no","",ROUND($I802,4))</f>
        <v>0.79800000000000004</v>
      </c>
      <c r="N802" s="134"/>
    </row>
    <row r="803" spans="9:14" x14ac:dyDescent="0.25">
      <c r="I803" s="134">
        <f t="shared" si="204"/>
        <v>0.7990000000000006</v>
      </c>
      <c r="J803" s="134">
        <f>IF('2-E-Communication'!$P$65="no","",ROUND($I803,4))</f>
        <v>0.79900000000000004</v>
      </c>
      <c r="K803" s="134">
        <f>IF('2-E-Communication'!$P$66="no","",ROUND($I803,4))</f>
        <v>0.79900000000000004</v>
      </c>
      <c r="L803" s="134">
        <f>IF('2-E-Communication'!$P$67="no","",ROUND($I803,4))</f>
        <v>0.79900000000000004</v>
      </c>
      <c r="M803" s="134">
        <f>IF('2-E-Communication'!$P$68="no","",ROUND($I803,4))</f>
        <v>0.79900000000000004</v>
      </c>
      <c r="N803" s="134"/>
    </row>
    <row r="804" spans="9:14" x14ac:dyDescent="0.25">
      <c r="I804" s="134">
        <f t="shared" si="204"/>
        <v>0.8000000000000006</v>
      </c>
      <c r="J804" s="134">
        <f>IF('2-E-Communication'!$P$65="no","",ROUND($I804,4))</f>
        <v>0.8</v>
      </c>
      <c r="K804" s="134">
        <f>IF('2-E-Communication'!$P$66="no","",ROUND($I804,4))</f>
        <v>0.8</v>
      </c>
      <c r="L804" s="134">
        <f>IF('2-E-Communication'!$P$67="no","",ROUND($I804,4))</f>
        <v>0.8</v>
      </c>
      <c r="M804" s="134">
        <f>IF('2-E-Communication'!$P$68="no","",ROUND($I804,4))</f>
        <v>0.8</v>
      </c>
      <c r="N804" s="134"/>
    </row>
    <row r="805" spans="9:14" x14ac:dyDescent="0.25">
      <c r="I805" s="134">
        <f t="shared" si="204"/>
        <v>0.8010000000000006</v>
      </c>
      <c r="J805" s="134">
        <f>IF('2-E-Communication'!$P$65="no","",ROUND($I805,4))</f>
        <v>0.80100000000000005</v>
      </c>
      <c r="K805" s="134">
        <f>IF('2-E-Communication'!$P$66="no","",ROUND($I805,4))</f>
        <v>0.80100000000000005</v>
      </c>
      <c r="L805" s="134">
        <f>IF('2-E-Communication'!$P$67="no","",ROUND($I805,4))</f>
        <v>0.80100000000000005</v>
      </c>
      <c r="M805" s="134">
        <f>IF('2-E-Communication'!$P$68="no","",ROUND($I805,4))</f>
        <v>0.80100000000000005</v>
      </c>
      <c r="N805" s="134"/>
    </row>
    <row r="806" spans="9:14" x14ac:dyDescent="0.25">
      <c r="I806" s="134">
        <f t="shared" si="204"/>
        <v>0.8020000000000006</v>
      </c>
      <c r="J806" s="134">
        <f>IF('2-E-Communication'!$P$65="no","",ROUND($I806,4))</f>
        <v>0.80200000000000005</v>
      </c>
      <c r="K806" s="134">
        <f>IF('2-E-Communication'!$P$66="no","",ROUND($I806,4))</f>
        <v>0.80200000000000005</v>
      </c>
      <c r="L806" s="134">
        <f>IF('2-E-Communication'!$P$67="no","",ROUND($I806,4))</f>
        <v>0.80200000000000005</v>
      </c>
      <c r="M806" s="134">
        <f>IF('2-E-Communication'!$P$68="no","",ROUND($I806,4))</f>
        <v>0.80200000000000005</v>
      </c>
      <c r="N806" s="134"/>
    </row>
    <row r="807" spans="9:14" x14ac:dyDescent="0.25">
      <c r="I807" s="134">
        <f t="shared" si="204"/>
        <v>0.8030000000000006</v>
      </c>
      <c r="J807" s="134">
        <f>IF('2-E-Communication'!$P$65="no","",ROUND($I807,4))</f>
        <v>0.80300000000000005</v>
      </c>
      <c r="K807" s="134">
        <f>IF('2-E-Communication'!$P$66="no","",ROUND($I807,4))</f>
        <v>0.80300000000000005</v>
      </c>
      <c r="L807" s="134">
        <f>IF('2-E-Communication'!$P$67="no","",ROUND($I807,4))</f>
        <v>0.80300000000000005</v>
      </c>
      <c r="M807" s="134">
        <f>IF('2-E-Communication'!$P$68="no","",ROUND($I807,4))</f>
        <v>0.80300000000000005</v>
      </c>
      <c r="N807" s="134"/>
    </row>
    <row r="808" spans="9:14" x14ac:dyDescent="0.25">
      <c r="I808" s="134">
        <f t="shared" si="204"/>
        <v>0.8040000000000006</v>
      </c>
      <c r="J808" s="134">
        <f>IF('2-E-Communication'!$P$65="no","",ROUND($I808,4))</f>
        <v>0.80400000000000005</v>
      </c>
      <c r="K808" s="134">
        <f>IF('2-E-Communication'!$P$66="no","",ROUND($I808,4))</f>
        <v>0.80400000000000005</v>
      </c>
      <c r="L808" s="134">
        <f>IF('2-E-Communication'!$P$67="no","",ROUND($I808,4))</f>
        <v>0.80400000000000005</v>
      </c>
      <c r="M808" s="134">
        <f>IF('2-E-Communication'!$P$68="no","",ROUND($I808,4))</f>
        <v>0.80400000000000005</v>
      </c>
      <c r="N808" s="134"/>
    </row>
    <row r="809" spans="9:14" x14ac:dyDescent="0.25">
      <c r="I809" s="134">
        <f t="shared" si="204"/>
        <v>0.8050000000000006</v>
      </c>
      <c r="J809" s="134">
        <f>IF('2-E-Communication'!$P$65="no","",ROUND($I809,4))</f>
        <v>0.80500000000000005</v>
      </c>
      <c r="K809" s="134">
        <f>IF('2-E-Communication'!$P$66="no","",ROUND($I809,4))</f>
        <v>0.80500000000000005</v>
      </c>
      <c r="L809" s="134">
        <f>IF('2-E-Communication'!$P$67="no","",ROUND($I809,4))</f>
        <v>0.80500000000000005</v>
      </c>
      <c r="M809" s="134">
        <f>IF('2-E-Communication'!$P$68="no","",ROUND($I809,4))</f>
        <v>0.80500000000000005</v>
      </c>
      <c r="N809" s="134"/>
    </row>
    <row r="810" spans="9:14" x14ac:dyDescent="0.25">
      <c r="I810" s="134">
        <f t="shared" si="204"/>
        <v>0.8060000000000006</v>
      </c>
      <c r="J810" s="134">
        <f>IF('2-E-Communication'!$P$65="no","",ROUND($I810,4))</f>
        <v>0.80600000000000005</v>
      </c>
      <c r="K810" s="134">
        <f>IF('2-E-Communication'!$P$66="no","",ROUND($I810,4))</f>
        <v>0.80600000000000005</v>
      </c>
      <c r="L810" s="134">
        <f>IF('2-E-Communication'!$P$67="no","",ROUND($I810,4))</f>
        <v>0.80600000000000005</v>
      </c>
      <c r="M810" s="134">
        <f>IF('2-E-Communication'!$P$68="no","",ROUND($I810,4))</f>
        <v>0.80600000000000005</v>
      </c>
      <c r="N810" s="134"/>
    </row>
    <row r="811" spans="9:14" x14ac:dyDescent="0.25">
      <c r="I811" s="134">
        <f t="shared" si="204"/>
        <v>0.80700000000000061</v>
      </c>
      <c r="J811" s="134">
        <f>IF('2-E-Communication'!$P$65="no","",ROUND($I811,4))</f>
        <v>0.80700000000000005</v>
      </c>
      <c r="K811" s="134">
        <f>IF('2-E-Communication'!$P$66="no","",ROUND($I811,4))</f>
        <v>0.80700000000000005</v>
      </c>
      <c r="L811" s="134">
        <f>IF('2-E-Communication'!$P$67="no","",ROUND($I811,4))</f>
        <v>0.80700000000000005</v>
      </c>
      <c r="M811" s="134">
        <f>IF('2-E-Communication'!$P$68="no","",ROUND($I811,4))</f>
        <v>0.80700000000000005</v>
      </c>
      <c r="N811" s="134"/>
    </row>
    <row r="812" spans="9:14" x14ac:dyDescent="0.25">
      <c r="I812" s="134">
        <f t="shared" si="204"/>
        <v>0.80800000000000061</v>
      </c>
      <c r="J812" s="134">
        <f>IF('2-E-Communication'!$P$65="no","",ROUND($I812,4))</f>
        <v>0.80800000000000005</v>
      </c>
      <c r="K812" s="134">
        <f>IF('2-E-Communication'!$P$66="no","",ROUND($I812,4))</f>
        <v>0.80800000000000005</v>
      </c>
      <c r="L812" s="134">
        <f>IF('2-E-Communication'!$P$67="no","",ROUND($I812,4))</f>
        <v>0.80800000000000005</v>
      </c>
      <c r="M812" s="134">
        <f>IF('2-E-Communication'!$P$68="no","",ROUND($I812,4))</f>
        <v>0.80800000000000005</v>
      </c>
      <c r="N812" s="134"/>
    </row>
    <row r="813" spans="9:14" x14ac:dyDescent="0.25">
      <c r="I813" s="134">
        <f t="shared" si="204"/>
        <v>0.80900000000000061</v>
      </c>
      <c r="J813" s="134">
        <f>IF('2-E-Communication'!$P$65="no","",ROUND($I813,4))</f>
        <v>0.80900000000000005</v>
      </c>
      <c r="K813" s="134">
        <f>IF('2-E-Communication'!$P$66="no","",ROUND($I813,4))</f>
        <v>0.80900000000000005</v>
      </c>
      <c r="L813" s="134">
        <f>IF('2-E-Communication'!$P$67="no","",ROUND($I813,4))</f>
        <v>0.80900000000000005</v>
      </c>
      <c r="M813" s="134">
        <f>IF('2-E-Communication'!$P$68="no","",ROUND($I813,4))</f>
        <v>0.80900000000000005</v>
      </c>
      <c r="N813" s="134"/>
    </row>
    <row r="814" spans="9:14" x14ac:dyDescent="0.25">
      <c r="I814" s="134">
        <f t="shared" si="204"/>
        <v>0.81000000000000061</v>
      </c>
      <c r="J814" s="134">
        <f>IF('2-E-Communication'!$P$65="no","",ROUND($I814,4))</f>
        <v>0.81</v>
      </c>
      <c r="K814" s="134">
        <f>IF('2-E-Communication'!$P$66="no","",ROUND($I814,4))</f>
        <v>0.81</v>
      </c>
      <c r="L814" s="134">
        <f>IF('2-E-Communication'!$P$67="no","",ROUND($I814,4))</f>
        <v>0.81</v>
      </c>
      <c r="M814" s="134">
        <f>IF('2-E-Communication'!$P$68="no","",ROUND($I814,4))</f>
        <v>0.81</v>
      </c>
      <c r="N814" s="134"/>
    </row>
    <row r="815" spans="9:14" x14ac:dyDescent="0.25">
      <c r="I815" s="134">
        <f t="shared" si="204"/>
        <v>0.81100000000000061</v>
      </c>
      <c r="J815" s="134">
        <f>IF('2-E-Communication'!$P$65="no","",ROUND($I815,4))</f>
        <v>0.81100000000000005</v>
      </c>
      <c r="K815" s="134">
        <f>IF('2-E-Communication'!$P$66="no","",ROUND($I815,4))</f>
        <v>0.81100000000000005</v>
      </c>
      <c r="L815" s="134">
        <f>IF('2-E-Communication'!$P$67="no","",ROUND($I815,4))</f>
        <v>0.81100000000000005</v>
      </c>
      <c r="M815" s="134">
        <f>IF('2-E-Communication'!$P$68="no","",ROUND($I815,4))</f>
        <v>0.81100000000000005</v>
      </c>
      <c r="N815" s="134"/>
    </row>
    <row r="816" spans="9:14" x14ac:dyDescent="0.25">
      <c r="I816" s="134">
        <f t="shared" si="204"/>
        <v>0.81200000000000061</v>
      </c>
      <c r="J816" s="134">
        <f>IF('2-E-Communication'!$P$65="no","",ROUND($I816,4))</f>
        <v>0.81200000000000006</v>
      </c>
      <c r="K816" s="134">
        <f>IF('2-E-Communication'!$P$66="no","",ROUND($I816,4))</f>
        <v>0.81200000000000006</v>
      </c>
      <c r="L816" s="134">
        <f>IF('2-E-Communication'!$P$67="no","",ROUND($I816,4))</f>
        <v>0.81200000000000006</v>
      </c>
      <c r="M816" s="134">
        <f>IF('2-E-Communication'!$P$68="no","",ROUND($I816,4))</f>
        <v>0.81200000000000006</v>
      </c>
      <c r="N816" s="134"/>
    </row>
    <row r="817" spans="9:14" x14ac:dyDescent="0.25">
      <c r="I817" s="134">
        <f t="shared" si="204"/>
        <v>0.81300000000000061</v>
      </c>
      <c r="J817" s="134">
        <f>IF('2-E-Communication'!$P$65="no","",ROUND($I817,4))</f>
        <v>0.81299999999999994</v>
      </c>
      <c r="K817" s="134">
        <f>IF('2-E-Communication'!$P$66="no","",ROUND($I817,4))</f>
        <v>0.81299999999999994</v>
      </c>
      <c r="L817" s="134">
        <f>IF('2-E-Communication'!$P$67="no","",ROUND($I817,4))</f>
        <v>0.81299999999999994</v>
      </c>
      <c r="M817" s="134">
        <f>IF('2-E-Communication'!$P$68="no","",ROUND($I817,4))</f>
        <v>0.81299999999999994</v>
      </c>
      <c r="N817" s="134"/>
    </row>
    <row r="818" spans="9:14" x14ac:dyDescent="0.25">
      <c r="I818" s="134">
        <f t="shared" si="204"/>
        <v>0.81400000000000061</v>
      </c>
      <c r="J818" s="134">
        <f>IF('2-E-Communication'!$P$65="no","",ROUND($I818,4))</f>
        <v>0.81399999999999995</v>
      </c>
      <c r="K818" s="134">
        <f>IF('2-E-Communication'!$P$66="no","",ROUND($I818,4))</f>
        <v>0.81399999999999995</v>
      </c>
      <c r="L818" s="134">
        <f>IF('2-E-Communication'!$P$67="no","",ROUND($I818,4))</f>
        <v>0.81399999999999995</v>
      </c>
      <c r="M818" s="134">
        <f>IF('2-E-Communication'!$P$68="no","",ROUND($I818,4))</f>
        <v>0.81399999999999995</v>
      </c>
      <c r="N818" s="134"/>
    </row>
    <row r="819" spans="9:14" x14ac:dyDescent="0.25">
      <c r="I819" s="134">
        <f t="shared" si="204"/>
        <v>0.81500000000000061</v>
      </c>
      <c r="J819" s="134">
        <f>IF('2-E-Communication'!$P$65="no","",ROUND($I819,4))</f>
        <v>0.81499999999999995</v>
      </c>
      <c r="K819" s="134">
        <f>IF('2-E-Communication'!$P$66="no","",ROUND($I819,4))</f>
        <v>0.81499999999999995</v>
      </c>
      <c r="L819" s="134">
        <f>IF('2-E-Communication'!$P$67="no","",ROUND($I819,4))</f>
        <v>0.81499999999999995</v>
      </c>
      <c r="M819" s="134">
        <f>IF('2-E-Communication'!$P$68="no","",ROUND($I819,4))</f>
        <v>0.81499999999999995</v>
      </c>
      <c r="N819" s="134"/>
    </row>
    <row r="820" spans="9:14" x14ac:dyDescent="0.25">
      <c r="I820" s="134">
        <f t="shared" si="204"/>
        <v>0.81600000000000061</v>
      </c>
      <c r="J820" s="134">
        <f>IF('2-E-Communication'!$P$65="no","",ROUND($I820,4))</f>
        <v>0.81599999999999995</v>
      </c>
      <c r="K820" s="134">
        <f>IF('2-E-Communication'!$P$66="no","",ROUND($I820,4))</f>
        <v>0.81599999999999995</v>
      </c>
      <c r="L820" s="134">
        <f>IF('2-E-Communication'!$P$67="no","",ROUND($I820,4))</f>
        <v>0.81599999999999995</v>
      </c>
      <c r="M820" s="134">
        <f>IF('2-E-Communication'!$P$68="no","",ROUND($I820,4))</f>
        <v>0.81599999999999995</v>
      </c>
      <c r="N820" s="134"/>
    </row>
    <row r="821" spans="9:14" x14ac:dyDescent="0.25">
      <c r="I821" s="134">
        <f t="shared" si="204"/>
        <v>0.81700000000000061</v>
      </c>
      <c r="J821" s="134">
        <f>IF('2-E-Communication'!$P$65="no","",ROUND($I821,4))</f>
        <v>0.81699999999999995</v>
      </c>
      <c r="K821" s="134">
        <f>IF('2-E-Communication'!$P$66="no","",ROUND($I821,4))</f>
        <v>0.81699999999999995</v>
      </c>
      <c r="L821" s="134">
        <f>IF('2-E-Communication'!$P$67="no","",ROUND($I821,4))</f>
        <v>0.81699999999999995</v>
      </c>
      <c r="M821" s="134">
        <f>IF('2-E-Communication'!$P$68="no","",ROUND($I821,4))</f>
        <v>0.81699999999999995</v>
      </c>
      <c r="N821" s="134"/>
    </row>
    <row r="822" spans="9:14" x14ac:dyDescent="0.25">
      <c r="I822" s="134">
        <f t="shared" si="204"/>
        <v>0.81800000000000062</v>
      </c>
      <c r="J822" s="134">
        <f>IF('2-E-Communication'!$P$65="no","",ROUND($I822,4))</f>
        <v>0.81799999999999995</v>
      </c>
      <c r="K822" s="134">
        <f>IF('2-E-Communication'!$P$66="no","",ROUND($I822,4))</f>
        <v>0.81799999999999995</v>
      </c>
      <c r="L822" s="134">
        <f>IF('2-E-Communication'!$P$67="no","",ROUND($I822,4))</f>
        <v>0.81799999999999995</v>
      </c>
      <c r="M822" s="134">
        <f>IF('2-E-Communication'!$P$68="no","",ROUND($I822,4))</f>
        <v>0.81799999999999995</v>
      </c>
      <c r="N822" s="134"/>
    </row>
    <row r="823" spans="9:14" x14ac:dyDescent="0.25">
      <c r="I823" s="134">
        <f t="shared" si="204"/>
        <v>0.81900000000000062</v>
      </c>
      <c r="J823" s="134">
        <f>IF('2-E-Communication'!$P$65="no","",ROUND($I823,4))</f>
        <v>0.81899999999999995</v>
      </c>
      <c r="K823" s="134">
        <f>IF('2-E-Communication'!$P$66="no","",ROUND($I823,4))</f>
        <v>0.81899999999999995</v>
      </c>
      <c r="L823" s="134">
        <f>IF('2-E-Communication'!$P$67="no","",ROUND($I823,4))</f>
        <v>0.81899999999999995</v>
      </c>
      <c r="M823" s="134">
        <f>IF('2-E-Communication'!$P$68="no","",ROUND($I823,4))</f>
        <v>0.81899999999999995</v>
      </c>
      <c r="N823" s="134"/>
    </row>
    <row r="824" spans="9:14" x14ac:dyDescent="0.25">
      <c r="I824" s="134">
        <f t="shared" si="204"/>
        <v>0.82000000000000062</v>
      </c>
      <c r="J824" s="134">
        <f>IF('2-E-Communication'!$P$65="no","",ROUND($I824,4))</f>
        <v>0.82</v>
      </c>
      <c r="K824" s="134">
        <f>IF('2-E-Communication'!$P$66="no","",ROUND($I824,4))</f>
        <v>0.82</v>
      </c>
      <c r="L824" s="134">
        <f>IF('2-E-Communication'!$P$67="no","",ROUND($I824,4))</f>
        <v>0.82</v>
      </c>
      <c r="M824" s="134">
        <f>IF('2-E-Communication'!$P$68="no","",ROUND($I824,4))</f>
        <v>0.82</v>
      </c>
      <c r="N824" s="134"/>
    </row>
    <row r="825" spans="9:14" x14ac:dyDescent="0.25">
      <c r="I825" s="134">
        <f t="shared" si="204"/>
        <v>0.82100000000000062</v>
      </c>
      <c r="J825" s="134">
        <f>IF('2-E-Communication'!$P$65="no","",ROUND($I825,4))</f>
        <v>0.82099999999999995</v>
      </c>
      <c r="K825" s="134">
        <f>IF('2-E-Communication'!$P$66="no","",ROUND($I825,4))</f>
        <v>0.82099999999999995</v>
      </c>
      <c r="L825" s="134">
        <f>IF('2-E-Communication'!$P$67="no","",ROUND($I825,4))</f>
        <v>0.82099999999999995</v>
      </c>
      <c r="M825" s="134">
        <f>IF('2-E-Communication'!$P$68="no","",ROUND($I825,4))</f>
        <v>0.82099999999999995</v>
      </c>
      <c r="N825" s="134"/>
    </row>
    <row r="826" spans="9:14" x14ac:dyDescent="0.25">
      <c r="I826" s="134">
        <f t="shared" si="204"/>
        <v>0.82200000000000062</v>
      </c>
      <c r="J826" s="134">
        <f>IF('2-E-Communication'!$P$65="no","",ROUND($I826,4))</f>
        <v>0.82199999999999995</v>
      </c>
      <c r="K826" s="134">
        <f>IF('2-E-Communication'!$P$66="no","",ROUND($I826,4))</f>
        <v>0.82199999999999995</v>
      </c>
      <c r="L826" s="134">
        <f>IF('2-E-Communication'!$P$67="no","",ROUND($I826,4))</f>
        <v>0.82199999999999995</v>
      </c>
      <c r="M826" s="134">
        <f>IF('2-E-Communication'!$P$68="no","",ROUND($I826,4))</f>
        <v>0.82199999999999995</v>
      </c>
      <c r="N826" s="134"/>
    </row>
    <row r="827" spans="9:14" x14ac:dyDescent="0.25">
      <c r="I827" s="134">
        <f t="shared" si="204"/>
        <v>0.82300000000000062</v>
      </c>
      <c r="J827" s="134">
        <f>IF('2-E-Communication'!$P$65="no","",ROUND($I827,4))</f>
        <v>0.82299999999999995</v>
      </c>
      <c r="K827" s="134">
        <f>IF('2-E-Communication'!$P$66="no","",ROUND($I827,4))</f>
        <v>0.82299999999999995</v>
      </c>
      <c r="L827" s="134">
        <f>IF('2-E-Communication'!$P$67="no","",ROUND($I827,4))</f>
        <v>0.82299999999999995</v>
      </c>
      <c r="M827" s="134">
        <f>IF('2-E-Communication'!$P$68="no","",ROUND($I827,4))</f>
        <v>0.82299999999999995</v>
      </c>
      <c r="N827" s="134"/>
    </row>
    <row r="828" spans="9:14" x14ac:dyDescent="0.25">
      <c r="I828" s="134">
        <f t="shared" si="204"/>
        <v>0.82400000000000062</v>
      </c>
      <c r="J828" s="134">
        <f>IF('2-E-Communication'!$P$65="no","",ROUND($I828,4))</f>
        <v>0.82399999999999995</v>
      </c>
      <c r="K828" s="134">
        <f>IF('2-E-Communication'!$P$66="no","",ROUND($I828,4))</f>
        <v>0.82399999999999995</v>
      </c>
      <c r="L828" s="134">
        <f>IF('2-E-Communication'!$P$67="no","",ROUND($I828,4))</f>
        <v>0.82399999999999995</v>
      </c>
      <c r="M828" s="134">
        <f>IF('2-E-Communication'!$P$68="no","",ROUND($I828,4))</f>
        <v>0.82399999999999995</v>
      </c>
      <c r="N828" s="134"/>
    </row>
    <row r="829" spans="9:14" x14ac:dyDescent="0.25">
      <c r="I829" s="134">
        <f t="shared" ref="I829:I892" si="205">I828+0.001</f>
        <v>0.82500000000000062</v>
      </c>
      <c r="J829" s="134">
        <f>IF('2-E-Communication'!$P$65="no","",ROUND($I829,4))</f>
        <v>0.82499999999999996</v>
      </c>
      <c r="K829" s="134">
        <f>IF('2-E-Communication'!$P$66="no","",ROUND($I829,4))</f>
        <v>0.82499999999999996</v>
      </c>
      <c r="L829" s="134">
        <f>IF('2-E-Communication'!$P$67="no","",ROUND($I829,4))</f>
        <v>0.82499999999999996</v>
      </c>
      <c r="M829" s="134">
        <f>IF('2-E-Communication'!$P$68="no","",ROUND($I829,4))</f>
        <v>0.82499999999999996</v>
      </c>
      <c r="N829" s="134"/>
    </row>
    <row r="830" spans="9:14" x14ac:dyDescent="0.25">
      <c r="I830" s="134">
        <f t="shared" si="205"/>
        <v>0.82600000000000062</v>
      </c>
      <c r="J830" s="134">
        <f>IF('2-E-Communication'!$P$65="no","",ROUND($I830,4))</f>
        <v>0.82599999999999996</v>
      </c>
      <c r="K830" s="134">
        <f>IF('2-E-Communication'!$P$66="no","",ROUND($I830,4))</f>
        <v>0.82599999999999996</v>
      </c>
      <c r="L830" s="134">
        <f>IF('2-E-Communication'!$P$67="no","",ROUND($I830,4))</f>
        <v>0.82599999999999996</v>
      </c>
      <c r="M830" s="134">
        <f>IF('2-E-Communication'!$P$68="no","",ROUND($I830,4))</f>
        <v>0.82599999999999996</v>
      </c>
      <c r="N830" s="134"/>
    </row>
    <row r="831" spans="9:14" x14ac:dyDescent="0.25">
      <c r="I831" s="134">
        <f t="shared" si="205"/>
        <v>0.82700000000000062</v>
      </c>
      <c r="J831" s="134">
        <f>IF('2-E-Communication'!$P$65="no","",ROUND($I831,4))</f>
        <v>0.82699999999999996</v>
      </c>
      <c r="K831" s="134">
        <f>IF('2-E-Communication'!$P$66="no","",ROUND($I831,4))</f>
        <v>0.82699999999999996</v>
      </c>
      <c r="L831" s="134">
        <f>IF('2-E-Communication'!$P$67="no","",ROUND($I831,4))</f>
        <v>0.82699999999999996</v>
      </c>
      <c r="M831" s="134">
        <f>IF('2-E-Communication'!$P$68="no","",ROUND($I831,4))</f>
        <v>0.82699999999999996</v>
      </c>
      <c r="N831" s="134"/>
    </row>
    <row r="832" spans="9:14" x14ac:dyDescent="0.25">
      <c r="I832" s="134">
        <f t="shared" si="205"/>
        <v>0.82800000000000062</v>
      </c>
      <c r="J832" s="134">
        <f>IF('2-E-Communication'!$P$65="no","",ROUND($I832,4))</f>
        <v>0.82799999999999996</v>
      </c>
      <c r="K832" s="134">
        <f>IF('2-E-Communication'!$P$66="no","",ROUND($I832,4))</f>
        <v>0.82799999999999996</v>
      </c>
      <c r="L832" s="134">
        <f>IF('2-E-Communication'!$P$67="no","",ROUND($I832,4))</f>
        <v>0.82799999999999996</v>
      </c>
      <c r="M832" s="134">
        <f>IF('2-E-Communication'!$P$68="no","",ROUND($I832,4))</f>
        <v>0.82799999999999996</v>
      </c>
      <c r="N832" s="134"/>
    </row>
    <row r="833" spans="9:14" x14ac:dyDescent="0.25">
      <c r="I833" s="134">
        <f t="shared" si="205"/>
        <v>0.82900000000000063</v>
      </c>
      <c r="J833" s="134">
        <f>IF('2-E-Communication'!$P$65="no","",ROUND($I833,4))</f>
        <v>0.82899999999999996</v>
      </c>
      <c r="K833" s="134">
        <f>IF('2-E-Communication'!$P$66="no","",ROUND($I833,4))</f>
        <v>0.82899999999999996</v>
      </c>
      <c r="L833" s="134">
        <f>IF('2-E-Communication'!$P$67="no","",ROUND($I833,4))</f>
        <v>0.82899999999999996</v>
      </c>
      <c r="M833" s="134">
        <f>IF('2-E-Communication'!$P$68="no","",ROUND($I833,4))</f>
        <v>0.82899999999999996</v>
      </c>
      <c r="N833" s="134"/>
    </row>
    <row r="834" spans="9:14" x14ac:dyDescent="0.25">
      <c r="I834" s="134">
        <f t="shared" si="205"/>
        <v>0.83000000000000063</v>
      </c>
      <c r="J834" s="134">
        <f>IF('2-E-Communication'!$P$65="no","",ROUND($I834,4))</f>
        <v>0.83</v>
      </c>
      <c r="K834" s="134">
        <f>IF('2-E-Communication'!$P$66="no","",ROUND($I834,4))</f>
        <v>0.83</v>
      </c>
      <c r="L834" s="134">
        <f>IF('2-E-Communication'!$P$67="no","",ROUND($I834,4))</f>
        <v>0.83</v>
      </c>
      <c r="M834" s="134">
        <f>IF('2-E-Communication'!$P$68="no","",ROUND($I834,4))</f>
        <v>0.83</v>
      </c>
      <c r="N834" s="134"/>
    </row>
    <row r="835" spans="9:14" x14ac:dyDescent="0.25">
      <c r="I835" s="134">
        <f t="shared" si="205"/>
        <v>0.83100000000000063</v>
      </c>
      <c r="J835" s="134">
        <f>IF('2-E-Communication'!$P$65="no","",ROUND($I835,4))</f>
        <v>0.83099999999999996</v>
      </c>
      <c r="K835" s="134">
        <f>IF('2-E-Communication'!$P$66="no","",ROUND($I835,4))</f>
        <v>0.83099999999999996</v>
      </c>
      <c r="L835" s="134">
        <f>IF('2-E-Communication'!$P$67="no","",ROUND($I835,4))</f>
        <v>0.83099999999999996</v>
      </c>
      <c r="M835" s="134">
        <f>IF('2-E-Communication'!$P$68="no","",ROUND($I835,4))</f>
        <v>0.83099999999999996</v>
      </c>
      <c r="N835" s="134"/>
    </row>
    <row r="836" spans="9:14" x14ac:dyDescent="0.25">
      <c r="I836" s="134">
        <f t="shared" si="205"/>
        <v>0.83200000000000063</v>
      </c>
      <c r="J836" s="134">
        <f>IF('2-E-Communication'!$P$65="no","",ROUND($I836,4))</f>
        <v>0.83199999999999996</v>
      </c>
      <c r="K836" s="134">
        <f>IF('2-E-Communication'!$P$66="no","",ROUND($I836,4))</f>
        <v>0.83199999999999996</v>
      </c>
      <c r="L836" s="134">
        <f>IF('2-E-Communication'!$P$67="no","",ROUND($I836,4))</f>
        <v>0.83199999999999996</v>
      </c>
      <c r="M836" s="134">
        <f>IF('2-E-Communication'!$P$68="no","",ROUND($I836,4))</f>
        <v>0.83199999999999996</v>
      </c>
      <c r="N836" s="134"/>
    </row>
    <row r="837" spans="9:14" x14ac:dyDescent="0.25">
      <c r="I837" s="134">
        <f t="shared" si="205"/>
        <v>0.83300000000000063</v>
      </c>
      <c r="J837" s="134">
        <f>IF('2-E-Communication'!$P$65="no","",ROUND($I837,4))</f>
        <v>0.83299999999999996</v>
      </c>
      <c r="K837" s="134">
        <f>IF('2-E-Communication'!$P$66="no","",ROUND($I837,4))</f>
        <v>0.83299999999999996</v>
      </c>
      <c r="L837" s="134">
        <f>IF('2-E-Communication'!$P$67="no","",ROUND($I837,4))</f>
        <v>0.83299999999999996</v>
      </c>
      <c r="M837" s="134">
        <f>IF('2-E-Communication'!$P$68="no","",ROUND($I837,4))</f>
        <v>0.83299999999999996</v>
      </c>
      <c r="N837" s="134"/>
    </row>
    <row r="838" spans="9:14" x14ac:dyDescent="0.25">
      <c r="I838" s="134">
        <f t="shared" si="205"/>
        <v>0.83400000000000063</v>
      </c>
      <c r="J838" s="134">
        <f>IF('2-E-Communication'!$P$65="no","",ROUND($I838,4))</f>
        <v>0.83399999999999996</v>
      </c>
      <c r="K838" s="134">
        <f>IF('2-E-Communication'!$P$66="no","",ROUND($I838,4))</f>
        <v>0.83399999999999996</v>
      </c>
      <c r="L838" s="134">
        <f>IF('2-E-Communication'!$P$67="no","",ROUND($I838,4))</f>
        <v>0.83399999999999996</v>
      </c>
      <c r="M838" s="134">
        <f>IF('2-E-Communication'!$P$68="no","",ROUND($I838,4))</f>
        <v>0.83399999999999996</v>
      </c>
      <c r="N838" s="134"/>
    </row>
    <row r="839" spans="9:14" x14ac:dyDescent="0.25">
      <c r="I839" s="134">
        <f t="shared" si="205"/>
        <v>0.83500000000000063</v>
      </c>
      <c r="J839" s="134">
        <f>IF('2-E-Communication'!$P$65="no","",ROUND($I839,4))</f>
        <v>0.83499999999999996</v>
      </c>
      <c r="K839" s="134">
        <f>IF('2-E-Communication'!$P$66="no","",ROUND($I839,4))</f>
        <v>0.83499999999999996</v>
      </c>
      <c r="L839" s="134">
        <f>IF('2-E-Communication'!$P$67="no","",ROUND($I839,4))</f>
        <v>0.83499999999999996</v>
      </c>
      <c r="M839" s="134">
        <f>IF('2-E-Communication'!$P$68="no","",ROUND($I839,4))</f>
        <v>0.83499999999999996</v>
      </c>
      <c r="N839" s="134"/>
    </row>
    <row r="840" spans="9:14" x14ac:dyDescent="0.25">
      <c r="I840" s="134">
        <f t="shared" si="205"/>
        <v>0.83600000000000063</v>
      </c>
      <c r="J840" s="134">
        <f>IF('2-E-Communication'!$P$65="no","",ROUND($I840,4))</f>
        <v>0.83599999999999997</v>
      </c>
      <c r="K840" s="134">
        <f>IF('2-E-Communication'!$P$66="no","",ROUND($I840,4))</f>
        <v>0.83599999999999997</v>
      </c>
      <c r="L840" s="134">
        <f>IF('2-E-Communication'!$P$67="no","",ROUND($I840,4))</f>
        <v>0.83599999999999997</v>
      </c>
      <c r="M840" s="134">
        <f>IF('2-E-Communication'!$P$68="no","",ROUND($I840,4))</f>
        <v>0.83599999999999997</v>
      </c>
      <c r="N840" s="134"/>
    </row>
    <row r="841" spans="9:14" x14ac:dyDescent="0.25">
      <c r="I841" s="134">
        <f t="shared" si="205"/>
        <v>0.83700000000000063</v>
      </c>
      <c r="J841" s="134">
        <f>IF('2-E-Communication'!$P$65="no","",ROUND($I841,4))</f>
        <v>0.83699999999999997</v>
      </c>
      <c r="K841" s="134">
        <f>IF('2-E-Communication'!$P$66="no","",ROUND($I841,4))</f>
        <v>0.83699999999999997</v>
      </c>
      <c r="L841" s="134">
        <f>IF('2-E-Communication'!$P$67="no","",ROUND($I841,4))</f>
        <v>0.83699999999999997</v>
      </c>
      <c r="M841" s="134">
        <f>IF('2-E-Communication'!$P$68="no","",ROUND($I841,4))</f>
        <v>0.83699999999999997</v>
      </c>
      <c r="N841" s="134"/>
    </row>
    <row r="842" spans="9:14" x14ac:dyDescent="0.25">
      <c r="I842" s="134">
        <f t="shared" si="205"/>
        <v>0.83800000000000063</v>
      </c>
      <c r="J842" s="134">
        <f>IF('2-E-Communication'!$P$65="no","",ROUND($I842,4))</f>
        <v>0.83799999999999997</v>
      </c>
      <c r="K842" s="134">
        <f>IF('2-E-Communication'!$P$66="no","",ROUND($I842,4))</f>
        <v>0.83799999999999997</v>
      </c>
      <c r="L842" s="134">
        <f>IF('2-E-Communication'!$P$67="no","",ROUND($I842,4))</f>
        <v>0.83799999999999997</v>
      </c>
      <c r="M842" s="134">
        <f>IF('2-E-Communication'!$P$68="no","",ROUND($I842,4))</f>
        <v>0.83799999999999997</v>
      </c>
      <c r="N842" s="134"/>
    </row>
    <row r="843" spans="9:14" x14ac:dyDescent="0.25">
      <c r="I843" s="134">
        <f t="shared" si="205"/>
        <v>0.83900000000000063</v>
      </c>
      <c r="J843" s="134">
        <f>IF('2-E-Communication'!$P$65="no","",ROUND($I843,4))</f>
        <v>0.83899999999999997</v>
      </c>
      <c r="K843" s="134">
        <f>IF('2-E-Communication'!$P$66="no","",ROUND($I843,4))</f>
        <v>0.83899999999999997</v>
      </c>
      <c r="L843" s="134">
        <f>IF('2-E-Communication'!$P$67="no","",ROUND($I843,4))</f>
        <v>0.83899999999999997</v>
      </c>
      <c r="M843" s="134">
        <f>IF('2-E-Communication'!$P$68="no","",ROUND($I843,4))</f>
        <v>0.83899999999999997</v>
      </c>
      <c r="N843" s="134"/>
    </row>
    <row r="844" spans="9:14" x14ac:dyDescent="0.25">
      <c r="I844" s="134">
        <f t="shared" si="205"/>
        <v>0.84000000000000064</v>
      </c>
      <c r="J844" s="134">
        <f>IF('2-E-Communication'!$P$65="no","",ROUND($I844,4))</f>
        <v>0.84</v>
      </c>
      <c r="K844" s="134">
        <f>IF('2-E-Communication'!$P$66="no","",ROUND($I844,4))</f>
        <v>0.84</v>
      </c>
      <c r="L844" s="134">
        <f>IF('2-E-Communication'!$P$67="no","",ROUND($I844,4))</f>
        <v>0.84</v>
      </c>
      <c r="M844" s="134">
        <f>IF('2-E-Communication'!$P$68="no","",ROUND($I844,4))</f>
        <v>0.84</v>
      </c>
      <c r="N844" s="134"/>
    </row>
    <row r="845" spans="9:14" x14ac:dyDescent="0.25">
      <c r="I845" s="134">
        <f t="shared" si="205"/>
        <v>0.84100000000000064</v>
      </c>
      <c r="J845" s="134">
        <f>IF('2-E-Communication'!$P$65="no","",ROUND($I845,4))</f>
        <v>0.84099999999999997</v>
      </c>
      <c r="K845" s="134">
        <f>IF('2-E-Communication'!$P$66="no","",ROUND($I845,4))</f>
        <v>0.84099999999999997</v>
      </c>
      <c r="L845" s="134">
        <f>IF('2-E-Communication'!$P$67="no","",ROUND($I845,4))</f>
        <v>0.84099999999999997</v>
      </c>
      <c r="M845" s="134">
        <f>IF('2-E-Communication'!$P$68="no","",ROUND($I845,4))</f>
        <v>0.84099999999999997</v>
      </c>
      <c r="N845" s="134"/>
    </row>
    <row r="846" spans="9:14" x14ac:dyDescent="0.25">
      <c r="I846" s="134">
        <f t="shared" si="205"/>
        <v>0.84200000000000064</v>
      </c>
      <c r="J846" s="134">
        <f>IF('2-E-Communication'!$P$65="no","",ROUND($I846,4))</f>
        <v>0.84199999999999997</v>
      </c>
      <c r="K846" s="134">
        <f>IF('2-E-Communication'!$P$66="no","",ROUND($I846,4))</f>
        <v>0.84199999999999997</v>
      </c>
      <c r="L846" s="134">
        <f>IF('2-E-Communication'!$P$67="no","",ROUND($I846,4))</f>
        <v>0.84199999999999997</v>
      </c>
      <c r="M846" s="134">
        <f>IF('2-E-Communication'!$P$68="no","",ROUND($I846,4))</f>
        <v>0.84199999999999997</v>
      </c>
      <c r="N846" s="134"/>
    </row>
    <row r="847" spans="9:14" x14ac:dyDescent="0.25">
      <c r="I847" s="134">
        <f t="shared" si="205"/>
        <v>0.84300000000000064</v>
      </c>
      <c r="J847" s="134">
        <f>IF('2-E-Communication'!$P$65="no","",ROUND($I847,4))</f>
        <v>0.84299999999999997</v>
      </c>
      <c r="K847" s="134">
        <f>IF('2-E-Communication'!$P$66="no","",ROUND($I847,4))</f>
        <v>0.84299999999999997</v>
      </c>
      <c r="L847" s="134">
        <f>IF('2-E-Communication'!$P$67="no","",ROUND($I847,4))</f>
        <v>0.84299999999999997</v>
      </c>
      <c r="M847" s="134">
        <f>IF('2-E-Communication'!$P$68="no","",ROUND($I847,4))</f>
        <v>0.84299999999999997</v>
      </c>
      <c r="N847" s="134"/>
    </row>
    <row r="848" spans="9:14" x14ac:dyDescent="0.25">
      <c r="I848" s="134">
        <f t="shared" si="205"/>
        <v>0.84400000000000064</v>
      </c>
      <c r="J848" s="134">
        <f>IF('2-E-Communication'!$P$65="no","",ROUND($I848,4))</f>
        <v>0.84399999999999997</v>
      </c>
      <c r="K848" s="134">
        <f>IF('2-E-Communication'!$P$66="no","",ROUND($I848,4))</f>
        <v>0.84399999999999997</v>
      </c>
      <c r="L848" s="134">
        <f>IF('2-E-Communication'!$P$67="no","",ROUND($I848,4))</f>
        <v>0.84399999999999997</v>
      </c>
      <c r="M848" s="134">
        <f>IF('2-E-Communication'!$P$68="no","",ROUND($I848,4))</f>
        <v>0.84399999999999997</v>
      </c>
      <c r="N848" s="134"/>
    </row>
    <row r="849" spans="9:14" x14ac:dyDescent="0.25">
      <c r="I849" s="134">
        <f t="shared" si="205"/>
        <v>0.84500000000000064</v>
      </c>
      <c r="J849" s="134">
        <f>IF('2-E-Communication'!$P$65="no","",ROUND($I849,4))</f>
        <v>0.84499999999999997</v>
      </c>
      <c r="K849" s="134">
        <f>IF('2-E-Communication'!$P$66="no","",ROUND($I849,4))</f>
        <v>0.84499999999999997</v>
      </c>
      <c r="L849" s="134">
        <f>IF('2-E-Communication'!$P$67="no","",ROUND($I849,4))</f>
        <v>0.84499999999999997</v>
      </c>
      <c r="M849" s="134">
        <f>IF('2-E-Communication'!$P$68="no","",ROUND($I849,4))</f>
        <v>0.84499999999999997</v>
      </c>
      <c r="N849" s="134"/>
    </row>
    <row r="850" spans="9:14" x14ac:dyDescent="0.25">
      <c r="I850" s="134">
        <f t="shared" si="205"/>
        <v>0.84600000000000064</v>
      </c>
      <c r="J850" s="134">
        <f>IF('2-E-Communication'!$P$65="no","",ROUND($I850,4))</f>
        <v>0.84599999999999997</v>
      </c>
      <c r="K850" s="134">
        <f>IF('2-E-Communication'!$P$66="no","",ROUND($I850,4))</f>
        <v>0.84599999999999997</v>
      </c>
      <c r="L850" s="134">
        <f>IF('2-E-Communication'!$P$67="no","",ROUND($I850,4))</f>
        <v>0.84599999999999997</v>
      </c>
      <c r="M850" s="134">
        <f>IF('2-E-Communication'!$P$68="no","",ROUND($I850,4))</f>
        <v>0.84599999999999997</v>
      </c>
      <c r="N850" s="134"/>
    </row>
    <row r="851" spans="9:14" x14ac:dyDescent="0.25">
      <c r="I851" s="134">
        <f t="shared" si="205"/>
        <v>0.84700000000000064</v>
      </c>
      <c r="J851" s="134">
        <f>IF('2-E-Communication'!$P$65="no","",ROUND($I851,4))</f>
        <v>0.84699999999999998</v>
      </c>
      <c r="K851" s="134">
        <f>IF('2-E-Communication'!$P$66="no","",ROUND($I851,4))</f>
        <v>0.84699999999999998</v>
      </c>
      <c r="L851" s="134">
        <f>IF('2-E-Communication'!$P$67="no","",ROUND($I851,4))</f>
        <v>0.84699999999999998</v>
      </c>
      <c r="M851" s="134">
        <f>IF('2-E-Communication'!$P$68="no","",ROUND($I851,4))</f>
        <v>0.84699999999999998</v>
      </c>
      <c r="N851" s="134"/>
    </row>
    <row r="852" spans="9:14" x14ac:dyDescent="0.25">
      <c r="I852" s="134">
        <f t="shared" si="205"/>
        <v>0.84800000000000064</v>
      </c>
      <c r="J852" s="134">
        <f>IF('2-E-Communication'!$P$65="no","",ROUND($I852,4))</f>
        <v>0.84799999999999998</v>
      </c>
      <c r="K852" s="134">
        <f>IF('2-E-Communication'!$P$66="no","",ROUND($I852,4))</f>
        <v>0.84799999999999998</v>
      </c>
      <c r="L852" s="134">
        <f>IF('2-E-Communication'!$P$67="no","",ROUND($I852,4))</f>
        <v>0.84799999999999998</v>
      </c>
      <c r="M852" s="134">
        <f>IF('2-E-Communication'!$P$68="no","",ROUND($I852,4))</f>
        <v>0.84799999999999998</v>
      </c>
      <c r="N852" s="134"/>
    </row>
    <row r="853" spans="9:14" x14ac:dyDescent="0.25">
      <c r="I853" s="134">
        <f t="shared" si="205"/>
        <v>0.84900000000000064</v>
      </c>
      <c r="J853" s="134">
        <f>IF('2-E-Communication'!$P$65="no","",ROUND($I853,4))</f>
        <v>0.84899999999999998</v>
      </c>
      <c r="K853" s="134">
        <f>IF('2-E-Communication'!$P$66="no","",ROUND($I853,4))</f>
        <v>0.84899999999999998</v>
      </c>
      <c r="L853" s="134">
        <f>IF('2-E-Communication'!$P$67="no","",ROUND($I853,4))</f>
        <v>0.84899999999999998</v>
      </c>
      <c r="M853" s="134">
        <f>IF('2-E-Communication'!$P$68="no","",ROUND($I853,4))</f>
        <v>0.84899999999999998</v>
      </c>
      <c r="N853" s="134"/>
    </row>
    <row r="854" spans="9:14" x14ac:dyDescent="0.25">
      <c r="I854" s="134">
        <f t="shared" si="205"/>
        <v>0.85000000000000064</v>
      </c>
      <c r="J854" s="134">
        <f>IF('2-E-Communication'!$P$65="no","",ROUND($I854,4))</f>
        <v>0.85</v>
      </c>
      <c r="K854" s="134">
        <f>IF('2-E-Communication'!$P$66="no","",ROUND($I854,4))</f>
        <v>0.85</v>
      </c>
      <c r="L854" s="134">
        <f>IF('2-E-Communication'!$P$67="no","",ROUND($I854,4))</f>
        <v>0.85</v>
      </c>
      <c r="M854" s="134">
        <f>IF('2-E-Communication'!$P$68="no","",ROUND($I854,4))</f>
        <v>0.85</v>
      </c>
      <c r="N854" s="134"/>
    </row>
    <row r="855" spans="9:14" x14ac:dyDescent="0.25">
      <c r="I855" s="134">
        <f t="shared" si="205"/>
        <v>0.85100000000000064</v>
      </c>
      <c r="J855" s="134">
        <f>IF('2-E-Communication'!$P$65="no","",ROUND($I855,4))</f>
        <v>0.85099999999999998</v>
      </c>
      <c r="K855" s="134">
        <f>IF('2-E-Communication'!$P$66="no","",ROUND($I855,4))</f>
        <v>0.85099999999999998</v>
      </c>
      <c r="L855" s="134">
        <f>IF('2-E-Communication'!$P$67="no","",ROUND($I855,4))</f>
        <v>0.85099999999999998</v>
      </c>
      <c r="M855" s="134">
        <f>IF('2-E-Communication'!$P$68="no","",ROUND($I855,4))</f>
        <v>0.85099999999999998</v>
      </c>
      <c r="N855" s="134"/>
    </row>
    <row r="856" spans="9:14" x14ac:dyDescent="0.25">
      <c r="I856" s="134">
        <f t="shared" si="205"/>
        <v>0.85200000000000065</v>
      </c>
      <c r="J856" s="134">
        <f>IF('2-E-Communication'!$P$65="no","",ROUND($I856,4))</f>
        <v>0.85199999999999998</v>
      </c>
      <c r="K856" s="134">
        <f>IF('2-E-Communication'!$P$66="no","",ROUND($I856,4))</f>
        <v>0.85199999999999998</v>
      </c>
      <c r="L856" s="134">
        <f>IF('2-E-Communication'!$P$67="no","",ROUND($I856,4))</f>
        <v>0.85199999999999998</v>
      </c>
      <c r="M856" s="134">
        <f>IF('2-E-Communication'!$P$68="no","",ROUND($I856,4))</f>
        <v>0.85199999999999998</v>
      </c>
      <c r="N856" s="134"/>
    </row>
    <row r="857" spans="9:14" x14ac:dyDescent="0.25">
      <c r="I857" s="134">
        <f t="shared" si="205"/>
        <v>0.85300000000000065</v>
      </c>
      <c r="J857" s="134">
        <f>IF('2-E-Communication'!$P$65="no","",ROUND($I857,4))</f>
        <v>0.85299999999999998</v>
      </c>
      <c r="K857" s="134">
        <f>IF('2-E-Communication'!$P$66="no","",ROUND($I857,4))</f>
        <v>0.85299999999999998</v>
      </c>
      <c r="L857" s="134">
        <f>IF('2-E-Communication'!$P$67="no","",ROUND($I857,4))</f>
        <v>0.85299999999999998</v>
      </c>
      <c r="M857" s="134">
        <f>IF('2-E-Communication'!$P$68="no","",ROUND($I857,4))</f>
        <v>0.85299999999999998</v>
      </c>
      <c r="N857" s="134"/>
    </row>
    <row r="858" spans="9:14" x14ac:dyDescent="0.25">
      <c r="I858" s="134">
        <f t="shared" si="205"/>
        <v>0.85400000000000065</v>
      </c>
      <c r="J858" s="134">
        <f>IF('2-E-Communication'!$P$65="no","",ROUND($I858,4))</f>
        <v>0.85399999999999998</v>
      </c>
      <c r="K858" s="134">
        <f>IF('2-E-Communication'!$P$66="no","",ROUND($I858,4))</f>
        <v>0.85399999999999998</v>
      </c>
      <c r="L858" s="134">
        <f>IF('2-E-Communication'!$P$67="no","",ROUND($I858,4))</f>
        <v>0.85399999999999998</v>
      </c>
      <c r="M858" s="134">
        <f>IF('2-E-Communication'!$P$68="no","",ROUND($I858,4))</f>
        <v>0.85399999999999998</v>
      </c>
      <c r="N858" s="134"/>
    </row>
    <row r="859" spans="9:14" x14ac:dyDescent="0.25">
      <c r="I859" s="134">
        <f t="shared" si="205"/>
        <v>0.85500000000000065</v>
      </c>
      <c r="J859" s="134">
        <f>IF('2-E-Communication'!$P$65="no","",ROUND($I859,4))</f>
        <v>0.85499999999999998</v>
      </c>
      <c r="K859" s="134">
        <f>IF('2-E-Communication'!$P$66="no","",ROUND($I859,4))</f>
        <v>0.85499999999999998</v>
      </c>
      <c r="L859" s="134">
        <f>IF('2-E-Communication'!$P$67="no","",ROUND($I859,4))</f>
        <v>0.85499999999999998</v>
      </c>
      <c r="M859" s="134">
        <f>IF('2-E-Communication'!$P$68="no","",ROUND($I859,4))</f>
        <v>0.85499999999999998</v>
      </c>
      <c r="N859" s="134"/>
    </row>
    <row r="860" spans="9:14" x14ac:dyDescent="0.25">
      <c r="I860" s="134">
        <f t="shared" si="205"/>
        <v>0.85600000000000065</v>
      </c>
      <c r="J860" s="134">
        <f>IF('2-E-Communication'!$P$65="no","",ROUND($I860,4))</f>
        <v>0.85599999999999998</v>
      </c>
      <c r="K860" s="134">
        <f>IF('2-E-Communication'!$P$66="no","",ROUND($I860,4))</f>
        <v>0.85599999999999998</v>
      </c>
      <c r="L860" s="134">
        <f>IF('2-E-Communication'!$P$67="no","",ROUND($I860,4))</f>
        <v>0.85599999999999998</v>
      </c>
      <c r="M860" s="134">
        <f>IF('2-E-Communication'!$P$68="no","",ROUND($I860,4))</f>
        <v>0.85599999999999998</v>
      </c>
      <c r="N860" s="134"/>
    </row>
    <row r="861" spans="9:14" x14ac:dyDescent="0.25">
      <c r="I861" s="134">
        <f t="shared" si="205"/>
        <v>0.85700000000000065</v>
      </c>
      <c r="J861" s="134">
        <f>IF('2-E-Communication'!$P$65="no","",ROUND($I861,4))</f>
        <v>0.85699999999999998</v>
      </c>
      <c r="K861" s="134">
        <f>IF('2-E-Communication'!$P$66="no","",ROUND($I861,4))</f>
        <v>0.85699999999999998</v>
      </c>
      <c r="L861" s="134">
        <f>IF('2-E-Communication'!$P$67="no","",ROUND($I861,4))</f>
        <v>0.85699999999999998</v>
      </c>
      <c r="M861" s="134">
        <f>IF('2-E-Communication'!$P$68="no","",ROUND($I861,4))</f>
        <v>0.85699999999999998</v>
      </c>
      <c r="N861" s="134"/>
    </row>
    <row r="862" spans="9:14" x14ac:dyDescent="0.25">
      <c r="I862" s="134">
        <f t="shared" si="205"/>
        <v>0.85800000000000065</v>
      </c>
      <c r="J862" s="134">
        <f>IF('2-E-Communication'!$P$65="no","",ROUND($I862,4))</f>
        <v>0.85799999999999998</v>
      </c>
      <c r="K862" s="134">
        <f>IF('2-E-Communication'!$P$66="no","",ROUND($I862,4))</f>
        <v>0.85799999999999998</v>
      </c>
      <c r="L862" s="134">
        <f>IF('2-E-Communication'!$P$67="no","",ROUND($I862,4))</f>
        <v>0.85799999999999998</v>
      </c>
      <c r="M862" s="134">
        <f>IF('2-E-Communication'!$P$68="no","",ROUND($I862,4))</f>
        <v>0.85799999999999998</v>
      </c>
      <c r="N862" s="134"/>
    </row>
    <row r="863" spans="9:14" x14ac:dyDescent="0.25">
      <c r="I863" s="134">
        <f t="shared" si="205"/>
        <v>0.85900000000000065</v>
      </c>
      <c r="J863" s="134">
        <f>IF('2-E-Communication'!$P$65="no","",ROUND($I863,4))</f>
        <v>0.85899999999999999</v>
      </c>
      <c r="K863" s="134">
        <f>IF('2-E-Communication'!$P$66="no","",ROUND($I863,4))</f>
        <v>0.85899999999999999</v>
      </c>
      <c r="L863" s="134">
        <f>IF('2-E-Communication'!$P$67="no","",ROUND($I863,4))</f>
        <v>0.85899999999999999</v>
      </c>
      <c r="M863" s="134">
        <f>IF('2-E-Communication'!$P$68="no","",ROUND($I863,4))</f>
        <v>0.85899999999999999</v>
      </c>
      <c r="N863" s="134"/>
    </row>
    <row r="864" spans="9:14" x14ac:dyDescent="0.25">
      <c r="I864" s="134">
        <f t="shared" si="205"/>
        <v>0.86000000000000065</v>
      </c>
      <c r="J864" s="134">
        <f>IF('2-E-Communication'!$P$65="no","",ROUND($I864,4))</f>
        <v>0.86</v>
      </c>
      <c r="K864" s="134">
        <f>IF('2-E-Communication'!$P$66="no","",ROUND($I864,4))</f>
        <v>0.86</v>
      </c>
      <c r="L864" s="134">
        <f>IF('2-E-Communication'!$P$67="no","",ROUND($I864,4))</f>
        <v>0.86</v>
      </c>
      <c r="M864" s="134">
        <f>IF('2-E-Communication'!$P$68="no","",ROUND($I864,4))</f>
        <v>0.86</v>
      </c>
      <c r="N864" s="134"/>
    </row>
    <row r="865" spans="9:14" x14ac:dyDescent="0.25">
      <c r="I865" s="134">
        <f t="shared" si="205"/>
        <v>0.86100000000000065</v>
      </c>
      <c r="J865" s="134">
        <f>IF('2-E-Communication'!$P$65="no","",ROUND($I865,4))</f>
        <v>0.86099999999999999</v>
      </c>
      <c r="K865" s="134">
        <f>IF('2-E-Communication'!$P$66="no","",ROUND($I865,4))</f>
        <v>0.86099999999999999</v>
      </c>
      <c r="L865" s="134">
        <f>IF('2-E-Communication'!$P$67="no","",ROUND($I865,4))</f>
        <v>0.86099999999999999</v>
      </c>
      <c r="M865" s="134">
        <f>IF('2-E-Communication'!$P$68="no","",ROUND($I865,4))</f>
        <v>0.86099999999999999</v>
      </c>
      <c r="N865" s="134"/>
    </row>
    <row r="866" spans="9:14" x14ac:dyDescent="0.25">
      <c r="I866" s="134">
        <f t="shared" si="205"/>
        <v>0.86200000000000065</v>
      </c>
      <c r="J866" s="134">
        <f>IF('2-E-Communication'!$P$65="no","",ROUND($I866,4))</f>
        <v>0.86199999999999999</v>
      </c>
      <c r="K866" s="134">
        <f>IF('2-E-Communication'!$P$66="no","",ROUND($I866,4))</f>
        <v>0.86199999999999999</v>
      </c>
      <c r="L866" s="134">
        <f>IF('2-E-Communication'!$P$67="no","",ROUND($I866,4))</f>
        <v>0.86199999999999999</v>
      </c>
      <c r="M866" s="134">
        <f>IF('2-E-Communication'!$P$68="no","",ROUND($I866,4))</f>
        <v>0.86199999999999999</v>
      </c>
      <c r="N866" s="134"/>
    </row>
    <row r="867" spans="9:14" x14ac:dyDescent="0.25">
      <c r="I867" s="134">
        <f t="shared" si="205"/>
        <v>0.86300000000000066</v>
      </c>
      <c r="J867" s="134">
        <f>IF('2-E-Communication'!$P$65="no","",ROUND($I867,4))</f>
        <v>0.86299999999999999</v>
      </c>
      <c r="K867" s="134">
        <f>IF('2-E-Communication'!$P$66="no","",ROUND($I867,4))</f>
        <v>0.86299999999999999</v>
      </c>
      <c r="L867" s="134">
        <f>IF('2-E-Communication'!$P$67="no","",ROUND($I867,4))</f>
        <v>0.86299999999999999</v>
      </c>
      <c r="M867" s="134">
        <f>IF('2-E-Communication'!$P$68="no","",ROUND($I867,4))</f>
        <v>0.86299999999999999</v>
      </c>
      <c r="N867" s="134"/>
    </row>
    <row r="868" spans="9:14" x14ac:dyDescent="0.25">
      <c r="I868" s="134">
        <f t="shared" si="205"/>
        <v>0.86400000000000066</v>
      </c>
      <c r="J868" s="134">
        <f>IF('2-E-Communication'!$P$65="no","",ROUND($I868,4))</f>
        <v>0.86399999999999999</v>
      </c>
      <c r="K868" s="134">
        <f>IF('2-E-Communication'!$P$66="no","",ROUND($I868,4))</f>
        <v>0.86399999999999999</v>
      </c>
      <c r="L868" s="134">
        <f>IF('2-E-Communication'!$P$67="no","",ROUND($I868,4))</f>
        <v>0.86399999999999999</v>
      </c>
      <c r="M868" s="134">
        <f>IF('2-E-Communication'!$P$68="no","",ROUND($I868,4))</f>
        <v>0.86399999999999999</v>
      </c>
      <c r="N868" s="134"/>
    </row>
    <row r="869" spans="9:14" x14ac:dyDescent="0.25">
      <c r="I869" s="134">
        <f t="shared" si="205"/>
        <v>0.86500000000000066</v>
      </c>
      <c r="J869" s="134">
        <f>IF('2-E-Communication'!$P$65="no","",ROUND($I869,4))</f>
        <v>0.86499999999999999</v>
      </c>
      <c r="K869" s="134">
        <f>IF('2-E-Communication'!$P$66="no","",ROUND($I869,4))</f>
        <v>0.86499999999999999</v>
      </c>
      <c r="L869" s="134">
        <f>IF('2-E-Communication'!$P$67="no","",ROUND($I869,4))</f>
        <v>0.86499999999999999</v>
      </c>
      <c r="M869" s="134">
        <f>IF('2-E-Communication'!$P$68="no","",ROUND($I869,4))</f>
        <v>0.86499999999999999</v>
      </c>
      <c r="N869" s="134"/>
    </row>
    <row r="870" spans="9:14" x14ac:dyDescent="0.25">
      <c r="I870" s="134">
        <f t="shared" si="205"/>
        <v>0.86600000000000066</v>
      </c>
      <c r="J870" s="134">
        <f>IF('2-E-Communication'!$P$65="no","",ROUND($I870,4))</f>
        <v>0.86599999999999999</v>
      </c>
      <c r="K870" s="134">
        <f>IF('2-E-Communication'!$P$66="no","",ROUND($I870,4))</f>
        <v>0.86599999999999999</v>
      </c>
      <c r="L870" s="134">
        <f>IF('2-E-Communication'!$P$67="no","",ROUND($I870,4))</f>
        <v>0.86599999999999999</v>
      </c>
      <c r="M870" s="134">
        <f>IF('2-E-Communication'!$P$68="no","",ROUND($I870,4))</f>
        <v>0.86599999999999999</v>
      </c>
      <c r="N870" s="134"/>
    </row>
    <row r="871" spans="9:14" x14ac:dyDescent="0.25">
      <c r="I871" s="134">
        <f t="shared" si="205"/>
        <v>0.86700000000000066</v>
      </c>
      <c r="J871" s="134">
        <f>IF('2-E-Communication'!$P$65="no","",ROUND($I871,4))</f>
        <v>0.86699999999999999</v>
      </c>
      <c r="K871" s="134">
        <f>IF('2-E-Communication'!$P$66="no","",ROUND($I871,4))</f>
        <v>0.86699999999999999</v>
      </c>
      <c r="L871" s="134">
        <f>IF('2-E-Communication'!$P$67="no","",ROUND($I871,4))</f>
        <v>0.86699999999999999</v>
      </c>
      <c r="M871" s="134">
        <f>IF('2-E-Communication'!$P$68="no","",ROUND($I871,4))</f>
        <v>0.86699999999999999</v>
      </c>
      <c r="N871" s="134"/>
    </row>
    <row r="872" spans="9:14" x14ac:dyDescent="0.25">
      <c r="I872" s="134">
        <f t="shared" si="205"/>
        <v>0.86800000000000066</v>
      </c>
      <c r="J872" s="134">
        <f>IF('2-E-Communication'!$P$65="no","",ROUND($I872,4))</f>
        <v>0.86799999999999999</v>
      </c>
      <c r="K872" s="134">
        <f>IF('2-E-Communication'!$P$66="no","",ROUND($I872,4))</f>
        <v>0.86799999999999999</v>
      </c>
      <c r="L872" s="134">
        <f>IF('2-E-Communication'!$P$67="no","",ROUND($I872,4))</f>
        <v>0.86799999999999999</v>
      </c>
      <c r="M872" s="134">
        <f>IF('2-E-Communication'!$P$68="no","",ROUND($I872,4))</f>
        <v>0.86799999999999999</v>
      </c>
      <c r="N872" s="134"/>
    </row>
    <row r="873" spans="9:14" x14ac:dyDescent="0.25">
      <c r="I873" s="134">
        <f t="shared" si="205"/>
        <v>0.86900000000000066</v>
      </c>
      <c r="J873" s="134">
        <f>IF('2-E-Communication'!$P$65="no","",ROUND($I873,4))</f>
        <v>0.86899999999999999</v>
      </c>
      <c r="K873" s="134">
        <f>IF('2-E-Communication'!$P$66="no","",ROUND($I873,4))</f>
        <v>0.86899999999999999</v>
      </c>
      <c r="L873" s="134">
        <f>IF('2-E-Communication'!$P$67="no","",ROUND($I873,4))</f>
        <v>0.86899999999999999</v>
      </c>
      <c r="M873" s="134">
        <f>IF('2-E-Communication'!$P$68="no","",ROUND($I873,4))</f>
        <v>0.86899999999999999</v>
      </c>
      <c r="N873" s="134"/>
    </row>
    <row r="874" spans="9:14" x14ac:dyDescent="0.25">
      <c r="I874" s="134">
        <f t="shared" si="205"/>
        <v>0.87000000000000066</v>
      </c>
      <c r="J874" s="134">
        <f>IF('2-E-Communication'!$P$65="no","",ROUND($I874,4))</f>
        <v>0.87</v>
      </c>
      <c r="K874" s="134">
        <f>IF('2-E-Communication'!$P$66="no","",ROUND($I874,4))</f>
        <v>0.87</v>
      </c>
      <c r="L874" s="134">
        <f>IF('2-E-Communication'!$P$67="no","",ROUND($I874,4))</f>
        <v>0.87</v>
      </c>
      <c r="M874" s="134">
        <f>IF('2-E-Communication'!$P$68="no","",ROUND($I874,4))</f>
        <v>0.87</v>
      </c>
      <c r="N874" s="134"/>
    </row>
    <row r="875" spans="9:14" x14ac:dyDescent="0.25">
      <c r="I875" s="134">
        <f t="shared" si="205"/>
        <v>0.87100000000000066</v>
      </c>
      <c r="J875" s="134">
        <f>IF('2-E-Communication'!$P$65="no","",ROUND($I875,4))</f>
        <v>0.871</v>
      </c>
      <c r="K875" s="134">
        <f>IF('2-E-Communication'!$P$66="no","",ROUND($I875,4))</f>
        <v>0.871</v>
      </c>
      <c r="L875" s="134">
        <f>IF('2-E-Communication'!$P$67="no","",ROUND($I875,4))</f>
        <v>0.871</v>
      </c>
      <c r="M875" s="134">
        <f>IF('2-E-Communication'!$P$68="no","",ROUND($I875,4))</f>
        <v>0.871</v>
      </c>
      <c r="N875" s="134"/>
    </row>
    <row r="876" spans="9:14" x14ac:dyDescent="0.25">
      <c r="I876" s="134">
        <f t="shared" si="205"/>
        <v>0.87200000000000066</v>
      </c>
      <c r="J876" s="134">
        <f>IF('2-E-Communication'!$P$65="no","",ROUND($I876,4))</f>
        <v>0.872</v>
      </c>
      <c r="K876" s="134">
        <f>IF('2-E-Communication'!$P$66="no","",ROUND($I876,4))</f>
        <v>0.872</v>
      </c>
      <c r="L876" s="134">
        <f>IF('2-E-Communication'!$P$67="no","",ROUND($I876,4))</f>
        <v>0.872</v>
      </c>
      <c r="M876" s="134">
        <f>IF('2-E-Communication'!$P$68="no","",ROUND($I876,4))</f>
        <v>0.872</v>
      </c>
      <c r="N876" s="134"/>
    </row>
    <row r="877" spans="9:14" x14ac:dyDescent="0.25">
      <c r="I877" s="134">
        <f t="shared" si="205"/>
        <v>0.87300000000000066</v>
      </c>
      <c r="J877" s="134">
        <f>IF('2-E-Communication'!$P$65="no","",ROUND($I877,4))</f>
        <v>0.873</v>
      </c>
      <c r="K877" s="134">
        <f>IF('2-E-Communication'!$P$66="no","",ROUND($I877,4))</f>
        <v>0.873</v>
      </c>
      <c r="L877" s="134">
        <f>IF('2-E-Communication'!$P$67="no","",ROUND($I877,4))</f>
        <v>0.873</v>
      </c>
      <c r="M877" s="134">
        <f>IF('2-E-Communication'!$P$68="no","",ROUND($I877,4))</f>
        <v>0.873</v>
      </c>
      <c r="N877" s="134"/>
    </row>
    <row r="878" spans="9:14" x14ac:dyDescent="0.25">
      <c r="I878" s="134">
        <f t="shared" si="205"/>
        <v>0.87400000000000067</v>
      </c>
      <c r="J878" s="134">
        <f>IF('2-E-Communication'!$P$65="no","",ROUND($I878,4))</f>
        <v>0.874</v>
      </c>
      <c r="K878" s="134">
        <f>IF('2-E-Communication'!$P$66="no","",ROUND($I878,4))</f>
        <v>0.874</v>
      </c>
      <c r="L878" s="134">
        <f>IF('2-E-Communication'!$P$67="no","",ROUND($I878,4))</f>
        <v>0.874</v>
      </c>
      <c r="M878" s="134">
        <f>IF('2-E-Communication'!$P$68="no","",ROUND($I878,4))</f>
        <v>0.874</v>
      </c>
      <c r="N878" s="134"/>
    </row>
    <row r="879" spans="9:14" x14ac:dyDescent="0.25">
      <c r="I879" s="134">
        <f t="shared" si="205"/>
        <v>0.87500000000000067</v>
      </c>
      <c r="J879" s="134">
        <f>IF('2-E-Communication'!$P$65="no","",ROUND($I879,4))</f>
        <v>0.875</v>
      </c>
      <c r="K879" s="134">
        <f>IF('2-E-Communication'!$P$66="no","",ROUND($I879,4))</f>
        <v>0.875</v>
      </c>
      <c r="L879" s="134">
        <f>IF('2-E-Communication'!$P$67="no","",ROUND($I879,4))</f>
        <v>0.875</v>
      </c>
      <c r="M879" s="134">
        <f>IF('2-E-Communication'!$P$68="no","",ROUND($I879,4))</f>
        <v>0.875</v>
      </c>
      <c r="N879" s="134"/>
    </row>
    <row r="880" spans="9:14" x14ac:dyDescent="0.25">
      <c r="I880" s="134">
        <f t="shared" si="205"/>
        <v>0.87600000000000067</v>
      </c>
      <c r="J880" s="134">
        <f>IF('2-E-Communication'!$P$65="no","",ROUND($I880,4))</f>
        <v>0.876</v>
      </c>
      <c r="K880" s="134">
        <f>IF('2-E-Communication'!$P$66="no","",ROUND($I880,4))</f>
        <v>0.876</v>
      </c>
      <c r="L880" s="134">
        <f>IF('2-E-Communication'!$P$67="no","",ROUND($I880,4))</f>
        <v>0.876</v>
      </c>
      <c r="M880" s="134">
        <f>IF('2-E-Communication'!$P$68="no","",ROUND($I880,4))</f>
        <v>0.876</v>
      </c>
      <c r="N880" s="134"/>
    </row>
    <row r="881" spans="9:14" x14ac:dyDescent="0.25">
      <c r="I881" s="134">
        <f t="shared" si="205"/>
        <v>0.87700000000000067</v>
      </c>
      <c r="J881" s="134">
        <f>IF('2-E-Communication'!$P$65="no","",ROUND($I881,4))</f>
        <v>0.877</v>
      </c>
      <c r="K881" s="134">
        <f>IF('2-E-Communication'!$P$66="no","",ROUND($I881,4))</f>
        <v>0.877</v>
      </c>
      <c r="L881" s="134">
        <f>IF('2-E-Communication'!$P$67="no","",ROUND($I881,4))</f>
        <v>0.877</v>
      </c>
      <c r="M881" s="134">
        <f>IF('2-E-Communication'!$P$68="no","",ROUND($I881,4))</f>
        <v>0.877</v>
      </c>
      <c r="N881" s="134"/>
    </row>
    <row r="882" spans="9:14" x14ac:dyDescent="0.25">
      <c r="I882" s="134">
        <f t="shared" si="205"/>
        <v>0.87800000000000067</v>
      </c>
      <c r="J882" s="134">
        <f>IF('2-E-Communication'!$P$65="no","",ROUND($I882,4))</f>
        <v>0.878</v>
      </c>
      <c r="K882" s="134">
        <f>IF('2-E-Communication'!$P$66="no","",ROUND($I882,4))</f>
        <v>0.878</v>
      </c>
      <c r="L882" s="134">
        <f>IF('2-E-Communication'!$P$67="no","",ROUND($I882,4))</f>
        <v>0.878</v>
      </c>
      <c r="M882" s="134">
        <f>IF('2-E-Communication'!$P$68="no","",ROUND($I882,4))</f>
        <v>0.878</v>
      </c>
      <c r="N882" s="134"/>
    </row>
    <row r="883" spans="9:14" x14ac:dyDescent="0.25">
      <c r="I883" s="134">
        <f t="shared" si="205"/>
        <v>0.87900000000000067</v>
      </c>
      <c r="J883" s="134">
        <f>IF('2-E-Communication'!$P$65="no","",ROUND($I883,4))</f>
        <v>0.879</v>
      </c>
      <c r="K883" s="134">
        <f>IF('2-E-Communication'!$P$66="no","",ROUND($I883,4))</f>
        <v>0.879</v>
      </c>
      <c r="L883" s="134">
        <f>IF('2-E-Communication'!$P$67="no","",ROUND($I883,4))</f>
        <v>0.879</v>
      </c>
      <c r="M883" s="134">
        <f>IF('2-E-Communication'!$P$68="no","",ROUND($I883,4))</f>
        <v>0.879</v>
      </c>
      <c r="N883" s="134"/>
    </row>
    <row r="884" spans="9:14" x14ac:dyDescent="0.25">
      <c r="I884" s="134">
        <f t="shared" si="205"/>
        <v>0.88000000000000067</v>
      </c>
      <c r="J884" s="134">
        <f>IF('2-E-Communication'!$P$65="no","",ROUND($I884,4))</f>
        <v>0.88</v>
      </c>
      <c r="K884" s="134">
        <f>IF('2-E-Communication'!$P$66="no","",ROUND($I884,4))</f>
        <v>0.88</v>
      </c>
      <c r="L884" s="134">
        <f>IF('2-E-Communication'!$P$67="no","",ROUND($I884,4))</f>
        <v>0.88</v>
      </c>
      <c r="M884" s="134">
        <f>IF('2-E-Communication'!$P$68="no","",ROUND($I884,4))</f>
        <v>0.88</v>
      </c>
      <c r="N884" s="134"/>
    </row>
    <row r="885" spans="9:14" x14ac:dyDescent="0.25">
      <c r="I885" s="134">
        <f t="shared" si="205"/>
        <v>0.88100000000000067</v>
      </c>
      <c r="J885" s="134">
        <f>IF('2-E-Communication'!$P$65="no","",ROUND($I885,4))</f>
        <v>0.88100000000000001</v>
      </c>
      <c r="K885" s="134">
        <f>IF('2-E-Communication'!$P$66="no","",ROUND($I885,4))</f>
        <v>0.88100000000000001</v>
      </c>
      <c r="L885" s="134">
        <f>IF('2-E-Communication'!$P$67="no","",ROUND($I885,4))</f>
        <v>0.88100000000000001</v>
      </c>
      <c r="M885" s="134">
        <f>IF('2-E-Communication'!$P$68="no","",ROUND($I885,4))</f>
        <v>0.88100000000000001</v>
      </c>
      <c r="N885" s="134"/>
    </row>
    <row r="886" spans="9:14" x14ac:dyDescent="0.25">
      <c r="I886" s="134">
        <f t="shared" si="205"/>
        <v>0.88200000000000067</v>
      </c>
      <c r="J886" s="134">
        <f>IF('2-E-Communication'!$P$65="no","",ROUND($I886,4))</f>
        <v>0.88200000000000001</v>
      </c>
      <c r="K886" s="134">
        <f>IF('2-E-Communication'!$P$66="no","",ROUND($I886,4))</f>
        <v>0.88200000000000001</v>
      </c>
      <c r="L886" s="134">
        <f>IF('2-E-Communication'!$P$67="no","",ROUND($I886,4))</f>
        <v>0.88200000000000001</v>
      </c>
      <c r="M886" s="134">
        <f>IF('2-E-Communication'!$P$68="no","",ROUND($I886,4))</f>
        <v>0.88200000000000001</v>
      </c>
      <c r="N886" s="134"/>
    </row>
    <row r="887" spans="9:14" x14ac:dyDescent="0.25">
      <c r="I887" s="134">
        <f t="shared" si="205"/>
        <v>0.88300000000000067</v>
      </c>
      <c r="J887" s="134">
        <f>IF('2-E-Communication'!$P$65="no","",ROUND($I887,4))</f>
        <v>0.88300000000000001</v>
      </c>
      <c r="K887" s="134">
        <f>IF('2-E-Communication'!$P$66="no","",ROUND($I887,4))</f>
        <v>0.88300000000000001</v>
      </c>
      <c r="L887" s="134">
        <f>IF('2-E-Communication'!$P$67="no","",ROUND($I887,4))</f>
        <v>0.88300000000000001</v>
      </c>
      <c r="M887" s="134">
        <f>IF('2-E-Communication'!$P$68="no","",ROUND($I887,4))</f>
        <v>0.88300000000000001</v>
      </c>
      <c r="N887" s="134"/>
    </row>
    <row r="888" spans="9:14" x14ac:dyDescent="0.25">
      <c r="I888" s="134">
        <f t="shared" si="205"/>
        <v>0.88400000000000067</v>
      </c>
      <c r="J888" s="134">
        <f>IF('2-E-Communication'!$P$65="no","",ROUND($I888,4))</f>
        <v>0.88400000000000001</v>
      </c>
      <c r="K888" s="134">
        <f>IF('2-E-Communication'!$P$66="no","",ROUND($I888,4))</f>
        <v>0.88400000000000001</v>
      </c>
      <c r="L888" s="134">
        <f>IF('2-E-Communication'!$P$67="no","",ROUND($I888,4))</f>
        <v>0.88400000000000001</v>
      </c>
      <c r="M888" s="134">
        <f>IF('2-E-Communication'!$P$68="no","",ROUND($I888,4))</f>
        <v>0.88400000000000001</v>
      </c>
      <c r="N888" s="134"/>
    </row>
    <row r="889" spans="9:14" x14ac:dyDescent="0.25">
      <c r="I889" s="134">
        <f t="shared" si="205"/>
        <v>0.88500000000000068</v>
      </c>
      <c r="J889" s="134">
        <f>IF('2-E-Communication'!$P$65="no","",ROUND($I889,4))</f>
        <v>0.88500000000000001</v>
      </c>
      <c r="K889" s="134">
        <f>IF('2-E-Communication'!$P$66="no","",ROUND($I889,4))</f>
        <v>0.88500000000000001</v>
      </c>
      <c r="L889" s="134">
        <f>IF('2-E-Communication'!$P$67="no","",ROUND($I889,4))</f>
        <v>0.88500000000000001</v>
      </c>
      <c r="M889" s="134">
        <f>IF('2-E-Communication'!$P$68="no","",ROUND($I889,4))</f>
        <v>0.88500000000000001</v>
      </c>
      <c r="N889" s="134"/>
    </row>
    <row r="890" spans="9:14" x14ac:dyDescent="0.25">
      <c r="I890" s="134">
        <f t="shared" si="205"/>
        <v>0.88600000000000068</v>
      </c>
      <c r="J890" s="134">
        <f>IF('2-E-Communication'!$P$65="no","",ROUND($I890,4))</f>
        <v>0.88600000000000001</v>
      </c>
      <c r="K890" s="134">
        <f>IF('2-E-Communication'!$P$66="no","",ROUND($I890,4))</f>
        <v>0.88600000000000001</v>
      </c>
      <c r="L890" s="134">
        <f>IF('2-E-Communication'!$P$67="no","",ROUND($I890,4))</f>
        <v>0.88600000000000001</v>
      </c>
      <c r="M890" s="134">
        <f>IF('2-E-Communication'!$P$68="no","",ROUND($I890,4))</f>
        <v>0.88600000000000001</v>
      </c>
      <c r="N890" s="134"/>
    </row>
    <row r="891" spans="9:14" x14ac:dyDescent="0.25">
      <c r="I891" s="134">
        <f t="shared" si="205"/>
        <v>0.88700000000000068</v>
      </c>
      <c r="J891" s="134">
        <f>IF('2-E-Communication'!$P$65="no","",ROUND($I891,4))</f>
        <v>0.88700000000000001</v>
      </c>
      <c r="K891" s="134">
        <f>IF('2-E-Communication'!$P$66="no","",ROUND($I891,4))</f>
        <v>0.88700000000000001</v>
      </c>
      <c r="L891" s="134">
        <f>IF('2-E-Communication'!$P$67="no","",ROUND($I891,4))</f>
        <v>0.88700000000000001</v>
      </c>
      <c r="M891" s="134">
        <f>IF('2-E-Communication'!$P$68="no","",ROUND($I891,4))</f>
        <v>0.88700000000000001</v>
      </c>
      <c r="N891" s="134"/>
    </row>
    <row r="892" spans="9:14" x14ac:dyDescent="0.25">
      <c r="I892" s="134">
        <f t="shared" si="205"/>
        <v>0.88800000000000068</v>
      </c>
      <c r="J892" s="134">
        <f>IF('2-E-Communication'!$P$65="no","",ROUND($I892,4))</f>
        <v>0.88800000000000001</v>
      </c>
      <c r="K892" s="134">
        <f>IF('2-E-Communication'!$P$66="no","",ROUND($I892,4))</f>
        <v>0.88800000000000001</v>
      </c>
      <c r="L892" s="134">
        <f>IF('2-E-Communication'!$P$67="no","",ROUND($I892,4))</f>
        <v>0.88800000000000001</v>
      </c>
      <c r="M892" s="134">
        <f>IF('2-E-Communication'!$P$68="no","",ROUND($I892,4))</f>
        <v>0.88800000000000001</v>
      </c>
      <c r="N892" s="134"/>
    </row>
    <row r="893" spans="9:14" x14ac:dyDescent="0.25">
      <c r="I893" s="134">
        <f t="shared" ref="I893:I956" si="206">I892+0.001</f>
        <v>0.88900000000000068</v>
      </c>
      <c r="J893" s="134">
        <f>IF('2-E-Communication'!$P$65="no","",ROUND($I893,4))</f>
        <v>0.88900000000000001</v>
      </c>
      <c r="K893" s="134">
        <f>IF('2-E-Communication'!$P$66="no","",ROUND($I893,4))</f>
        <v>0.88900000000000001</v>
      </c>
      <c r="L893" s="134">
        <f>IF('2-E-Communication'!$P$67="no","",ROUND($I893,4))</f>
        <v>0.88900000000000001</v>
      </c>
      <c r="M893" s="134">
        <f>IF('2-E-Communication'!$P$68="no","",ROUND($I893,4))</f>
        <v>0.88900000000000001</v>
      </c>
      <c r="N893" s="134"/>
    </row>
    <row r="894" spans="9:14" x14ac:dyDescent="0.25">
      <c r="I894" s="134">
        <f t="shared" si="206"/>
        <v>0.89000000000000068</v>
      </c>
      <c r="J894" s="134">
        <f>IF('2-E-Communication'!$P$65="no","",ROUND($I894,4))</f>
        <v>0.89</v>
      </c>
      <c r="K894" s="134">
        <f>IF('2-E-Communication'!$P$66="no","",ROUND($I894,4))</f>
        <v>0.89</v>
      </c>
      <c r="L894" s="134">
        <f>IF('2-E-Communication'!$P$67="no","",ROUND($I894,4))</f>
        <v>0.89</v>
      </c>
      <c r="M894" s="134">
        <f>IF('2-E-Communication'!$P$68="no","",ROUND($I894,4))</f>
        <v>0.89</v>
      </c>
      <c r="N894" s="134"/>
    </row>
    <row r="895" spans="9:14" x14ac:dyDescent="0.25">
      <c r="I895" s="134">
        <f t="shared" si="206"/>
        <v>0.89100000000000068</v>
      </c>
      <c r="J895" s="134">
        <f>IF('2-E-Communication'!$P$65="no","",ROUND($I895,4))</f>
        <v>0.89100000000000001</v>
      </c>
      <c r="K895" s="134">
        <f>IF('2-E-Communication'!$P$66="no","",ROUND($I895,4))</f>
        <v>0.89100000000000001</v>
      </c>
      <c r="L895" s="134">
        <f>IF('2-E-Communication'!$P$67="no","",ROUND($I895,4))</f>
        <v>0.89100000000000001</v>
      </c>
      <c r="M895" s="134">
        <f>IF('2-E-Communication'!$P$68="no","",ROUND($I895,4))</f>
        <v>0.89100000000000001</v>
      </c>
      <c r="N895" s="134"/>
    </row>
    <row r="896" spans="9:14" x14ac:dyDescent="0.25">
      <c r="I896" s="134">
        <f t="shared" si="206"/>
        <v>0.89200000000000068</v>
      </c>
      <c r="J896" s="134">
        <f>IF('2-E-Communication'!$P$65="no","",ROUND($I896,4))</f>
        <v>0.89200000000000002</v>
      </c>
      <c r="K896" s="134">
        <f>IF('2-E-Communication'!$P$66="no","",ROUND($I896,4))</f>
        <v>0.89200000000000002</v>
      </c>
      <c r="L896" s="134">
        <f>IF('2-E-Communication'!$P$67="no","",ROUND($I896,4))</f>
        <v>0.89200000000000002</v>
      </c>
      <c r="M896" s="134">
        <f>IF('2-E-Communication'!$P$68="no","",ROUND($I896,4))</f>
        <v>0.89200000000000002</v>
      </c>
      <c r="N896" s="134"/>
    </row>
    <row r="897" spans="9:14" x14ac:dyDescent="0.25">
      <c r="I897" s="134">
        <f t="shared" si="206"/>
        <v>0.89300000000000068</v>
      </c>
      <c r="J897" s="134">
        <f>IF('2-E-Communication'!$P$65="no","",ROUND($I897,4))</f>
        <v>0.89300000000000002</v>
      </c>
      <c r="K897" s="134">
        <f>IF('2-E-Communication'!$P$66="no","",ROUND($I897,4))</f>
        <v>0.89300000000000002</v>
      </c>
      <c r="L897" s="134">
        <f>IF('2-E-Communication'!$P$67="no","",ROUND($I897,4))</f>
        <v>0.89300000000000002</v>
      </c>
      <c r="M897" s="134">
        <f>IF('2-E-Communication'!$P$68="no","",ROUND($I897,4))</f>
        <v>0.89300000000000002</v>
      </c>
      <c r="N897" s="134"/>
    </row>
    <row r="898" spans="9:14" x14ac:dyDescent="0.25">
      <c r="I898" s="134">
        <f t="shared" si="206"/>
        <v>0.89400000000000068</v>
      </c>
      <c r="J898" s="134">
        <f>IF('2-E-Communication'!$P$65="no","",ROUND($I898,4))</f>
        <v>0.89400000000000002</v>
      </c>
      <c r="K898" s="134">
        <f>IF('2-E-Communication'!$P$66="no","",ROUND($I898,4))</f>
        <v>0.89400000000000002</v>
      </c>
      <c r="L898" s="134">
        <f>IF('2-E-Communication'!$P$67="no","",ROUND($I898,4))</f>
        <v>0.89400000000000002</v>
      </c>
      <c r="M898" s="134">
        <f>IF('2-E-Communication'!$P$68="no","",ROUND($I898,4))</f>
        <v>0.89400000000000002</v>
      </c>
      <c r="N898" s="134"/>
    </row>
    <row r="899" spans="9:14" x14ac:dyDescent="0.25">
      <c r="I899" s="134">
        <f t="shared" si="206"/>
        <v>0.89500000000000068</v>
      </c>
      <c r="J899" s="134">
        <f>IF('2-E-Communication'!$P$65="no","",ROUND($I899,4))</f>
        <v>0.89500000000000002</v>
      </c>
      <c r="K899" s="134">
        <f>IF('2-E-Communication'!$P$66="no","",ROUND($I899,4))</f>
        <v>0.89500000000000002</v>
      </c>
      <c r="L899" s="134">
        <f>IF('2-E-Communication'!$P$67="no","",ROUND($I899,4))</f>
        <v>0.89500000000000002</v>
      </c>
      <c r="M899" s="134">
        <f>IF('2-E-Communication'!$P$68="no","",ROUND($I899,4))</f>
        <v>0.89500000000000002</v>
      </c>
      <c r="N899" s="134"/>
    </row>
    <row r="900" spans="9:14" x14ac:dyDescent="0.25">
      <c r="I900" s="134">
        <f t="shared" si="206"/>
        <v>0.89600000000000068</v>
      </c>
      <c r="J900" s="134">
        <f>IF('2-E-Communication'!$P$65="no","",ROUND($I900,4))</f>
        <v>0.89600000000000002</v>
      </c>
      <c r="K900" s="134">
        <f>IF('2-E-Communication'!$P$66="no","",ROUND($I900,4))</f>
        <v>0.89600000000000002</v>
      </c>
      <c r="L900" s="134">
        <f>IF('2-E-Communication'!$P$67="no","",ROUND($I900,4))</f>
        <v>0.89600000000000002</v>
      </c>
      <c r="M900" s="134">
        <f>IF('2-E-Communication'!$P$68="no","",ROUND($I900,4))</f>
        <v>0.89600000000000002</v>
      </c>
      <c r="N900" s="134"/>
    </row>
    <row r="901" spans="9:14" x14ac:dyDescent="0.25">
      <c r="I901" s="134">
        <f t="shared" si="206"/>
        <v>0.89700000000000069</v>
      </c>
      <c r="J901" s="134">
        <f>IF('2-E-Communication'!$P$65="no","",ROUND($I901,4))</f>
        <v>0.89700000000000002</v>
      </c>
      <c r="K901" s="134">
        <f>IF('2-E-Communication'!$P$66="no","",ROUND($I901,4))</f>
        <v>0.89700000000000002</v>
      </c>
      <c r="L901" s="134">
        <f>IF('2-E-Communication'!$P$67="no","",ROUND($I901,4))</f>
        <v>0.89700000000000002</v>
      </c>
      <c r="M901" s="134">
        <f>IF('2-E-Communication'!$P$68="no","",ROUND($I901,4))</f>
        <v>0.89700000000000002</v>
      </c>
      <c r="N901" s="134"/>
    </row>
    <row r="902" spans="9:14" x14ac:dyDescent="0.25">
      <c r="I902" s="134">
        <f t="shared" si="206"/>
        <v>0.89800000000000069</v>
      </c>
      <c r="J902" s="134">
        <f>IF('2-E-Communication'!$P$65="no","",ROUND($I902,4))</f>
        <v>0.89800000000000002</v>
      </c>
      <c r="K902" s="134">
        <f>IF('2-E-Communication'!$P$66="no","",ROUND($I902,4))</f>
        <v>0.89800000000000002</v>
      </c>
      <c r="L902" s="134">
        <f>IF('2-E-Communication'!$P$67="no","",ROUND($I902,4))</f>
        <v>0.89800000000000002</v>
      </c>
      <c r="M902" s="134">
        <f>IF('2-E-Communication'!$P$68="no","",ROUND($I902,4))</f>
        <v>0.89800000000000002</v>
      </c>
      <c r="N902" s="134"/>
    </row>
    <row r="903" spans="9:14" x14ac:dyDescent="0.25">
      <c r="I903" s="134">
        <f t="shared" si="206"/>
        <v>0.89900000000000069</v>
      </c>
      <c r="J903" s="134">
        <f>IF('2-E-Communication'!$P$65="no","",ROUND($I903,4))</f>
        <v>0.89900000000000002</v>
      </c>
      <c r="K903" s="134">
        <f>IF('2-E-Communication'!$P$66="no","",ROUND($I903,4))</f>
        <v>0.89900000000000002</v>
      </c>
      <c r="L903" s="134">
        <f>IF('2-E-Communication'!$P$67="no","",ROUND($I903,4))</f>
        <v>0.89900000000000002</v>
      </c>
      <c r="M903" s="134">
        <f>IF('2-E-Communication'!$P$68="no","",ROUND($I903,4))</f>
        <v>0.89900000000000002</v>
      </c>
      <c r="N903" s="134"/>
    </row>
    <row r="904" spans="9:14" x14ac:dyDescent="0.25">
      <c r="I904" s="134">
        <f t="shared" si="206"/>
        <v>0.90000000000000069</v>
      </c>
      <c r="J904" s="134">
        <f>IF('2-E-Communication'!$P$65="no","",ROUND($I904,4))</f>
        <v>0.9</v>
      </c>
      <c r="K904" s="134">
        <f>IF('2-E-Communication'!$P$66="no","",ROUND($I904,4))</f>
        <v>0.9</v>
      </c>
      <c r="L904" s="134">
        <f>IF('2-E-Communication'!$P$67="no","",ROUND($I904,4))</f>
        <v>0.9</v>
      </c>
      <c r="M904" s="134">
        <f>IF('2-E-Communication'!$P$68="no","",ROUND($I904,4))</f>
        <v>0.9</v>
      </c>
      <c r="N904" s="134"/>
    </row>
    <row r="905" spans="9:14" x14ac:dyDescent="0.25">
      <c r="I905" s="134">
        <f t="shared" si="206"/>
        <v>0.90100000000000069</v>
      </c>
      <c r="J905" s="134">
        <f>IF('2-E-Communication'!$P$65="no","",ROUND($I905,4))</f>
        <v>0.90100000000000002</v>
      </c>
      <c r="K905" s="134">
        <f>IF('2-E-Communication'!$P$66="no","",ROUND($I905,4))</f>
        <v>0.90100000000000002</v>
      </c>
      <c r="L905" s="134">
        <f>IF('2-E-Communication'!$P$67="no","",ROUND($I905,4))</f>
        <v>0.90100000000000002</v>
      </c>
      <c r="M905" s="134">
        <f>IF('2-E-Communication'!$P$68="no","",ROUND($I905,4))</f>
        <v>0.90100000000000002</v>
      </c>
      <c r="N905" s="134"/>
    </row>
    <row r="906" spans="9:14" x14ac:dyDescent="0.25">
      <c r="I906" s="134">
        <f t="shared" si="206"/>
        <v>0.90200000000000069</v>
      </c>
      <c r="J906" s="134">
        <f>IF('2-E-Communication'!$P$65="no","",ROUND($I906,4))</f>
        <v>0.90200000000000002</v>
      </c>
      <c r="K906" s="134">
        <f>IF('2-E-Communication'!$P$66="no","",ROUND($I906,4))</f>
        <v>0.90200000000000002</v>
      </c>
      <c r="L906" s="134">
        <f>IF('2-E-Communication'!$P$67="no","",ROUND($I906,4))</f>
        <v>0.90200000000000002</v>
      </c>
      <c r="M906" s="134">
        <f>IF('2-E-Communication'!$P$68="no","",ROUND($I906,4))</f>
        <v>0.90200000000000002</v>
      </c>
      <c r="N906" s="134"/>
    </row>
    <row r="907" spans="9:14" x14ac:dyDescent="0.25">
      <c r="I907" s="134">
        <f t="shared" si="206"/>
        <v>0.90300000000000069</v>
      </c>
      <c r="J907" s="134">
        <f>IF('2-E-Communication'!$P$65="no","",ROUND($I907,4))</f>
        <v>0.90300000000000002</v>
      </c>
      <c r="K907" s="134">
        <f>IF('2-E-Communication'!$P$66="no","",ROUND($I907,4))</f>
        <v>0.90300000000000002</v>
      </c>
      <c r="L907" s="134">
        <f>IF('2-E-Communication'!$P$67="no","",ROUND($I907,4))</f>
        <v>0.90300000000000002</v>
      </c>
      <c r="M907" s="134">
        <f>IF('2-E-Communication'!$P$68="no","",ROUND($I907,4))</f>
        <v>0.90300000000000002</v>
      </c>
      <c r="N907" s="134"/>
    </row>
    <row r="908" spans="9:14" x14ac:dyDescent="0.25">
      <c r="I908" s="134">
        <f t="shared" si="206"/>
        <v>0.90400000000000069</v>
      </c>
      <c r="J908" s="134">
        <f>IF('2-E-Communication'!$P$65="no","",ROUND($I908,4))</f>
        <v>0.90400000000000003</v>
      </c>
      <c r="K908" s="134">
        <f>IF('2-E-Communication'!$P$66="no","",ROUND($I908,4))</f>
        <v>0.90400000000000003</v>
      </c>
      <c r="L908" s="134">
        <f>IF('2-E-Communication'!$P$67="no","",ROUND($I908,4))</f>
        <v>0.90400000000000003</v>
      </c>
      <c r="M908" s="134">
        <f>IF('2-E-Communication'!$P$68="no","",ROUND($I908,4))</f>
        <v>0.90400000000000003</v>
      </c>
      <c r="N908" s="134"/>
    </row>
    <row r="909" spans="9:14" x14ac:dyDescent="0.25">
      <c r="I909" s="134">
        <f t="shared" si="206"/>
        <v>0.90500000000000069</v>
      </c>
      <c r="J909" s="134">
        <f>IF('2-E-Communication'!$P$65="no","",ROUND($I909,4))</f>
        <v>0.90500000000000003</v>
      </c>
      <c r="K909" s="134">
        <f>IF('2-E-Communication'!$P$66="no","",ROUND($I909,4))</f>
        <v>0.90500000000000003</v>
      </c>
      <c r="L909" s="134">
        <f>IF('2-E-Communication'!$P$67="no","",ROUND($I909,4))</f>
        <v>0.90500000000000003</v>
      </c>
      <c r="M909" s="134">
        <f>IF('2-E-Communication'!$P$68="no","",ROUND($I909,4))</f>
        <v>0.90500000000000003</v>
      </c>
      <c r="N909" s="134"/>
    </row>
    <row r="910" spans="9:14" x14ac:dyDescent="0.25">
      <c r="I910" s="134">
        <f t="shared" si="206"/>
        <v>0.90600000000000069</v>
      </c>
      <c r="J910" s="134">
        <f>IF('2-E-Communication'!$P$65="no","",ROUND($I910,4))</f>
        <v>0.90600000000000003</v>
      </c>
      <c r="K910" s="134">
        <f>IF('2-E-Communication'!$P$66="no","",ROUND($I910,4))</f>
        <v>0.90600000000000003</v>
      </c>
      <c r="L910" s="134">
        <f>IF('2-E-Communication'!$P$67="no","",ROUND($I910,4))</f>
        <v>0.90600000000000003</v>
      </c>
      <c r="M910" s="134">
        <f>IF('2-E-Communication'!$P$68="no","",ROUND($I910,4))</f>
        <v>0.90600000000000003</v>
      </c>
      <c r="N910" s="134"/>
    </row>
    <row r="911" spans="9:14" x14ac:dyDescent="0.25">
      <c r="I911" s="134">
        <f t="shared" si="206"/>
        <v>0.90700000000000069</v>
      </c>
      <c r="J911" s="134">
        <f>IF('2-E-Communication'!$P$65="no","",ROUND($I911,4))</f>
        <v>0.90700000000000003</v>
      </c>
      <c r="K911" s="134">
        <f>IF('2-E-Communication'!$P$66="no","",ROUND($I911,4))</f>
        <v>0.90700000000000003</v>
      </c>
      <c r="L911" s="134">
        <f>IF('2-E-Communication'!$P$67="no","",ROUND($I911,4))</f>
        <v>0.90700000000000003</v>
      </c>
      <c r="M911" s="134">
        <f>IF('2-E-Communication'!$P$68="no","",ROUND($I911,4))</f>
        <v>0.90700000000000003</v>
      </c>
      <c r="N911" s="134"/>
    </row>
    <row r="912" spans="9:14" x14ac:dyDescent="0.25">
      <c r="I912" s="134">
        <f t="shared" si="206"/>
        <v>0.9080000000000007</v>
      </c>
      <c r="J912" s="134">
        <f>IF('2-E-Communication'!$P$65="no","",ROUND($I912,4))</f>
        <v>0.90800000000000003</v>
      </c>
      <c r="K912" s="134">
        <f>IF('2-E-Communication'!$P$66="no","",ROUND($I912,4))</f>
        <v>0.90800000000000003</v>
      </c>
      <c r="L912" s="134">
        <f>IF('2-E-Communication'!$P$67="no","",ROUND($I912,4))</f>
        <v>0.90800000000000003</v>
      </c>
      <c r="M912" s="134">
        <f>IF('2-E-Communication'!$P$68="no","",ROUND($I912,4))</f>
        <v>0.90800000000000003</v>
      </c>
      <c r="N912" s="134"/>
    </row>
    <row r="913" spans="9:14" x14ac:dyDescent="0.25">
      <c r="I913" s="134">
        <f t="shared" si="206"/>
        <v>0.9090000000000007</v>
      </c>
      <c r="J913" s="134">
        <f>IF('2-E-Communication'!$P$65="no","",ROUND($I913,4))</f>
        <v>0.90900000000000003</v>
      </c>
      <c r="K913" s="134">
        <f>IF('2-E-Communication'!$P$66="no","",ROUND($I913,4))</f>
        <v>0.90900000000000003</v>
      </c>
      <c r="L913" s="134">
        <f>IF('2-E-Communication'!$P$67="no","",ROUND($I913,4))</f>
        <v>0.90900000000000003</v>
      </c>
      <c r="M913" s="134">
        <f>IF('2-E-Communication'!$P$68="no","",ROUND($I913,4))</f>
        <v>0.90900000000000003</v>
      </c>
      <c r="N913" s="134"/>
    </row>
    <row r="914" spans="9:14" x14ac:dyDescent="0.25">
      <c r="I914" s="134">
        <f t="shared" si="206"/>
        <v>0.9100000000000007</v>
      </c>
      <c r="J914" s="134">
        <f>IF('2-E-Communication'!$P$65="no","",ROUND($I914,4))</f>
        <v>0.91</v>
      </c>
      <c r="K914" s="134">
        <f>IF('2-E-Communication'!$P$66="no","",ROUND($I914,4))</f>
        <v>0.91</v>
      </c>
      <c r="L914" s="134">
        <f>IF('2-E-Communication'!$P$67="no","",ROUND($I914,4))</f>
        <v>0.91</v>
      </c>
      <c r="M914" s="134">
        <f>IF('2-E-Communication'!$P$68="no","",ROUND($I914,4))</f>
        <v>0.91</v>
      </c>
      <c r="N914" s="134"/>
    </row>
    <row r="915" spans="9:14" x14ac:dyDescent="0.25">
      <c r="I915" s="134">
        <f t="shared" si="206"/>
        <v>0.9110000000000007</v>
      </c>
      <c r="J915" s="134">
        <f>IF('2-E-Communication'!$P$65="no","",ROUND($I915,4))</f>
        <v>0.91100000000000003</v>
      </c>
      <c r="K915" s="134">
        <f>IF('2-E-Communication'!$P$66="no","",ROUND($I915,4))</f>
        <v>0.91100000000000003</v>
      </c>
      <c r="L915" s="134">
        <f>IF('2-E-Communication'!$P$67="no","",ROUND($I915,4))</f>
        <v>0.91100000000000003</v>
      </c>
      <c r="M915" s="134">
        <f>IF('2-E-Communication'!$P$68="no","",ROUND($I915,4))</f>
        <v>0.91100000000000003</v>
      </c>
      <c r="N915" s="134"/>
    </row>
    <row r="916" spans="9:14" x14ac:dyDescent="0.25">
      <c r="I916" s="134">
        <f t="shared" si="206"/>
        <v>0.9120000000000007</v>
      </c>
      <c r="J916" s="134">
        <f>IF('2-E-Communication'!$P$65="no","",ROUND($I916,4))</f>
        <v>0.91200000000000003</v>
      </c>
      <c r="K916" s="134">
        <f>IF('2-E-Communication'!$P$66="no","",ROUND($I916,4))</f>
        <v>0.91200000000000003</v>
      </c>
      <c r="L916" s="134">
        <f>IF('2-E-Communication'!$P$67="no","",ROUND($I916,4))</f>
        <v>0.91200000000000003</v>
      </c>
      <c r="M916" s="134">
        <f>IF('2-E-Communication'!$P$68="no","",ROUND($I916,4))</f>
        <v>0.91200000000000003</v>
      </c>
      <c r="N916" s="134"/>
    </row>
    <row r="917" spans="9:14" x14ac:dyDescent="0.25">
      <c r="I917" s="134">
        <f t="shared" si="206"/>
        <v>0.9130000000000007</v>
      </c>
      <c r="J917" s="134">
        <f>IF('2-E-Communication'!$P$65="no","",ROUND($I917,4))</f>
        <v>0.91300000000000003</v>
      </c>
      <c r="K917" s="134">
        <f>IF('2-E-Communication'!$P$66="no","",ROUND($I917,4))</f>
        <v>0.91300000000000003</v>
      </c>
      <c r="L917" s="134">
        <f>IF('2-E-Communication'!$P$67="no","",ROUND($I917,4))</f>
        <v>0.91300000000000003</v>
      </c>
      <c r="M917" s="134">
        <f>IF('2-E-Communication'!$P$68="no","",ROUND($I917,4))</f>
        <v>0.91300000000000003</v>
      </c>
      <c r="N917" s="134"/>
    </row>
    <row r="918" spans="9:14" x14ac:dyDescent="0.25">
      <c r="I918" s="134">
        <f t="shared" si="206"/>
        <v>0.9140000000000007</v>
      </c>
      <c r="J918" s="134">
        <f>IF('2-E-Communication'!$P$65="no","",ROUND($I918,4))</f>
        <v>0.91400000000000003</v>
      </c>
      <c r="K918" s="134">
        <f>IF('2-E-Communication'!$P$66="no","",ROUND($I918,4))</f>
        <v>0.91400000000000003</v>
      </c>
      <c r="L918" s="134">
        <f>IF('2-E-Communication'!$P$67="no","",ROUND($I918,4))</f>
        <v>0.91400000000000003</v>
      </c>
      <c r="M918" s="134">
        <f>IF('2-E-Communication'!$P$68="no","",ROUND($I918,4))</f>
        <v>0.91400000000000003</v>
      </c>
      <c r="N918" s="134"/>
    </row>
    <row r="919" spans="9:14" x14ac:dyDescent="0.25">
      <c r="I919" s="134">
        <f t="shared" si="206"/>
        <v>0.9150000000000007</v>
      </c>
      <c r="J919" s="134">
        <f>IF('2-E-Communication'!$P$65="no","",ROUND($I919,4))</f>
        <v>0.91500000000000004</v>
      </c>
      <c r="K919" s="134">
        <f>IF('2-E-Communication'!$P$66="no","",ROUND($I919,4))</f>
        <v>0.91500000000000004</v>
      </c>
      <c r="L919" s="134">
        <f>IF('2-E-Communication'!$P$67="no","",ROUND($I919,4))</f>
        <v>0.91500000000000004</v>
      </c>
      <c r="M919" s="134">
        <f>IF('2-E-Communication'!$P$68="no","",ROUND($I919,4))</f>
        <v>0.91500000000000004</v>
      </c>
      <c r="N919" s="134"/>
    </row>
    <row r="920" spans="9:14" x14ac:dyDescent="0.25">
      <c r="I920" s="134">
        <f t="shared" si="206"/>
        <v>0.9160000000000007</v>
      </c>
      <c r="J920" s="134">
        <f>IF('2-E-Communication'!$P$65="no","",ROUND($I920,4))</f>
        <v>0.91600000000000004</v>
      </c>
      <c r="K920" s="134">
        <f>IF('2-E-Communication'!$P$66="no","",ROUND($I920,4))</f>
        <v>0.91600000000000004</v>
      </c>
      <c r="L920" s="134">
        <f>IF('2-E-Communication'!$P$67="no","",ROUND($I920,4))</f>
        <v>0.91600000000000004</v>
      </c>
      <c r="M920" s="134">
        <f>IF('2-E-Communication'!$P$68="no","",ROUND($I920,4))</f>
        <v>0.91600000000000004</v>
      </c>
      <c r="N920" s="134"/>
    </row>
    <row r="921" spans="9:14" x14ac:dyDescent="0.25">
      <c r="I921" s="134">
        <f t="shared" si="206"/>
        <v>0.9170000000000007</v>
      </c>
      <c r="J921" s="134">
        <f>IF('2-E-Communication'!$P$65="no","",ROUND($I921,4))</f>
        <v>0.91700000000000004</v>
      </c>
      <c r="K921" s="134">
        <f>IF('2-E-Communication'!$P$66="no","",ROUND($I921,4))</f>
        <v>0.91700000000000004</v>
      </c>
      <c r="L921" s="134">
        <f>IF('2-E-Communication'!$P$67="no","",ROUND($I921,4))</f>
        <v>0.91700000000000004</v>
      </c>
      <c r="M921" s="134">
        <f>IF('2-E-Communication'!$P$68="no","",ROUND($I921,4))</f>
        <v>0.91700000000000004</v>
      </c>
      <c r="N921" s="134"/>
    </row>
    <row r="922" spans="9:14" x14ac:dyDescent="0.25">
      <c r="I922" s="134">
        <f t="shared" si="206"/>
        <v>0.9180000000000007</v>
      </c>
      <c r="J922" s="134">
        <f>IF('2-E-Communication'!$P$65="no","",ROUND($I922,4))</f>
        <v>0.91800000000000004</v>
      </c>
      <c r="K922" s="134">
        <f>IF('2-E-Communication'!$P$66="no","",ROUND($I922,4))</f>
        <v>0.91800000000000004</v>
      </c>
      <c r="L922" s="134">
        <f>IF('2-E-Communication'!$P$67="no","",ROUND($I922,4))</f>
        <v>0.91800000000000004</v>
      </c>
      <c r="M922" s="134">
        <f>IF('2-E-Communication'!$P$68="no","",ROUND($I922,4))</f>
        <v>0.91800000000000004</v>
      </c>
      <c r="N922" s="134"/>
    </row>
    <row r="923" spans="9:14" x14ac:dyDescent="0.25">
      <c r="I923" s="134">
        <f t="shared" si="206"/>
        <v>0.91900000000000071</v>
      </c>
      <c r="J923" s="134">
        <f>IF('2-E-Communication'!$P$65="no","",ROUND($I923,4))</f>
        <v>0.91900000000000004</v>
      </c>
      <c r="K923" s="134">
        <f>IF('2-E-Communication'!$P$66="no","",ROUND($I923,4))</f>
        <v>0.91900000000000004</v>
      </c>
      <c r="L923" s="134">
        <f>IF('2-E-Communication'!$P$67="no","",ROUND($I923,4))</f>
        <v>0.91900000000000004</v>
      </c>
      <c r="M923" s="134">
        <f>IF('2-E-Communication'!$P$68="no","",ROUND($I923,4))</f>
        <v>0.91900000000000004</v>
      </c>
      <c r="N923" s="134"/>
    </row>
    <row r="924" spans="9:14" x14ac:dyDescent="0.25">
      <c r="I924" s="134">
        <f t="shared" si="206"/>
        <v>0.92000000000000071</v>
      </c>
      <c r="J924" s="134">
        <f>IF('2-E-Communication'!$P$65="no","",ROUND($I924,4))</f>
        <v>0.92</v>
      </c>
      <c r="K924" s="134">
        <f>IF('2-E-Communication'!$P$66="no","",ROUND($I924,4))</f>
        <v>0.92</v>
      </c>
      <c r="L924" s="134">
        <f>IF('2-E-Communication'!$P$67="no","",ROUND($I924,4))</f>
        <v>0.92</v>
      </c>
      <c r="M924" s="134">
        <f>IF('2-E-Communication'!$P$68="no","",ROUND($I924,4))</f>
        <v>0.92</v>
      </c>
      <c r="N924" s="134"/>
    </row>
    <row r="925" spans="9:14" x14ac:dyDescent="0.25">
      <c r="I925" s="134">
        <f t="shared" si="206"/>
        <v>0.92100000000000071</v>
      </c>
      <c r="J925" s="134">
        <f>IF('2-E-Communication'!$P$65="no","",ROUND($I925,4))</f>
        <v>0.92100000000000004</v>
      </c>
      <c r="K925" s="134">
        <f>IF('2-E-Communication'!$P$66="no","",ROUND($I925,4))</f>
        <v>0.92100000000000004</v>
      </c>
      <c r="L925" s="134">
        <f>IF('2-E-Communication'!$P$67="no","",ROUND($I925,4))</f>
        <v>0.92100000000000004</v>
      </c>
      <c r="M925" s="134">
        <f>IF('2-E-Communication'!$P$68="no","",ROUND($I925,4))</f>
        <v>0.92100000000000004</v>
      </c>
      <c r="N925" s="134"/>
    </row>
    <row r="926" spans="9:14" x14ac:dyDescent="0.25">
      <c r="I926" s="134">
        <f t="shared" si="206"/>
        <v>0.92200000000000071</v>
      </c>
      <c r="J926" s="134">
        <f>IF('2-E-Communication'!$P$65="no","",ROUND($I926,4))</f>
        <v>0.92200000000000004</v>
      </c>
      <c r="K926" s="134">
        <f>IF('2-E-Communication'!$P$66="no","",ROUND($I926,4))</f>
        <v>0.92200000000000004</v>
      </c>
      <c r="L926" s="134">
        <f>IF('2-E-Communication'!$P$67="no","",ROUND($I926,4))</f>
        <v>0.92200000000000004</v>
      </c>
      <c r="M926" s="134">
        <f>IF('2-E-Communication'!$P$68="no","",ROUND($I926,4))</f>
        <v>0.92200000000000004</v>
      </c>
      <c r="N926" s="134"/>
    </row>
    <row r="927" spans="9:14" x14ac:dyDescent="0.25">
      <c r="I927" s="134">
        <f t="shared" si="206"/>
        <v>0.92300000000000071</v>
      </c>
      <c r="J927" s="134">
        <f>IF('2-E-Communication'!$P$65="no","",ROUND($I927,4))</f>
        <v>0.92300000000000004</v>
      </c>
      <c r="K927" s="134">
        <f>IF('2-E-Communication'!$P$66="no","",ROUND($I927,4))</f>
        <v>0.92300000000000004</v>
      </c>
      <c r="L927" s="134">
        <f>IF('2-E-Communication'!$P$67="no","",ROUND($I927,4))</f>
        <v>0.92300000000000004</v>
      </c>
      <c r="M927" s="134">
        <f>IF('2-E-Communication'!$P$68="no","",ROUND($I927,4))</f>
        <v>0.92300000000000004</v>
      </c>
      <c r="N927" s="134"/>
    </row>
    <row r="928" spans="9:14" x14ac:dyDescent="0.25">
      <c r="I928" s="134">
        <f t="shared" si="206"/>
        <v>0.92400000000000071</v>
      </c>
      <c r="J928" s="134">
        <f>IF('2-E-Communication'!$P$65="no","",ROUND($I928,4))</f>
        <v>0.92400000000000004</v>
      </c>
      <c r="K928" s="134">
        <f>IF('2-E-Communication'!$P$66="no","",ROUND($I928,4))</f>
        <v>0.92400000000000004</v>
      </c>
      <c r="L928" s="134">
        <f>IF('2-E-Communication'!$P$67="no","",ROUND($I928,4))</f>
        <v>0.92400000000000004</v>
      </c>
      <c r="M928" s="134">
        <f>IF('2-E-Communication'!$P$68="no","",ROUND($I928,4))</f>
        <v>0.92400000000000004</v>
      </c>
      <c r="N928" s="134"/>
    </row>
    <row r="929" spans="9:14" x14ac:dyDescent="0.25">
      <c r="I929" s="134">
        <f t="shared" si="206"/>
        <v>0.92500000000000071</v>
      </c>
      <c r="J929" s="134">
        <f>IF('2-E-Communication'!$P$65="no","",ROUND($I929,4))</f>
        <v>0.92500000000000004</v>
      </c>
      <c r="K929" s="134">
        <f>IF('2-E-Communication'!$P$66="no","",ROUND($I929,4))</f>
        <v>0.92500000000000004</v>
      </c>
      <c r="L929" s="134">
        <f>IF('2-E-Communication'!$P$67="no","",ROUND($I929,4))</f>
        <v>0.92500000000000004</v>
      </c>
      <c r="M929" s="134">
        <f>IF('2-E-Communication'!$P$68="no","",ROUND($I929,4))</f>
        <v>0.92500000000000004</v>
      </c>
      <c r="N929" s="134"/>
    </row>
    <row r="930" spans="9:14" x14ac:dyDescent="0.25">
      <c r="I930" s="134">
        <f t="shared" si="206"/>
        <v>0.92600000000000071</v>
      </c>
      <c r="J930" s="134">
        <f>IF('2-E-Communication'!$P$65="no","",ROUND($I930,4))</f>
        <v>0.92600000000000005</v>
      </c>
      <c r="K930" s="134">
        <f>IF('2-E-Communication'!$P$66="no","",ROUND($I930,4))</f>
        <v>0.92600000000000005</v>
      </c>
      <c r="L930" s="134">
        <f>IF('2-E-Communication'!$P$67="no","",ROUND($I930,4))</f>
        <v>0.92600000000000005</v>
      </c>
      <c r="M930" s="134">
        <f>IF('2-E-Communication'!$P$68="no","",ROUND($I930,4))</f>
        <v>0.92600000000000005</v>
      </c>
      <c r="N930" s="134"/>
    </row>
    <row r="931" spans="9:14" x14ac:dyDescent="0.25">
      <c r="I931" s="134">
        <f t="shared" si="206"/>
        <v>0.92700000000000071</v>
      </c>
      <c r="J931" s="134">
        <f>IF('2-E-Communication'!$P$65="no","",ROUND($I931,4))</f>
        <v>0.92700000000000005</v>
      </c>
      <c r="K931" s="134">
        <f>IF('2-E-Communication'!$P$66="no","",ROUND($I931,4))</f>
        <v>0.92700000000000005</v>
      </c>
      <c r="L931" s="134">
        <f>IF('2-E-Communication'!$P$67="no","",ROUND($I931,4))</f>
        <v>0.92700000000000005</v>
      </c>
      <c r="M931" s="134">
        <f>IF('2-E-Communication'!$P$68="no","",ROUND($I931,4))</f>
        <v>0.92700000000000005</v>
      </c>
      <c r="N931" s="134"/>
    </row>
    <row r="932" spans="9:14" x14ac:dyDescent="0.25">
      <c r="I932" s="134">
        <f t="shared" si="206"/>
        <v>0.92800000000000071</v>
      </c>
      <c r="J932" s="134">
        <f>IF('2-E-Communication'!$P$65="no","",ROUND($I932,4))</f>
        <v>0.92800000000000005</v>
      </c>
      <c r="K932" s="134">
        <f>IF('2-E-Communication'!$P$66="no","",ROUND($I932,4))</f>
        <v>0.92800000000000005</v>
      </c>
      <c r="L932" s="134">
        <f>IF('2-E-Communication'!$P$67="no","",ROUND($I932,4))</f>
        <v>0.92800000000000005</v>
      </c>
      <c r="M932" s="134">
        <f>IF('2-E-Communication'!$P$68="no","",ROUND($I932,4))</f>
        <v>0.92800000000000005</v>
      </c>
      <c r="N932" s="134"/>
    </row>
    <row r="933" spans="9:14" x14ac:dyDescent="0.25">
      <c r="I933" s="134">
        <f t="shared" si="206"/>
        <v>0.92900000000000071</v>
      </c>
      <c r="J933" s="134">
        <f>IF('2-E-Communication'!$P$65="no","",ROUND($I933,4))</f>
        <v>0.92900000000000005</v>
      </c>
      <c r="K933" s="134">
        <f>IF('2-E-Communication'!$P$66="no","",ROUND($I933,4))</f>
        <v>0.92900000000000005</v>
      </c>
      <c r="L933" s="134">
        <f>IF('2-E-Communication'!$P$67="no","",ROUND($I933,4))</f>
        <v>0.92900000000000005</v>
      </c>
      <c r="M933" s="134">
        <f>IF('2-E-Communication'!$P$68="no","",ROUND($I933,4))</f>
        <v>0.92900000000000005</v>
      </c>
      <c r="N933" s="134"/>
    </row>
    <row r="934" spans="9:14" x14ac:dyDescent="0.25">
      <c r="I934" s="134">
        <f t="shared" si="206"/>
        <v>0.93000000000000071</v>
      </c>
      <c r="J934" s="134">
        <f>IF('2-E-Communication'!$P$65="no","",ROUND($I934,4))</f>
        <v>0.93</v>
      </c>
      <c r="K934" s="134">
        <f>IF('2-E-Communication'!$P$66="no","",ROUND($I934,4))</f>
        <v>0.93</v>
      </c>
      <c r="L934" s="134">
        <f>IF('2-E-Communication'!$P$67="no","",ROUND($I934,4))</f>
        <v>0.93</v>
      </c>
      <c r="M934" s="134">
        <f>IF('2-E-Communication'!$P$68="no","",ROUND($I934,4))</f>
        <v>0.93</v>
      </c>
      <c r="N934" s="134"/>
    </row>
    <row r="935" spans="9:14" x14ac:dyDescent="0.25">
      <c r="I935" s="134">
        <f t="shared" si="206"/>
        <v>0.93100000000000072</v>
      </c>
      <c r="J935" s="134">
        <f>IF('2-E-Communication'!$P$65="no","",ROUND($I935,4))</f>
        <v>0.93100000000000005</v>
      </c>
      <c r="K935" s="134">
        <f>IF('2-E-Communication'!$P$66="no","",ROUND($I935,4))</f>
        <v>0.93100000000000005</v>
      </c>
      <c r="L935" s="134">
        <f>IF('2-E-Communication'!$P$67="no","",ROUND($I935,4))</f>
        <v>0.93100000000000005</v>
      </c>
      <c r="M935" s="134">
        <f>IF('2-E-Communication'!$P$68="no","",ROUND($I935,4))</f>
        <v>0.93100000000000005</v>
      </c>
      <c r="N935" s="134"/>
    </row>
    <row r="936" spans="9:14" x14ac:dyDescent="0.25">
      <c r="I936" s="134">
        <f t="shared" si="206"/>
        <v>0.93200000000000072</v>
      </c>
      <c r="J936" s="134">
        <f>IF('2-E-Communication'!$P$65="no","",ROUND($I936,4))</f>
        <v>0.93200000000000005</v>
      </c>
      <c r="K936" s="134">
        <f>IF('2-E-Communication'!$P$66="no","",ROUND($I936,4))</f>
        <v>0.93200000000000005</v>
      </c>
      <c r="L936" s="134">
        <f>IF('2-E-Communication'!$P$67="no","",ROUND($I936,4))</f>
        <v>0.93200000000000005</v>
      </c>
      <c r="M936" s="134">
        <f>IF('2-E-Communication'!$P$68="no","",ROUND($I936,4))</f>
        <v>0.93200000000000005</v>
      </c>
      <c r="N936" s="134"/>
    </row>
    <row r="937" spans="9:14" x14ac:dyDescent="0.25">
      <c r="I937" s="134">
        <f t="shared" si="206"/>
        <v>0.93300000000000072</v>
      </c>
      <c r="J937" s="134">
        <f>IF('2-E-Communication'!$P$65="no","",ROUND($I937,4))</f>
        <v>0.93300000000000005</v>
      </c>
      <c r="K937" s="134">
        <f>IF('2-E-Communication'!$P$66="no","",ROUND($I937,4))</f>
        <v>0.93300000000000005</v>
      </c>
      <c r="L937" s="134">
        <f>IF('2-E-Communication'!$P$67="no","",ROUND($I937,4))</f>
        <v>0.93300000000000005</v>
      </c>
      <c r="M937" s="134">
        <f>IF('2-E-Communication'!$P$68="no","",ROUND($I937,4))</f>
        <v>0.93300000000000005</v>
      </c>
      <c r="N937" s="134"/>
    </row>
    <row r="938" spans="9:14" x14ac:dyDescent="0.25">
      <c r="I938" s="134">
        <f t="shared" si="206"/>
        <v>0.93400000000000072</v>
      </c>
      <c r="J938" s="134">
        <f>IF('2-E-Communication'!$P$65="no","",ROUND($I938,4))</f>
        <v>0.93400000000000005</v>
      </c>
      <c r="K938" s="134">
        <f>IF('2-E-Communication'!$P$66="no","",ROUND($I938,4))</f>
        <v>0.93400000000000005</v>
      </c>
      <c r="L938" s="134">
        <f>IF('2-E-Communication'!$P$67="no","",ROUND($I938,4))</f>
        <v>0.93400000000000005</v>
      </c>
      <c r="M938" s="134">
        <f>IF('2-E-Communication'!$P$68="no","",ROUND($I938,4))</f>
        <v>0.93400000000000005</v>
      </c>
      <c r="N938" s="134"/>
    </row>
    <row r="939" spans="9:14" x14ac:dyDescent="0.25">
      <c r="I939" s="134">
        <f t="shared" si="206"/>
        <v>0.93500000000000072</v>
      </c>
      <c r="J939" s="134">
        <f>IF('2-E-Communication'!$P$65="no","",ROUND($I939,4))</f>
        <v>0.93500000000000005</v>
      </c>
      <c r="K939" s="134">
        <f>IF('2-E-Communication'!$P$66="no","",ROUND($I939,4))</f>
        <v>0.93500000000000005</v>
      </c>
      <c r="L939" s="134">
        <f>IF('2-E-Communication'!$P$67="no","",ROUND($I939,4))</f>
        <v>0.93500000000000005</v>
      </c>
      <c r="M939" s="134">
        <f>IF('2-E-Communication'!$P$68="no","",ROUND($I939,4))</f>
        <v>0.93500000000000005</v>
      </c>
      <c r="N939" s="134"/>
    </row>
    <row r="940" spans="9:14" x14ac:dyDescent="0.25">
      <c r="I940" s="134">
        <f t="shared" si="206"/>
        <v>0.93600000000000072</v>
      </c>
      <c r="J940" s="134">
        <f>IF('2-E-Communication'!$P$65="no","",ROUND($I940,4))</f>
        <v>0.93600000000000005</v>
      </c>
      <c r="K940" s="134">
        <f>IF('2-E-Communication'!$P$66="no","",ROUND($I940,4))</f>
        <v>0.93600000000000005</v>
      </c>
      <c r="L940" s="134">
        <f>IF('2-E-Communication'!$P$67="no","",ROUND($I940,4))</f>
        <v>0.93600000000000005</v>
      </c>
      <c r="M940" s="134">
        <f>IF('2-E-Communication'!$P$68="no","",ROUND($I940,4))</f>
        <v>0.93600000000000005</v>
      </c>
      <c r="N940" s="134"/>
    </row>
    <row r="941" spans="9:14" x14ac:dyDescent="0.25">
      <c r="I941" s="134">
        <f t="shared" si="206"/>
        <v>0.93700000000000072</v>
      </c>
      <c r="J941" s="134">
        <f>IF('2-E-Communication'!$P$65="no","",ROUND($I941,4))</f>
        <v>0.93700000000000006</v>
      </c>
      <c r="K941" s="134">
        <f>IF('2-E-Communication'!$P$66="no","",ROUND($I941,4))</f>
        <v>0.93700000000000006</v>
      </c>
      <c r="L941" s="134">
        <f>IF('2-E-Communication'!$P$67="no","",ROUND($I941,4))</f>
        <v>0.93700000000000006</v>
      </c>
      <c r="M941" s="134">
        <f>IF('2-E-Communication'!$P$68="no","",ROUND($I941,4))</f>
        <v>0.93700000000000006</v>
      </c>
      <c r="N941" s="134"/>
    </row>
    <row r="942" spans="9:14" x14ac:dyDescent="0.25">
      <c r="I942" s="134">
        <f t="shared" si="206"/>
        <v>0.93800000000000072</v>
      </c>
      <c r="J942" s="134">
        <f>IF('2-E-Communication'!$P$65="no","",ROUND($I942,4))</f>
        <v>0.93799999999999994</v>
      </c>
      <c r="K942" s="134">
        <f>IF('2-E-Communication'!$P$66="no","",ROUND($I942,4))</f>
        <v>0.93799999999999994</v>
      </c>
      <c r="L942" s="134">
        <f>IF('2-E-Communication'!$P$67="no","",ROUND($I942,4))</f>
        <v>0.93799999999999994</v>
      </c>
      <c r="M942" s="134">
        <f>IF('2-E-Communication'!$P$68="no","",ROUND($I942,4))</f>
        <v>0.93799999999999994</v>
      </c>
      <c r="N942" s="134"/>
    </row>
    <row r="943" spans="9:14" x14ac:dyDescent="0.25">
      <c r="I943" s="134">
        <f t="shared" si="206"/>
        <v>0.93900000000000072</v>
      </c>
      <c r="J943" s="134">
        <f>IF('2-E-Communication'!$P$65="no","",ROUND($I943,4))</f>
        <v>0.93899999999999995</v>
      </c>
      <c r="K943" s="134">
        <f>IF('2-E-Communication'!$P$66="no","",ROUND($I943,4))</f>
        <v>0.93899999999999995</v>
      </c>
      <c r="L943" s="134">
        <f>IF('2-E-Communication'!$P$67="no","",ROUND($I943,4))</f>
        <v>0.93899999999999995</v>
      </c>
      <c r="M943" s="134">
        <f>IF('2-E-Communication'!$P$68="no","",ROUND($I943,4))</f>
        <v>0.93899999999999995</v>
      </c>
      <c r="N943" s="134"/>
    </row>
    <row r="944" spans="9:14" x14ac:dyDescent="0.25">
      <c r="I944" s="134">
        <f t="shared" si="206"/>
        <v>0.94000000000000072</v>
      </c>
      <c r="J944" s="134">
        <f>IF('2-E-Communication'!$P$65="no","",ROUND($I944,4))</f>
        <v>0.94</v>
      </c>
      <c r="K944" s="134">
        <f>IF('2-E-Communication'!$P$66="no","",ROUND($I944,4))</f>
        <v>0.94</v>
      </c>
      <c r="L944" s="134">
        <f>IF('2-E-Communication'!$P$67="no","",ROUND($I944,4))</f>
        <v>0.94</v>
      </c>
      <c r="M944" s="134">
        <f>IF('2-E-Communication'!$P$68="no","",ROUND($I944,4))</f>
        <v>0.94</v>
      </c>
      <c r="N944" s="134"/>
    </row>
    <row r="945" spans="9:14" x14ac:dyDescent="0.25">
      <c r="I945" s="134">
        <f t="shared" si="206"/>
        <v>0.94100000000000072</v>
      </c>
      <c r="J945" s="134">
        <f>IF('2-E-Communication'!$P$65="no","",ROUND($I945,4))</f>
        <v>0.94099999999999995</v>
      </c>
      <c r="K945" s="134">
        <f>IF('2-E-Communication'!$P$66="no","",ROUND($I945,4))</f>
        <v>0.94099999999999995</v>
      </c>
      <c r="L945" s="134">
        <f>IF('2-E-Communication'!$P$67="no","",ROUND($I945,4))</f>
        <v>0.94099999999999995</v>
      </c>
      <c r="M945" s="134">
        <f>IF('2-E-Communication'!$P$68="no","",ROUND($I945,4))</f>
        <v>0.94099999999999995</v>
      </c>
      <c r="N945" s="134"/>
    </row>
    <row r="946" spans="9:14" x14ac:dyDescent="0.25">
      <c r="I946" s="134">
        <f t="shared" si="206"/>
        <v>0.94200000000000073</v>
      </c>
      <c r="J946" s="134">
        <f>IF('2-E-Communication'!$P$65="no","",ROUND($I946,4))</f>
        <v>0.94199999999999995</v>
      </c>
      <c r="K946" s="134">
        <f>IF('2-E-Communication'!$P$66="no","",ROUND($I946,4))</f>
        <v>0.94199999999999995</v>
      </c>
      <c r="L946" s="134">
        <f>IF('2-E-Communication'!$P$67="no","",ROUND($I946,4))</f>
        <v>0.94199999999999995</v>
      </c>
      <c r="M946" s="134">
        <f>IF('2-E-Communication'!$P$68="no","",ROUND($I946,4))</f>
        <v>0.94199999999999995</v>
      </c>
      <c r="N946" s="134"/>
    </row>
    <row r="947" spans="9:14" x14ac:dyDescent="0.25">
      <c r="I947" s="134">
        <f t="shared" si="206"/>
        <v>0.94300000000000073</v>
      </c>
      <c r="J947" s="134">
        <f>IF('2-E-Communication'!$P$65="no","",ROUND($I947,4))</f>
        <v>0.94299999999999995</v>
      </c>
      <c r="K947" s="134">
        <f>IF('2-E-Communication'!$P$66="no","",ROUND($I947,4))</f>
        <v>0.94299999999999995</v>
      </c>
      <c r="L947" s="134">
        <f>IF('2-E-Communication'!$P$67="no","",ROUND($I947,4))</f>
        <v>0.94299999999999995</v>
      </c>
      <c r="M947" s="134">
        <f>IF('2-E-Communication'!$P$68="no","",ROUND($I947,4))</f>
        <v>0.94299999999999995</v>
      </c>
      <c r="N947" s="134"/>
    </row>
    <row r="948" spans="9:14" x14ac:dyDescent="0.25">
      <c r="I948" s="134">
        <f t="shared" si="206"/>
        <v>0.94400000000000073</v>
      </c>
      <c r="J948" s="134">
        <f>IF('2-E-Communication'!$P$65="no","",ROUND($I948,4))</f>
        <v>0.94399999999999995</v>
      </c>
      <c r="K948" s="134">
        <f>IF('2-E-Communication'!$P$66="no","",ROUND($I948,4))</f>
        <v>0.94399999999999995</v>
      </c>
      <c r="L948" s="134">
        <f>IF('2-E-Communication'!$P$67="no","",ROUND($I948,4))</f>
        <v>0.94399999999999995</v>
      </c>
      <c r="M948" s="134">
        <f>IF('2-E-Communication'!$P$68="no","",ROUND($I948,4))</f>
        <v>0.94399999999999995</v>
      </c>
      <c r="N948" s="134"/>
    </row>
    <row r="949" spans="9:14" x14ac:dyDescent="0.25">
      <c r="I949" s="134">
        <f t="shared" si="206"/>
        <v>0.94500000000000073</v>
      </c>
      <c r="J949" s="134">
        <f>IF('2-E-Communication'!$P$65="no","",ROUND($I949,4))</f>
        <v>0.94499999999999995</v>
      </c>
      <c r="K949" s="134">
        <f>IF('2-E-Communication'!$P$66="no","",ROUND($I949,4))</f>
        <v>0.94499999999999995</v>
      </c>
      <c r="L949" s="134">
        <f>IF('2-E-Communication'!$P$67="no","",ROUND($I949,4))</f>
        <v>0.94499999999999995</v>
      </c>
      <c r="M949" s="134">
        <f>IF('2-E-Communication'!$P$68="no","",ROUND($I949,4))</f>
        <v>0.94499999999999995</v>
      </c>
      <c r="N949" s="134"/>
    </row>
    <row r="950" spans="9:14" x14ac:dyDescent="0.25">
      <c r="I950" s="134">
        <f t="shared" si="206"/>
        <v>0.94600000000000073</v>
      </c>
      <c r="J950" s="134">
        <f>IF('2-E-Communication'!$P$65="no","",ROUND($I950,4))</f>
        <v>0.94599999999999995</v>
      </c>
      <c r="K950" s="134">
        <f>IF('2-E-Communication'!$P$66="no","",ROUND($I950,4))</f>
        <v>0.94599999999999995</v>
      </c>
      <c r="L950" s="134">
        <f>IF('2-E-Communication'!$P$67="no","",ROUND($I950,4))</f>
        <v>0.94599999999999995</v>
      </c>
      <c r="M950" s="134">
        <f>IF('2-E-Communication'!$P$68="no","",ROUND($I950,4))</f>
        <v>0.94599999999999995</v>
      </c>
      <c r="N950" s="134"/>
    </row>
    <row r="951" spans="9:14" x14ac:dyDescent="0.25">
      <c r="I951" s="134">
        <f t="shared" si="206"/>
        <v>0.94700000000000073</v>
      </c>
      <c r="J951" s="134">
        <f>IF('2-E-Communication'!$P$65="no","",ROUND($I951,4))</f>
        <v>0.94699999999999995</v>
      </c>
      <c r="K951" s="134">
        <f>IF('2-E-Communication'!$P$66="no","",ROUND($I951,4))</f>
        <v>0.94699999999999995</v>
      </c>
      <c r="L951" s="134">
        <f>IF('2-E-Communication'!$P$67="no","",ROUND($I951,4))</f>
        <v>0.94699999999999995</v>
      </c>
      <c r="M951" s="134">
        <f>IF('2-E-Communication'!$P$68="no","",ROUND($I951,4))</f>
        <v>0.94699999999999995</v>
      </c>
      <c r="N951" s="134"/>
    </row>
    <row r="952" spans="9:14" x14ac:dyDescent="0.25">
      <c r="I952" s="134">
        <f t="shared" si="206"/>
        <v>0.94800000000000073</v>
      </c>
      <c r="J952" s="134">
        <f>IF('2-E-Communication'!$P$65="no","",ROUND($I952,4))</f>
        <v>0.94799999999999995</v>
      </c>
      <c r="K952" s="134">
        <f>IF('2-E-Communication'!$P$66="no","",ROUND($I952,4))</f>
        <v>0.94799999999999995</v>
      </c>
      <c r="L952" s="134">
        <f>IF('2-E-Communication'!$P$67="no","",ROUND($I952,4))</f>
        <v>0.94799999999999995</v>
      </c>
      <c r="M952" s="134">
        <f>IF('2-E-Communication'!$P$68="no","",ROUND($I952,4))</f>
        <v>0.94799999999999995</v>
      </c>
      <c r="N952" s="134"/>
    </row>
    <row r="953" spans="9:14" x14ac:dyDescent="0.25">
      <c r="I953" s="134">
        <f t="shared" si="206"/>
        <v>0.94900000000000073</v>
      </c>
      <c r="J953" s="134">
        <f>IF('2-E-Communication'!$P$65="no","",ROUND($I953,4))</f>
        <v>0.94899999999999995</v>
      </c>
      <c r="K953" s="134">
        <f>IF('2-E-Communication'!$P$66="no","",ROUND($I953,4))</f>
        <v>0.94899999999999995</v>
      </c>
      <c r="L953" s="134">
        <f>IF('2-E-Communication'!$P$67="no","",ROUND($I953,4))</f>
        <v>0.94899999999999995</v>
      </c>
      <c r="M953" s="134">
        <f>IF('2-E-Communication'!$P$68="no","",ROUND($I953,4))</f>
        <v>0.94899999999999995</v>
      </c>
      <c r="N953" s="134"/>
    </row>
    <row r="954" spans="9:14" x14ac:dyDescent="0.25">
      <c r="I954" s="134">
        <f t="shared" si="206"/>
        <v>0.95000000000000073</v>
      </c>
      <c r="J954" s="134">
        <f>IF('2-E-Communication'!$P$65="no","",ROUND($I954,4))</f>
        <v>0.95</v>
      </c>
      <c r="K954" s="134">
        <f>IF('2-E-Communication'!$P$66="no","",ROUND($I954,4))</f>
        <v>0.95</v>
      </c>
      <c r="L954" s="134">
        <f>IF('2-E-Communication'!$P$67="no","",ROUND($I954,4))</f>
        <v>0.95</v>
      </c>
      <c r="M954" s="134">
        <f>IF('2-E-Communication'!$P$68="no","",ROUND($I954,4))</f>
        <v>0.95</v>
      </c>
      <c r="N954" s="134"/>
    </row>
    <row r="955" spans="9:14" x14ac:dyDescent="0.25">
      <c r="I955" s="134">
        <f t="shared" si="206"/>
        <v>0.95100000000000073</v>
      </c>
      <c r="J955" s="134">
        <f>IF('2-E-Communication'!$P$65="no","",ROUND($I955,4))</f>
        <v>0.95099999999999996</v>
      </c>
      <c r="K955" s="134">
        <f>IF('2-E-Communication'!$P$66="no","",ROUND($I955,4))</f>
        <v>0.95099999999999996</v>
      </c>
      <c r="L955" s="134">
        <f>IF('2-E-Communication'!$P$67="no","",ROUND($I955,4))</f>
        <v>0.95099999999999996</v>
      </c>
      <c r="M955" s="134">
        <f>IF('2-E-Communication'!$P$68="no","",ROUND($I955,4))</f>
        <v>0.95099999999999996</v>
      </c>
      <c r="N955" s="134"/>
    </row>
    <row r="956" spans="9:14" x14ac:dyDescent="0.25">
      <c r="I956" s="134">
        <f t="shared" si="206"/>
        <v>0.95200000000000073</v>
      </c>
      <c r="J956" s="134">
        <f>IF('2-E-Communication'!$P$65="no","",ROUND($I956,4))</f>
        <v>0.95199999999999996</v>
      </c>
      <c r="K956" s="134">
        <f>IF('2-E-Communication'!$P$66="no","",ROUND($I956,4))</f>
        <v>0.95199999999999996</v>
      </c>
      <c r="L956" s="134">
        <f>IF('2-E-Communication'!$P$67="no","",ROUND($I956,4))</f>
        <v>0.95199999999999996</v>
      </c>
      <c r="M956" s="134">
        <f>IF('2-E-Communication'!$P$68="no","",ROUND($I956,4))</f>
        <v>0.95199999999999996</v>
      </c>
      <c r="N956" s="134"/>
    </row>
    <row r="957" spans="9:14" x14ac:dyDescent="0.25">
      <c r="I957" s="134">
        <f t="shared" ref="I957:I1004" si="207">I956+0.001</f>
        <v>0.95300000000000074</v>
      </c>
      <c r="J957" s="134">
        <f>IF('2-E-Communication'!$P$65="no","",ROUND($I957,4))</f>
        <v>0.95299999999999996</v>
      </c>
      <c r="K957" s="134">
        <f>IF('2-E-Communication'!$P$66="no","",ROUND($I957,4))</f>
        <v>0.95299999999999996</v>
      </c>
      <c r="L957" s="134">
        <f>IF('2-E-Communication'!$P$67="no","",ROUND($I957,4))</f>
        <v>0.95299999999999996</v>
      </c>
      <c r="M957" s="134">
        <f>IF('2-E-Communication'!$P$68="no","",ROUND($I957,4))</f>
        <v>0.95299999999999996</v>
      </c>
      <c r="N957" s="134"/>
    </row>
    <row r="958" spans="9:14" x14ac:dyDescent="0.25">
      <c r="I958" s="134">
        <f t="shared" si="207"/>
        <v>0.95400000000000074</v>
      </c>
      <c r="J958" s="134">
        <f>IF('2-E-Communication'!$P$65="no","",ROUND($I958,4))</f>
        <v>0.95399999999999996</v>
      </c>
      <c r="K958" s="134">
        <f>IF('2-E-Communication'!$P$66="no","",ROUND($I958,4))</f>
        <v>0.95399999999999996</v>
      </c>
      <c r="L958" s="134">
        <f>IF('2-E-Communication'!$P$67="no","",ROUND($I958,4))</f>
        <v>0.95399999999999996</v>
      </c>
      <c r="M958" s="134">
        <f>IF('2-E-Communication'!$P$68="no","",ROUND($I958,4))</f>
        <v>0.95399999999999996</v>
      </c>
      <c r="N958" s="134"/>
    </row>
    <row r="959" spans="9:14" x14ac:dyDescent="0.25">
      <c r="I959" s="134">
        <f t="shared" si="207"/>
        <v>0.95500000000000074</v>
      </c>
      <c r="J959" s="134">
        <f>IF('2-E-Communication'!$P$65="no","",ROUND($I959,4))</f>
        <v>0.95499999999999996</v>
      </c>
      <c r="K959" s="134">
        <f>IF('2-E-Communication'!$P$66="no","",ROUND($I959,4))</f>
        <v>0.95499999999999996</v>
      </c>
      <c r="L959" s="134">
        <f>IF('2-E-Communication'!$P$67="no","",ROUND($I959,4))</f>
        <v>0.95499999999999996</v>
      </c>
      <c r="M959" s="134">
        <f>IF('2-E-Communication'!$P$68="no","",ROUND($I959,4))</f>
        <v>0.95499999999999996</v>
      </c>
      <c r="N959" s="134"/>
    </row>
    <row r="960" spans="9:14" x14ac:dyDescent="0.25">
      <c r="I960" s="134">
        <f t="shared" si="207"/>
        <v>0.95600000000000074</v>
      </c>
      <c r="J960" s="134">
        <f>IF('2-E-Communication'!$P$65="no","",ROUND($I960,4))</f>
        <v>0.95599999999999996</v>
      </c>
      <c r="K960" s="134">
        <f>IF('2-E-Communication'!$P$66="no","",ROUND($I960,4))</f>
        <v>0.95599999999999996</v>
      </c>
      <c r="L960" s="134">
        <f>IF('2-E-Communication'!$P$67="no","",ROUND($I960,4))</f>
        <v>0.95599999999999996</v>
      </c>
      <c r="M960" s="134">
        <f>IF('2-E-Communication'!$P$68="no","",ROUND($I960,4))</f>
        <v>0.95599999999999996</v>
      </c>
      <c r="N960" s="134"/>
    </row>
    <row r="961" spans="9:14" x14ac:dyDescent="0.25">
      <c r="I961" s="134">
        <f t="shared" si="207"/>
        <v>0.95700000000000074</v>
      </c>
      <c r="J961" s="134">
        <f>IF('2-E-Communication'!$P$65="no","",ROUND($I961,4))</f>
        <v>0.95699999999999996</v>
      </c>
      <c r="K961" s="134">
        <f>IF('2-E-Communication'!$P$66="no","",ROUND($I961,4))</f>
        <v>0.95699999999999996</v>
      </c>
      <c r="L961" s="134">
        <f>IF('2-E-Communication'!$P$67="no","",ROUND($I961,4))</f>
        <v>0.95699999999999996</v>
      </c>
      <c r="M961" s="134">
        <f>IF('2-E-Communication'!$P$68="no","",ROUND($I961,4))</f>
        <v>0.95699999999999996</v>
      </c>
      <c r="N961" s="134"/>
    </row>
    <row r="962" spans="9:14" x14ac:dyDescent="0.25">
      <c r="I962" s="134">
        <f t="shared" si="207"/>
        <v>0.95800000000000074</v>
      </c>
      <c r="J962" s="134">
        <f>IF('2-E-Communication'!$P$65="no","",ROUND($I962,4))</f>
        <v>0.95799999999999996</v>
      </c>
      <c r="K962" s="134">
        <f>IF('2-E-Communication'!$P$66="no","",ROUND($I962,4))</f>
        <v>0.95799999999999996</v>
      </c>
      <c r="L962" s="134">
        <f>IF('2-E-Communication'!$P$67="no","",ROUND($I962,4))</f>
        <v>0.95799999999999996</v>
      </c>
      <c r="M962" s="134">
        <f>IF('2-E-Communication'!$P$68="no","",ROUND($I962,4))</f>
        <v>0.95799999999999996</v>
      </c>
      <c r="N962" s="134"/>
    </row>
    <row r="963" spans="9:14" x14ac:dyDescent="0.25">
      <c r="I963" s="134">
        <f t="shared" si="207"/>
        <v>0.95900000000000074</v>
      </c>
      <c r="J963" s="134">
        <f>IF('2-E-Communication'!$P$65="no","",ROUND($I963,4))</f>
        <v>0.95899999999999996</v>
      </c>
      <c r="K963" s="134">
        <f>IF('2-E-Communication'!$P$66="no","",ROUND($I963,4))</f>
        <v>0.95899999999999996</v>
      </c>
      <c r="L963" s="134">
        <f>IF('2-E-Communication'!$P$67="no","",ROUND($I963,4))</f>
        <v>0.95899999999999996</v>
      </c>
      <c r="M963" s="134">
        <f>IF('2-E-Communication'!$P$68="no","",ROUND($I963,4))</f>
        <v>0.95899999999999996</v>
      </c>
      <c r="N963" s="134"/>
    </row>
    <row r="964" spans="9:14" x14ac:dyDescent="0.25">
      <c r="I964" s="134">
        <f t="shared" si="207"/>
        <v>0.96000000000000074</v>
      </c>
      <c r="J964" s="134">
        <f>IF('2-E-Communication'!$P$65="no","",ROUND($I964,4))</f>
        <v>0.96</v>
      </c>
      <c r="K964" s="134">
        <f>IF('2-E-Communication'!$P$66="no","",ROUND($I964,4))</f>
        <v>0.96</v>
      </c>
      <c r="L964" s="134">
        <f>IF('2-E-Communication'!$P$67="no","",ROUND($I964,4))</f>
        <v>0.96</v>
      </c>
      <c r="M964" s="134">
        <f>IF('2-E-Communication'!$P$68="no","",ROUND($I964,4))</f>
        <v>0.96</v>
      </c>
      <c r="N964" s="134"/>
    </row>
    <row r="965" spans="9:14" x14ac:dyDescent="0.25">
      <c r="I965" s="134">
        <f t="shared" si="207"/>
        <v>0.96100000000000074</v>
      </c>
      <c r="J965" s="134">
        <f>IF('2-E-Communication'!$P$65="no","",ROUND($I965,4))</f>
        <v>0.96099999999999997</v>
      </c>
      <c r="K965" s="134">
        <f>IF('2-E-Communication'!$P$66="no","",ROUND($I965,4))</f>
        <v>0.96099999999999997</v>
      </c>
      <c r="L965" s="134">
        <f>IF('2-E-Communication'!$P$67="no","",ROUND($I965,4))</f>
        <v>0.96099999999999997</v>
      </c>
      <c r="M965" s="134">
        <f>IF('2-E-Communication'!$P$68="no","",ROUND($I965,4))</f>
        <v>0.96099999999999997</v>
      </c>
      <c r="N965" s="134"/>
    </row>
    <row r="966" spans="9:14" x14ac:dyDescent="0.25">
      <c r="I966" s="134">
        <f t="shared" si="207"/>
        <v>0.96200000000000074</v>
      </c>
      <c r="J966" s="134">
        <f>IF('2-E-Communication'!$P$65="no","",ROUND($I966,4))</f>
        <v>0.96199999999999997</v>
      </c>
      <c r="K966" s="134">
        <f>IF('2-E-Communication'!$P$66="no","",ROUND($I966,4))</f>
        <v>0.96199999999999997</v>
      </c>
      <c r="L966" s="134">
        <f>IF('2-E-Communication'!$P$67="no","",ROUND($I966,4))</f>
        <v>0.96199999999999997</v>
      </c>
      <c r="M966" s="134">
        <f>IF('2-E-Communication'!$P$68="no","",ROUND($I966,4))</f>
        <v>0.96199999999999997</v>
      </c>
      <c r="N966" s="134"/>
    </row>
    <row r="967" spans="9:14" x14ac:dyDescent="0.25">
      <c r="I967" s="134">
        <f t="shared" si="207"/>
        <v>0.96300000000000074</v>
      </c>
      <c r="J967" s="134">
        <f>IF('2-E-Communication'!$P$65="no","",ROUND($I967,4))</f>
        <v>0.96299999999999997</v>
      </c>
      <c r="K967" s="134">
        <f>IF('2-E-Communication'!$P$66="no","",ROUND($I967,4))</f>
        <v>0.96299999999999997</v>
      </c>
      <c r="L967" s="134">
        <f>IF('2-E-Communication'!$P$67="no","",ROUND($I967,4))</f>
        <v>0.96299999999999997</v>
      </c>
      <c r="M967" s="134">
        <f>IF('2-E-Communication'!$P$68="no","",ROUND($I967,4))</f>
        <v>0.96299999999999997</v>
      </c>
      <c r="N967" s="134"/>
    </row>
    <row r="968" spans="9:14" x14ac:dyDescent="0.25">
      <c r="I968" s="134">
        <f t="shared" si="207"/>
        <v>0.96400000000000075</v>
      </c>
      <c r="J968" s="134">
        <f>IF('2-E-Communication'!$P$65="no","",ROUND($I968,4))</f>
        <v>0.96399999999999997</v>
      </c>
      <c r="K968" s="134">
        <f>IF('2-E-Communication'!$P$66="no","",ROUND($I968,4))</f>
        <v>0.96399999999999997</v>
      </c>
      <c r="L968" s="134">
        <f>IF('2-E-Communication'!$P$67="no","",ROUND($I968,4))</f>
        <v>0.96399999999999997</v>
      </c>
      <c r="M968" s="134">
        <f>IF('2-E-Communication'!$P$68="no","",ROUND($I968,4))</f>
        <v>0.96399999999999997</v>
      </c>
      <c r="N968" s="134"/>
    </row>
    <row r="969" spans="9:14" x14ac:dyDescent="0.25">
      <c r="I969" s="134">
        <f t="shared" si="207"/>
        <v>0.96500000000000075</v>
      </c>
      <c r="J969" s="134">
        <f>IF('2-E-Communication'!$P$65="no","",ROUND($I969,4))</f>
        <v>0.96499999999999997</v>
      </c>
      <c r="K969" s="134">
        <f>IF('2-E-Communication'!$P$66="no","",ROUND($I969,4))</f>
        <v>0.96499999999999997</v>
      </c>
      <c r="L969" s="134">
        <f>IF('2-E-Communication'!$P$67="no","",ROUND($I969,4))</f>
        <v>0.96499999999999997</v>
      </c>
      <c r="M969" s="134">
        <f>IF('2-E-Communication'!$P$68="no","",ROUND($I969,4))</f>
        <v>0.96499999999999997</v>
      </c>
      <c r="N969" s="134"/>
    </row>
    <row r="970" spans="9:14" x14ac:dyDescent="0.25">
      <c r="I970" s="134">
        <f t="shared" si="207"/>
        <v>0.96600000000000075</v>
      </c>
      <c r="J970" s="134">
        <f>IF('2-E-Communication'!$P$65="no","",ROUND($I970,4))</f>
        <v>0.96599999999999997</v>
      </c>
      <c r="K970" s="134">
        <f>IF('2-E-Communication'!$P$66="no","",ROUND($I970,4))</f>
        <v>0.96599999999999997</v>
      </c>
      <c r="L970" s="134">
        <f>IF('2-E-Communication'!$P$67="no","",ROUND($I970,4))</f>
        <v>0.96599999999999997</v>
      </c>
      <c r="M970" s="134">
        <f>IF('2-E-Communication'!$P$68="no","",ROUND($I970,4))</f>
        <v>0.96599999999999997</v>
      </c>
      <c r="N970" s="134"/>
    </row>
    <row r="971" spans="9:14" x14ac:dyDescent="0.25">
      <c r="I971" s="134">
        <f t="shared" si="207"/>
        <v>0.96700000000000075</v>
      </c>
      <c r="J971" s="134">
        <f>IF('2-E-Communication'!$P$65="no","",ROUND($I971,4))</f>
        <v>0.96699999999999997</v>
      </c>
      <c r="K971" s="134">
        <f>IF('2-E-Communication'!$P$66="no","",ROUND($I971,4))</f>
        <v>0.96699999999999997</v>
      </c>
      <c r="L971" s="134">
        <f>IF('2-E-Communication'!$P$67="no","",ROUND($I971,4))</f>
        <v>0.96699999999999997</v>
      </c>
      <c r="M971" s="134">
        <f>IF('2-E-Communication'!$P$68="no","",ROUND($I971,4))</f>
        <v>0.96699999999999997</v>
      </c>
      <c r="N971" s="134"/>
    </row>
    <row r="972" spans="9:14" x14ac:dyDescent="0.25">
      <c r="I972" s="134">
        <f t="shared" si="207"/>
        <v>0.96800000000000075</v>
      </c>
      <c r="J972" s="134">
        <f>IF('2-E-Communication'!$P$65="no","",ROUND($I972,4))</f>
        <v>0.96799999999999997</v>
      </c>
      <c r="K972" s="134">
        <f>IF('2-E-Communication'!$P$66="no","",ROUND($I972,4))</f>
        <v>0.96799999999999997</v>
      </c>
      <c r="L972" s="134">
        <f>IF('2-E-Communication'!$P$67="no","",ROUND($I972,4))</f>
        <v>0.96799999999999997</v>
      </c>
      <c r="M972" s="134">
        <f>IF('2-E-Communication'!$P$68="no","",ROUND($I972,4))</f>
        <v>0.96799999999999997</v>
      </c>
      <c r="N972" s="134"/>
    </row>
    <row r="973" spans="9:14" x14ac:dyDescent="0.25">
      <c r="I973" s="134">
        <f t="shared" si="207"/>
        <v>0.96900000000000075</v>
      </c>
      <c r="J973" s="134">
        <f>IF('2-E-Communication'!$P$65="no","",ROUND($I973,4))</f>
        <v>0.96899999999999997</v>
      </c>
      <c r="K973" s="134">
        <f>IF('2-E-Communication'!$P$66="no","",ROUND($I973,4))</f>
        <v>0.96899999999999997</v>
      </c>
      <c r="L973" s="134">
        <f>IF('2-E-Communication'!$P$67="no","",ROUND($I973,4))</f>
        <v>0.96899999999999997</v>
      </c>
      <c r="M973" s="134">
        <f>IF('2-E-Communication'!$P$68="no","",ROUND($I973,4))</f>
        <v>0.96899999999999997</v>
      </c>
      <c r="N973" s="134"/>
    </row>
    <row r="974" spans="9:14" x14ac:dyDescent="0.25">
      <c r="I974" s="134">
        <f t="shared" si="207"/>
        <v>0.97000000000000075</v>
      </c>
      <c r="J974" s="134">
        <f>IF('2-E-Communication'!$P$65="no","",ROUND($I974,4))</f>
        <v>0.97</v>
      </c>
      <c r="K974" s="134">
        <f>IF('2-E-Communication'!$P$66="no","",ROUND($I974,4))</f>
        <v>0.97</v>
      </c>
      <c r="L974" s="134">
        <f>IF('2-E-Communication'!$P$67="no","",ROUND($I974,4))</f>
        <v>0.97</v>
      </c>
      <c r="M974" s="134">
        <f>IF('2-E-Communication'!$P$68="no","",ROUND($I974,4))</f>
        <v>0.97</v>
      </c>
      <c r="N974" s="134"/>
    </row>
    <row r="975" spans="9:14" x14ac:dyDescent="0.25">
      <c r="I975" s="134">
        <f t="shared" si="207"/>
        <v>0.97100000000000075</v>
      </c>
      <c r="J975" s="134">
        <f>IF('2-E-Communication'!$P$65="no","",ROUND($I975,4))</f>
        <v>0.97099999999999997</v>
      </c>
      <c r="K975" s="134">
        <f>IF('2-E-Communication'!$P$66="no","",ROUND($I975,4))</f>
        <v>0.97099999999999997</v>
      </c>
      <c r="L975" s="134">
        <f>IF('2-E-Communication'!$P$67="no","",ROUND($I975,4))</f>
        <v>0.97099999999999997</v>
      </c>
      <c r="M975" s="134">
        <f>IF('2-E-Communication'!$P$68="no","",ROUND($I975,4))</f>
        <v>0.97099999999999997</v>
      </c>
      <c r="N975" s="134"/>
    </row>
    <row r="976" spans="9:14" x14ac:dyDescent="0.25">
      <c r="I976" s="134">
        <f t="shared" si="207"/>
        <v>0.97200000000000075</v>
      </c>
      <c r="J976" s="134">
        <f>IF('2-E-Communication'!$P$65="no","",ROUND($I976,4))</f>
        <v>0.97199999999999998</v>
      </c>
      <c r="K976" s="134">
        <f>IF('2-E-Communication'!$P$66="no","",ROUND($I976,4))</f>
        <v>0.97199999999999998</v>
      </c>
      <c r="L976" s="134">
        <f>IF('2-E-Communication'!$P$67="no","",ROUND($I976,4))</f>
        <v>0.97199999999999998</v>
      </c>
      <c r="M976" s="134">
        <f>IF('2-E-Communication'!$P$68="no","",ROUND($I976,4))</f>
        <v>0.97199999999999998</v>
      </c>
      <c r="N976" s="134"/>
    </row>
    <row r="977" spans="9:14" x14ac:dyDescent="0.25">
      <c r="I977" s="134">
        <f t="shared" si="207"/>
        <v>0.97300000000000075</v>
      </c>
      <c r="J977" s="134">
        <f>IF('2-E-Communication'!$P$65="no","",ROUND($I977,4))</f>
        <v>0.97299999999999998</v>
      </c>
      <c r="K977" s="134">
        <f>IF('2-E-Communication'!$P$66="no","",ROUND($I977,4))</f>
        <v>0.97299999999999998</v>
      </c>
      <c r="L977" s="134">
        <f>IF('2-E-Communication'!$P$67="no","",ROUND($I977,4))</f>
        <v>0.97299999999999998</v>
      </c>
      <c r="M977" s="134">
        <f>IF('2-E-Communication'!$P$68="no","",ROUND($I977,4))</f>
        <v>0.97299999999999998</v>
      </c>
      <c r="N977" s="134"/>
    </row>
    <row r="978" spans="9:14" x14ac:dyDescent="0.25">
      <c r="I978" s="134">
        <f t="shared" si="207"/>
        <v>0.97400000000000075</v>
      </c>
      <c r="J978" s="134">
        <f>IF('2-E-Communication'!$P$65="no","",ROUND($I978,4))</f>
        <v>0.97399999999999998</v>
      </c>
      <c r="K978" s="134">
        <f>IF('2-E-Communication'!$P$66="no","",ROUND($I978,4))</f>
        <v>0.97399999999999998</v>
      </c>
      <c r="L978" s="134">
        <f>IF('2-E-Communication'!$P$67="no","",ROUND($I978,4))</f>
        <v>0.97399999999999998</v>
      </c>
      <c r="M978" s="134">
        <f>IF('2-E-Communication'!$P$68="no","",ROUND($I978,4))</f>
        <v>0.97399999999999998</v>
      </c>
      <c r="N978" s="134"/>
    </row>
    <row r="979" spans="9:14" x14ac:dyDescent="0.25">
      <c r="I979" s="134">
        <f t="shared" si="207"/>
        <v>0.97500000000000075</v>
      </c>
      <c r="J979" s="134">
        <f>IF('2-E-Communication'!$P$65="no","",ROUND($I979,4))</f>
        <v>0.97499999999999998</v>
      </c>
      <c r="K979" s="134">
        <f>IF('2-E-Communication'!$P$66="no","",ROUND($I979,4))</f>
        <v>0.97499999999999998</v>
      </c>
      <c r="L979" s="134">
        <f>IF('2-E-Communication'!$P$67="no","",ROUND($I979,4))</f>
        <v>0.97499999999999998</v>
      </c>
      <c r="M979" s="134">
        <f>IF('2-E-Communication'!$P$68="no","",ROUND($I979,4))</f>
        <v>0.97499999999999998</v>
      </c>
      <c r="N979" s="134"/>
    </row>
    <row r="980" spans="9:14" x14ac:dyDescent="0.25">
      <c r="I980" s="134">
        <f t="shared" si="207"/>
        <v>0.97600000000000076</v>
      </c>
      <c r="J980" s="134">
        <f>IF('2-E-Communication'!$P$65="no","",ROUND($I980,4))</f>
        <v>0.97599999999999998</v>
      </c>
      <c r="K980" s="134">
        <f>IF('2-E-Communication'!$P$66="no","",ROUND($I980,4))</f>
        <v>0.97599999999999998</v>
      </c>
      <c r="L980" s="134">
        <f>IF('2-E-Communication'!$P$67="no","",ROUND($I980,4))</f>
        <v>0.97599999999999998</v>
      </c>
      <c r="M980" s="134">
        <f>IF('2-E-Communication'!$P$68="no","",ROUND($I980,4))</f>
        <v>0.97599999999999998</v>
      </c>
      <c r="N980" s="134"/>
    </row>
    <row r="981" spans="9:14" x14ac:dyDescent="0.25">
      <c r="I981" s="134">
        <f t="shared" si="207"/>
        <v>0.97700000000000076</v>
      </c>
      <c r="J981" s="134">
        <f>IF('2-E-Communication'!$P$65="no","",ROUND($I981,4))</f>
        <v>0.97699999999999998</v>
      </c>
      <c r="K981" s="134">
        <f>IF('2-E-Communication'!$P$66="no","",ROUND($I981,4))</f>
        <v>0.97699999999999998</v>
      </c>
      <c r="L981" s="134">
        <f>IF('2-E-Communication'!$P$67="no","",ROUND($I981,4))</f>
        <v>0.97699999999999998</v>
      </c>
      <c r="M981" s="134">
        <f>IF('2-E-Communication'!$P$68="no","",ROUND($I981,4))</f>
        <v>0.97699999999999998</v>
      </c>
      <c r="N981" s="134"/>
    </row>
    <row r="982" spans="9:14" x14ac:dyDescent="0.25">
      <c r="I982" s="134">
        <f t="shared" si="207"/>
        <v>0.97800000000000076</v>
      </c>
      <c r="J982" s="134">
        <f>IF('2-E-Communication'!$P$65="no","",ROUND($I982,4))</f>
        <v>0.97799999999999998</v>
      </c>
      <c r="K982" s="134">
        <f>IF('2-E-Communication'!$P$66="no","",ROUND($I982,4))</f>
        <v>0.97799999999999998</v>
      </c>
      <c r="L982" s="134">
        <f>IF('2-E-Communication'!$P$67="no","",ROUND($I982,4))</f>
        <v>0.97799999999999998</v>
      </c>
      <c r="M982" s="134">
        <f>IF('2-E-Communication'!$P$68="no","",ROUND($I982,4))</f>
        <v>0.97799999999999998</v>
      </c>
      <c r="N982" s="134"/>
    </row>
    <row r="983" spans="9:14" x14ac:dyDescent="0.25">
      <c r="I983" s="134">
        <f t="shared" si="207"/>
        <v>0.97900000000000076</v>
      </c>
      <c r="J983" s="134">
        <f>IF('2-E-Communication'!$P$65="no","",ROUND($I983,4))</f>
        <v>0.97899999999999998</v>
      </c>
      <c r="K983" s="134">
        <f>IF('2-E-Communication'!$P$66="no","",ROUND($I983,4))</f>
        <v>0.97899999999999998</v>
      </c>
      <c r="L983" s="134">
        <f>IF('2-E-Communication'!$P$67="no","",ROUND($I983,4))</f>
        <v>0.97899999999999998</v>
      </c>
      <c r="M983" s="134">
        <f>IF('2-E-Communication'!$P$68="no","",ROUND($I983,4))</f>
        <v>0.97899999999999998</v>
      </c>
      <c r="N983" s="134"/>
    </row>
    <row r="984" spans="9:14" x14ac:dyDescent="0.25">
      <c r="I984" s="134">
        <f t="shared" si="207"/>
        <v>0.98000000000000076</v>
      </c>
      <c r="J984" s="134">
        <f>IF('2-E-Communication'!$P$65="no","",ROUND($I984,4))</f>
        <v>0.98</v>
      </c>
      <c r="K984" s="134">
        <f>IF('2-E-Communication'!$P$66="no","",ROUND($I984,4))</f>
        <v>0.98</v>
      </c>
      <c r="L984" s="134">
        <f>IF('2-E-Communication'!$P$67="no","",ROUND($I984,4))</f>
        <v>0.98</v>
      </c>
      <c r="M984" s="134">
        <f>IF('2-E-Communication'!$P$68="no","",ROUND($I984,4))</f>
        <v>0.98</v>
      </c>
      <c r="N984" s="134"/>
    </row>
    <row r="985" spans="9:14" x14ac:dyDescent="0.25">
      <c r="I985" s="134">
        <f t="shared" si="207"/>
        <v>0.98100000000000076</v>
      </c>
      <c r="J985" s="134">
        <f>IF('2-E-Communication'!$P$65="no","",ROUND($I985,4))</f>
        <v>0.98099999999999998</v>
      </c>
      <c r="K985" s="134">
        <f>IF('2-E-Communication'!$P$66="no","",ROUND($I985,4))</f>
        <v>0.98099999999999998</v>
      </c>
      <c r="L985" s="134">
        <f>IF('2-E-Communication'!$P$67="no","",ROUND($I985,4))</f>
        <v>0.98099999999999998</v>
      </c>
      <c r="M985" s="134">
        <f>IF('2-E-Communication'!$P$68="no","",ROUND($I985,4))</f>
        <v>0.98099999999999998</v>
      </c>
      <c r="N985" s="134"/>
    </row>
    <row r="986" spans="9:14" x14ac:dyDescent="0.25">
      <c r="I986" s="134">
        <f t="shared" si="207"/>
        <v>0.98200000000000076</v>
      </c>
      <c r="J986" s="134">
        <f>IF('2-E-Communication'!$P$65="no","",ROUND($I986,4))</f>
        <v>0.98199999999999998</v>
      </c>
      <c r="K986" s="134">
        <f>IF('2-E-Communication'!$P$66="no","",ROUND($I986,4))</f>
        <v>0.98199999999999998</v>
      </c>
      <c r="L986" s="134">
        <f>IF('2-E-Communication'!$P$67="no","",ROUND($I986,4))</f>
        <v>0.98199999999999998</v>
      </c>
      <c r="M986" s="134">
        <f>IF('2-E-Communication'!$P$68="no","",ROUND($I986,4))</f>
        <v>0.98199999999999998</v>
      </c>
      <c r="N986" s="134"/>
    </row>
    <row r="987" spans="9:14" x14ac:dyDescent="0.25">
      <c r="I987" s="134">
        <f t="shared" si="207"/>
        <v>0.98300000000000076</v>
      </c>
      <c r="J987" s="134">
        <f>IF('2-E-Communication'!$P$65="no","",ROUND($I987,4))</f>
        <v>0.98299999999999998</v>
      </c>
      <c r="K987" s="134">
        <f>IF('2-E-Communication'!$P$66="no","",ROUND($I987,4))</f>
        <v>0.98299999999999998</v>
      </c>
      <c r="L987" s="134">
        <f>IF('2-E-Communication'!$P$67="no","",ROUND($I987,4))</f>
        <v>0.98299999999999998</v>
      </c>
      <c r="M987" s="134">
        <f>IF('2-E-Communication'!$P$68="no","",ROUND($I987,4))</f>
        <v>0.98299999999999998</v>
      </c>
      <c r="N987" s="134"/>
    </row>
    <row r="988" spans="9:14" x14ac:dyDescent="0.25">
      <c r="I988" s="134">
        <f t="shared" si="207"/>
        <v>0.98400000000000076</v>
      </c>
      <c r="J988" s="134">
        <f>IF('2-E-Communication'!$P$65="no","",ROUND($I988,4))</f>
        <v>0.98399999999999999</v>
      </c>
      <c r="K988" s="134">
        <f>IF('2-E-Communication'!$P$66="no","",ROUND($I988,4))</f>
        <v>0.98399999999999999</v>
      </c>
      <c r="L988" s="134">
        <f>IF('2-E-Communication'!$P$67="no","",ROUND($I988,4))</f>
        <v>0.98399999999999999</v>
      </c>
      <c r="M988" s="134">
        <f>IF('2-E-Communication'!$P$68="no","",ROUND($I988,4))</f>
        <v>0.98399999999999999</v>
      </c>
      <c r="N988" s="134"/>
    </row>
    <row r="989" spans="9:14" x14ac:dyDescent="0.25">
      <c r="I989" s="134">
        <f t="shared" si="207"/>
        <v>0.98500000000000076</v>
      </c>
      <c r="J989" s="134">
        <f>IF('2-E-Communication'!$P$65="no","",ROUND($I989,4))</f>
        <v>0.98499999999999999</v>
      </c>
      <c r="K989" s="134">
        <f>IF('2-E-Communication'!$P$66="no","",ROUND($I989,4))</f>
        <v>0.98499999999999999</v>
      </c>
      <c r="L989" s="134">
        <f>IF('2-E-Communication'!$P$67="no","",ROUND($I989,4))</f>
        <v>0.98499999999999999</v>
      </c>
      <c r="M989" s="134">
        <f>IF('2-E-Communication'!$P$68="no","",ROUND($I989,4))</f>
        <v>0.98499999999999999</v>
      </c>
      <c r="N989" s="134"/>
    </row>
    <row r="990" spans="9:14" x14ac:dyDescent="0.25">
      <c r="I990" s="134">
        <f t="shared" si="207"/>
        <v>0.98600000000000076</v>
      </c>
      <c r="J990" s="134">
        <f>IF('2-E-Communication'!$P$65="no","",ROUND($I990,4))</f>
        <v>0.98599999999999999</v>
      </c>
      <c r="K990" s="134">
        <f>IF('2-E-Communication'!$P$66="no","",ROUND($I990,4))</f>
        <v>0.98599999999999999</v>
      </c>
      <c r="L990" s="134">
        <f>IF('2-E-Communication'!$P$67="no","",ROUND($I990,4))</f>
        <v>0.98599999999999999</v>
      </c>
      <c r="M990" s="134">
        <f>IF('2-E-Communication'!$P$68="no","",ROUND($I990,4))</f>
        <v>0.98599999999999999</v>
      </c>
      <c r="N990" s="134"/>
    </row>
    <row r="991" spans="9:14" x14ac:dyDescent="0.25">
      <c r="I991" s="134">
        <f t="shared" si="207"/>
        <v>0.98700000000000077</v>
      </c>
      <c r="J991" s="134">
        <f>IF('2-E-Communication'!$P$65="no","",ROUND($I991,4))</f>
        <v>0.98699999999999999</v>
      </c>
      <c r="K991" s="134">
        <f>IF('2-E-Communication'!$P$66="no","",ROUND($I991,4))</f>
        <v>0.98699999999999999</v>
      </c>
      <c r="L991" s="134">
        <f>IF('2-E-Communication'!$P$67="no","",ROUND($I991,4))</f>
        <v>0.98699999999999999</v>
      </c>
      <c r="M991" s="134">
        <f>IF('2-E-Communication'!$P$68="no","",ROUND($I991,4))</f>
        <v>0.98699999999999999</v>
      </c>
      <c r="N991" s="134"/>
    </row>
    <row r="992" spans="9:14" x14ac:dyDescent="0.25">
      <c r="I992" s="134">
        <f t="shared" si="207"/>
        <v>0.98800000000000077</v>
      </c>
      <c r="J992" s="134">
        <f>IF('2-E-Communication'!$P$65="no","",ROUND($I992,4))</f>
        <v>0.98799999999999999</v>
      </c>
      <c r="K992" s="134">
        <f>IF('2-E-Communication'!$P$66="no","",ROUND($I992,4))</f>
        <v>0.98799999999999999</v>
      </c>
      <c r="L992" s="134">
        <f>IF('2-E-Communication'!$P$67="no","",ROUND($I992,4))</f>
        <v>0.98799999999999999</v>
      </c>
      <c r="M992" s="134">
        <f>IF('2-E-Communication'!$P$68="no","",ROUND($I992,4))</f>
        <v>0.98799999999999999</v>
      </c>
      <c r="N992" s="134"/>
    </row>
    <row r="993" spans="9:14" x14ac:dyDescent="0.25">
      <c r="I993" s="134">
        <f t="shared" si="207"/>
        <v>0.98900000000000077</v>
      </c>
      <c r="J993" s="134">
        <f>IF('2-E-Communication'!$P$65="no","",ROUND($I993,4))</f>
        <v>0.98899999999999999</v>
      </c>
      <c r="K993" s="134">
        <f>IF('2-E-Communication'!$P$66="no","",ROUND($I993,4))</f>
        <v>0.98899999999999999</v>
      </c>
      <c r="L993" s="134">
        <f>IF('2-E-Communication'!$P$67="no","",ROUND($I993,4))</f>
        <v>0.98899999999999999</v>
      </c>
      <c r="M993" s="134">
        <f>IF('2-E-Communication'!$P$68="no","",ROUND($I993,4))</f>
        <v>0.98899999999999999</v>
      </c>
      <c r="N993" s="134"/>
    </row>
    <row r="994" spans="9:14" x14ac:dyDescent="0.25">
      <c r="I994" s="134">
        <f t="shared" si="207"/>
        <v>0.99000000000000077</v>
      </c>
      <c r="J994" s="134">
        <f>IF('2-E-Communication'!$P$65="no","",ROUND($I994,4))</f>
        <v>0.99</v>
      </c>
      <c r="K994" s="134">
        <f>IF('2-E-Communication'!$P$66="no","",ROUND($I994,4))</f>
        <v>0.99</v>
      </c>
      <c r="L994" s="134">
        <f>IF('2-E-Communication'!$P$67="no","",ROUND($I994,4))</f>
        <v>0.99</v>
      </c>
      <c r="M994" s="134">
        <f>IF('2-E-Communication'!$P$68="no","",ROUND($I994,4))</f>
        <v>0.99</v>
      </c>
      <c r="N994" s="134"/>
    </row>
    <row r="995" spans="9:14" x14ac:dyDescent="0.25">
      <c r="I995" s="134">
        <f t="shared" si="207"/>
        <v>0.99100000000000077</v>
      </c>
      <c r="J995" s="134">
        <f>IF('2-E-Communication'!$P$65="no","",ROUND($I995,4))</f>
        <v>0.99099999999999999</v>
      </c>
      <c r="K995" s="134">
        <f>IF('2-E-Communication'!$P$66="no","",ROUND($I995,4))</f>
        <v>0.99099999999999999</v>
      </c>
      <c r="L995" s="134">
        <f>IF('2-E-Communication'!$P$67="no","",ROUND($I995,4))</f>
        <v>0.99099999999999999</v>
      </c>
      <c r="M995" s="134">
        <f>IF('2-E-Communication'!$P$68="no","",ROUND($I995,4))</f>
        <v>0.99099999999999999</v>
      </c>
      <c r="N995" s="134"/>
    </row>
    <row r="996" spans="9:14" x14ac:dyDescent="0.25">
      <c r="I996" s="134">
        <f t="shared" si="207"/>
        <v>0.99200000000000077</v>
      </c>
      <c r="J996" s="134">
        <f>IF('2-E-Communication'!$P$65="no","",ROUND($I996,4))</f>
        <v>0.99199999999999999</v>
      </c>
      <c r="K996" s="134">
        <f>IF('2-E-Communication'!$P$66="no","",ROUND($I996,4))</f>
        <v>0.99199999999999999</v>
      </c>
      <c r="L996" s="134">
        <f>IF('2-E-Communication'!$P$67="no","",ROUND($I996,4))</f>
        <v>0.99199999999999999</v>
      </c>
      <c r="M996" s="134">
        <f>IF('2-E-Communication'!$P$68="no","",ROUND($I996,4))</f>
        <v>0.99199999999999999</v>
      </c>
      <c r="N996" s="134"/>
    </row>
    <row r="997" spans="9:14" x14ac:dyDescent="0.25">
      <c r="I997" s="134">
        <f t="shared" si="207"/>
        <v>0.99300000000000077</v>
      </c>
      <c r="J997" s="134">
        <f>IF('2-E-Communication'!$P$65="no","",ROUND($I997,4))</f>
        <v>0.99299999999999999</v>
      </c>
      <c r="K997" s="134">
        <f>IF('2-E-Communication'!$P$66="no","",ROUND($I997,4))</f>
        <v>0.99299999999999999</v>
      </c>
      <c r="L997" s="134">
        <f>IF('2-E-Communication'!$P$67="no","",ROUND($I997,4))</f>
        <v>0.99299999999999999</v>
      </c>
      <c r="M997" s="134">
        <f>IF('2-E-Communication'!$P$68="no","",ROUND($I997,4))</f>
        <v>0.99299999999999999</v>
      </c>
      <c r="N997" s="134"/>
    </row>
    <row r="998" spans="9:14" x14ac:dyDescent="0.25">
      <c r="I998" s="134">
        <f t="shared" si="207"/>
        <v>0.99400000000000077</v>
      </c>
      <c r="J998" s="134">
        <f>IF('2-E-Communication'!$P$65="no","",ROUND($I998,4))</f>
        <v>0.99399999999999999</v>
      </c>
      <c r="K998" s="134">
        <f>IF('2-E-Communication'!$P$66="no","",ROUND($I998,4))</f>
        <v>0.99399999999999999</v>
      </c>
      <c r="L998" s="134">
        <f>IF('2-E-Communication'!$P$67="no","",ROUND($I998,4))</f>
        <v>0.99399999999999999</v>
      </c>
      <c r="M998" s="134">
        <f>IF('2-E-Communication'!$P$68="no","",ROUND($I998,4))</f>
        <v>0.99399999999999999</v>
      </c>
      <c r="N998" s="134"/>
    </row>
    <row r="999" spans="9:14" x14ac:dyDescent="0.25">
      <c r="I999" s="134">
        <f t="shared" si="207"/>
        <v>0.99500000000000077</v>
      </c>
      <c r="J999" s="134">
        <f>IF('2-E-Communication'!$P$65="no","",ROUND($I999,4))</f>
        <v>0.995</v>
      </c>
      <c r="K999" s="134">
        <f>IF('2-E-Communication'!$P$66="no","",ROUND($I999,4))</f>
        <v>0.995</v>
      </c>
      <c r="L999" s="134">
        <f>IF('2-E-Communication'!$P$67="no","",ROUND($I999,4))</f>
        <v>0.995</v>
      </c>
      <c r="M999" s="134">
        <f>IF('2-E-Communication'!$P$68="no","",ROUND($I999,4))</f>
        <v>0.995</v>
      </c>
      <c r="N999" s="134"/>
    </row>
    <row r="1000" spans="9:14" x14ac:dyDescent="0.25">
      <c r="I1000" s="134">
        <f t="shared" si="207"/>
        <v>0.99600000000000077</v>
      </c>
      <c r="J1000" s="134">
        <f>IF('2-E-Communication'!$P$65="no","",ROUND($I1000,4))</f>
        <v>0.996</v>
      </c>
      <c r="K1000" s="134">
        <f>IF('2-E-Communication'!$P$66="no","",ROUND($I1000,4))</f>
        <v>0.996</v>
      </c>
      <c r="L1000" s="134">
        <f>IF('2-E-Communication'!$P$67="no","",ROUND($I1000,4))</f>
        <v>0.996</v>
      </c>
      <c r="M1000" s="134">
        <f>IF('2-E-Communication'!$P$68="no","",ROUND($I1000,4))</f>
        <v>0.996</v>
      </c>
      <c r="N1000" s="134"/>
    </row>
    <row r="1001" spans="9:14" x14ac:dyDescent="0.25">
      <c r="I1001" s="134">
        <f t="shared" si="207"/>
        <v>0.99700000000000077</v>
      </c>
      <c r="J1001" s="134">
        <f>IF('2-E-Communication'!$P$65="no","",ROUND($I1001,4))</f>
        <v>0.997</v>
      </c>
      <c r="K1001" s="134">
        <f>IF('2-E-Communication'!$P$66="no","",ROUND($I1001,4))</f>
        <v>0.997</v>
      </c>
      <c r="L1001" s="134">
        <f>IF('2-E-Communication'!$P$67="no","",ROUND($I1001,4))</f>
        <v>0.997</v>
      </c>
      <c r="M1001" s="134">
        <f>IF('2-E-Communication'!$P$68="no","",ROUND($I1001,4))</f>
        <v>0.997</v>
      </c>
      <c r="N1001" s="134"/>
    </row>
    <row r="1002" spans="9:14" x14ac:dyDescent="0.25">
      <c r="I1002" s="134">
        <f t="shared" si="207"/>
        <v>0.99800000000000078</v>
      </c>
      <c r="J1002" s="134">
        <f>IF('2-E-Communication'!$P$65="no","",ROUND($I1002,4))</f>
        <v>0.998</v>
      </c>
      <c r="K1002" s="134">
        <f>IF('2-E-Communication'!$P$66="no","",ROUND($I1002,4))</f>
        <v>0.998</v>
      </c>
      <c r="L1002" s="134">
        <f>IF('2-E-Communication'!$P$67="no","",ROUND($I1002,4))</f>
        <v>0.998</v>
      </c>
      <c r="M1002" s="134">
        <f>IF('2-E-Communication'!$P$68="no","",ROUND($I1002,4))</f>
        <v>0.998</v>
      </c>
      <c r="N1002" s="134"/>
    </row>
    <row r="1003" spans="9:14" x14ac:dyDescent="0.25">
      <c r="I1003" s="134">
        <f t="shared" si="207"/>
        <v>0.99900000000000078</v>
      </c>
      <c r="J1003" s="134">
        <f>IF('2-E-Communication'!$P$65="no","",ROUND($I1003,4))</f>
        <v>0.999</v>
      </c>
      <c r="K1003" s="134">
        <f>IF('2-E-Communication'!$P$66="no","",ROUND($I1003,4))</f>
        <v>0.999</v>
      </c>
      <c r="L1003" s="134">
        <f>IF('2-E-Communication'!$P$67="no","",ROUND($I1003,4))</f>
        <v>0.999</v>
      </c>
      <c r="M1003" s="134">
        <f>IF('2-E-Communication'!$P$68="no","",ROUND($I1003,4))</f>
        <v>0.999</v>
      </c>
      <c r="N1003" s="134"/>
    </row>
    <row r="1004" spans="9:14" x14ac:dyDescent="0.25">
      <c r="I1004" s="134">
        <f t="shared" si="207"/>
        <v>1.0000000000000007</v>
      </c>
      <c r="J1004" s="134">
        <f>IF('2-E-Communication'!$P$65="no","",ROUND($I1004,4))</f>
        <v>1</v>
      </c>
      <c r="K1004" s="134">
        <f>IF('2-E-Communication'!$P$66="no","",ROUND($I1004,4))</f>
        <v>1</v>
      </c>
      <c r="L1004" s="134">
        <f>IF('2-E-Communication'!$P$67="no","",ROUND($I1004,4))</f>
        <v>1</v>
      </c>
      <c r="M1004" s="134">
        <f>IF('2-E-Communication'!$P$68="no","",ROUND($I1004,4))</f>
        <v>1</v>
      </c>
      <c r="N1004" s="134">
        <f>IF('2-E-Communication'!$P$65="no","",ROUND(M1004,4))</f>
        <v>1</v>
      </c>
    </row>
    <row r="1008" spans="9:14" x14ac:dyDescent="0.25">
      <c r="J1008" s="1">
        <f>IF(LEFT(J1010,14)="not applicable",1,COUNT(J1010:J2010))</f>
        <v>1001</v>
      </c>
      <c r="K1008" s="1">
        <f>IF(LEFT(K1010,14)="not applicable",1,COUNT(K1010:K2010))</f>
        <v>1001</v>
      </c>
      <c r="L1008" s="1">
        <f>IF(LEFT(L1010,14)="not applicable",1,COUNT(L1010:L2010))</f>
        <v>1001</v>
      </c>
      <c r="M1008" s="1">
        <f>IF(LEFT(M1010,14)="not applicable",1,COUNT(M1010:M2010))</f>
        <v>1001</v>
      </c>
    </row>
    <row r="1009" spans="9:13" x14ac:dyDescent="0.25">
      <c r="I1009" s="1" t="s">
        <v>500</v>
      </c>
      <c r="J1009" s="1" t="s">
        <v>501</v>
      </c>
      <c r="K1009" s="1" t="s">
        <v>502</v>
      </c>
      <c r="L1009" s="1" t="s">
        <v>503</v>
      </c>
      <c r="M1009" s="1" t="s">
        <v>504</v>
      </c>
    </row>
    <row r="1010" spans="9:13" x14ac:dyDescent="0.25">
      <c r="I1010" s="134">
        <v>0</v>
      </c>
      <c r="J1010" s="134">
        <f>IF('2-E-Communication'!$AB$65="no","not applicable (based on previous answers)",ROUND($I1010,4))</f>
        <v>0</v>
      </c>
      <c r="K1010" s="134">
        <f>IF('2-E-Communication'!$AB$66="no","not applicable (based on previous answers)",ROUND($I1010,4))</f>
        <v>0</v>
      </c>
      <c r="L1010" s="134">
        <f>IF('2-E-Communication'!$AB$67="no","not applicable (based on previous answers)",ROUND($I1010,4))</f>
        <v>0</v>
      </c>
      <c r="M1010" s="134">
        <f>IF('2-E-Communication'!$AB$68="no","not applicable (based on previous answers)",ROUND($I1010,4))</f>
        <v>0</v>
      </c>
    </row>
    <row r="1011" spans="9:13" x14ac:dyDescent="0.25">
      <c r="I1011" s="134">
        <f>I1010+0.001</f>
        <v>1E-3</v>
      </c>
      <c r="J1011" s="134">
        <f>IF('2-E-Communication'!$AB$65="no","",ROUND($I1011,4))</f>
        <v>1E-3</v>
      </c>
      <c r="K1011" s="134">
        <f>IF('2-E-Communication'!$AB$66="no","",ROUND($I1011,4))</f>
        <v>1E-3</v>
      </c>
      <c r="L1011" s="134">
        <f>IF('2-E-Communication'!$AB$67="no","",ROUND($I1011,4))</f>
        <v>1E-3</v>
      </c>
      <c r="M1011" s="134">
        <f>IF('2-E-Communication'!$AB$68="no","",ROUND($I1011,4))</f>
        <v>1E-3</v>
      </c>
    </row>
    <row r="1012" spans="9:13" x14ac:dyDescent="0.25">
      <c r="I1012" s="134">
        <f t="shared" ref="I1012:I1065" si="208">I1011+0.001</f>
        <v>2E-3</v>
      </c>
      <c r="J1012" s="134">
        <f>IF('2-E-Communication'!$AB$65="no","",ROUND($I1012,4))</f>
        <v>2E-3</v>
      </c>
      <c r="K1012" s="134">
        <f>IF('2-E-Communication'!$AB$66="no","",ROUND($I1012,4))</f>
        <v>2E-3</v>
      </c>
      <c r="L1012" s="134">
        <f>IF('2-E-Communication'!$AB$67="no","",ROUND($I1012,4))</f>
        <v>2E-3</v>
      </c>
      <c r="M1012" s="134">
        <f>IF('2-E-Communication'!$AB$68="no","",ROUND($I1012,4))</f>
        <v>2E-3</v>
      </c>
    </row>
    <row r="1013" spans="9:13" x14ac:dyDescent="0.25">
      <c r="I1013" s="134">
        <f>I1012+0.001</f>
        <v>3.0000000000000001E-3</v>
      </c>
      <c r="J1013" s="134">
        <f>IF('2-E-Communication'!$AB$65="no","",ROUND($I1013,4))</f>
        <v>3.0000000000000001E-3</v>
      </c>
      <c r="K1013" s="134">
        <f>IF('2-E-Communication'!$AB$66="no","",ROUND($I1013,4))</f>
        <v>3.0000000000000001E-3</v>
      </c>
      <c r="L1013" s="134">
        <f>IF('2-E-Communication'!$AB$67="no","",ROUND($I1013,4))</f>
        <v>3.0000000000000001E-3</v>
      </c>
      <c r="M1013" s="134">
        <f>IF('2-E-Communication'!$AB$68="no","",ROUND($I1013,4))</f>
        <v>3.0000000000000001E-3</v>
      </c>
    </row>
    <row r="1014" spans="9:13" x14ac:dyDescent="0.25">
      <c r="I1014" s="134">
        <f t="shared" si="208"/>
        <v>4.0000000000000001E-3</v>
      </c>
      <c r="J1014" s="134">
        <f>IF('2-E-Communication'!$AB$65="no","",ROUND($I1014,4))</f>
        <v>4.0000000000000001E-3</v>
      </c>
      <c r="K1014" s="134">
        <f>IF('2-E-Communication'!$AB$66="no","",ROUND($I1014,4))</f>
        <v>4.0000000000000001E-3</v>
      </c>
      <c r="L1014" s="134">
        <f>IF('2-E-Communication'!$AB$67="no","",ROUND($I1014,4))</f>
        <v>4.0000000000000001E-3</v>
      </c>
      <c r="M1014" s="134">
        <f>IF('2-E-Communication'!$AB$68="no","",ROUND($I1014,4))</f>
        <v>4.0000000000000001E-3</v>
      </c>
    </row>
    <row r="1015" spans="9:13" x14ac:dyDescent="0.25">
      <c r="I1015" s="134">
        <f>I1014+0.001</f>
        <v>5.0000000000000001E-3</v>
      </c>
      <c r="J1015" s="134">
        <f>IF('2-E-Communication'!$AB$65="no","",ROUND($I1015,4))</f>
        <v>5.0000000000000001E-3</v>
      </c>
      <c r="K1015" s="134">
        <f>IF('2-E-Communication'!$AB$66="no","",ROUND($I1015,4))</f>
        <v>5.0000000000000001E-3</v>
      </c>
      <c r="L1015" s="134">
        <f>IF('2-E-Communication'!$AB$67="no","",ROUND($I1015,4))</f>
        <v>5.0000000000000001E-3</v>
      </c>
      <c r="M1015" s="134">
        <f>IF('2-E-Communication'!$AB$68="no","",ROUND($I1015,4))</f>
        <v>5.0000000000000001E-3</v>
      </c>
    </row>
    <row r="1016" spans="9:13" x14ac:dyDescent="0.25">
      <c r="I1016" s="134">
        <f t="shared" si="208"/>
        <v>6.0000000000000001E-3</v>
      </c>
      <c r="J1016" s="134">
        <f>IF('2-E-Communication'!$AB$65="no","",ROUND($I1016,4))</f>
        <v>6.0000000000000001E-3</v>
      </c>
      <c r="K1016" s="134">
        <f>IF('2-E-Communication'!$AB$66="no","",ROUND($I1016,4))</f>
        <v>6.0000000000000001E-3</v>
      </c>
      <c r="L1016" s="134">
        <f>IF('2-E-Communication'!$AB$67="no","",ROUND($I1016,4))</f>
        <v>6.0000000000000001E-3</v>
      </c>
      <c r="M1016" s="134">
        <f>IF('2-E-Communication'!$AB$68="no","",ROUND($I1016,4))</f>
        <v>6.0000000000000001E-3</v>
      </c>
    </row>
    <row r="1017" spans="9:13" x14ac:dyDescent="0.25">
      <c r="I1017" s="134">
        <f t="shared" si="208"/>
        <v>7.0000000000000001E-3</v>
      </c>
      <c r="J1017" s="134">
        <f>IF('2-E-Communication'!$AB$65="no","",ROUND($I1017,4))</f>
        <v>7.0000000000000001E-3</v>
      </c>
      <c r="K1017" s="134">
        <f>IF('2-E-Communication'!$AB$66="no","",ROUND($I1017,4))</f>
        <v>7.0000000000000001E-3</v>
      </c>
      <c r="L1017" s="134">
        <f>IF('2-E-Communication'!$AB$67="no","",ROUND($I1017,4))</f>
        <v>7.0000000000000001E-3</v>
      </c>
      <c r="M1017" s="134">
        <f>IF('2-E-Communication'!$AB$68="no","",ROUND($I1017,4))</f>
        <v>7.0000000000000001E-3</v>
      </c>
    </row>
    <row r="1018" spans="9:13" x14ac:dyDescent="0.25">
      <c r="I1018" s="134">
        <f t="shared" si="208"/>
        <v>8.0000000000000002E-3</v>
      </c>
      <c r="J1018" s="134">
        <f>IF('2-E-Communication'!$AB$65="no","",ROUND($I1018,4))</f>
        <v>8.0000000000000002E-3</v>
      </c>
      <c r="K1018" s="134">
        <f>IF('2-E-Communication'!$AB$66="no","",ROUND($I1018,4))</f>
        <v>8.0000000000000002E-3</v>
      </c>
      <c r="L1018" s="134">
        <f>IF('2-E-Communication'!$AB$67="no","",ROUND($I1018,4))</f>
        <v>8.0000000000000002E-3</v>
      </c>
      <c r="M1018" s="134">
        <f>IF('2-E-Communication'!$AB$68="no","",ROUND($I1018,4))</f>
        <v>8.0000000000000002E-3</v>
      </c>
    </row>
    <row r="1019" spans="9:13" x14ac:dyDescent="0.25">
      <c r="I1019" s="134">
        <f t="shared" si="208"/>
        <v>9.0000000000000011E-3</v>
      </c>
      <c r="J1019" s="134">
        <f>IF('2-E-Communication'!$AB$65="no","",ROUND($I1019,4))</f>
        <v>8.9999999999999993E-3</v>
      </c>
      <c r="K1019" s="134">
        <f>IF('2-E-Communication'!$AB$66="no","",ROUND($I1019,4))</f>
        <v>8.9999999999999993E-3</v>
      </c>
      <c r="L1019" s="134">
        <f>IF('2-E-Communication'!$AB$67="no","",ROUND($I1019,4))</f>
        <v>8.9999999999999993E-3</v>
      </c>
      <c r="M1019" s="134">
        <f>IF('2-E-Communication'!$AB$68="no","",ROUND($I1019,4))</f>
        <v>8.9999999999999993E-3</v>
      </c>
    </row>
    <row r="1020" spans="9:13" x14ac:dyDescent="0.25">
      <c r="I1020" s="134">
        <f t="shared" si="208"/>
        <v>1.0000000000000002E-2</v>
      </c>
      <c r="J1020" s="134">
        <f>IF('2-E-Communication'!$AB$65="no","",ROUND($I1020,4))</f>
        <v>0.01</v>
      </c>
      <c r="K1020" s="134">
        <f>IF('2-E-Communication'!$AB$66="no","",ROUND($I1020,4))</f>
        <v>0.01</v>
      </c>
      <c r="L1020" s="134">
        <f>IF('2-E-Communication'!$AB$67="no","",ROUND($I1020,4))</f>
        <v>0.01</v>
      </c>
      <c r="M1020" s="134">
        <f>IF('2-E-Communication'!$AB$68="no","",ROUND($I1020,4))</f>
        <v>0.01</v>
      </c>
    </row>
    <row r="1021" spans="9:13" x14ac:dyDescent="0.25">
      <c r="I1021" s="134">
        <f t="shared" si="208"/>
        <v>1.1000000000000003E-2</v>
      </c>
      <c r="J1021" s="134">
        <f>IF('2-E-Communication'!$AB$65="no","",ROUND($I1021,4))</f>
        <v>1.0999999999999999E-2</v>
      </c>
      <c r="K1021" s="134">
        <f>IF('2-E-Communication'!$AB$66="no","",ROUND($I1021,4))</f>
        <v>1.0999999999999999E-2</v>
      </c>
      <c r="L1021" s="134">
        <f>IF('2-E-Communication'!$AB$67="no","",ROUND($I1021,4))</f>
        <v>1.0999999999999999E-2</v>
      </c>
      <c r="M1021" s="134">
        <f>IF('2-E-Communication'!$AB$68="no","",ROUND($I1021,4))</f>
        <v>1.0999999999999999E-2</v>
      </c>
    </row>
    <row r="1022" spans="9:13" x14ac:dyDescent="0.25">
      <c r="I1022" s="134">
        <f t="shared" si="208"/>
        <v>1.2000000000000004E-2</v>
      </c>
      <c r="J1022" s="134">
        <f>IF('2-E-Communication'!$AB$65="no","",ROUND($I1022,4))</f>
        <v>1.2E-2</v>
      </c>
      <c r="K1022" s="134">
        <f>IF('2-E-Communication'!$AB$66="no","",ROUND($I1022,4))</f>
        <v>1.2E-2</v>
      </c>
      <c r="L1022" s="134">
        <f>IF('2-E-Communication'!$AB$67="no","",ROUND($I1022,4))</f>
        <v>1.2E-2</v>
      </c>
      <c r="M1022" s="134">
        <f>IF('2-E-Communication'!$AB$68="no","",ROUND($I1022,4))</f>
        <v>1.2E-2</v>
      </c>
    </row>
    <row r="1023" spans="9:13" x14ac:dyDescent="0.25">
      <c r="I1023" s="134">
        <f t="shared" si="208"/>
        <v>1.3000000000000005E-2</v>
      </c>
      <c r="J1023" s="134">
        <f>IF('2-E-Communication'!$AB$65="no","",ROUND($I1023,4))</f>
        <v>1.2999999999999999E-2</v>
      </c>
      <c r="K1023" s="134">
        <f>IF('2-E-Communication'!$AB$66="no","",ROUND($I1023,4))</f>
        <v>1.2999999999999999E-2</v>
      </c>
      <c r="L1023" s="134">
        <f>IF('2-E-Communication'!$AB$67="no","",ROUND($I1023,4))</f>
        <v>1.2999999999999999E-2</v>
      </c>
      <c r="M1023" s="134">
        <f>IF('2-E-Communication'!$AB$68="no","",ROUND($I1023,4))</f>
        <v>1.2999999999999999E-2</v>
      </c>
    </row>
    <row r="1024" spans="9:13" x14ac:dyDescent="0.25">
      <c r="I1024" s="134">
        <f t="shared" si="208"/>
        <v>1.4000000000000005E-2</v>
      </c>
      <c r="J1024" s="134">
        <f>IF('2-E-Communication'!$AB$65="no","",ROUND($I1024,4))</f>
        <v>1.4E-2</v>
      </c>
      <c r="K1024" s="134">
        <f>IF('2-E-Communication'!$AB$66="no","",ROUND($I1024,4))</f>
        <v>1.4E-2</v>
      </c>
      <c r="L1024" s="134">
        <f>IF('2-E-Communication'!$AB$67="no","",ROUND($I1024,4))</f>
        <v>1.4E-2</v>
      </c>
      <c r="M1024" s="134">
        <f>IF('2-E-Communication'!$AB$68="no","",ROUND($I1024,4))</f>
        <v>1.4E-2</v>
      </c>
    </row>
    <row r="1025" spans="9:13" x14ac:dyDescent="0.25">
      <c r="I1025" s="134">
        <f>I1024+0.001</f>
        <v>1.5000000000000006E-2</v>
      </c>
      <c r="J1025" s="134">
        <f>IF('2-E-Communication'!$AB$65="no","",ROUND($I1025,4))</f>
        <v>1.4999999999999999E-2</v>
      </c>
      <c r="K1025" s="134">
        <f>IF('2-E-Communication'!$AB$66="no","",ROUND($I1025,4))</f>
        <v>1.4999999999999999E-2</v>
      </c>
      <c r="L1025" s="134">
        <f>IF('2-E-Communication'!$AB$67="no","",ROUND($I1025,4))</f>
        <v>1.4999999999999999E-2</v>
      </c>
      <c r="M1025" s="134">
        <f>IF('2-E-Communication'!$AB$68="no","",ROUND($I1025,4))</f>
        <v>1.4999999999999999E-2</v>
      </c>
    </row>
    <row r="1026" spans="9:13" x14ac:dyDescent="0.25">
      <c r="I1026" s="134">
        <f t="shared" si="208"/>
        <v>1.6000000000000007E-2</v>
      </c>
      <c r="J1026" s="134">
        <f>IF('2-E-Communication'!$AB$65="no","",ROUND($I1026,4))</f>
        <v>1.6E-2</v>
      </c>
      <c r="K1026" s="134">
        <f>IF('2-E-Communication'!$AB$66="no","",ROUND($I1026,4))</f>
        <v>1.6E-2</v>
      </c>
      <c r="L1026" s="134">
        <f>IF('2-E-Communication'!$AB$67="no","",ROUND($I1026,4))</f>
        <v>1.6E-2</v>
      </c>
      <c r="M1026" s="134">
        <f>IF('2-E-Communication'!$AB$68="no","",ROUND($I1026,4))</f>
        <v>1.6E-2</v>
      </c>
    </row>
    <row r="1027" spans="9:13" x14ac:dyDescent="0.25">
      <c r="I1027" s="134">
        <f t="shared" si="208"/>
        <v>1.7000000000000008E-2</v>
      </c>
      <c r="J1027" s="134">
        <f>IF('2-E-Communication'!$AB$65="no","",ROUND($I1027,4))</f>
        <v>1.7000000000000001E-2</v>
      </c>
      <c r="K1027" s="134">
        <f>IF('2-E-Communication'!$AB$66="no","",ROUND($I1027,4))</f>
        <v>1.7000000000000001E-2</v>
      </c>
      <c r="L1027" s="134">
        <f>IF('2-E-Communication'!$AB$67="no","",ROUND($I1027,4))</f>
        <v>1.7000000000000001E-2</v>
      </c>
      <c r="M1027" s="134">
        <f>IF('2-E-Communication'!$AB$68="no","",ROUND($I1027,4))</f>
        <v>1.7000000000000001E-2</v>
      </c>
    </row>
    <row r="1028" spans="9:13" x14ac:dyDescent="0.25">
      <c r="I1028" s="134">
        <f t="shared" si="208"/>
        <v>1.8000000000000009E-2</v>
      </c>
      <c r="J1028" s="134">
        <f>IF('2-E-Communication'!$AB$65="no","",ROUND($I1028,4))</f>
        <v>1.7999999999999999E-2</v>
      </c>
      <c r="K1028" s="134">
        <f>IF('2-E-Communication'!$AB$66="no","",ROUND($I1028,4))</f>
        <v>1.7999999999999999E-2</v>
      </c>
      <c r="L1028" s="134">
        <f>IF('2-E-Communication'!$AB$67="no","",ROUND($I1028,4))</f>
        <v>1.7999999999999999E-2</v>
      </c>
      <c r="M1028" s="134">
        <f>IF('2-E-Communication'!$AB$68="no","",ROUND($I1028,4))</f>
        <v>1.7999999999999999E-2</v>
      </c>
    </row>
    <row r="1029" spans="9:13" x14ac:dyDescent="0.25">
      <c r="I1029" s="134">
        <f t="shared" si="208"/>
        <v>1.900000000000001E-2</v>
      </c>
      <c r="J1029" s="134">
        <f>IF('2-E-Communication'!$AB$65="no","",ROUND($I1029,4))</f>
        <v>1.9E-2</v>
      </c>
      <c r="K1029" s="134">
        <f>IF('2-E-Communication'!$AB$66="no","",ROUND($I1029,4))</f>
        <v>1.9E-2</v>
      </c>
      <c r="L1029" s="134">
        <f>IF('2-E-Communication'!$AB$67="no","",ROUND($I1029,4))</f>
        <v>1.9E-2</v>
      </c>
      <c r="M1029" s="134">
        <f>IF('2-E-Communication'!$AB$68="no","",ROUND($I1029,4))</f>
        <v>1.9E-2</v>
      </c>
    </row>
    <row r="1030" spans="9:13" x14ac:dyDescent="0.25">
      <c r="I1030" s="134">
        <f t="shared" si="208"/>
        <v>2.0000000000000011E-2</v>
      </c>
      <c r="J1030" s="134">
        <f>IF('2-E-Communication'!$AB$65="no","",ROUND($I1030,4))</f>
        <v>0.02</v>
      </c>
      <c r="K1030" s="134">
        <f>IF('2-E-Communication'!$AB$66="no","",ROUND($I1030,4))</f>
        <v>0.02</v>
      </c>
      <c r="L1030" s="134">
        <f>IF('2-E-Communication'!$AB$67="no","",ROUND($I1030,4))</f>
        <v>0.02</v>
      </c>
      <c r="M1030" s="134">
        <f>IF('2-E-Communication'!$AB$68="no","",ROUND($I1030,4))</f>
        <v>0.02</v>
      </c>
    </row>
    <row r="1031" spans="9:13" x14ac:dyDescent="0.25">
      <c r="I1031" s="134">
        <f t="shared" si="208"/>
        <v>2.1000000000000012E-2</v>
      </c>
      <c r="J1031" s="134">
        <f>IF('2-E-Communication'!$AB$65="no","",ROUND($I1031,4))</f>
        <v>2.1000000000000001E-2</v>
      </c>
      <c r="K1031" s="134">
        <f>IF('2-E-Communication'!$AB$66="no","",ROUND($I1031,4))</f>
        <v>2.1000000000000001E-2</v>
      </c>
      <c r="L1031" s="134">
        <f>IF('2-E-Communication'!$AB$67="no","",ROUND($I1031,4))</f>
        <v>2.1000000000000001E-2</v>
      </c>
      <c r="M1031" s="134">
        <f>IF('2-E-Communication'!$AB$68="no","",ROUND($I1031,4))</f>
        <v>2.1000000000000001E-2</v>
      </c>
    </row>
    <row r="1032" spans="9:13" x14ac:dyDescent="0.25">
      <c r="I1032" s="134">
        <f t="shared" si="208"/>
        <v>2.2000000000000013E-2</v>
      </c>
      <c r="J1032" s="134">
        <f>IF('2-E-Communication'!$AB$65="no","",ROUND($I1032,4))</f>
        <v>2.1999999999999999E-2</v>
      </c>
      <c r="K1032" s="134">
        <f>IF('2-E-Communication'!$AB$66="no","",ROUND($I1032,4))</f>
        <v>2.1999999999999999E-2</v>
      </c>
      <c r="L1032" s="134">
        <f>IF('2-E-Communication'!$AB$67="no","",ROUND($I1032,4))</f>
        <v>2.1999999999999999E-2</v>
      </c>
      <c r="M1032" s="134">
        <f>IF('2-E-Communication'!$AB$68="no","",ROUND($I1032,4))</f>
        <v>2.1999999999999999E-2</v>
      </c>
    </row>
    <row r="1033" spans="9:13" x14ac:dyDescent="0.25">
      <c r="I1033" s="134">
        <f t="shared" si="208"/>
        <v>2.3000000000000013E-2</v>
      </c>
      <c r="J1033" s="134">
        <f>IF('2-E-Communication'!$AB$65="no","",ROUND($I1033,4))</f>
        <v>2.3E-2</v>
      </c>
      <c r="K1033" s="134">
        <f>IF('2-E-Communication'!$AB$66="no","",ROUND($I1033,4))</f>
        <v>2.3E-2</v>
      </c>
      <c r="L1033" s="134">
        <f>IF('2-E-Communication'!$AB$67="no","",ROUND($I1033,4))</f>
        <v>2.3E-2</v>
      </c>
      <c r="M1033" s="134">
        <f>IF('2-E-Communication'!$AB$68="no","",ROUND($I1033,4))</f>
        <v>2.3E-2</v>
      </c>
    </row>
    <row r="1034" spans="9:13" x14ac:dyDescent="0.25">
      <c r="I1034" s="134">
        <f t="shared" si="208"/>
        <v>2.4000000000000014E-2</v>
      </c>
      <c r="J1034" s="134">
        <f>IF('2-E-Communication'!$AB$65="no","",ROUND($I1034,4))</f>
        <v>2.4E-2</v>
      </c>
      <c r="K1034" s="134">
        <f>IF('2-E-Communication'!$AB$66="no","",ROUND($I1034,4))</f>
        <v>2.4E-2</v>
      </c>
      <c r="L1034" s="134">
        <f>IF('2-E-Communication'!$AB$67="no","",ROUND($I1034,4))</f>
        <v>2.4E-2</v>
      </c>
      <c r="M1034" s="134">
        <f>IF('2-E-Communication'!$AB$68="no","",ROUND($I1034,4))</f>
        <v>2.4E-2</v>
      </c>
    </row>
    <row r="1035" spans="9:13" x14ac:dyDescent="0.25">
      <c r="I1035" s="134">
        <f t="shared" si="208"/>
        <v>2.5000000000000015E-2</v>
      </c>
      <c r="J1035" s="134">
        <f>IF('2-E-Communication'!$AB$65="no","",ROUND($I1035,4))</f>
        <v>2.5000000000000001E-2</v>
      </c>
      <c r="K1035" s="134">
        <f>IF('2-E-Communication'!$AB$66="no","",ROUND($I1035,4))</f>
        <v>2.5000000000000001E-2</v>
      </c>
      <c r="L1035" s="134">
        <f>IF('2-E-Communication'!$AB$67="no","",ROUND($I1035,4))</f>
        <v>2.5000000000000001E-2</v>
      </c>
      <c r="M1035" s="134">
        <f>IF('2-E-Communication'!$AB$68="no","",ROUND($I1035,4))</f>
        <v>2.5000000000000001E-2</v>
      </c>
    </row>
    <row r="1036" spans="9:13" x14ac:dyDescent="0.25">
      <c r="I1036" s="134">
        <f>I1035+0.001</f>
        <v>2.6000000000000016E-2</v>
      </c>
      <c r="J1036" s="134">
        <f>IF('2-E-Communication'!$AB$65="no","",ROUND($I1036,4))</f>
        <v>2.5999999999999999E-2</v>
      </c>
      <c r="K1036" s="134">
        <f>IF('2-E-Communication'!$AB$66="no","",ROUND($I1036,4))</f>
        <v>2.5999999999999999E-2</v>
      </c>
      <c r="L1036" s="134">
        <f>IF('2-E-Communication'!$AB$67="no","",ROUND($I1036,4))</f>
        <v>2.5999999999999999E-2</v>
      </c>
      <c r="M1036" s="134">
        <f>IF('2-E-Communication'!$AB$68="no","",ROUND($I1036,4))</f>
        <v>2.5999999999999999E-2</v>
      </c>
    </row>
    <row r="1037" spans="9:13" x14ac:dyDescent="0.25">
      <c r="I1037" s="134">
        <f t="shared" si="208"/>
        <v>2.7000000000000017E-2</v>
      </c>
      <c r="J1037" s="134">
        <f>IF('2-E-Communication'!$AB$65="no","",ROUND($I1037,4))</f>
        <v>2.7E-2</v>
      </c>
      <c r="K1037" s="134">
        <f>IF('2-E-Communication'!$AB$66="no","",ROUND($I1037,4))</f>
        <v>2.7E-2</v>
      </c>
      <c r="L1037" s="134">
        <f>IF('2-E-Communication'!$AB$67="no","",ROUND($I1037,4))</f>
        <v>2.7E-2</v>
      </c>
      <c r="M1037" s="134">
        <f>IF('2-E-Communication'!$AB$68="no","",ROUND($I1037,4))</f>
        <v>2.7E-2</v>
      </c>
    </row>
    <row r="1038" spans="9:13" x14ac:dyDescent="0.25">
      <c r="I1038" s="134">
        <f t="shared" si="208"/>
        <v>2.8000000000000018E-2</v>
      </c>
      <c r="J1038" s="134">
        <f>IF('2-E-Communication'!$AB$65="no","",ROUND($I1038,4))</f>
        <v>2.8000000000000001E-2</v>
      </c>
      <c r="K1038" s="134">
        <f>IF('2-E-Communication'!$AB$66="no","",ROUND($I1038,4))</f>
        <v>2.8000000000000001E-2</v>
      </c>
      <c r="L1038" s="134">
        <f>IF('2-E-Communication'!$AB$67="no","",ROUND($I1038,4))</f>
        <v>2.8000000000000001E-2</v>
      </c>
      <c r="M1038" s="134">
        <f>IF('2-E-Communication'!$AB$68="no","",ROUND($I1038,4))</f>
        <v>2.8000000000000001E-2</v>
      </c>
    </row>
    <row r="1039" spans="9:13" x14ac:dyDescent="0.25">
      <c r="I1039" s="134">
        <f t="shared" si="208"/>
        <v>2.9000000000000019E-2</v>
      </c>
      <c r="J1039" s="134">
        <f>IF('2-E-Communication'!$AB$65="no","",ROUND($I1039,4))</f>
        <v>2.9000000000000001E-2</v>
      </c>
      <c r="K1039" s="134">
        <f>IF('2-E-Communication'!$AB$66="no","",ROUND($I1039,4))</f>
        <v>2.9000000000000001E-2</v>
      </c>
      <c r="L1039" s="134">
        <f>IF('2-E-Communication'!$AB$67="no","",ROUND($I1039,4))</f>
        <v>2.9000000000000001E-2</v>
      </c>
      <c r="M1039" s="134">
        <f>IF('2-E-Communication'!$AB$68="no","",ROUND($I1039,4))</f>
        <v>2.9000000000000001E-2</v>
      </c>
    </row>
    <row r="1040" spans="9:13" x14ac:dyDescent="0.25">
      <c r="I1040" s="134">
        <f t="shared" si="208"/>
        <v>3.000000000000002E-2</v>
      </c>
      <c r="J1040" s="134">
        <f>IF('2-E-Communication'!$AB$65="no","",ROUND($I1040,4))</f>
        <v>0.03</v>
      </c>
      <c r="K1040" s="134">
        <f>IF('2-E-Communication'!$AB$66="no","",ROUND($I1040,4))</f>
        <v>0.03</v>
      </c>
      <c r="L1040" s="134">
        <f>IF('2-E-Communication'!$AB$67="no","",ROUND($I1040,4))</f>
        <v>0.03</v>
      </c>
      <c r="M1040" s="134">
        <f>IF('2-E-Communication'!$AB$68="no","",ROUND($I1040,4))</f>
        <v>0.03</v>
      </c>
    </row>
    <row r="1041" spans="9:13" x14ac:dyDescent="0.25">
      <c r="I1041" s="134">
        <f t="shared" si="208"/>
        <v>3.1000000000000021E-2</v>
      </c>
      <c r="J1041" s="134">
        <f>IF('2-E-Communication'!$AB$65="no","",ROUND($I1041,4))</f>
        <v>3.1E-2</v>
      </c>
      <c r="K1041" s="134">
        <f>IF('2-E-Communication'!$AB$66="no","",ROUND($I1041,4))</f>
        <v>3.1E-2</v>
      </c>
      <c r="L1041" s="134">
        <f>IF('2-E-Communication'!$AB$67="no","",ROUND($I1041,4))</f>
        <v>3.1E-2</v>
      </c>
      <c r="M1041" s="134">
        <f>IF('2-E-Communication'!$AB$68="no","",ROUND($I1041,4))</f>
        <v>3.1E-2</v>
      </c>
    </row>
    <row r="1042" spans="9:13" x14ac:dyDescent="0.25">
      <c r="I1042" s="134">
        <f t="shared" si="208"/>
        <v>3.2000000000000021E-2</v>
      </c>
      <c r="J1042" s="134">
        <f>IF('2-E-Communication'!$AB$65="no","",ROUND($I1042,4))</f>
        <v>3.2000000000000001E-2</v>
      </c>
      <c r="K1042" s="134">
        <f>IF('2-E-Communication'!$AB$66="no","",ROUND($I1042,4))</f>
        <v>3.2000000000000001E-2</v>
      </c>
      <c r="L1042" s="134">
        <f>IF('2-E-Communication'!$AB$67="no","",ROUND($I1042,4))</f>
        <v>3.2000000000000001E-2</v>
      </c>
      <c r="M1042" s="134">
        <f>IF('2-E-Communication'!$AB$68="no","",ROUND($I1042,4))</f>
        <v>3.2000000000000001E-2</v>
      </c>
    </row>
    <row r="1043" spans="9:13" x14ac:dyDescent="0.25">
      <c r="I1043" s="134">
        <f t="shared" si="208"/>
        <v>3.3000000000000022E-2</v>
      </c>
      <c r="J1043" s="134">
        <f>IF('2-E-Communication'!$AB$65="no","",ROUND($I1043,4))</f>
        <v>3.3000000000000002E-2</v>
      </c>
      <c r="K1043" s="134">
        <f>IF('2-E-Communication'!$AB$66="no","",ROUND($I1043,4))</f>
        <v>3.3000000000000002E-2</v>
      </c>
      <c r="L1043" s="134">
        <f>IF('2-E-Communication'!$AB$67="no","",ROUND($I1043,4))</f>
        <v>3.3000000000000002E-2</v>
      </c>
      <c r="M1043" s="134">
        <f>IF('2-E-Communication'!$AB$68="no","",ROUND($I1043,4))</f>
        <v>3.3000000000000002E-2</v>
      </c>
    </row>
    <row r="1044" spans="9:13" x14ac:dyDescent="0.25">
      <c r="I1044" s="134">
        <f t="shared" si="208"/>
        <v>3.4000000000000023E-2</v>
      </c>
      <c r="J1044" s="134">
        <f>IF('2-E-Communication'!$AB$65="no","",ROUND($I1044,4))</f>
        <v>3.4000000000000002E-2</v>
      </c>
      <c r="K1044" s="134">
        <f>IF('2-E-Communication'!$AB$66="no","",ROUND($I1044,4))</f>
        <v>3.4000000000000002E-2</v>
      </c>
      <c r="L1044" s="134">
        <f>IF('2-E-Communication'!$AB$67="no","",ROUND($I1044,4))</f>
        <v>3.4000000000000002E-2</v>
      </c>
      <c r="M1044" s="134">
        <f>IF('2-E-Communication'!$AB$68="no","",ROUND($I1044,4))</f>
        <v>3.4000000000000002E-2</v>
      </c>
    </row>
    <row r="1045" spans="9:13" x14ac:dyDescent="0.25">
      <c r="I1045" s="134">
        <f t="shared" si="208"/>
        <v>3.5000000000000024E-2</v>
      </c>
      <c r="J1045" s="134">
        <f>IF('2-E-Communication'!$AB$65="no","",ROUND($I1045,4))</f>
        <v>3.5000000000000003E-2</v>
      </c>
      <c r="K1045" s="134">
        <f>IF('2-E-Communication'!$AB$66="no","",ROUND($I1045,4))</f>
        <v>3.5000000000000003E-2</v>
      </c>
      <c r="L1045" s="134">
        <f>IF('2-E-Communication'!$AB$67="no","",ROUND($I1045,4))</f>
        <v>3.5000000000000003E-2</v>
      </c>
      <c r="M1045" s="134">
        <f>IF('2-E-Communication'!$AB$68="no","",ROUND($I1045,4))</f>
        <v>3.5000000000000003E-2</v>
      </c>
    </row>
    <row r="1046" spans="9:13" x14ac:dyDescent="0.25">
      <c r="I1046" s="134">
        <f>I1045+0.001</f>
        <v>3.6000000000000025E-2</v>
      </c>
      <c r="J1046" s="134">
        <f>IF('2-E-Communication'!$AB$65="no","",ROUND($I1046,4))</f>
        <v>3.5999999999999997E-2</v>
      </c>
      <c r="K1046" s="134">
        <f>IF('2-E-Communication'!$AB$66="no","",ROUND($I1046,4))</f>
        <v>3.5999999999999997E-2</v>
      </c>
      <c r="L1046" s="134">
        <f>IF('2-E-Communication'!$AB$67="no","",ROUND($I1046,4))</f>
        <v>3.5999999999999997E-2</v>
      </c>
      <c r="M1046" s="134">
        <f>IF('2-E-Communication'!$AB$68="no","",ROUND($I1046,4))</f>
        <v>3.5999999999999997E-2</v>
      </c>
    </row>
    <row r="1047" spans="9:13" x14ac:dyDescent="0.25">
      <c r="I1047" s="134">
        <f t="shared" si="208"/>
        <v>3.7000000000000026E-2</v>
      </c>
      <c r="J1047" s="134">
        <f>IF('2-E-Communication'!$AB$65="no","",ROUND($I1047,4))</f>
        <v>3.6999999999999998E-2</v>
      </c>
      <c r="K1047" s="134">
        <f>IF('2-E-Communication'!$AB$66="no","",ROUND($I1047,4))</f>
        <v>3.6999999999999998E-2</v>
      </c>
      <c r="L1047" s="134">
        <f>IF('2-E-Communication'!$AB$67="no","",ROUND($I1047,4))</f>
        <v>3.6999999999999998E-2</v>
      </c>
      <c r="M1047" s="134">
        <f>IF('2-E-Communication'!$AB$68="no","",ROUND($I1047,4))</f>
        <v>3.6999999999999998E-2</v>
      </c>
    </row>
    <row r="1048" spans="9:13" x14ac:dyDescent="0.25">
      <c r="I1048" s="134">
        <f t="shared" si="208"/>
        <v>3.8000000000000027E-2</v>
      </c>
      <c r="J1048" s="134">
        <f>IF('2-E-Communication'!$AB$65="no","",ROUND($I1048,4))</f>
        <v>3.7999999999999999E-2</v>
      </c>
      <c r="K1048" s="134">
        <f>IF('2-E-Communication'!$AB$66="no","",ROUND($I1048,4))</f>
        <v>3.7999999999999999E-2</v>
      </c>
      <c r="L1048" s="134">
        <f>IF('2-E-Communication'!$AB$67="no","",ROUND($I1048,4))</f>
        <v>3.7999999999999999E-2</v>
      </c>
      <c r="M1048" s="134">
        <f>IF('2-E-Communication'!$AB$68="no","",ROUND($I1048,4))</f>
        <v>3.7999999999999999E-2</v>
      </c>
    </row>
    <row r="1049" spans="9:13" x14ac:dyDescent="0.25">
      <c r="I1049" s="134">
        <f t="shared" si="208"/>
        <v>3.9000000000000028E-2</v>
      </c>
      <c r="J1049" s="134">
        <f>IF('2-E-Communication'!$AB$65="no","",ROUND($I1049,4))</f>
        <v>3.9E-2</v>
      </c>
      <c r="K1049" s="134">
        <f>IF('2-E-Communication'!$AB$66="no","",ROUND($I1049,4))</f>
        <v>3.9E-2</v>
      </c>
      <c r="L1049" s="134">
        <f>IF('2-E-Communication'!$AB$67="no","",ROUND($I1049,4))</f>
        <v>3.9E-2</v>
      </c>
      <c r="M1049" s="134">
        <f>IF('2-E-Communication'!$AB$68="no","",ROUND($I1049,4))</f>
        <v>3.9E-2</v>
      </c>
    </row>
    <row r="1050" spans="9:13" x14ac:dyDescent="0.25">
      <c r="I1050" s="134">
        <f t="shared" si="208"/>
        <v>4.0000000000000029E-2</v>
      </c>
      <c r="J1050" s="134">
        <f>IF('2-E-Communication'!$AB$65="no","",ROUND($I1050,4))</f>
        <v>0.04</v>
      </c>
      <c r="K1050" s="134">
        <f>IF('2-E-Communication'!$AB$66="no","",ROUND($I1050,4))</f>
        <v>0.04</v>
      </c>
      <c r="L1050" s="134">
        <f>IF('2-E-Communication'!$AB$67="no","",ROUND($I1050,4))</f>
        <v>0.04</v>
      </c>
      <c r="M1050" s="134">
        <f>IF('2-E-Communication'!$AB$68="no","",ROUND($I1050,4))</f>
        <v>0.04</v>
      </c>
    </row>
    <row r="1051" spans="9:13" x14ac:dyDescent="0.25">
      <c r="I1051" s="134">
        <f t="shared" si="208"/>
        <v>4.1000000000000029E-2</v>
      </c>
      <c r="J1051" s="134">
        <f>IF('2-E-Communication'!$AB$65="no","",ROUND($I1051,4))</f>
        <v>4.1000000000000002E-2</v>
      </c>
      <c r="K1051" s="134">
        <f>IF('2-E-Communication'!$AB$66="no","",ROUND($I1051,4))</f>
        <v>4.1000000000000002E-2</v>
      </c>
      <c r="L1051" s="134">
        <f>IF('2-E-Communication'!$AB$67="no","",ROUND($I1051,4))</f>
        <v>4.1000000000000002E-2</v>
      </c>
      <c r="M1051" s="134">
        <f>IF('2-E-Communication'!$AB$68="no","",ROUND($I1051,4))</f>
        <v>4.1000000000000002E-2</v>
      </c>
    </row>
    <row r="1052" spans="9:13" x14ac:dyDescent="0.25">
      <c r="I1052" s="134">
        <f t="shared" si="208"/>
        <v>4.200000000000003E-2</v>
      </c>
      <c r="J1052" s="134">
        <f>IF('2-E-Communication'!$AB$65="no","",ROUND($I1052,4))</f>
        <v>4.2000000000000003E-2</v>
      </c>
      <c r="K1052" s="134">
        <f>IF('2-E-Communication'!$AB$66="no","",ROUND($I1052,4))</f>
        <v>4.2000000000000003E-2</v>
      </c>
      <c r="L1052" s="134">
        <f>IF('2-E-Communication'!$AB$67="no","",ROUND($I1052,4))</f>
        <v>4.2000000000000003E-2</v>
      </c>
      <c r="M1052" s="134">
        <f>IF('2-E-Communication'!$AB$68="no","",ROUND($I1052,4))</f>
        <v>4.2000000000000003E-2</v>
      </c>
    </row>
    <row r="1053" spans="9:13" x14ac:dyDescent="0.25">
      <c r="I1053" s="134">
        <f t="shared" si="208"/>
        <v>4.3000000000000031E-2</v>
      </c>
      <c r="J1053" s="134">
        <f>IF('2-E-Communication'!$AB$65="no","",ROUND($I1053,4))</f>
        <v>4.2999999999999997E-2</v>
      </c>
      <c r="K1053" s="134">
        <f>IF('2-E-Communication'!$AB$66="no","",ROUND($I1053,4))</f>
        <v>4.2999999999999997E-2</v>
      </c>
      <c r="L1053" s="134">
        <f>IF('2-E-Communication'!$AB$67="no","",ROUND($I1053,4))</f>
        <v>4.2999999999999997E-2</v>
      </c>
      <c r="M1053" s="134">
        <f>IF('2-E-Communication'!$AB$68="no","",ROUND($I1053,4))</f>
        <v>4.2999999999999997E-2</v>
      </c>
    </row>
    <row r="1054" spans="9:13" x14ac:dyDescent="0.25">
      <c r="I1054" s="134">
        <f t="shared" si="208"/>
        <v>4.4000000000000032E-2</v>
      </c>
      <c r="J1054" s="134">
        <f>IF('2-E-Communication'!$AB$65="no","",ROUND($I1054,4))</f>
        <v>4.3999999999999997E-2</v>
      </c>
      <c r="K1054" s="134">
        <f>IF('2-E-Communication'!$AB$66="no","",ROUND($I1054,4))</f>
        <v>4.3999999999999997E-2</v>
      </c>
      <c r="L1054" s="134">
        <f>IF('2-E-Communication'!$AB$67="no","",ROUND($I1054,4))</f>
        <v>4.3999999999999997E-2</v>
      </c>
      <c r="M1054" s="134">
        <f>IF('2-E-Communication'!$AB$68="no","",ROUND($I1054,4))</f>
        <v>4.3999999999999997E-2</v>
      </c>
    </row>
    <row r="1055" spans="9:13" x14ac:dyDescent="0.25">
      <c r="I1055" s="134">
        <f t="shared" si="208"/>
        <v>4.5000000000000033E-2</v>
      </c>
      <c r="J1055" s="134">
        <f>IF('2-E-Communication'!$AB$65="no","",ROUND($I1055,4))</f>
        <v>4.4999999999999998E-2</v>
      </c>
      <c r="K1055" s="134">
        <f>IF('2-E-Communication'!$AB$66="no","",ROUND($I1055,4))</f>
        <v>4.4999999999999998E-2</v>
      </c>
      <c r="L1055" s="134">
        <f>IF('2-E-Communication'!$AB$67="no","",ROUND($I1055,4))</f>
        <v>4.4999999999999998E-2</v>
      </c>
      <c r="M1055" s="134">
        <f>IF('2-E-Communication'!$AB$68="no","",ROUND($I1055,4))</f>
        <v>4.4999999999999998E-2</v>
      </c>
    </row>
    <row r="1056" spans="9:13" x14ac:dyDescent="0.25">
      <c r="I1056" s="134">
        <f>I1055+0.001</f>
        <v>4.6000000000000034E-2</v>
      </c>
      <c r="J1056" s="134">
        <f>IF('2-E-Communication'!$AB$65="no","",ROUND($I1056,4))</f>
        <v>4.5999999999999999E-2</v>
      </c>
      <c r="K1056" s="134">
        <f>IF('2-E-Communication'!$AB$66="no","",ROUND($I1056,4))</f>
        <v>4.5999999999999999E-2</v>
      </c>
      <c r="L1056" s="134">
        <f>IF('2-E-Communication'!$AB$67="no","",ROUND($I1056,4))</f>
        <v>4.5999999999999999E-2</v>
      </c>
      <c r="M1056" s="134">
        <f>IF('2-E-Communication'!$AB$68="no","",ROUND($I1056,4))</f>
        <v>4.5999999999999999E-2</v>
      </c>
    </row>
    <row r="1057" spans="9:13" x14ac:dyDescent="0.25">
      <c r="I1057" s="134">
        <f t="shared" si="208"/>
        <v>4.7000000000000035E-2</v>
      </c>
      <c r="J1057" s="134">
        <f>IF('2-E-Communication'!$AB$65="no","",ROUND($I1057,4))</f>
        <v>4.7E-2</v>
      </c>
      <c r="K1057" s="134">
        <f>IF('2-E-Communication'!$AB$66="no","",ROUND($I1057,4))</f>
        <v>4.7E-2</v>
      </c>
      <c r="L1057" s="134">
        <f>IF('2-E-Communication'!$AB$67="no","",ROUND($I1057,4))</f>
        <v>4.7E-2</v>
      </c>
      <c r="M1057" s="134">
        <f>IF('2-E-Communication'!$AB$68="no","",ROUND($I1057,4))</f>
        <v>4.7E-2</v>
      </c>
    </row>
    <row r="1058" spans="9:13" x14ac:dyDescent="0.25">
      <c r="I1058" s="134">
        <f t="shared" si="208"/>
        <v>4.8000000000000036E-2</v>
      </c>
      <c r="J1058" s="134">
        <f>IF('2-E-Communication'!$AB$65="no","",ROUND($I1058,4))</f>
        <v>4.8000000000000001E-2</v>
      </c>
      <c r="K1058" s="134">
        <f>IF('2-E-Communication'!$AB$66="no","",ROUND($I1058,4))</f>
        <v>4.8000000000000001E-2</v>
      </c>
      <c r="L1058" s="134">
        <f>IF('2-E-Communication'!$AB$67="no","",ROUND($I1058,4))</f>
        <v>4.8000000000000001E-2</v>
      </c>
      <c r="M1058" s="134">
        <f>IF('2-E-Communication'!$AB$68="no","",ROUND($I1058,4))</f>
        <v>4.8000000000000001E-2</v>
      </c>
    </row>
    <row r="1059" spans="9:13" x14ac:dyDescent="0.25">
      <c r="I1059" s="134">
        <f t="shared" si="208"/>
        <v>4.9000000000000037E-2</v>
      </c>
      <c r="J1059" s="134">
        <f>IF('2-E-Communication'!$AB$65="no","",ROUND($I1059,4))</f>
        <v>4.9000000000000002E-2</v>
      </c>
      <c r="K1059" s="134">
        <f>IF('2-E-Communication'!$AB$66="no","",ROUND($I1059,4))</f>
        <v>4.9000000000000002E-2</v>
      </c>
      <c r="L1059" s="134">
        <f>IF('2-E-Communication'!$AB$67="no","",ROUND($I1059,4))</f>
        <v>4.9000000000000002E-2</v>
      </c>
      <c r="M1059" s="134">
        <f>IF('2-E-Communication'!$AB$68="no","",ROUND($I1059,4))</f>
        <v>4.9000000000000002E-2</v>
      </c>
    </row>
    <row r="1060" spans="9:13" x14ac:dyDescent="0.25">
      <c r="I1060" s="134">
        <f t="shared" si="208"/>
        <v>5.0000000000000037E-2</v>
      </c>
      <c r="J1060" s="134">
        <f>IF('2-E-Communication'!$AB$65="no","",ROUND($I1060,4))</f>
        <v>0.05</v>
      </c>
      <c r="K1060" s="134">
        <f>IF('2-E-Communication'!$AB$66="no","",ROUND($I1060,4))</f>
        <v>0.05</v>
      </c>
      <c r="L1060" s="134">
        <f>IF('2-E-Communication'!$AB$67="no","",ROUND($I1060,4))</f>
        <v>0.05</v>
      </c>
      <c r="M1060" s="134">
        <f>IF('2-E-Communication'!$AB$68="no","",ROUND($I1060,4))</f>
        <v>0.05</v>
      </c>
    </row>
    <row r="1061" spans="9:13" x14ac:dyDescent="0.25">
      <c r="I1061" s="134">
        <f t="shared" si="208"/>
        <v>5.1000000000000038E-2</v>
      </c>
      <c r="J1061" s="134">
        <f>IF('2-E-Communication'!$AB$65="no","",ROUND($I1061,4))</f>
        <v>5.0999999999999997E-2</v>
      </c>
      <c r="K1061" s="134">
        <f>IF('2-E-Communication'!$AB$66="no","",ROUND($I1061,4))</f>
        <v>5.0999999999999997E-2</v>
      </c>
      <c r="L1061" s="134">
        <f>IF('2-E-Communication'!$AB$67="no","",ROUND($I1061,4))</f>
        <v>5.0999999999999997E-2</v>
      </c>
      <c r="M1061" s="134">
        <f>IF('2-E-Communication'!$AB$68="no","",ROUND($I1061,4))</f>
        <v>5.0999999999999997E-2</v>
      </c>
    </row>
    <row r="1062" spans="9:13" x14ac:dyDescent="0.25">
      <c r="I1062" s="134">
        <f t="shared" si="208"/>
        <v>5.2000000000000039E-2</v>
      </c>
      <c r="J1062" s="134">
        <f>IF('2-E-Communication'!$AB$65="no","",ROUND($I1062,4))</f>
        <v>5.1999999999999998E-2</v>
      </c>
      <c r="K1062" s="134">
        <f>IF('2-E-Communication'!$AB$66="no","",ROUND($I1062,4))</f>
        <v>5.1999999999999998E-2</v>
      </c>
      <c r="L1062" s="134">
        <f>IF('2-E-Communication'!$AB$67="no","",ROUND($I1062,4))</f>
        <v>5.1999999999999998E-2</v>
      </c>
      <c r="M1062" s="134">
        <f>IF('2-E-Communication'!$AB$68="no","",ROUND($I1062,4))</f>
        <v>5.1999999999999998E-2</v>
      </c>
    </row>
    <row r="1063" spans="9:13" x14ac:dyDescent="0.25">
      <c r="I1063" s="134">
        <f t="shared" si="208"/>
        <v>5.300000000000004E-2</v>
      </c>
      <c r="J1063" s="134">
        <f>IF('2-E-Communication'!$AB$65="no","",ROUND($I1063,4))</f>
        <v>5.2999999999999999E-2</v>
      </c>
      <c r="K1063" s="134">
        <f>IF('2-E-Communication'!$AB$66="no","",ROUND($I1063,4))</f>
        <v>5.2999999999999999E-2</v>
      </c>
      <c r="L1063" s="134">
        <f>IF('2-E-Communication'!$AB$67="no","",ROUND($I1063,4))</f>
        <v>5.2999999999999999E-2</v>
      </c>
      <c r="M1063" s="134">
        <f>IF('2-E-Communication'!$AB$68="no","",ROUND($I1063,4))</f>
        <v>5.2999999999999999E-2</v>
      </c>
    </row>
    <row r="1064" spans="9:13" x14ac:dyDescent="0.25">
      <c r="I1064" s="134">
        <f t="shared" si="208"/>
        <v>5.4000000000000041E-2</v>
      </c>
      <c r="J1064" s="134">
        <f>IF('2-E-Communication'!$AB$65="no","",ROUND($I1064,4))</f>
        <v>5.3999999999999999E-2</v>
      </c>
      <c r="K1064" s="134">
        <f>IF('2-E-Communication'!$AB$66="no","",ROUND($I1064,4))</f>
        <v>5.3999999999999999E-2</v>
      </c>
      <c r="L1064" s="134">
        <f>IF('2-E-Communication'!$AB$67="no","",ROUND($I1064,4))</f>
        <v>5.3999999999999999E-2</v>
      </c>
      <c r="M1064" s="134">
        <f>IF('2-E-Communication'!$AB$68="no","",ROUND($I1064,4))</f>
        <v>5.3999999999999999E-2</v>
      </c>
    </row>
    <row r="1065" spans="9:13" x14ac:dyDescent="0.25">
      <c r="I1065" s="134">
        <f t="shared" si="208"/>
        <v>5.5000000000000042E-2</v>
      </c>
      <c r="J1065" s="134">
        <f>IF('2-E-Communication'!$AB$65="no","",ROUND($I1065,4))</f>
        <v>5.5E-2</v>
      </c>
      <c r="K1065" s="134">
        <f>IF('2-E-Communication'!$AB$66="no","",ROUND($I1065,4))</f>
        <v>5.5E-2</v>
      </c>
      <c r="L1065" s="134">
        <f>IF('2-E-Communication'!$AB$67="no","",ROUND($I1065,4))</f>
        <v>5.5E-2</v>
      </c>
      <c r="M1065" s="134">
        <f>IF('2-E-Communication'!$AB$68="no","",ROUND($I1065,4))</f>
        <v>5.5E-2</v>
      </c>
    </row>
    <row r="1066" spans="9:13" x14ac:dyDescent="0.25">
      <c r="I1066" s="134">
        <f>I1065+0.001</f>
        <v>5.6000000000000043E-2</v>
      </c>
      <c r="J1066" s="134">
        <f>IF('2-E-Communication'!$AB$65="no","",ROUND($I1066,4))</f>
        <v>5.6000000000000001E-2</v>
      </c>
      <c r="K1066" s="134">
        <f>IF('2-E-Communication'!$AB$66="no","",ROUND($I1066,4))</f>
        <v>5.6000000000000001E-2</v>
      </c>
      <c r="L1066" s="134">
        <f>IF('2-E-Communication'!$AB$67="no","",ROUND($I1066,4))</f>
        <v>5.6000000000000001E-2</v>
      </c>
      <c r="M1066" s="134">
        <f>IF('2-E-Communication'!$AB$68="no","",ROUND($I1066,4))</f>
        <v>5.6000000000000001E-2</v>
      </c>
    </row>
    <row r="1067" spans="9:13" x14ac:dyDescent="0.25">
      <c r="I1067" s="134">
        <f t="shared" ref="I1067:I1130" si="209">I1066+0.001</f>
        <v>5.7000000000000044E-2</v>
      </c>
      <c r="J1067" s="134">
        <f>IF('2-E-Communication'!$AB$65="no","",ROUND($I1067,4))</f>
        <v>5.7000000000000002E-2</v>
      </c>
      <c r="K1067" s="134">
        <f>IF('2-E-Communication'!$AB$66="no","",ROUND($I1067,4))</f>
        <v>5.7000000000000002E-2</v>
      </c>
      <c r="L1067" s="134">
        <f>IF('2-E-Communication'!$AB$67="no","",ROUND($I1067,4))</f>
        <v>5.7000000000000002E-2</v>
      </c>
      <c r="M1067" s="134">
        <f>IF('2-E-Communication'!$AB$68="no","",ROUND($I1067,4))</f>
        <v>5.7000000000000002E-2</v>
      </c>
    </row>
    <row r="1068" spans="9:13" x14ac:dyDescent="0.25">
      <c r="I1068" s="134">
        <f t="shared" si="209"/>
        <v>5.8000000000000045E-2</v>
      </c>
      <c r="J1068" s="134">
        <f>IF('2-E-Communication'!$AB$65="no","",ROUND($I1068,4))</f>
        <v>5.8000000000000003E-2</v>
      </c>
      <c r="K1068" s="134">
        <f>IF('2-E-Communication'!$AB$66="no","",ROUND($I1068,4))</f>
        <v>5.8000000000000003E-2</v>
      </c>
      <c r="L1068" s="134">
        <f>IF('2-E-Communication'!$AB$67="no","",ROUND($I1068,4))</f>
        <v>5.8000000000000003E-2</v>
      </c>
      <c r="M1068" s="134">
        <f>IF('2-E-Communication'!$AB$68="no","",ROUND($I1068,4))</f>
        <v>5.8000000000000003E-2</v>
      </c>
    </row>
    <row r="1069" spans="9:13" x14ac:dyDescent="0.25">
      <c r="I1069" s="134">
        <f t="shared" si="209"/>
        <v>5.9000000000000045E-2</v>
      </c>
      <c r="J1069" s="134">
        <f>IF('2-E-Communication'!$AB$65="no","",ROUND($I1069,4))</f>
        <v>5.8999999999999997E-2</v>
      </c>
      <c r="K1069" s="134">
        <f>IF('2-E-Communication'!$AB$66="no","",ROUND($I1069,4))</f>
        <v>5.8999999999999997E-2</v>
      </c>
      <c r="L1069" s="134">
        <f>IF('2-E-Communication'!$AB$67="no","",ROUND($I1069,4))</f>
        <v>5.8999999999999997E-2</v>
      </c>
      <c r="M1069" s="134">
        <f>IF('2-E-Communication'!$AB$68="no","",ROUND($I1069,4))</f>
        <v>5.8999999999999997E-2</v>
      </c>
    </row>
    <row r="1070" spans="9:13" x14ac:dyDescent="0.25">
      <c r="I1070" s="134">
        <f t="shared" si="209"/>
        <v>6.0000000000000046E-2</v>
      </c>
      <c r="J1070" s="134">
        <f>IF('2-E-Communication'!$AB$65="no","",ROUND($I1070,4))</f>
        <v>0.06</v>
      </c>
      <c r="K1070" s="134">
        <f>IF('2-E-Communication'!$AB$66="no","",ROUND($I1070,4))</f>
        <v>0.06</v>
      </c>
      <c r="L1070" s="134">
        <f>IF('2-E-Communication'!$AB$67="no","",ROUND($I1070,4))</f>
        <v>0.06</v>
      </c>
      <c r="M1070" s="134">
        <f>IF('2-E-Communication'!$AB$68="no","",ROUND($I1070,4))</f>
        <v>0.06</v>
      </c>
    </row>
    <row r="1071" spans="9:13" x14ac:dyDescent="0.25">
      <c r="I1071" s="134">
        <f t="shared" si="209"/>
        <v>6.1000000000000047E-2</v>
      </c>
      <c r="J1071" s="134">
        <f>IF('2-E-Communication'!$AB$65="no","",ROUND($I1071,4))</f>
        <v>6.0999999999999999E-2</v>
      </c>
      <c r="K1071" s="134">
        <f>IF('2-E-Communication'!$AB$66="no","",ROUND($I1071,4))</f>
        <v>6.0999999999999999E-2</v>
      </c>
      <c r="L1071" s="134">
        <f>IF('2-E-Communication'!$AB$67="no","",ROUND($I1071,4))</f>
        <v>6.0999999999999999E-2</v>
      </c>
      <c r="M1071" s="134">
        <f>IF('2-E-Communication'!$AB$68="no","",ROUND($I1071,4))</f>
        <v>6.0999999999999999E-2</v>
      </c>
    </row>
    <row r="1072" spans="9:13" x14ac:dyDescent="0.25">
      <c r="I1072" s="134">
        <f t="shared" si="209"/>
        <v>6.2000000000000048E-2</v>
      </c>
      <c r="J1072" s="134">
        <f>IF('2-E-Communication'!$AB$65="no","",ROUND($I1072,4))</f>
        <v>6.2E-2</v>
      </c>
      <c r="K1072" s="134">
        <f>IF('2-E-Communication'!$AB$66="no","",ROUND($I1072,4))</f>
        <v>6.2E-2</v>
      </c>
      <c r="L1072" s="134">
        <f>IF('2-E-Communication'!$AB$67="no","",ROUND($I1072,4))</f>
        <v>6.2E-2</v>
      </c>
      <c r="M1072" s="134">
        <f>IF('2-E-Communication'!$AB$68="no","",ROUND($I1072,4))</f>
        <v>6.2E-2</v>
      </c>
    </row>
    <row r="1073" spans="9:13" x14ac:dyDescent="0.25">
      <c r="I1073" s="134">
        <f t="shared" si="209"/>
        <v>6.3000000000000042E-2</v>
      </c>
      <c r="J1073" s="134">
        <f>IF('2-E-Communication'!$AB$65="no","",ROUND($I1073,4))</f>
        <v>6.3E-2</v>
      </c>
      <c r="K1073" s="134">
        <f>IF('2-E-Communication'!$AB$66="no","",ROUND($I1073,4))</f>
        <v>6.3E-2</v>
      </c>
      <c r="L1073" s="134">
        <f>IF('2-E-Communication'!$AB$67="no","",ROUND($I1073,4))</f>
        <v>6.3E-2</v>
      </c>
      <c r="M1073" s="134">
        <f>IF('2-E-Communication'!$AB$68="no","",ROUND($I1073,4))</f>
        <v>6.3E-2</v>
      </c>
    </row>
    <row r="1074" spans="9:13" x14ac:dyDescent="0.25">
      <c r="I1074" s="134">
        <f t="shared" si="209"/>
        <v>6.4000000000000043E-2</v>
      </c>
      <c r="J1074" s="134">
        <f>IF('2-E-Communication'!$AB$65="no","",ROUND($I1074,4))</f>
        <v>6.4000000000000001E-2</v>
      </c>
      <c r="K1074" s="134">
        <f>IF('2-E-Communication'!$AB$66="no","",ROUND($I1074,4))</f>
        <v>6.4000000000000001E-2</v>
      </c>
      <c r="L1074" s="134">
        <f>IF('2-E-Communication'!$AB$67="no","",ROUND($I1074,4))</f>
        <v>6.4000000000000001E-2</v>
      </c>
      <c r="M1074" s="134">
        <f>IF('2-E-Communication'!$AB$68="no","",ROUND($I1074,4))</f>
        <v>6.4000000000000001E-2</v>
      </c>
    </row>
    <row r="1075" spans="9:13" x14ac:dyDescent="0.25">
      <c r="I1075" s="134">
        <f t="shared" si="209"/>
        <v>6.5000000000000044E-2</v>
      </c>
      <c r="J1075" s="134">
        <f>IF('2-E-Communication'!$AB$65="no","",ROUND($I1075,4))</f>
        <v>6.5000000000000002E-2</v>
      </c>
      <c r="K1075" s="134">
        <f>IF('2-E-Communication'!$AB$66="no","",ROUND($I1075,4))</f>
        <v>6.5000000000000002E-2</v>
      </c>
      <c r="L1075" s="134">
        <f>IF('2-E-Communication'!$AB$67="no","",ROUND($I1075,4))</f>
        <v>6.5000000000000002E-2</v>
      </c>
      <c r="M1075" s="134">
        <f>IF('2-E-Communication'!$AB$68="no","",ROUND($I1075,4))</f>
        <v>6.5000000000000002E-2</v>
      </c>
    </row>
    <row r="1076" spans="9:13" x14ac:dyDescent="0.25">
      <c r="I1076" s="134">
        <f t="shared" si="209"/>
        <v>6.6000000000000045E-2</v>
      </c>
      <c r="J1076" s="134">
        <f>IF('2-E-Communication'!$AB$65="no","",ROUND($I1076,4))</f>
        <v>6.6000000000000003E-2</v>
      </c>
      <c r="K1076" s="134">
        <f>IF('2-E-Communication'!$AB$66="no","",ROUND($I1076,4))</f>
        <v>6.6000000000000003E-2</v>
      </c>
      <c r="L1076" s="134">
        <f>IF('2-E-Communication'!$AB$67="no","",ROUND($I1076,4))</f>
        <v>6.6000000000000003E-2</v>
      </c>
      <c r="M1076" s="134">
        <f>IF('2-E-Communication'!$AB$68="no","",ROUND($I1076,4))</f>
        <v>6.6000000000000003E-2</v>
      </c>
    </row>
    <row r="1077" spans="9:13" x14ac:dyDescent="0.25">
      <c r="I1077" s="134">
        <f t="shared" si="209"/>
        <v>6.7000000000000046E-2</v>
      </c>
      <c r="J1077" s="134">
        <f>IF('2-E-Communication'!$AB$65="no","",ROUND($I1077,4))</f>
        <v>6.7000000000000004E-2</v>
      </c>
      <c r="K1077" s="134">
        <f>IF('2-E-Communication'!$AB$66="no","",ROUND($I1077,4))</f>
        <v>6.7000000000000004E-2</v>
      </c>
      <c r="L1077" s="134">
        <f>IF('2-E-Communication'!$AB$67="no","",ROUND($I1077,4))</f>
        <v>6.7000000000000004E-2</v>
      </c>
      <c r="M1077" s="134">
        <f>IF('2-E-Communication'!$AB$68="no","",ROUND($I1077,4))</f>
        <v>6.7000000000000004E-2</v>
      </c>
    </row>
    <row r="1078" spans="9:13" x14ac:dyDescent="0.25">
      <c r="I1078" s="134">
        <f t="shared" si="209"/>
        <v>6.8000000000000047E-2</v>
      </c>
      <c r="J1078" s="134">
        <f>IF('2-E-Communication'!$AB$65="no","",ROUND($I1078,4))</f>
        <v>6.8000000000000005E-2</v>
      </c>
      <c r="K1078" s="134">
        <f>IF('2-E-Communication'!$AB$66="no","",ROUND($I1078,4))</f>
        <v>6.8000000000000005E-2</v>
      </c>
      <c r="L1078" s="134">
        <f>IF('2-E-Communication'!$AB$67="no","",ROUND($I1078,4))</f>
        <v>6.8000000000000005E-2</v>
      </c>
      <c r="M1078" s="134">
        <f>IF('2-E-Communication'!$AB$68="no","",ROUND($I1078,4))</f>
        <v>6.8000000000000005E-2</v>
      </c>
    </row>
    <row r="1079" spans="9:13" x14ac:dyDescent="0.25">
      <c r="I1079" s="134">
        <f t="shared" si="209"/>
        <v>6.9000000000000047E-2</v>
      </c>
      <c r="J1079" s="134">
        <f>IF('2-E-Communication'!$AB$65="no","",ROUND($I1079,4))</f>
        <v>6.9000000000000006E-2</v>
      </c>
      <c r="K1079" s="134">
        <f>IF('2-E-Communication'!$AB$66="no","",ROUND($I1079,4))</f>
        <v>6.9000000000000006E-2</v>
      </c>
      <c r="L1079" s="134">
        <f>IF('2-E-Communication'!$AB$67="no","",ROUND($I1079,4))</f>
        <v>6.9000000000000006E-2</v>
      </c>
      <c r="M1079" s="134">
        <f>IF('2-E-Communication'!$AB$68="no","",ROUND($I1079,4))</f>
        <v>6.9000000000000006E-2</v>
      </c>
    </row>
    <row r="1080" spans="9:13" x14ac:dyDescent="0.25">
      <c r="I1080" s="134">
        <f t="shared" si="209"/>
        <v>7.0000000000000048E-2</v>
      </c>
      <c r="J1080" s="134">
        <f>IF('2-E-Communication'!$AB$65="no","",ROUND($I1080,4))</f>
        <v>7.0000000000000007E-2</v>
      </c>
      <c r="K1080" s="134">
        <f>IF('2-E-Communication'!$AB$66="no","",ROUND($I1080,4))</f>
        <v>7.0000000000000007E-2</v>
      </c>
      <c r="L1080" s="134">
        <f>IF('2-E-Communication'!$AB$67="no","",ROUND($I1080,4))</f>
        <v>7.0000000000000007E-2</v>
      </c>
      <c r="M1080" s="134">
        <f>IF('2-E-Communication'!$AB$68="no","",ROUND($I1080,4))</f>
        <v>7.0000000000000007E-2</v>
      </c>
    </row>
    <row r="1081" spans="9:13" x14ac:dyDescent="0.25">
      <c r="I1081" s="134">
        <f t="shared" si="209"/>
        <v>7.1000000000000049E-2</v>
      </c>
      <c r="J1081" s="134">
        <f>IF('2-E-Communication'!$AB$65="no","",ROUND($I1081,4))</f>
        <v>7.0999999999999994E-2</v>
      </c>
      <c r="K1081" s="134">
        <f>IF('2-E-Communication'!$AB$66="no","",ROUND($I1081,4))</f>
        <v>7.0999999999999994E-2</v>
      </c>
      <c r="L1081" s="134">
        <f>IF('2-E-Communication'!$AB$67="no","",ROUND($I1081,4))</f>
        <v>7.0999999999999994E-2</v>
      </c>
      <c r="M1081" s="134">
        <f>IF('2-E-Communication'!$AB$68="no","",ROUND($I1081,4))</f>
        <v>7.0999999999999994E-2</v>
      </c>
    </row>
    <row r="1082" spans="9:13" x14ac:dyDescent="0.25">
      <c r="I1082" s="134">
        <f t="shared" si="209"/>
        <v>7.200000000000005E-2</v>
      </c>
      <c r="J1082" s="134">
        <f>IF('2-E-Communication'!$AB$65="no","",ROUND($I1082,4))</f>
        <v>7.1999999999999995E-2</v>
      </c>
      <c r="K1082" s="134">
        <f>IF('2-E-Communication'!$AB$66="no","",ROUND($I1082,4))</f>
        <v>7.1999999999999995E-2</v>
      </c>
      <c r="L1082" s="134">
        <f>IF('2-E-Communication'!$AB$67="no","",ROUND($I1082,4))</f>
        <v>7.1999999999999995E-2</v>
      </c>
      <c r="M1082" s="134">
        <f>IF('2-E-Communication'!$AB$68="no","",ROUND($I1082,4))</f>
        <v>7.1999999999999995E-2</v>
      </c>
    </row>
    <row r="1083" spans="9:13" x14ac:dyDescent="0.25">
      <c r="I1083" s="134">
        <f t="shared" si="209"/>
        <v>7.3000000000000051E-2</v>
      </c>
      <c r="J1083" s="134">
        <f>IF('2-E-Communication'!$AB$65="no","",ROUND($I1083,4))</f>
        <v>7.2999999999999995E-2</v>
      </c>
      <c r="K1083" s="134">
        <f>IF('2-E-Communication'!$AB$66="no","",ROUND($I1083,4))</f>
        <v>7.2999999999999995E-2</v>
      </c>
      <c r="L1083" s="134">
        <f>IF('2-E-Communication'!$AB$67="no","",ROUND($I1083,4))</f>
        <v>7.2999999999999995E-2</v>
      </c>
      <c r="M1083" s="134">
        <f>IF('2-E-Communication'!$AB$68="no","",ROUND($I1083,4))</f>
        <v>7.2999999999999995E-2</v>
      </c>
    </row>
    <row r="1084" spans="9:13" x14ac:dyDescent="0.25">
      <c r="I1084" s="134">
        <f t="shared" si="209"/>
        <v>7.4000000000000052E-2</v>
      </c>
      <c r="J1084" s="134">
        <f>IF('2-E-Communication'!$AB$65="no","",ROUND($I1084,4))</f>
        <v>7.3999999999999996E-2</v>
      </c>
      <c r="K1084" s="134">
        <f>IF('2-E-Communication'!$AB$66="no","",ROUND($I1084,4))</f>
        <v>7.3999999999999996E-2</v>
      </c>
      <c r="L1084" s="134">
        <f>IF('2-E-Communication'!$AB$67="no","",ROUND($I1084,4))</f>
        <v>7.3999999999999996E-2</v>
      </c>
      <c r="M1084" s="134">
        <f>IF('2-E-Communication'!$AB$68="no","",ROUND($I1084,4))</f>
        <v>7.3999999999999996E-2</v>
      </c>
    </row>
    <row r="1085" spans="9:13" x14ac:dyDescent="0.25">
      <c r="I1085" s="134">
        <f t="shared" si="209"/>
        <v>7.5000000000000053E-2</v>
      </c>
      <c r="J1085" s="134">
        <f>IF('2-E-Communication'!$AB$65="no","",ROUND($I1085,4))</f>
        <v>7.4999999999999997E-2</v>
      </c>
      <c r="K1085" s="134">
        <f>IF('2-E-Communication'!$AB$66="no","",ROUND($I1085,4))</f>
        <v>7.4999999999999997E-2</v>
      </c>
      <c r="L1085" s="134">
        <f>IF('2-E-Communication'!$AB$67="no","",ROUND($I1085,4))</f>
        <v>7.4999999999999997E-2</v>
      </c>
      <c r="M1085" s="134">
        <f>IF('2-E-Communication'!$AB$68="no","",ROUND($I1085,4))</f>
        <v>7.4999999999999997E-2</v>
      </c>
    </row>
    <row r="1086" spans="9:13" x14ac:dyDescent="0.25">
      <c r="I1086" s="134">
        <f t="shared" si="209"/>
        <v>7.6000000000000054E-2</v>
      </c>
      <c r="J1086" s="134">
        <f>IF('2-E-Communication'!$AB$65="no","",ROUND($I1086,4))</f>
        <v>7.5999999999999998E-2</v>
      </c>
      <c r="K1086" s="134">
        <f>IF('2-E-Communication'!$AB$66="no","",ROUND($I1086,4))</f>
        <v>7.5999999999999998E-2</v>
      </c>
      <c r="L1086" s="134">
        <f>IF('2-E-Communication'!$AB$67="no","",ROUND($I1086,4))</f>
        <v>7.5999999999999998E-2</v>
      </c>
      <c r="M1086" s="134">
        <f>IF('2-E-Communication'!$AB$68="no","",ROUND($I1086,4))</f>
        <v>7.5999999999999998E-2</v>
      </c>
    </row>
    <row r="1087" spans="9:13" x14ac:dyDescent="0.25">
      <c r="I1087" s="134">
        <f t="shared" si="209"/>
        <v>7.7000000000000055E-2</v>
      </c>
      <c r="J1087" s="134">
        <f>IF('2-E-Communication'!$AB$65="no","",ROUND($I1087,4))</f>
        <v>7.6999999999999999E-2</v>
      </c>
      <c r="K1087" s="134">
        <f>IF('2-E-Communication'!$AB$66="no","",ROUND($I1087,4))</f>
        <v>7.6999999999999999E-2</v>
      </c>
      <c r="L1087" s="134">
        <f>IF('2-E-Communication'!$AB$67="no","",ROUND($I1087,4))</f>
        <v>7.6999999999999999E-2</v>
      </c>
      <c r="M1087" s="134">
        <f>IF('2-E-Communication'!$AB$68="no","",ROUND($I1087,4))</f>
        <v>7.6999999999999999E-2</v>
      </c>
    </row>
    <row r="1088" spans="9:13" x14ac:dyDescent="0.25">
      <c r="I1088" s="134">
        <f t="shared" si="209"/>
        <v>7.8000000000000055E-2</v>
      </c>
      <c r="J1088" s="134">
        <f>IF('2-E-Communication'!$AB$65="no","",ROUND($I1088,4))</f>
        <v>7.8E-2</v>
      </c>
      <c r="K1088" s="134">
        <f>IF('2-E-Communication'!$AB$66="no","",ROUND($I1088,4))</f>
        <v>7.8E-2</v>
      </c>
      <c r="L1088" s="134">
        <f>IF('2-E-Communication'!$AB$67="no","",ROUND($I1088,4))</f>
        <v>7.8E-2</v>
      </c>
      <c r="M1088" s="134">
        <f>IF('2-E-Communication'!$AB$68="no","",ROUND($I1088,4))</f>
        <v>7.8E-2</v>
      </c>
    </row>
    <row r="1089" spans="9:13" x14ac:dyDescent="0.25">
      <c r="I1089" s="134">
        <f t="shared" si="209"/>
        <v>7.9000000000000056E-2</v>
      </c>
      <c r="J1089" s="134">
        <f>IF('2-E-Communication'!$AB$65="no","",ROUND($I1089,4))</f>
        <v>7.9000000000000001E-2</v>
      </c>
      <c r="K1089" s="134">
        <f>IF('2-E-Communication'!$AB$66="no","",ROUND($I1089,4))</f>
        <v>7.9000000000000001E-2</v>
      </c>
      <c r="L1089" s="134">
        <f>IF('2-E-Communication'!$AB$67="no","",ROUND($I1089,4))</f>
        <v>7.9000000000000001E-2</v>
      </c>
      <c r="M1089" s="134">
        <f>IF('2-E-Communication'!$AB$68="no","",ROUND($I1089,4))</f>
        <v>7.9000000000000001E-2</v>
      </c>
    </row>
    <row r="1090" spans="9:13" x14ac:dyDescent="0.25">
      <c r="I1090" s="134">
        <f t="shared" si="209"/>
        <v>8.0000000000000057E-2</v>
      </c>
      <c r="J1090" s="134">
        <f>IF('2-E-Communication'!$AB$65="no","",ROUND($I1090,4))</f>
        <v>0.08</v>
      </c>
      <c r="K1090" s="134">
        <f>IF('2-E-Communication'!$AB$66="no","",ROUND($I1090,4))</f>
        <v>0.08</v>
      </c>
      <c r="L1090" s="134">
        <f>IF('2-E-Communication'!$AB$67="no","",ROUND($I1090,4))</f>
        <v>0.08</v>
      </c>
      <c r="M1090" s="134">
        <f>IF('2-E-Communication'!$AB$68="no","",ROUND($I1090,4))</f>
        <v>0.08</v>
      </c>
    </row>
    <row r="1091" spans="9:13" x14ac:dyDescent="0.25">
      <c r="I1091" s="134">
        <f t="shared" si="209"/>
        <v>8.1000000000000058E-2</v>
      </c>
      <c r="J1091" s="134">
        <f>IF('2-E-Communication'!$AB$65="no","",ROUND($I1091,4))</f>
        <v>8.1000000000000003E-2</v>
      </c>
      <c r="K1091" s="134">
        <f>IF('2-E-Communication'!$AB$66="no","",ROUND($I1091,4))</f>
        <v>8.1000000000000003E-2</v>
      </c>
      <c r="L1091" s="134">
        <f>IF('2-E-Communication'!$AB$67="no","",ROUND($I1091,4))</f>
        <v>8.1000000000000003E-2</v>
      </c>
      <c r="M1091" s="134">
        <f>IF('2-E-Communication'!$AB$68="no","",ROUND($I1091,4))</f>
        <v>8.1000000000000003E-2</v>
      </c>
    </row>
    <row r="1092" spans="9:13" x14ac:dyDescent="0.25">
      <c r="I1092" s="134">
        <f t="shared" si="209"/>
        <v>8.2000000000000059E-2</v>
      </c>
      <c r="J1092" s="134">
        <f>IF('2-E-Communication'!$AB$65="no","",ROUND($I1092,4))</f>
        <v>8.2000000000000003E-2</v>
      </c>
      <c r="K1092" s="134">
        <f>IF('2-E-Communication'!$AB$66="no","",ROUND($I1092,4))</f>
        <v>8.2000000000000003E-2</v>
      </c>
      <c r="L1092" s="134">
        <f>IF('2-E-Communication'!$AB$67="no","",ROUND($I1092,4))</f>
        <v>8.2000000000000003E-2</v>
      </c>
      <c r="M1092" s="134">
        <f>IF('2-E-Communication'!$AB$68="no","",ROUND($I1092,4))</f>
        <v>8.2000000000000003E-2</v>
      </c>
    </row>
    <row r="1093" spans="9:13" x14ac:dyDescent="0.25">
      <c r="I1093" s="134">
        <f t="shared" si="209"/>
        <v>8.300000000000006E-2</v>
      </c>
      <c r="J1093" s="134">
        <f>IF('2-E-Communication'!$AB$65="no","",ROUND($I1093,4))</f>
        <v>8.3000000000000004E-2</v>
      </c>
      <c r="K1093" s="134">
        <f>IF('2-E-Communication'!$AB$66="no","",ROUND($I1093,4))</f>
        <v>8.3000000000000004E-2</v>
      </c>
      <c r="L1093" s="134">
        <f>IF('2-E-Communication'!$AB$67="no","",ROUND($I1093,4))</f>
        <v>8.3000000000000004E-2</v>
      </c>
      <c r="M1093" s="134">
        <f>IF('2-E-Communication'!$AB$68="no","",ROUND($I1093,4))</f>
        <v>8.3000000000000004E-2</v>
      </c>
    </row>
    <row r="1094" spans="9:13" x14ac:dyDescent="0.25">
      <c r="I1094" s="134">
        <f t="shared" si="209"/>
        <v>8.4000000000000061E-2</v>
      </c>
      <c r="J1094" s="134">
        <f>IF('2-E-Communication'!$AB$65="no","",ROUND($I1094,4))</f>
        <v>8.4000000000000005E-2</v>
      </c>
      <c r="K1094" s="134">
        <f>IF('2-E-Communication'!$AB$66="no","",ROUND($I1094,4))</f>
        <v>8.4000000000000005E-2</v>
      </c>
      <c r="L1094" s="134">
        <f>IF('2-E-Communication'!$AB$67="no","",ROUND($I1094,4))</f>
        <v>8.4000000000000005E-2</v>
      </c>
      <c r="M1094" s="134">
        <f>IF('2-E-Communication'!$AB$68="no","",ROUND($I1094,4))</f>
        <v>8.4000000000000005E-2</v>
      </c>
    </row>
    <row r="1095" spans="9:13" x14ac:dyDescent="0.25">
      <c r="I1095" s="134">
        <f t="shared" si="209"/>
        <v>8.5000000000000062E-2</v>
      </c>
      <c r="J1095" s="134">
        <f>IF('2-E-Communication'!$AB$65="no","",ROUND($I1095,4))</f>
        <v>8.5000000000000006E-2</v>
      </c>
      <c r="K1095" s="134">
        <f>IF('2-E-Communication'!$AB$66="no","",ROUND($I1095,4))</f>
        <v>8.5000000000000006E-2</v>
      </c>
      <c r="L1095" s="134">
        <f>IF('2-E-Communication'!$AB$67="no","",ROUND($I1095,4))</f>
        <v>8.5000000000000006E-2</v>
      </c>
      <c r="M1095" s="134">
        <f>IF('2-E-Communication'!$AB$68="no","",ROUND($I1095,4))</f>
        <v>8.5000000000000006E-2</v>
      </c>
    </row>
    <row r="1096" spans="9:13" x14ac:dyDescent="0.25">
      <c r="I1096" s="134">
        <f t="shared" si="209"/>
        <v>8.6000000000000063E-2</v>
      </c>
      <c r="J1096" s="134">
        <f>IF('2-E-Communication'!$AB$65="no","",ROUND($I1096,4))</f>
        <v>8.5999999999999993E-2</v>
      </c>
      <c r="K1096" s="134">
        <f>IF('2-E-Communication'!$AB$66="no","",ROUND($I1096,4))</f>
        <v>8.5999999999999993E-2</v>
      </c>
      <c r="L1096" s="134">
        <f>IF('2-E-Communication'!$AB$67="no","",ROUND($I1096,4))</f>
        <v>8.5999999999999993E-2</v>
      </c>
      <c r="M1096" s="134">
        <f>IF('2-E-Communication'!$AB$68="no","",ROUND($I1096,4))</f>
        <v>8.5999999999999993E-2</v>
      </c>
    </row>
    <row r="1097" spans="9:13" x14ac:dyDescent="0.25">
      <c r="I1097" s="134">
        <f t="shared" si="209"/>
        <v>8.7000000000000063E-2</v>
      </c>
      <c r="J1097" s="134">
        <f>IF('2-E-Communication'!$AB$65="no","",ROUND($I1097,4))</f>
        <v>8.6999999999999994E-2</v>
      </c>
      <c r="K1097" s="134">
        <f>IF('2-E-Communication'!$AB$66="no","",ROUND($I1097,4))</f>
        <v>8.6999999999999994E-2</v>
      </c>
      <c r="L1097" s="134">
        <f>IF('2-E-Communication'!$AB$67="no","",ROUND($I1097,4))</f>
        <v>8.6999999999999994E-2</v>
      </c>
      <c r="M1097" s="134">
        <f>IF('2-E-Communication'!$AB$68="no","",ROUND($I1097,4))</f>
        <v>8.6999999999999994E-2</v>
      </c>
    </row>
    <row r="1098" spans="9:13" x14ac:dyDescent="0.25">
      <c r="I1098" s="134">
        <f t="shared" si="209"/>
        <v>8.8000000000000064E-2</v>
      </c>
      <c r="J1098" s="134">
        <f>IF('2-E-Communication'!$AB$65="no","",ROUND($I1098,4))</f>
        <v>8.7999999999999995E-2</v>
      </c>
      <c r="K1098" s="134">
        <f>IF('2-E-Communication'!$AB$66="no","",ROUND($I1098,4))</f>
        <v>8.7999999999999995E-2</v>
      </c>
      <c r="L1098" s="134">
        <f>IF('2-E-Communication'!$AB$67="no","",ROUND($I1098,4))</f>
        <v>8.7999999999999995E-2</v>
      </c>
      <c r="M1098" s="134">
        <f>IF('2-E-Communication'!$AB$68="no","",ROUND($I1098,4))</f>
        <v>8.7999999999999995E-2</v>
      </c>
    </row>
    <row r="1099" spans="9:13" x14ac:dyDescent="0.25">
      <c r="I1099" s="134">
        <f t="shared" si="209"/>
        <v>8.9000000000000065E-2</v>
      </c>
      <c r="J1099" s="134">
        <f>IF('2-E-Communication'!$AB$65="no","",ROUND($I1099,4))</f>
        <v>8.8999999999999996E-2</v>
      </c>
      <c r="K1099" s="134">
        <f>IF('2-E-Communication'!$AB$66="no","",ROUND($I1099,4))</f>
        <v>8.8999999999999996E-2</v>
      </c>
      <c r="L1099" s="134">
        <f>IF('2-E-Communication'!$AB$67="no","",ROUND($I1099,4))</f>
        <v>8.8999999999999996E-2</v>
      </c>
      <c r="M1099" s="134">
        <f>IF('2-E-Communication'!$AB$68="no","",ROUND($I1099,4))</f>
        <v>8.8999999999999996E-2</v>
      </c>
    </row>
    <row r="1100" spans="9:13" x14ac:dyDescent="0.25">
      <c r="I1100" s="134">
        <f t="shared" si="209"/>
        <v>9.0000000000000066E-2</v>
      </c>
      <c r="J1100" s="134">
        <f>IF('2-E-Communication'!$AB$65="no","",ROUND($I1100,4))</f>
        <v>0.09</v>
      </c>
      <c r="K1100" s="134">
        <f>IF('2-E-Communication'!$AB$66="no","",ROUND($I1100,4))</f>
        <v>0.09</v>
      </c>
      <c r="L1100" s="134">
        <f>IF('2-E-Communication'!$AB$67="no","",ROUND($I1100,4))</f>
        <v>0.09</v>
      </c>
      <c r="M1100" s="134">
        <f>IF('2-E-Communication'!$AB$68="no","",ROUND($I1100,4))</f>
        <v>0.09</v>
      </c>
    </row>
    <row r="1101" spans="9:13" x14ac:dyDescent="0.25">
      <c r="I1101" s="134">
        <f t="shared" si="209"/>
        <v>9.1000000000000067E-2</v>
      </c>
      <c r="J1101" s="134">
        <f>IF('2-E-Communication'!$AB$65="no","",ROUND($I1101,4))</f>
        <v>9.0999999999999998E-2</v>
      </c>
      <c r="K1101" s="134">
        <f>IF('2-E-Communication'!$AB$66="no","",ROUND($I1101,4))</f>
        <v>9.0999999999999998E-2</v>
      </c>
      <c r="L1101" s="134">
        <f>IF('2-E-Communication'!$AB$67="no","",ROUND($I1101,4))</f>
        <v>9.0999999999999998E-2</v>
      </c>
      <c r="M1101" s="134">
        <f>IF('2-E-Communication'!$AB$68="no","",ROUND($I1101,4))</f>
        <v>9.0999999999999998E-2</v>
      </c>
    </row>
    <row r="1102" spans="9:13" x14ac:dyDescent="0.25">
      <c r="I1102" s="134">
        <f t="shared" si="209"/>
        <v>9.2000000000000068E-2</v>
      </c>
      <c r="J1102" s="134">
        <f>IF('2-E-Communication'!$AB$65="no","",ROUND($I1102,4))</f>
        <v>9.1999999999999998E-2</v>
      </c>
      <c r="K1102" s="134">
        <f>IF('2-E-Communication'!$AB$66="no","",ROUND($I1102,4))</f>
        <v>9.1999999999999998E-2</v>
      </c>
      <c r="L1102" s="134">
        <f>IF('2-E-Communication'!$AB$67="no","",ROUND($I1102,4))</f>
        <v>9.1999999999999998E-2</v>
      </c>
      <c r="M1102" s="134">
        <f>IF('2-E-Communication'!$AB$68="no","",ROUND($I1102,4))</f>
        <v>9.1999999999999998E-2</v>
      </c>
    </row>
    <row r="1103" spans="9:13" x14ac:dyDescent="0.25">
      <c r="I1103" s="134">
        <f t="shared" si="209"/>
        <v>9.3000000000000069E-2</v>
      </c>
      <c r="J1103" s="134">
        <f>IF('2-E-Communication'!$AB$65="no","",ROUND($I1103,4))</f>
        <v>9.2999999999999999E-2</v>
      </c>
      <c r="K1103" s="134">
        <f>IF('2-E-Communication'!$AB$66="no","",ROUND($I1103,4))</f>
        <v>9.2999999999999999E-2</v>
      </c>
      <c r="L1103" s="134">
        <f>IF('2-E-Communication'!$AB$67="no","",ROUND($I1103,4))</f>
        <v>9.2999999999999999E-2</v>
      </c>
      <c r="M1103" s="134">
        <f>IF('2-E-Communication'!$AB$68="no","",ROUND($I1103,4))</f>
        <v>9.2999999999999999E-2</v>
      </c>
    </row>
    <row r="1104" spans="9:13" x14ac:dyDescent="0.25">
      <c r="I1104" s="134">
        <f t="shared" si="209"/>
        <v>9.400000000000007E-2</v>
      </c>
      <c r="J1104" s="134">
        <f>IF('2-E-Communication'!$AB$65="no","",ROUND($I1104,4))</f>
        <v>9.4E-2</v>
      </c>
      <c r="K1104" s="134">
        <f>IF('2-E-Communication'!$AB$66="no","",ROUND($I1104,4))</f>
        <v>9.4E-2</v>
      </c>
      <c r="L1104" s="134">
        <f>IF('2-E-Communication'!$AB$67="no","",ROUND($I1104,4))</f>
        <v>9.4E-2</v>
      </c>
      <c r="M1104" s="134">
        <f>IF('2-E-Communication'!$AB$68="no","",ROUND($I1104,4))</f>
        <v>9.4E-2</v>
      </c>
    </row>
    <row r="1105" spans="9:13" x14ac:dyDescent="0.25">
      <c r="I1105" s="134">
        <f t="shared" si="209"/>
        <v>9.500000000000007E-2</v>
      </c>
      <c r="J1105" s="134">
        <f>IF('2-E-Communication'!$AB$65="no","",ROUND($I1105,4))</f>
        <v>9.5000000000000001E-2</v>
      </c>
      <c r="K1105" s="134">
        <f>IF('2-E-Communication'!$AB$66="no","",ROUND($I1105,4))</f>
        <v>9.5000000000000001E-2</v>
      </c>
      <c r="L1105" s="134">
        <f>IF('2-E-Communication'!$AB$67="no","",ROUND($I1105,4))</f>
        <v>9.5000000000000001E-2</v>
      </c>
      <c r="M1105" s="134">
        <f>IF('2-E-Communication'!$AB$68="no","",ROUND($I1105,4))</f>
        <v>9.5000000000000001E-2</v>
      </c>
    </row>
    <row r="1106" spans="9:13" x14ac:dyDescent="0.25">
      <c r="I1106" s="134">
        <f t="shared" si="209"/>
        <v>9.6000000000000071E-2</v>
      </c>
      <c r="J1106" s="134">
        <f>IF('2-E-Communication'!$AB$65="no","",ROUND($I1106,4))</f>
        <v>9.6000000000000002E-2</v>
      </c>
      <c r="K1106" s="134">
        <f>IF('2-E-Communication'!$AB$66="no","",ROUND($I1106,4))</f>
        <v>9.6000000000000002E-2</v>
      </c>
      <c r="L1106" s="134">
        <f>IF('2-E-Communication'!$AB$67="no","",ROUND($I1106,4))</f>
        <v>9.6000000000000002E-2</v>
      </c>
      <c r="M1106" s="134">
        <f>IF('2-E-Communication'!$AB$68="no","",ROUND($I1106,4))</f>
        <v>9.6000000000000002E-2</v>
      </c>
    </row>
    <row r="1107" spans="9:13" x14ac:dyDescent="0.25">
      <c r="I1107" s="134">
        <f t="shared" si="209"/>
        <v>9.7000000000000072E-2</v>
      </c>
      <c r="J1107" s="134">
        <f>IF('2-E-Communication'!$AB$65="no","",ROUND($I1107,4))</f>
        <v>9.7000000000000003E-2</v>
      </c>
      <c r="K1107" s="134">
        <f>IF('2-E-Communication'!$AB$66="no","",ROUND($I1107,4))</f>
        <v>9.7000000000000003E-2</v>
      </c>
      <c r="L1107" s="134">
        <f>IF('2-E-Communication'!$AB$67="no","",ROUND($I1107,4))</f>
        <v>9.7000000000000003E-2</v>
      </c>
      <c r="M1107" s="134">
        <f>IF('2-E-Communication'!$AB$68="no","",ROUND($I1107,4))</f>
        <v>9.7000000000000003E-2</v>
      </c>
    </row>
    <row r="1108" spans="9:13" x14ac:dyDescent="0.25">
      <c r="I1108" s="134">
        <f t="shared" si="209"/>
        <v>9.8000000000000073E-2</v>
      </c>
      <c r="J1108" s="134">
        <f>IF('2-E-Communication'!$AB$65="no","",ROUND($I1108,4))</f>
        <v>9.8000000000000004E-2</v>
      </c>
      <c r="K1108" s="134">
        <f>IF('2-E-Communication'!$AB$66="no","",ROUND($I1108,4))</f>
        <v>9.8000000000000004E-2</v>
      </c>
      <c r="L1108" s="134">
        <f>IF('2-E-Communication'!$AB$67="no","",ROUND($I1108,4))</f>
        <v>9.8000000000000004E-2</v>
      </c>
      <c r="M1108" s="134">
        <f>IF('2-E-Communication'!$AB$68="no","",ROUND($I1108,4))</f>
        <v>9.8000000000000004E-2</v>
      </c>
    </row>
    <row r="1109" spans="9:13" x14ac:dyDescent="0.25">
      <c r="I1109" s="134">
        <f t="shared" si="209"/>
        <v>9.9000000000000074E-2</v>
      </c>
      <c r="J1109" s="134">
        <f>IF('2-E-Communication'!$AB$65="no","",ROUND($I1109,4))</f>
        <v>9.9000000000000005E-2</v>
      </c>
      <c r="K1109" s="134">
        <f>IF('2-E-Communication'!$AB$66="no","",ROUND($I1109,4))</f>
        <v>9.9000000000000005E-2</v>
      </c>
      <c r="L1109" s="134">
        <f>IF('2-E-Communication'!$AB$67="no","",ROUND($I1109,4))</f>
        <v>9.9000000000000005E-2</v>
      </c>
      <c r="M1109" s="134">
        <f>IF('2-E-Communication'!$AB$68="no","",ROUND($I1109,4))</f>
        <v>9.9000000000000005E-2</v>
      </c>
    </row>
    <row r="1110" spans="9:13" x14ac:dyDescent="0.25">
      <c r="I1110" s="134">
        <f t="shared" si="209"/>
        <v>0.10000000000000007</v>
      </c>
      <c r="J1110" s="134">
        <f>IF('2-E-Communication'!$AB$65="no","",ROUND($I1110,4))</f>
        <v>0.1</v>
      </c>
      <c r="K1110" s="134">
        <f>IF('2-E-Communication'!$AB$66="no","",ROUND($I1110,4))</f>
        <v>0.1</v>
      </c>
      <c r="L1110" s="134">
        <f>IF('2-E-Communication'!$AB$67="no","",ROUND($I1110,4))</f>
        <v>0.1</v>
      </c>
      <c r="M1110" s="134">
        <f>IF('2-E-Communication'!$AB$68="no","",ROUND($I1110,4))</f>
        <v>0.1</v>
      </c>
    </row>
    <row r="1111" spans="9:13" x14ac:dyDescent="0.25">
      <c r="I1111" s="134">
        <f t="shared" si="209"/>
        <v>0.10100000000000008</v>
      </c>
      <c r="J1111" s="134">
        <f>IF('2-E-Communication'!$AB$65="no","",ROUND($I1111,4))</f>
        <v>0.10100000000000001</v>
      </c>
      <c r="K1111" s="134">
        <f>IF('2-E-Communication'!$AB$66="no","",ROUND($I1111,4))</f>
        <v>0.10100000000000001</v>
      </c>
      <c r="L1111" s="134">
        <f>IF('2-E-Communication'!$AB$67="no","",ROUND($I1111,4))</f>
        <v>0.10100000000000001</v>
      </c>
      <c r="M1111" s="134">
        <f>IF('2-E-Communication'!$AB$68="no","",ROUND($I1111,4))</f>
        <v>0.10100000000000001</v>
      </c>
    </row>
    <row r="1112" spans="9:13" x14ac:dyDescent="0.25">
      <c r="I1112" s="134">
        <f t="shared" si="209"/>
        <v>0.10200000000000008</v>
      </c>
      <c r="J1112" s="134">
        <f>IF('2-E-Communication'!$AB$65="no","",ROUND($I1112,4))</f>
        <v>0.10199999999999999</v>
      </c>
      <c r="K1112" s="134">
        <f>IF('2-E-Communication'!$AB$66="no","",ROUND($I1112,4))</f>
        <v>0.10199999999999999</v>
      </c>
      <c r="L1112" s="134">
        <f>IF('2-E-Communication'!$AB$67="no","",ROUND($I1112,4))</f>
        <v>0.10199999999999999</v>
      </c>
      <c r="M1112" s="134">
        <f>IF('2-E-Communication'!$AB$68="no","",ROUND($I1112,4))</f>
        <v>0.10199999999999999</v>
      </c>
    </row>
    <row r="1113" spans="9:13" x14ac:dyDescent="0.25">
      <c r="I1113" s="134">
        <f t="shared" si="209"/>
        <v>0.10300000000000008</v>
      </c>
      <c r="J1113" s="134">
        <f>IF('2-E-Communication'!$AB$65="no","",ROUND($I1113,4))</f>
        <v>0.10299999999999999</v>
      </c>
      <c r="K1113" s="134">
        <f>IF('2-E-Communication'!$AB$66="no","",ROUND($I1113,4))</f>
        <v>0.10299999999999999</v>
      </c>
      <c r="L1113" s="134">
        <f>IF('2-E-Communication'!$AB$67="no","",ROUND($I1113,4))</f>
        <v>0.10299999999999999</v>
      </c>
      <c r="M1113" s="134">
        <f>IF('2-E-Communication'!$AB$68="no","",ROUND($I1113,4))</f>
        <v>0.10299999999999999</v>
      </c>
    </row>
    <row r="1114" spans="9:13" x14ac:dyDescent="0.25">
      <c r="I1114" s="134">
        <f t="shared" si="209"/>
        <v>0.10400000000000008</v>
      </c>
      <c r="J1114" s="134">
        <f>IF('2-E-Communication'!$AB$65="no","",ROUND($I1114,4))</f>
        <v>0.104</v>
      </c>
      <c r="K1114" s="134">
        <f>IF('2-E-Communication'!$AB$66="no","",ROUND($I1114,4))</f>
        <v>0.104</v>
      </c>
      <c r="L1114" s="134">
        <f>IF('2-E-Communication'!$AB$67="no","",ROUND($I1114,4))</f>
        <v>0.104</v>
      </c>
      <c r="M1114" s="134">
        <f>IF('2-E-Communication'!$AB$68="no","",ROUND($I1114,4))</f>
        <v>0.104</v>
      </c>
    </row>
    <row r="1115" spans="9:13" x14ac:dyDescent="0.25">
      <c r="I1115" s="134">
        <f t="shared" si="209"/>
        <v>0.10500000000000008</v>
      </c>
      <c r="J1115" s="134">
        <f>IF('2-E-Communication'!$AB$65="no","",ROUND($I1115,4))</f>
        <v>0.105</v>
      </c>
      <c r="K1115" s="134">
        <f>IF('2-E-Communication'!$AB$66="no","",ROUND($I1115,4))</f>
        <v>0.105</v>
      </c>
      <c r="L1115" s="134">
        <f>IF('2-E-Communication'!$AB$67="no","",ROUND($I1115,4))</f>
        <v>0.105</v>
      </c>
      <c r="M1115" s="134">
        <f>IF('2-E-Communication'!$AB$68="no","",ROUND($I1115,4))</f>
        <v>0.105</v>
      </c>
    </row>
    <row r="1116" spans="9:13" x14ac:dyDescent="0.25">
      <c r="I1116" s="134">
        <f t="shared" si="209"/>
        <v>0.10600000000000008</v>
      </c>
      <c r="J1116" s="134">
        <f>IF('2-E-Communication'!$AB$65="no","",ROUND($I1116,4))</f>
        <v>0.106</v>
      </c>
      <c r="K1116" s="134">
        <f>IF('2-E-Communication'!$AB$66="no","",ROUND($I1116,4))</f>
        <v>0.106</v>
      </c>
      <c r="L1116" s="134">
        <f>IF('2-E-Communication'!$AB$67="no","",ROUND($I1116,4))</f>
        <v>0.106</v>
      </c>
      <c r="M1116" s="134">
        <f>IF('2-E-Communication'!$AB$68="no","",ROUND($I1116,4))</f>
        <v>0.106</v>
      </c>
    </row>
    <row r="1117" spans="9:13" x14ac:dyDescent="0.25">
      <c r="I1117" s="134">
        <f t="shared" si="209"/>
        <v>0.10700000000000008</v>
      </c>
      <c r="J1117" s="134">
        <f>IF('2-E-Communication'!$AB$65="no","",ROUND($I1117,4))</f>
        <v>0.107</v>
      </c>
      <c r="K1117" s="134">
        <f>IF('2-E-Communication'!$AB$66="no","",ROUND($I1117,4))</f>
        <v>0.107</v>
      </c>
      <c r="L1117" s="134">
        <f>IF('2-E-Communication'!$AB$67="no","",ROUND($I1117,4))</f>
        <v>0.107</v>
      </c>
      <c r="M1117" s="134">
        <f>IF('2-E-Communication'!$AB$68="no","",ROUND($I1117,4))</f>
        <v>0.107</v>
      </c>
    </row>
    <row r="1118" spans="9:13" x14ac:dyDescent="0.25">
      <c r="I1118" s="134">
        <f t="shared" si="209"/>
        <v>0.10800000000000008</v>
      </c>
      <c r="J1118" s="134">
        <f>IF('2-E-Communication'!$AB$65="no","",ROUND($I1118,4))</f>
        <v>0.108</v>
      </c>
      <c r="K1118" s="134">
        <f>IF('2-E-Communication'!$AB$66="no","",ROUND($I1118,4))</f>
        <v>0.108</v>
      </c>
      <c r="L1118" s="134">
        <f>IF('2-E-Communication'!$AB$67="no","",ROUND($I1118,4))</f>
        <v>0.108</v>
      </c>
      <c r="M1118" s="134">
        <f>IF('2-E-Communication'!$AB$68="no","",ROUND($I1118,4))</f>
        <v>0.108</v>
      </c>
    </row>
    <row r="1119" spans="9:13" x14ac:dyDescent="0.25">
      <c r="I1119" s="134">
        <f t="shared" si="209"/>
        <v>0.10900000000000008</v>
      </c>
      <c r="J1119" s="134">
        <f>IF('2-E-Communication'!$AB$65="no","",ROUND($I1119,4))</f>
        <v>0.109</v>
      </c>
      <c r="K1119" s="134">
        <f>IF('2-E-Communication'!$AB$66="no","",ROUND($I1119,4))</f>
        <v>0.109</v>
      </c>
      <c r="L1119" s="134">
        <f>IF('2-E-Communication'!$AB$67="no","",ROUND($I1119,4))</f>
        <v>0.109</v>
      </c>
      <c r="M1119" s="134">
        <f>IF('2-E-Communication'!$AB$68="no","",ROUND($I1119,4))</f>
        <v>0.109</v>
      </c>
    </row>
    <row r="1120" spans="9:13" x14ac:dyDescent="0.25">
      <c r="I1120" s="134">
        <f t="shared" si="209"/>
        <v>0.11000000000000008</v>
      </c>
      <c r="J1120" s="134">
        <f>IF('2-E-Communication'!$AB$65="no","",ROUND($I1120,4))</f>
        <v>0.11</v>
      </c>
      <c r="K1120" s="134">
        <f>IF('2-E-Communication'!$AB$66="no","",ROUND($I1120,4))</f>
        <v>0.11</v>
      </c>
      <c r="L1120" s="134">
        <f>IF('2-E-Communication'!$AB$67="no","",ROUND($I1120,4))</f>
        <v>0.11</v>
      </c>
      <c r="M1120" s="134">
        <f>IF('2-E-Communication'!$AB$68="no","",ROUND($I1120,4))</f>
        <v>0.11</v>
      </c>
    </row>
    <row r="1121" spans="9:13" x14ac:dyDescent="0.25">
      <c r="I1121" s="134">
        <f t="shared" si="209"/>
        <v>0.11100000000000008</v>
      </c>
      <c r="J1121" s="134">
        <f>IF('2-E-Communication'!$AB$65="no","",ROUND($I1121,4))</f>
        <v>0.111</v>
      </c>
      <c r="K1121" s="134">
        <f>IF('2-E-Communication'!$AB$66="no","",ROUND($I1121,4))</f>
        <v>0.111</v>
      </c>
      <c r="L1121" s="134">
        <f>IF('2-E-Communication'!$AB$67="no","",ROUND($I1121,4))</f>
        <v>0.111</v>
      </c>
      <c r="M1121" s="134">
        <f>IF('2-E-Communication'!$AB$68="no","",ROUND($I1121,4))</f>
        <v>0.111</v>
      </c>
    </row>
    <row r="1122" spans="9:13" x14ac:dyDescent="0.25">
      <c r="I1122" s="134">
        <f t="shared" si="209"/>
        <v>0.11200000000000009</v>
      </c>
      <c r="J1122" s="134">
        <f>IF('2-E-Communication'!$AB$65="no","",ROUND($I1122,4))</f>
        <v>0.112</v>
      </c>
      <c r="K1122" s="134">
        <f>IF('2-E-Communication'!$AB$66="no","",ROUND($I1122,4))</f>
        <v>0.112</v>
      </c>
      <c r="L1122" s="134">
        <f>IF('2-E-Communication'!$AB$67="no","",ROUND($I1122,4))</f>
        <v>0.112</v>
      </c>
      <c r="M1122" s="134">
        <f>IF('2-E-Communication'!$AB$68="no","",ROUND($I1122,4))</f>
        <v>0.112</v>
      </c>
    </row>
    <row r="1123" spans="9:13" x14ac:dyDescent="0.25">
      <c r="I1123" s="134">
        <f t="shared" si="209"/>
        <v>0.11300000000000009</v>
      </c>
      <c r="J1123" s="134">
        <f>IF('2-E-Communication'!$AB$65="no","",ROUND($I1123,4))</f>
        <v>0.113</v>
      </c>
      <c r="K1123" s="134">
        <f>IF('2-E-Communication'!$AB$66="no","",ROUND($I1123,4))</f>
        <v>0.113</v>
      </c>
      <c r="L1123" s="134">
        <f>IF('2-E-Communication'!$AB$67="no","",ROUND($I1123,4))</f>
        <v>0.113</v>
      </c>
      <c r="M1123" s="134">
        <f>IF('2-E-Communication'!$AB$68="no","",ROUND($I1123,4))</f>
        <v>0.113</v>
      </c>
    </row>
    <row r="1124" spans="9:13" x14ac:dyDescent="0.25">
      <c r="I1124" s="134">
        <f t="shared" si="209"/>
        <v>0.11400000000000009</v>
      </c>
      <c r="J1124" s="134">
        <f>IF('2-E-Communication'!$AB$65="no","",ROUND($I1124,4))</f>
        <v>0.114</v>
      </c>
      <c r="K1124" s="134">
        <f>IF('2-E-Communication'!$AB$66="no","",ROUND($I1124,4))</f>
        <v>0.114</v>
      </c>
      <c r="L1124" s="134">
        <f>IF('2-E-Communication'!$AB$67="no","",ROUND($I1124,4))</f>
        <v>0.114</v>
      </c>
      <c r="M1124" s="134">
        <f>IF('2-E-Communication'!$AB$68="no","",ROUND($I1124,4))</f>
        <v>0.114</v>
      </c>
    </row>
    <row r="1125" spans="9:13" x14ac:dyDescent="0.25">
      <c r="I1125" s="134">
        <f t="shared" si="209"/>
        <v>0.11500000000000009</v>
      </c>
      <c r="J1125" s="134">
        <f>IF('2-E-Communication'!$AB$65="no","",ROUND($I1125,4))</f>
        <v>0.115</v>
      </c>
      <c r="K1125" s="134">
        <f>IF('2-E-Communication'!$AB$66="no","",ROUND($I1125,4))</f>
        <v>0.115</v>
      </c>
      <c r="L1125" s="134">
        <f>IF('2-E-Communication'!$AB$67="no","",ROUND($I1125,4))</f>
        <v>0.115</v>
      </c>
      <c r="M1125" s="134">
        <f>IF('2-E-Communication'!$AB$68="no","",ROUND($I1125,4))</f>
        <v>0.115</v>
      </c>
    </row>
    <row r="1126" spans="9:13" x14ac:dyDescent="0.25">
      <c r="I1126" s="134">
        <f t="shared" si="209"/>
        <v>0.11600000000000009</v>
      </c>
      <c r="J1126" s="134">
        <f>IF('2-E-Communication'!$AB$65="no","",ROUND($I1126,4))</f>
        <v>0.11600000000000001</v>
      </c>
      <c r="K1126" s="134">
        <f>IF('2-E-Communication'!$AB$66="no","",ROUND($I1126,4))</f>
        <v>0.11600000000000001</v>
      </c>
      <c r="L1126" s="134">
        <f>IF('2-E-Communication'!$AB$67="no","",ROUND($I1126,4))</f>
        <v>0.11600000000000001</v>
      </c>
      <c r="M1126" s="134">
        <f>IF('2-E-Communication'!$AB$68="no","",ROUND($I1126,4))</f>
        <v>0.11600000000000001</v>
      </c>
    </row>
    <row r="1127" spans="9:13" x14ac:dyDescent="0.25">
      <c r="I1127" s="134">
        <f t="shared" si="209"/>
        <v>0.11700000000000009</v>
      </c>
      <c r="J1127" s="134">
        <f>IF('2-E-Communication'!$AB$65="no","",ROUND($I1127,4))</f>
        <v>0.11700000000000001</v>
      </c>
      <c r="K1127" s="134">
        <f>IF('2-E-Communication'!$AB$66="no","",ROUND($I1127,4))</f>
        <v>0.11700000000000001</v>
      </c>
      <c r="L1127" s="134">
        <f>IF('2-E-Communication'!$AB$67="no","",ROUND($I1127,4))</f>
        <v>0.11700000000000001</v>
      </c>
      <c r="M1127" s="134">
        <f>IF('2-E-Communication'!$AB$68="no","",ROUND($I1127,4))</f>
        <v>0.11700000000000001</v>
      </c>
    </row>
    <row r="1128" spans="9:13" x14ac:dyDescent="0.25">
      <c r="I1128" s="134">
        <f t="shared" si="209"/>
        <v>0.11800000000000009</v>
      </c>
      <c r="J1128" s="134">
        <f>IF('2-E-Communication'!$AB$65="no","",ROUND($I1128,4))</f>
        <v>0.11799999999999999</v>
      </c>
      <c r="K1128" s="134">
        <f>IF('2-E-Communication'!$AB$66="no","",ROUND($I1128,4))</f>
        <v>0.11799999999999999</v>
      </c>
      <c r="L1128" s="134">
        <f>IF('2-E-Communication'!$AB$67="no","",ROUND($I1128,4))</f>
        <v>0.11799999999999999</v>
      </c>
      <c r="M1128" s="134">
        <f>IF('2-E-Communication'!$AB$68="no","",ROUND($I1128,4))</f>
        <v>0.11799999999999999</v>
      </c>
    </row>
    <row r="1129" spans="9:13" x14ac:dyDescent="0.25">
      <c r="I1129" s="134">
        <f t="shared" si="209"/>
        <v>0.11900000000000009</v>
      </c>
      <c r="J1129" s="134">
        <f>IF('2-E-Communication'!$AB$65="no","",ROUND($I1129,4))</f>
        <v>0.11899999999999999</v>
      </c>
      <c r="K1129" s="134">
        <f>IF('2-E-Communication'!$AB$66="no","",ROUND($I1129,4))</f>
        <v>0.11899999999999999</v>
      </c>
      <c r="L1129" s="134">
        <f>IF('2-E-Communication'!$AB$67="no","",ROUND($I1129,4))</f>
        <v>0.11899999999999999</v>
      </c>
      <c r="M1129" s="134">
        <f>IF('2-E-Communication'!$AB$68="no","",ROUND($I1129,4))</f>
        <v>0.11899999999999999</v>
      </c>
    </row>
    <row r="1130" spans="9:13" x14ac:dyDescent="0.25">
      <c r="I1130" s="134">
        <f t="shared" si="209"/>
        <v>0.12000000000000009</v>
      </c>
      <c r="J1130" s="134">
        <f>IF('2-E-Communication'!$AB$65="no","",ROUND($I1130,4))</f>
        <v>0.12</v>
      </c>
      <c r="K1130" s="134">
        <f>IF('2-E-Communication'!$AB$66="no","",ROUND($I1130,4))</f>
        <v>0.12</v>
      </c>
      <c r="L1130" s="134">
        <f>IF('2-E-Communication'!$AB$67="no","",ROUND($I1130,4))</f>
        <v>0.12</v>
      </c>
      <c r="M1130" s="134">
        <f>IF('2-E-Communication'!$AB$68="no","",ROUND($I1130,4))</f>
        <v>0.12</v>
      </c>
    </row>
    <row r="1131" spans="9:13" x14ac:dyDescent="0.25">
      <c r="I1131" s="134">
        <f t="shared" ref="I1131:I1194" si="210">I1130+0.001</f>
        <v>0.12100000000000009</v>
      </c>
      <c r="J1131" s="134">
        <f>IF('2-E-Communication'!$AB$65="no","",ROUND($I1131,4))</f>
        <v>0.121</v>
      </c>
      <c r="K1131" s="134">
        <f>IF('2-E-Communication'!$AB$66="no","",ROUND($I1131,4))</f>
        <v>0.121</v>
      </c>
      <c r="L1131" s="134">
        <f>IF('2-E-Communication'!$AB$67="no","",ROUND($I1131,4))</f>
        <v>0.121</v>
      </c>
      <c r="M1131" s="134">
        <f>IF('2-E-Communication'!$AB$68="no","",ROUND($I1131,4))</f>
        <v>0.121</v>
      </c>
    </row>
    <row r="1132" spans="9:13" x14ac:dyDescent="0.25">
      <c r="I1132" s="134">
        <f t="shared" si="210"/>
        <v>0.12200000000000009</v>
      </c>
      <c r="J1132" s="134">
        <f>IF('2-E-Communication'!$AB$65="no","",ROUND($I1132,4))</f>
        <v>0.122</v>
      </c>
      <c r="K1132" s="134">
        <f>IF('2-E-Communication'!$AB$66="no","",ROUND($I1132,4))</f>
        <v>0.122</v>
      </c>
      <c r="L1132" s="134">
        <f>IF('2-E-Communication'!$AB$67="no","",ROUND($I1132,4))</f>
        <v>0.122</v>
      </c>
      <c r="M1132" s="134">
        <f>IF('2-E-Communication'!$AB$68="no","",ROUND($I1132,4))</f>
        <v>0.122</v>
      </c>
    </row>
    <row r="1133" spans="9:13" x14ac:dyDescent="0.25">
      <c r="I1133" s="134">
        <f t="shared" si="210"/>
        <v>0.1230000000000001</v>
      </c>
      <c r="J1133" s="134">
        <f>IF('2-E-Communication'!$AB$65="no","",ROUND($I1133,4))</f>
        <v>0.123</v>
      </c>
      <c r="K1133" s="134">
        <f>IF('2-E-Communication'!$AB$66="no","",ROUND($I1133,4))</f>
        <v>0.123</v>
      </c>
      <c r="L1133" s="134">
        <f>IF('2-E-Communication'!$AB$67="no","",ROUND($I1133,4))</f>
        <v>0.123</v>
      </c>
      <c r="M1133" s="134">
        <f>IF('2-E-Communication'!$AB$68="no","",ROUND($I1133,4))</f>
        <v>0.123</v>
      </c>
    </row>
    <row r="1134" spans="9:13" x14ac:dyDescent="0.25">
      <c r="I1134" s="134">
        <f t="shared" si="210"/>
        <v>0.1240000000000001</v>
      </c>
      <c r="J1134" s="134">
        <f>IF('2-E-Communication'!$AB$65="no","",ROUND($I1134,4))</f>
        <v>0.124</v>
      </c>
      <c r="K1134" s="134">
        <f>IF('2-E-Communication'!$AB$66="no","",ROUND($I1134,4))</f>
        <v>0.124</v>
      </c>
      <c r="L1134" s="134">
        <f>IF('2-E-Communication'!$AB$67="no","",ROUND($I1134,4))</f>
        <v>0.124</v>
      </c>
      <c r="M1134" s="134">
        <f>IF('2-E-Communication'!$AB$68="no","",ROUND($I1134,4))</f>
        <v>0.124</v>
      </c>
    </row>
    <row r="1135" spans="9:13" x14ac:dyDescent="0.25">
      <c r="I1135" s="134">
        <f t="shared" si="210"/>
        <v>0.12500000000000008</v>
      </c>
      <c r="J1135" s="134">
        <f>IF('2-E-Communication'!$AB$65="no","",ROUND($I1135,4))</f>
        <v>0.125</v>
      </c>
      <c r="K1135" s="134">
        <f>IF('2-E-Communication'!$AB$66="no","",ROUND($I1135,4))</f>
        <v>0.125</v>
      </c>
      <c r="L1135" s="134">
        <f>IF('2-E-Communication'!$AB$67="no","",ROUND($I1135,4))</f>
        <v>0.125</v>
      </c>
      <c r="M1135" s="134">
        <f>IF('2-E-Communication'!$AB$68="no","",ROUND($I1135,4))</f>
        <v>0.125</v>
      </c>
    </row>
    <row r="1136" spans="9:13" x14ac:dyDescent="0.25">
      <c r="I1136" s="134">
        <f t="shared" si="210"/>
        <v>0.12600000000000008</v>
      </c>
      <c r="J1136" s="134">
        <f>IF('2-E-Communication'!$AB$65="no","",ROUND($I1136,4))</f>
        <v>0.126</v>
      </c>
      <c r="K1136" s="134">
        <f>IF('2-E-Communication'!$AB$66="no","",ROUND($I1136,4))</f>
        <v>0.126</v>
      </c>
      <c r="L1136" s="134">
        <f>IF('2-E-Communication'!$AB$67="no","",ROUND($I1136,4))</f>
        <v>0.126</v>
      </c>
      <c r="M1136" s="134">
        <f>IF('2-E-Communication'!$AB$68="no","",ROUND($I1136,4))</f>
        <v>0.126</v>
      </c>
    </row>
    <row r="1137" spans="9:13" x14ac:dyDescent="0.25">
      <c r="I1137" s="134">
        <f t="shared" si="210"/>
        <v>0.12700000000000009</v>
      </c>
      <c r="J1137" s="134">
        <f>IF('2-E-Communication'!$AB$65="no","",ROUND($I1137,4))</f>
        <v>0.127</v>
      </c>
      <c r="K1137" s="134">
        <f>IF('2-E-Communication'!$AB$66="no","",ROUND($I1137,4))</f>
        <v>0.127</v>
      </c>
      <c r="L1137" s="134">
        <f>IF('2-E-Communication'!$AB$67="no","",ROUND($I1137,4))</f>
        <v>0.127</v>
      </c>
      <c r="M1137" s="134">
        <f>IF('2-E-Communication'!$AB$68="no","",ROUND($I1137,4))</f>
        <v>0.127</v>
      </c>
    </row>
    <row r="1138" spans="9:13" x14ac:dyDescent="0.25">
      <c r="I1138" s="134">
        <f t="shared" si="210"/>
        <v>0.12800000000000009</v>
      </c>
      <c r="J1138" s="134">
        <f>IF('2-E-Communication'!$AB$65="no","",ROUND($I1138,4))</f>
        <v>0.128</v>
      </c>
      <c r="K1138" s="134">
        <f>IF('2-E-Communication'!$AB$66="no","",ROUND($I1138,4))</f>
        <v>0.128</v>
      </c>
      <c r="L1138" s="134">
        <f>IF('2-E-Communication'!$AB$67="no","",ROUND($I1138,4))</f>
        <v>0.128</v>
      </c>
      <c r="M1138" s="134">
        <f>IF('2-E-Communication'!$AB$68="no","",ROUND($I1138,4))</f>
        <v>0.128</v>
      </c>
    </row>
    <row r="1139" spans="9:13" x14ac:dyDescent="0.25">
      <c r="I1139" s="134">
        <f t="shared" si="210"/>
        <v>0.12900000000000009</v>
      </c>
      <c r="J1139" s="134">
        <f>IF('2-E-Communication'!$AB$65="no","",ROUND($I1139,4))</f>
        <v>0.129</v>
      </c>
      <c r="K1139" s="134">
        <f>IF('2-E-Communication'!$AB$66="no","",ROUND($I1139,4))</f>
        <v>0.129</v>
      </c>
      <c r="L1139" s="134">
        <f>IF('2-E-Communication'!$AB$67="no","",ROUND($I1139,4))</f>
        <v>0.129</v>
      </c>
      <c r="M1139" s="134">
        <f>IF('2-E-Communication'!$AB$68="no","",ROUND($I1139,4))</f>
        <v>0.129</v>
      </c>
    </row>
    <row r="1140" spans="9:13" x14ac:dyDescent="0.25">
      <c r="I1140" s="134">
        <f t="shared" si="210"/>
        <v>0.13000000000000009</v>
      </c>
      <c r="J1140" s="134">
        <f>IF('2-E-Communication'!$AB$65="no","",ROUND($I1140,4))</f>
        <v>0.13</v>
      </c>
      <c r="K1140" s="134">
        <f>IF('2-E-Communication'!$AB$66="no","",ROUND($I1140,4))</f>
        <v>0.13</v>
      </c>
      <c r="L1140" s="134">
        <f>IF('2-E-Communication'!$AB$67="no","",ROUND($I1140,4))</f>
        <v>0.13</v>
      </c>
      <c r="M1140" s="134">
        <f>IF('2-E-Communication'!$AB$68="no","",ROUND($I1140,4))</f>
        <v>0.13</v>
      </c>
    </row>
    <row r="1141" spans="9:13" x14ac:dyDescent="0.25">
      <c r="I1141" s="134">
        <f t="shared" si="210"/>
        <v>0.13100000000000009</v>
      </c>
      <c r="J1141" s="134">
        <f>IF('2-E-Communication'!$AB$65="no","",ROUND($I1141,4))</f>
        <v>0.13100000000000001</v>
      </c>
      <c r="K1141" s="134">
        <f>IF('2-E-Communication'!$AB$66="no","",ROUND($I1141,4))</f>
        <v>0.13100000000000001</v>
      </c>
      <c r="L1141" s="134">
        <f>IF('2-E-Communication'!$AB$67="no","",ROUND($I1141,4))</f>
        <v>0.13100000000000001</v>
      </c>
      <c r="M1141" s="134">
        <f>IF('2-E-Communication'!$AB$68="no","",ROUND($I1141,4))</f>
        <v>0.13100000000000001</v>
      </c>
    </row>
    <row r="1142" spans="9:13" x14ac:dyDescent="0.25">
      <c r="I1142" s="134">
        <f t="shared" si="210"/>
        <v>0.13200000000000009</v>
      </c>
      <c r="J1142" s="134">
        <f>IF('2-E-Communication'!$AB$65="no","",ROUND($I1142,4))</f>
        <v>0.13200000000000001</v>
      </c>
      <c r="K1142" s="134">
        <f>IF('2-E-Communication'!$AB$66="no","",ROUND($I1142,4))</f>
        <v>0.13200000000000001</v>
      </c>
      <c r="L1142" s="134">
        <f>IF('2-E-Communication'!$AB$67="no","",ROUND($I1142,4))</f>
        <v>0.13200000000000001</v>
      </c>
      <c r="M1142" s="134">
        <f>IF('2-E-Communication'!$AB$68="no","",ROUND($I1142,4))</f>
        <v>0.13200000000000001</v>
      </c>
    </row>
    <row r="1143" spans="9:13" x14ac:dyDescent="0.25">
      <c r="I1143" s="134">
        <f t="shared" si="210"/>
        <v>0.13300000000000009</v>
      </c>
      <c r="J1143" s="134">
        <f>IF('2-E-Communication'!$AB$65="no","",ROUND($I1143,4))</f>
        <v>0.13300000000000001</v>
      </c>
      <c r="K1143" s="134">
        <f>IF('2-E-Communication'!$AB$66="no","",ROUND($I1143,4))</f>
        <v>0.13300000000000001</v>
      </c>
      <c r="L1143" s="134">
        <f>IF('2-E-Communication'!$AB$67="no","",ROUND($I1143,4))</f>
        <v>0.13300000000000001</v>
      </c>
      <c r="M1143" s="134">
        <f>IF('2-E-Communication'!$AB$68="no","",ROUND($I1143,4))</f>
        <v>0.13300000000000001</v>
      </c>
    </row>
    <row r="1144" spans="9:13" x14ac:dyDescent="0.25">
      <c r="I1144" s="134">
        <f t="shared" si="210"/>
        <v>0.13400000000000009</v>
      </c>
      <c r="J1144" s="134">
        <f>IF('2-E-Communication'!$AB$65="no","",ROUND($I1144,4))</f>
        <v>0.13400000000000001</v>
      </c>
      <c r="K1144" s="134">
        <f>IF('2-E-Communication'!$AB$66="no","",ROUND($I1144,4))</f>
        <v>0.13400000000000001</v>
      </c>
      <c r="L1144" s="134">
        <f>IF('2-E-Communication'!$AB$67="no","",ROUND($I1144,4))</f>
        <v>0.13400000000000001</v>
      </c>
      <c r="M1144" s="134">
        <f>IF('2-E-Communication'!$AB$68="no","",ROUND($I1144,4))</f>
        <v>0.13400000000000001</v>
      </c>
    </row>
    <row r="1145" spans="9:13" x14ac:dyDescent="0.25">
      <c r="I1145" s="134">
        <f t="shared" si="210"/>
        <v>0.13500000000000009</v>
      </c>
      <c r="J1145" s="134">
        <f>IF('2-E-Communication'!$AB$65="no","",ROUND($I1145,4))</f>
        <v>0.13500000000000001</v>
      </c>
      <c r="K1145" s="134">
        <f>IF('2-E-Communication'!$AB$66="no","",ROUND($I1145,4))</f>
        <v>0.13500000000000001</v>
      </c>
      <c r="L1145" s="134">
        <f>IF('2-E-Communication'!$AB$67="no","",ROUND($I1145,4))</f>
        <v>0.13500000000000001</v>
      </c>
      <c r="M1145" s="134">
        <f>IF('2-E-Communication'!$AB$68="no","",ROUND($I1145,4))</f>
        <v>0.13500000000000001</v>
      </c>
    </row>
    <row r="1146" spans="9:13" x14ac:dyDescent="0.25">
      <c r="I1146" s="134">
        <f t="shared" si="210"/>
        <v>0.13600000000000009</v>
      </c>
      <c r="J1146" s="134">
        <f>IF('2-E-Communication'!$AB$65="no","",ROUND($I1146,4))</f>
        <v>0.13600000000000001</v>
      </c>
      <c r="K1146" s="134">
        <f>IF('2-E-Communication'!$AB$66="no","",ROUND($I1146,4))</f>
        <v>0.13600000000000001</v>
      </c>
      <c r="L1146" s="134">
        <f>IF('2-E-Communication'!$AB$67="no","",ROUND($I1146,4))</f>
        <v>0.13600000000000001</v>
      </c>
      <c r="M1146" s="134">
        <f>IF('2-E-Communication'!$AB$68="no","",ROUND($I1146,4))</f>
        <v>0.13600000000000001</v>
      </c>
    </row>
    <row r="1147" spans="9:13" x14ac:dyDescent="0.25">
      <c r="I1147" s="134">
        <f t="shared" si="210"/>
        <v>0.13700000000000009</v>
      </c>
      <c r="J1147" s="134">
        <f>IF('2-E-Communication'!$AB$65="no","",ROUND($I1147,4))</f>
        <v>0.13700000000000001</v>
      </c>
      <c r="K1147" s="134">
        <f>IF('2-E-Communication'!$AB$66="no","",ROUND($I1147,4))</f>
        <v>0.13700000000000001</v>
      </c>
      <c r="L1147" s="134">
        <f>IF('2-E-Communication'!$AB$67="no","",ROUND($I1147,4))</f>
        <v>0.13700000000000001</v>
      </c>
      <c r="M1147" s="134">
        <f>IF('2-E-Communication'!$AB$68="no","",ROUND($I1147,4))</f>
        <v>0.13700000000000001</v>
      </c>
    </row>
    <row r="1148" spans="9:13" x14ac:dyDescent="0.25">
      <c r="I1148" s="134">
        <f t="shared" si="210"/>
        <v>0.13800000000000009</v>
      </c>
      <c r="J1148" s="134">
        <f>IF('2-E-Communication'!$AB$65="no","",ROUND($I1148,4))</f>
        <v>0.13800000000000001</v>
      </c>
      <c r="K1148" s="134">
        <f>IF('2-E-Communication'!$AB$66="no","",ROUND($I1148,4))</f>
        <v>0.13800000000000001</v>
      </c>
      <c r="L1148" s="134">
        <f>IF('2-E-Communication'!$AB$67="no","",ROUND($I1148,4))</f>
        <v>0.13800000000000001</v>
      </c>
      <c r="M1148" s="134">
        <f>IF('2-E-Communication'!$AB$68="no","",ROUND($I1148,4))</f>
        <v>0.13800000000000001</v>
      </c>
    </row>
    <row r="1149" spans="9:13" x14ac:dyDescent="0.25">
      <c r="I1149" s="134">
        <f t="shared" si="210"/>
        <v>0.1390000000000001</v>
      </c>
      <c r="J1149" s="134">
        <f>IF('2-E-Communication'!$AB$65="no","",ROUND($I1149,4))</f>
        <v>0.13900000000000001</v>
      </c>
      <c r="K1149" s="134">
        <f>IF('2-E-Communication'!$AB$66="no","",ROUND($I1149,4))</f>
        <v>0.13900000000000001</v>
      </c>
      <c r="L1149" s="134">
        <f>IF('2-E-Communication'!$AB$67="no","",ROUND($I1149,4))</f>
        <v>0.13900000000000001</v>
      </c>
      <c r="M1149" s="134">
        <f>IF('2-E-Communication'!$AB$68="no","",ROUND($I1149,4))</f>
        <v>0.13900000000000001</v>
      </c>
    </row>
    <row r="1150" spans="9:13" x14ac:dyDescent="0.25">
      <c r="I1150" s="134">
        <f t="shared" si="210"/>
        <v>0.1400000000000001</v>
      </c>
      <c r="J1150" s="134">
        <f>IF('2-E-Communication'!$AB$65="no","",ROUND($I1150,4))</f>
        <v>0.14000000000000001</v>
      </c>
      <c r="K1150" s="134">
        <f>IF('2-E-Communication'!$AB$66="no","",ROUND($I1150,4))</f>
        <v>0.14000000000000001</v>
      </c>
      <c r="L1150" s="134">
        <f>IF('2-E-Communication'!$AB$67="no","",ROUND($I1150,4))</f>
        <v>0.14000000000000001</v>
      </c>
      <c r="M1150" s="134">
        <f>IF('2-E-Communication'!$AB$68="no","",ROUND($I1150,4))</f>
        <v>0.14000000000000001</v>
      </c>
    </row>
    <row r="1151" spans="9:13" x14ac:dyDescent="0.25">
      <c r="I1151" s="134">
        <f t="shared" si="210"/>
        <v>0.1410000000000001</v>
      </c>
      <c r="J1151" s="134">
        <f>IF('2-E-Communication'!$AB$65="no","",ROUND($I1151,4))</f>
        <v>0.14099999999999999</v>
      </c>
      <c r="K1151" s="134">
        <f>IF('2-E-Communication'!$AB$66="no","",ROUND($I1151,4))</f>
        <v>0.14099999999999999</v>
      </c>
      <c r="L1151" s="134">
        <f>IF('2-E-Communication'!$AB$67="no","",ROUND($I1151,4))</f>
        <v>0.14099999999999999</v>
      </c>
      <c r="M1151" s="134">
        <f>IF('2-E-Communication'!$AB$68="no","",ROUND($I1151,4))</f>
        <v>0.14099999999999999</v>
      </c>
    </row>
    <row r="1152" spans="9:13" x14ac:dyDescent="0.25">
      <c r="I1152" s="134">
        <f t="shared" si="210"/>
        <v>0.1420000000000001</v>
      </c>
      <c r="J1152" s="134">
        <f>IF('2-E-Communication'!$AB$65="no","",ROUND($I1152,4))</f>
        <v>0.14199999999999999</v>
      </c>
      <c r="K1152" s="134">
        <f>IF('2-E-Communication'!$AB$66="no","",ROUND($I1152,4))</f>
        <v>0.14199999999999999</v>
      </c>
      <c r="L1152" s="134">
        <f>IF('2-E-Communication'!$AB$67="no","",ROUND($I1152,4))</f>
        <v>0.14199999999999999</v>
      </c>
      <c r="M1152" s="134">
        <f>IF('2-E-Communication'!$AB$68="no","",ROUND($I1152,4))</f>
        <v>0.14199999999999999</v>
      </c>
    </row>
    <row r="1153" spans="9:13" x14ac:dyDescent="0.25">
      <c r="I1153" s="134">
        <f t="shared" si="210"/>
        <v>0.1430000000000001</v>
      </c>
      <c r="J1153" s="134">
        <f>IF('2-E-Communication'!$AB$65="no","",ROUND($I1153,4))</f>
        <v>0.14299999999999999</v>
      </c>
      <c r="K1153" s="134">
        <f>IF('2-E-Communication'!$AB$66="no","",ROUND($I1153,4))</f>
        <v>0.14299999999999999</v>
      </c>
      <c r="L1153" s="134">
        <f>IF('2-E-Communication'!$AB$67="no","",ROUND($I1153,4))</f>
        <v>0.14299999999999999</v>
      </c>
      <c r="M1153" s="134">
        <f>IF('2-E-Communication'!$AB$68="no","",ROUND($I1153,4))</f>
        <v>0.14299999999999999</v>
      </c>
    </row>
    <row r="1154" spans="9:13" x14ac:dyDescent="0.25">
      <c r="I1154" s="134">
        <f t="shared" si="210"/>
        <v>0.1440000000000001</v>
      </c>
      <c r="J1154" s="134">
        <f>IF('2-E-Communication'!$AB$65="no","",ROUND($I1154,4))</f>
        <v>0.14399999999999999</v>
      </c>
      <c r="K1154" s="134">
        <f>IF('2-E-Communication'!$AB$66="no","",ROUND($I1154,4))</f>
        <v>0.14399999999999999</v>
      </c>
      <c r="L1154" s="134">
        <f>IF('2-E-Communication'!$AB$67="no","",ROUND($I1154,4))</f>
        <v>0.14399999999999999</v>
      </c>
      <c r="M1154" s="134">
        <f>IF('2-E-Communication'!$AB$68="no","",ROUND($I1154,4))</f>
        <v>0.14399999999999999</v>
      </c>
    </row>
    <row r="1155" spans="9:13" x14ac:dyDescent="0.25">
      <c r="I1155" s="134">
        <f t="shared" si="210"/>
        <v>0.1450000000000001</v>
      </c>
      <c r="J1155" s="134">
        <f>IF('2-E-Communication'!$AB$65="no","",ROUND($I1155,4))</f>
        <v>0.14499999999999999</v>
      </c>
      <c r="K1155" s="134">
        <f>IF('2-E-Communication'!$AB$66="no","",ROUND($I1155,4))</f>
        <v>0.14499999999999999</v>
      </c>
      <c r="L1155" s="134">
        <f>IF('2-E-Communication'!$AB$67="no","",ROUND($I1155,4))</f>
        <v>0.14499999999999999</v>
      </c>
      <c r="M1155" s="134">
        <f>IF('2-E-Communication'!$AB$68="no","",ROUND($I1155,4))</f>
        <v>0.14499999999999999</v>
      </c>
    </row>
    <row r="1156" spans="9:13" x14ac:dyDescent="0.25">
      <c r="I1156" s="134">
        <f t="shared" si="210"/>
        <v>0.1460000000000001</v>
      </c>
      <c r="J1156" s="134">
        <f>IF('2-E-Communication'!$AB$65="no","",ROUND($I1156,4))</f>
        <v>0.14599999999999999</v>
      </c>
      <c r="K1156" s="134">
        <f>IF('2-E-Communication'!$AB$66="no","",ROUND($I1156,4))</f>
        <v>0.14599999999999999</v>
      </c>
      <c r="L1156" s="134">
        <f>IF('2-E-Communication'!$AB$67="no","",ROUND($I1156,4))</f>
        <v>0.14599999999999999</v>
      </c>
      <c r="M1156" s="134">
        <f>IF('2-E-Communication'!$AB$68="no","",ROUND($I1156,4))</f>
        <v>0.14599999999999999</v>
      </c>
    </row>
    <row r="1157" spans="9:13" x14ac:dyDescent="0.25">
      <c r="I1157" s="134">
        <f t="shared" si="210"/>
        <v>0.1470000000000001</v>
      </c>
      <c r="J1157" s="134">
        <f>IF('2-E-Communication'!$AB$65="no","",ROUND($I1157,4))</f>
        <v>0.14699999999999999</v>
      </c>
      <c r="K1157" s="134">
        <f>IF('2-E-Communication'!$AB$66="no","",ROUND($I1157,4))</f>
        <v>0.14699999999999999</v>
      </c>
      <c r="L1157" s="134">
        <f>IF('2-E-Communication'!$AB$67="no","",ROUND($I1157,4))</f>
        <v>0.14699999999999999</v>
      </c>
      <c r="M1157" s="134">
        <f>IF('2-E-Communication'!$AB$68="no","",ROUND($I1157,4))</f>
        <v>0.14699999999999999</v>
      </c>
    </row>
    <row r="1158" spans="9:13" x14ac:dyDescent="0.25">
      <c r="I1158" s="134">
        <f t="shared" si="210"/>
        <v>0.1480000000000001</v>
      </c>
      <c r="J1158" s="134">
        <f>IF('2-E-Communication'!$AB$65="no","",ROUND($I1158,4))</f>
        <v>0.14799999999999999</v>
      </c>
      <c r="K1158" s="134">
        <f>IF('2-E-Communication'!$AB$66="no","",ROUND($I1158,4))</f>
        <v>0.14799999999999999</v>
      </c>
      <c r="L1158" s="134">
        <f>IF('2-E-Communication'!$AB$67="no","",ROUND($I1158,4))</f>
        <v>0.14799999999999999</v>
      </c>
      <c r="M1158" s="134">
        <f>IF('2-E-Communication'!$AB$68="no","",ROUND($I1158,4))</f>
        <v>0.14799999999999999</v>
      </c>
    </row>
    <row r="1159" spans="9:13" x14ac:dyDescent="0.25">
      <c r="I1159" s="134">
        <f t="shared" si="210"/>
        <v>0.1490000000000001</v>
      </c>
      <c r="J1159" s="134">
        <f>IF('2-E-Communication'!$AB$65="no","",ROUND($I1159,4))</f>
        <v>0.14899999999999999</v>
      </c>
      <c r="K1159" s="134">
        <f>IF('2-E-Communication'!$AB$66="no","",ROUND($I1159,4))</f>
        <v>0.14899999999999999</v>
      </c>
      <c r="L1159" s="134">
        <f>IF('2-E-Communication'!$AB$67="no","",ROUND($I1159,4))</f>
        <v>0.14899999999999999</v>
      </c>
      <c r="M1159" s="134">
        <f>IF('2-E-Communication'!$AB$68="no","",ROUND($I1159,4))</f>
        <v>0.14899999999999999</v>
      </c>
    </row>
    <row r="1160" spans="9:13" x14ac:dyDescent="0.25">
      <c r="I1160" s="134">
        <f t="shared" si="210"/>
        <v>0.15000000000000011</v>
      </c>
      <c r="J1160" s="134">
        <f>IF('2-E-Communication'!$AB$65="no","",ROUND($I1160,4))</f>
        <v>0.15</v>
      </c>
      <c r="K1160" s="134">
        <f>IF('2-E-Communication'!$AB$66="no","",ROUND($I1160,4))</f>
        <v>0.15</v>
      </c>
      <c r="L1160" s="134">
        <f>IF('2-E-Communication'!$AB$67="no","",ROUND($I1160,4))</f>
        <v>0.15</v>
      </c>
      <c r="M1160" s="134">
        <f>IF('2-E-Communication'!$AB$68="no","",ROUND($I1160,4))</f>
        <v>0.15</v>
      </c>
    </row>
    <row r="1161" spans="9:13" x14ac:dyDescent="0.25">
      <c r="I1161" s="134">
        <f t="shared" si="210"/>
        <v>0.15100000000000011</v>
      </c>
      <c r="J1161" s="134">
        <f>IF('2-E-Communication'!$AB$65="no","",ROUND($I1161,4))</f>
        <v>0.151</v>
      </c>
      <c r="K1161" s="134">
        <f>IF('2-E-Communication'!$AB$66="no","",ROUND($I1161,4))</f>
        <v>0.151</v>
      </c>
      <c r="L1161" s="134">
        <f>IF('2-E-Communication'!$AB$67="no","",ROUND($I1161,4))</f>
        <v>0.151</v>
      </c>
      <c r="M1161" s="134">
        <f>IF('2-E-Communication'!$AB$68="no","",ROUND($I1161,4))</f>
        <v>0.151</v>
      </c>
    </row>
    <row r="1162" spans="9:13" x14ac:dyDescent="0.25">
      <c r="I1162" s="134">
        <f t="shared" si="210"/>
        <v>0.15200000000000011</v>
      </c>
      <c r="J1162" s="134">
        <f>IF('2-E-Communication'!$AB$65="no","",ROUND($I1162,4))</f>
        <v>0.152</v>
      </c>
      <c r="K1162" s="134">
        <f>IF('2-E-Communication'!$AB$66="no","",ROUND($I1162,4))</f>
        <v>0.152</v>
      </c>
      <c r="L1162" s="134">
        <f>IF('2-E-Communication'!$AB$67="no","",ROUND($I1162,4))</f>
        <v>0.152</v>
      </c>
      <c r="M1162" s="134">
        <f>IF('2-E-Communication'!$AB$68="no","",ROUND($I1162,4))</f>
        <v>0.152</v>
      </c>
    </row>
    <row r="1163" spans="9:13" x14ac:dyDescent="0.25">
      <c r="I1163" s="134">
        <f t="shared" si="210"/>
        <v>0.15300000000000011</v>
      </c>
      <c r="J1163" s="134">
        <f>IF('2-E-Communication'!$AB$65="no","",ROUND($I1163,4))</f>
        <v>0.153</v>
      </c>
      <c r="K1163" s="134">
        <f>IF('2-E-Communication'!$AB$66="no","",ROUND($I1163,4))</f>
        <v>0.153</v>
      </c>
      <c r="L1163" s="134">
        <f>IF('2-E-Communication'!$AB$67="no","",ROUND($I1163,4))</f>
        <v>0.153</v>
      </c>
      <c r="M1163" s="134">
        <f>IF('2-E-Communication'!$AB$68="no","",ROUND($I1163,4))</f>
        <v>0.153</v>
      </c>
    </row>
    <row r="1164" spans="9:13" x14ac:dyDescent="0.25">
      <c r="I1164" s="134">
        <f t="shared" si="210"/>
        <v>0.15400000000000011</v>
      </c>
      <c r="J1164" s="134">
        <f>IF('2-E-Communication'!$AB$65="no","",ROUND($I1164,4))</f>
        <v>0.154</v>
      </c>
      <c r="K1164" s="134">
        <f>IF('2-E-Communication'!$AB$66="no","",ROUND($I1164,4))</f>
        <v>0.154</v>
      </c>
      <c r="L1164" s="134">
        <f>IF('2-E-Communication'!$AB$67="no","",ROUND($I1164,4))</f>
        <v>0.154</v>
      </c>
      <c r="M1164" s="134">
        <f>IF('2-E-Communication'!$AB$68="no","",ROUND($I1164,4))</f>
        <v>0.154</v>
      </c>
    </row>
    <row r="1165" spans="9:13" x14ac:dyDescent="0.25">
      <c r="I1165" s="134">
        <f t="shared" si="210"/>
        <v>0.15500000000000011</v>
      </c>
      <c r="J1165" s="134">
        <f>IF('2-E-Communication'!$AB$65="no","",ROUND($I1165,4))</f>
        <v>0.155</v>
      </c>
      <c r="K1165" s="134">
        <f>IF('2-E-Communication'!$AB$66="no","",ROUND($I1165,4))</f>
        <v>0.155</v>
      </c>
      <c r="L1165" s="134">
        <f>IF('2-E-Communication'!$AB$67="no","",ROUND($I1165,4))</f>
        <v>0.155</v>
      </c>
      <c r="M1165" s="134">
        <f>IF('2-E-Communication'!$AB$68="no","",ROUND($I1165,4))</f>
        <v>0.155</v>
      </c>
    </row>
    <row r="1166" spans="9:13" x14ac:dyDescent="0.25">
      <c r="I1166" s="134">
        <f t="shared" si="210"/>
        <v>0.15600000000000011</v>
      </c>
      <c r="J1166" s="134">
        <f>IF('2-E-Communication'!$AB$65="no","",ROUND($I1166,4))</f>
        <v>0.156</v>
      </c>
      <c r="K1166" s="134">
        <f>IF('2-E-Communication'!$AB$66="no","",ROUND($I1166,4))</f>
        <v>0.156</v>
      </c>
      <c r="L1166" s="134">
        <f>IF('2-E-Communication'!$AB$67="no","",ROUND($I1166,4))</f>
        <v>0.156</v>
      </c>
      <c r="M1166" s="134">
        <f>IF('2-E-Communication'!$AB$68="no","",ROUND($I1166,4))</f>
        <v>0.156</v>
      </c>
    </row>
    <row r="1167" spans="9:13" x14ac:dyDescent="0.25">
      <c r="I1167" s="134">
        <f t="shared" si="210"/>
        <v>0.15700000000000011</v>
      </c>
      <c r="J1167" s="134">
        <f>IF('2-E-Communication'!$AB$65="no","",ROUND($I1167,4))</f>
        <v>0.157</v>
      </c>
      <c r="K1167" s="134">
        <f>IF('2-E-Communication'!$AB$66="no","",ROUND($I1167,4))</f>
        <v>0.157</v>
      </c>
      <c r="L1167" s="134">
        <f>IF('2-E-Communication'!$AB$67="no","",ROUND($I1167,4))</f>
        <v>0.157</v>
      </c>
      <c r="M1167" s="134">
        <f>IF('2-E-Communication'!$AB$68="no","",ROUND($I1167,4))</f>
        <v>0.157</v>
      </c>
    </row>
    <row r="1168" spans="9:13" x14ac:dyDescent="0.25">
      <c r="I1168" s="134">
        <f t="shared" si="210"/>
        <v>0.15800000000000011</v>
      </c>
      <c r="J1168" s="134">
        <f>IF('2-E-Communication'!$AB$65="no","",ROUND($I1168,4))</f>
        <v>0.158</v>
      </c>
      <c r="K1168" s="134">
        <f>IF('2-E-Communication'!$AB$66="no","",ROUND($I1168,4))</f>
        <v>0.158</v>
      </c>
      <c r="L1168" s="134">
        <f>IF('2-E-Communication'!$AB$67="no","",ROUND($I1168,4))</f>
        <v>0.158</v>
      </c>
      <c r="M1168" s="134">
        <f>IF('2-E-Communication'!$AB$68="no","",ROUND($I1168,4))</f>
        <v>0.158</v>
      </c>
    </row>
    <row r="1169" spans="9:13" x14ac:dyDescent="0.25">
      <c r="I1169" s="134">
        <f t="shared" si="210"/>
        <v>0.15900000000000011</v>
      </c>
      <c r="J1169" s="134">
        <f>IF('2-E-Communication'!$AB$65="no","",ROUND($I1169,4))</f>
        <v>0.159</v>
      </c>
      <c r="K1169" s="134">
        <f>IF('2-E-Communication'!$AB$66="no","",ROUND($I1169,4))</f>
        <v>0.159</v>
      </c>
      <c r="L1169" s="134">
        <f>IF('2-E-Communication'!$AB$67="no","",ROUND($I1169,4))</f>
        <v>0.159</v>
      </c>
      <c r="M1169" s="134">
        <f>IF('2-E-Communication'!$AB$68="no","",ROUND($I1169,4))</f>
        <v>0.159</v>
      </c>
    </row>
    <row r="1170" spans="9:13" x14ac:dyDescent="0.25">
      <c r="I1170" s="134">
        <f t="shared" si="210"/>
        <v>0.16000000000000011</v>
      </c>
      <c r="J1170" s="134">
        <f>IF('2-E-Communication'!$AB$65="no","",ROUND($I1170,4))</f>
        <v>0.16</v>
      </c>
      <c r="K1170" s="134">
        <f>IF('2-E-Communication'!$AB$66="no","",ROUND($I1170,4))</f>
        <v>0.16</v>
      </c>
      <c r="L1170" s="134">
        <f>IF('2-E-Communication'!$AB$67="no","",ROUND($I1170,4))</f>
        <v>0.16</v>
      </c>
      <c r="M1170" s="134">
        <f>IF('2-E-Communication'!$AB$68="no","",ROUND($I1170,4))</f>
        <v>0.16</v>
      </c>
    </row>
    <row r="1171" spans="9:13" x14ac:dyDescent="0.25">
      <c r="I1171" s="134">
        <f t="shared" si="210"/>
        <v>0.16100000000000012</v>
      </c>
      <c r="J1171" s="134">
        <f>IF('2-E-Communication'!$AB$65="no","",ROUND($I1171,4))</f>
        <v>0.161</v>
      </c>
      <c r="K1171" s="134">
        <f>IF('2-E-Communication'!$AB$66="no","",ROUND($I1171,4))</f>
        <v>0.161</v>
      </c>
      <c r="L1171" s="134">
        <f>IF('2-E-Communication'!$AB$67="no","",ROUND($I1171,4))</f>
        <v>0.161</v>
      </c>
      <c r="M1171" s="134">
        <f>IF('2-E-Communication'!$AB$68="no","",ROUND($I1171,4))</f>
        <v>0.161</v>
      </c>
    </row>
    <row r="1172" spans="9:13" x14ac:dyDescent="0.25">
      <c r="I1172" s="134">
        <f t="shared" si="210"/>
        <v>0.16200000000000012</v>
      </c>
      <c r="J1172" s="134">
        <f>IF('2-E-Communication'!$AB$65="no","",ROUND($I1172,4))</f>
        <v>0.16200000000000001</v>
      </c>
      <c r="K1172" s="134">
        <f>IF('2-E-Communication'!$AB$66="no","",ROUND($I1172,4))</f>
        <v>0.16200000000000001</v>
      </c>
      <c r="L1172" s="134">
        <f>IF('2-E-Communication'!$AB$67="no","",ROUND($I1172,4))</f>
        <v>0.16200000000000001</v>
      </c>
      <c r="M1172" s="134">
        <f>IF('2-E-Communication'!$AB$68="no","",ROUND($I1172,4))</f>
        <v>0.16200000000000001</v>
      </c>
    </row>
    <row r="1173" spans="9:13" x14ac:dyDescent="0.25">
      <c r="I1173" s="134">
        <f t="shared" si="210"/>
        <v>0.16300000000000012</v>
      </c>
      <c r="J1173" s="134">
        <f>IF('2-E-Communication'!$AB$65="no","",ROUND($I1173,4))</f>
        <v>0.16300000000000001</v>
      </c>
      <c r="K1173" s="134">
        <f>IF('2-E-Communication'!$AB$66="no","",ROUND($I1173,4))</f>
        <v>0.16300000000000001</v>
      </c>
      <c r="L1173" s="134">
        <f>IF('2-E-Communication'!$AB$67="no","",ROUND($I1173,4))</f>
        <v>0.16300000000000001</v>
      </c>
      <c r="M1173" s="134">
        <f>IF('2-E-Communication'!$AB$68="no","",ROUND($I1173,4))</f>
        <v>0.16300000000000001</v>
      </c>
    </row>
    <row r="1174" spans="9:13" x14ac:dyDescent="0.25">
      <c r="I1174" s="134">
        <f t="shared" si="210"/>
        <v>0.16400000000000012</v>
      </c>
      <c r="J1174" s="134">
        <f>IF('2-E-Communication'!$AB$65="no","",ROUND($I1174,4))</f>
        <v>0.16400000000000001</v>
      </c>
      <c r="K1174" s="134">
        <f>IF('2-E-Communication'!$AB$66="no","",ROUND($I1174,4))</f>
        <v>0.16400000000000001</v>
      </c>
      <c r="L1174" s="134">
        <f>IF('2-E-Communication'!$AB$67="no","",ROUND($I1174,4))</f>
        <v>0.16400000000000001</v>
      </c>
      <c r="M1174" s="134">
        <f>IF('2-E-Communication'!$AB$68="no","",ROUND($I1174,4))</f>
        <v>0.16400000000000001</v>
      </c>
    </row>
    <row r="1175" spans="9:13" x14ac:dyDescent="0.25">
      <c r="I1175" s="134">
        <f t="shared" si="210"/>
        <v>0.16500000000000012</v>
      </c>
      <c r="J1175" s="134">
        <f>IF('2-E-Communication'!$AB$65="no","",ROUND($I1175,4))</f>
        <v>0.16500000000000001</v>
      </c>
      <c r="K1175" s="134">
        <f>IF('2-E-Communication'!$AB$66="no","",ROUND($I1175,4))</f>
        <v>0.16500000000000001</v>
      </c>
      <c r="L1175" s="134">
        <f>IF('2-E-Communication'!$AB$67="no","",ROUND($I1175,4))</f>
        <v>0.16500000000000001</v>
      </c>
      <c r="M1175" s="134">
        <f>IF('2-E-Communication'!$AB$68="no","",ROUND($I1175,4))</f>
        <v>0.16500000000000001</v>
      </c>
    </row>
    <row r="1176" spans="9:13" x14ac:dyDescent="0.25">
      <c r="I1176" s="134">
        <f t="shared" si="210"/>
        <v>0.16600000000000012</v>
      </c>
      <c r="J1176" s="134">
        <f>IF('2-E-Communication'!$AB$65="no","",ROUND($I1176,4))</f>
        <v>0.16600000000000001</v>
      </c>
      <c r="K1176" s="134">
        <f>IF('2-E-Communication'!$AB$66="no","",ROUND($I1176,4))</f>
        <v>0.16600000000000001</v>
      </c>
      <c r="L1176" s="134">
        <f>IF('2-E-Communication'!$AB$67="no","",ROUND($I1176,4))</f>
        <v>0.16600000000000001</v>
      </c>
      <c r="M1176" s="134">
        <f>IF('2-E-Communication'!$AB$68="no","",ROUND($I1176,4))</f>
        <v>0.16600000000000001</v>
      </c>
    </row>
    <row r="1177" spans="9:13" x14ac:dyDescent="0.25">
      <c r="I1177" s="134">
        <f t="shared" si="210"/>
        <v>0.16700000000000012</v>
      </c>
      <c r="J1177" s="134">
        <f>IF('2-E-Communication'!$AB$65="no","",ROUND($I1177,4))</f>
        <v>0.16700000000000001</v>
      </c>
      <c r="K1177" s="134">
        <f>IF('2-E-Communication'!$AB$66="no","",ROUND($I1177,4))</f>
        <v>0.16700000000000001</v>
      </c>
      <c r="L1177" s="134">
        <f>IF('2-E-Communication'!$AB$67="no","",ROUND($I1177,4))</f>
        <v>0.16700000000000001</v>
      </c>
      <c r="M1177" s="134">
        <f>IF('2-E-Communication'!$AB$68="no","",ROUND($I1177,4))</f>
        <v>0.16700000000000001</v>
      </c>
    </row>
    <row r="1178" spans="9:13" x14ac:dyDescent="0.25">
      <c r="I1178" s="134">
        <f t="shared" si="210"/>
        <v>0.16800000000000012</v>
      </c>
      <c r="J1178" s="134">
        <f>IF('2-E-Communication'!$AB$65="no","",ROUND($I1178,4))</f>
        <v>0.16800000000000001</v>
      </c>
      <c r="K1178" s="134">
        <f>IF('2-E-Communication'!$AB$66="no","",ROUND($I1178,4))</f>
        <v>0.16800000000000001</v>
      </c>
      <c r="L1178" s="134">
        <f>IF('2-E-Communication'!$AB$67="no","",ROUND($I1178,4))</f>
        <v>0.16800000000000001</v>
      </c>
      <c r="M1178" s="134">
        <f>IF('2-E-Communication'!$AB$68="no","",ROUND($I1178,4))</f>
        <v>0.16800000000000001</v>
      </c>
    </row>
    <row r="1179" spans="9:13" x14ac:dyDescent="0.25">
      <c r="I1179" s="134">
        <f t="shared" si="210"/>
        <v>0.16900000000000012</v>
      </c>
      <c r="J1179" s="134">
        <f>IF('2-E-Communication'!$AB$65="no","",ROUND($I1179,4))</f>
        <v>0.16900000000000001</v>
      </c>
      <c r="K1179" s="134">
        <f>IF('2-E-Communication'!$AB$66="no","",ROUND($I1179,4))</f>
        <v>0.16900000000000001</v>
      </c>
      <c r="L1179" s="134">
        <f>IF('2-E-Communication'!$AB$67="no","",ROUND($I1179,4))</f>
        <v>0.16900000000000001</v>
      </c>
      <c r="M1179" s="134">
        <f>IF('2-E-Communication'!$AB$68="no","",ROUND($I1179,4))</f>
        <v>0.16900000000000001</v>
      </c>
    </row>
    <row r="1180" spans="9:13" x14ac:dyDescent="0.25">
      <c r="I1180" s="134">
        <f t="shared" si="210"/>
        <v>0.17000000000000012</v>
      </c>
      <c r="J1180" s="134">
        <f>IF('2-E-Communication'!$AB$65="no","",ROUND($I1180,4))</f>
        <v>0.17</v>
      </c>
      <c r="K1180" s="134">
        <f>IF('2-E-Communication'!$AB$66="no","",ROUND($I1180,4))</f>
        <v>0.17</v>
      </c>
      <c r="L1180" s="134">
        <f>IF('2-E-Communication'!$AB$67="no","",ROUND($I1180,4))</f>
        <v>0.17</v>
      </c>
      <c r="M1180" s="134">
        <f>IF('2-E-Communication'!$AB$68="no","",ROUND($I1180,4))</f>
        <v>0.17</v>
      </c>
    </row>
    <row r="1181" spans="9:13" x14ac:dyDescent="0.25">
      <c r="I1181" s="134">
        <f t="shared" si="210"/>
        <v>0.17100000000000012</v>
      </c>
      <c r="J1181" s="134">
        <f>IF('2-E-Communication'!$AB$65="no","",ROUND($I1181,4))</f>
        <v>0.17100000000000001</v>
      </c>
      <c r="K1181" s="134">
        <f>IF('2-E-Communication'!$AB$66="no","",ROUND($I1181,4))</f>
        <v>0.17100000000000001</v>
      </c>
      <c r="L1181" s="134">
        <f>IF('2-E-Communication'!$AB$67="no","",ROUND($I1181,4))</f>
        <v>0.17100000000000001</v>
      </c>
      <c r="M1181" s="134">
        <f>IF('2-E-Communication'!$AB$68="no","",ROUND($I1181,4))</f>
        <v>0.17100000000000001</v>
      </c>
    </row>
    <row r="1182" spans="9:13" x14ac:dyDescent="0.25">
      <c r="I1182" s="134">
        <f t="shared" si="210"/>
        <v>0.17200000000000013</v>
      </c>
      <c r="J1182" s="134">
        <f>IF('2-E-Communication'!$AB$65="no","",ROUND($I1182,4))</f>
        <v>0.17199999999999999</v>
      </c>
      <c r="K1182" s="134">
        <f>IF('2-E-Communication'!$AB$66="no","",ROUND($I1182,4))</f>
        <v>0.17199999999999999</v>
      </c>
      <c r="L1182" s="134">
        <f>IF('2-E-Communication'!$AB$67="no","",ROUND($I1182,4))</f>
        <v>0.17199999999999999</v>
      </c>
      <c r="M1182" s="134">
        <f>IF('2-E-Communication'!$AB$68="no","",ROUND($I1182,4))</f>
        <v>0.17199999999999999</v>
      </c>
    </row>
    <row r="1183" spans="9:13" x14ac:dyDescent="0.25">
      <c r="I1183" s="134">
        <f t="shared" si="210"/>
        <v>0.17300000000000013</v>
      </c>
      <c r="J1183" s="134">
        <f>IF('2-E-Communication'!$AB$65="no","",ROUND($I1183,4))</f>
        <v>0.17299999999999999</v>
      </c>
      <c r="K1183" s="134">
        <f>IF('2-E-Communication'!$AB$66="no","",ROUND($I1183,4))</f>
        <v>0.17299999999999999</v>
      </c>
      <c r="L1183" s="134">
        <f>IF('2-E-Communication'!$AB$67="no","",ROUND($I1183,4))</f>
        <v>0.17299999999999999</v>
      </c>
      <c r="M1183" s="134">
        <f>IF('2-E-Communication'!$AB$68="no","",ROUND($I1183,4))</f>
        <v>0.17299999999999999</v>
      </c>
    </row>
    <row r="1184" spans="9:13" x14ac:dyDescent="0.25">
      <c r="I1184" s="134">
        <f t="shared" si="210"/>
        <v>0.17400000000000013</v>
      </c>
      <c r="J1184" s="134">
        <f>IF('2-E-Communication'!$AB$65="no","",ROUND($I1184,4))</f>
        <v>0.17399999999999999</v>
      </c>
      <c r="K1184" s="134">
        <f>IF('2-E-Communication'!$AB$66="no","",ROUND($I1184,4))</f>
        <v>0.17399999999999999</v>
      </c>
      <c r="L1184" s="134">
        <f>IF('2-E-Communication'!$AB$67="no","",ROUND($I1184,4))</f>
        <v>0.17399999999999999</v>
      </c>
      <c r="M1184" s="134">
        <f>IF('2-E-Communication'!$AB$68="no","",ROUND($I1184,4))</f>
        <v>0.17399999999999999</v>
      </c>
    </row>
    <row r="1185" spans="9:13" x14ac:dyDescent="0.25">
      <c r="I1185" s="134">
        <f t="shared" si="210"/>
        <v>0.17500000000000013</v>
      </c>
      <c r="J1185" s="134">
        <f>IF('2-E-Communication'!$AB$65="no","",ROUND($I1185,4))</f>
        <v>0.17499999999999999</v>
      </c>
      <c r="K1185" s="134">
        <f>IF('2-E-Communication'!$AB$66="no","",ROUND($I1185,4))</f>
        <v>0.17499999999999999</v>
      </c>
      <c r="L1185" s="134">
        <f>IF('2-E-Communication'!$AB$67="no","",ROUND($I1185,4))</f>
        <v>0.17499999999999999</v>
      </c>
      <c r="M1185" s="134">
        <f>IF('2-E-Communication'!$AB$68="no","",ROUND($I1185,4))</f>
        <v>0.17499999999999999</v>
      </c>
    </row>
    <row r="1186" spans="9:13" x14ac:dyDescent="0.25">
      <c r="I1186" s="134">
        <f t="shared" si="210"/>
        <v>0.17600000000000013</v>
      </c>
      <c r="J1186" s="134">
        <f>IF('2-E-Communication'!$AB$65="no","",ROUND($I1186,4))</f>
        <v>0.17599999999999999</v>
      </c>
      <c r="K1186" s="134">
        <f>IF('2-E-Communication'!$AB$66="no","",ROUND($I1186,4))</f>
        <v>0.17599999999999999</v>
      </c>
      <c r="L1186" s="134">
        <f>IF('2-E-Communication'!$AB$67="no","",ROUND($I1186,4))</f>
        <v>0.17599999999999999</v>
      </c>
      <c r="M1186" s="134">
        <f>IF('2-E-Communication'!$AB$68="no","",ROUND($I1186,4))</f>
        <v>0.17599999999999999</v>
      </c>
    </row>
    <row r="1187" spans="9:13" x14ac:dyDescent="0.25">
      <c r="I1187" s="134">
        <f t="shared" si="210"/>
        <v>0.17700000000000013</v>
      </c>
      <c r="J1187" s="134">
        <f>IF('2-E-Communication'!$AB$65="no","",ROUND($I1187,4))</f>
        <v>0.17699999999999999</v>
      </c>
      <c r="K1187" s="134">
        <f>IF('2-E-Communication'!$AB$66="no","",ROUND($I1187,4))</f>
        <v>0.17699999999999999</v>
      </c>
      <c r="L1187" s="134">
        <f>IF('2-E-Communication'!$AB$67="no","",ROUND($I1187,4))</f>
        <v>0.17699999999999999</v>
      </c>
      <c r="M1187" s="134">
        <f>IF('2-E-Communication'!$AB$68="no","",ROUND($I1187,4))</f>
        <v>0.17699999999999999</v>
      </c>
    </row>
    <row r="1188" spans="9:13" x14ac:dyDescent="0.25">
      <c r="I1188" s="134">
        <f t="shared" si="210"/>
        <v>0.17800000000000013</v>
      </c>
      <c r="J1188" s="134">
        <f>IF('2-E-Communication'!$AB$65="no","",ROUND($I1188,4))</f>
        <v>0.17799999999999999</v>
      </c>
      <c r="K1188" s="134">
        <f>IF('2-E-Communication'!$AB$66="no","",ROUND($I1188,4))</f>
        <v>0.17799999999999999</v>
      </c>
      <c r="L1188" s="134">
        <f>IF('2-E-Communication'!$AB$67="no","",ROUND($I1188,4))</f>
        <v>0.17799999999999999</v>
      </c>
      <c r="M1188" s="134">
        <f>IF('2-E-Communication'!$AB$68="no","",ROUND($I1188,4))</f>
        <v>0.17799999999999999</v>
      </c>
    </row>
    <row r="1189" spans="9:13" x14ac:dyDescent="0.25">
      <c r="I1189" s="134">
        <f t="shared" si="210"/>
        <v>0.17900000000000013</v>
      </c>
      <c r="J1189" s="134">
        <f>IF('2-E-Communication'!$AB$65="no","",ROUND($I1189,4))</f>
        <v>0.17899999999999999</v>
      </c>
      <c r="K1189" s="134">
        <f>IF('2-E-Communication'!$AB$66="no","",ROUND($I1189,4))</f>
        <v>0.17899999999999999</v>
      </c>
      <c r="L1189" s="134">
        <f>IF('2-E-Communication'!$AB$67="no","",ROUND($I1189,4))</f>
        <v>0.17899999999999999</v>
      </c>
      <c r="M1189" s="134">
        <f>IF('2-E-Communication'!$AB$68="no","",ROUND($I1189,4))</f>
        <v>0.17899999999999999</v>
      </c>
    </row>
    <row r="1190" spans="9:13" x14ac:dyDescent="0.25">
      <c r="I1190" s="134">
        <f t="shared" si="210"/>
        <v>0.18000000000000013</v>
      </c>
      <c r="J1190" s="134">
        <f>IF('2-E-Communication'!$AB$65="no","",ROUND($I1190,4))</f>
        <v>0.18</v>
      </c>
      <c r="K1190" s="134">
        <f>IF('2-E-Communication'!$AB$66="no","",ROUND($I1190,4))</f>
        <v>0.18</v>
      </c>
      <c r="L1190" s="134">
        <f>IF('2-E-Communication'!$AB$67="no","",ROUND($I1190,4))</f>
        <v>0.18</v>
      </c>
      <c r="M1190" s="134">
        <f>IF('2-E-Communication'!$AB$68="no","",ROUND($I1190,4))</f>
        <v>0.18</v>
      </c>
    </row>
    <row r="1191" spans="9:13" x14ac:dyDescent="0.25">
      <c r="I1191" s="134">
        <f t="shared" si="210"/>
        <v>0.18100000000000013</v>
      </c>
      <c r="J1191" s="134">
        <f>IF('2-E-Communication'!$AB$65="no","",ROUND($I1191,4))</f>
        <v>0.18099999999999999</v>
      </c>
      <c r="K1191" s="134">
        <f>IF('2-E-Communication'!$AB$66="no","",ROUND($I1191,4))</f>
        <v>0.18099999999999999</v>
      </c>
      <c r="L1191" s="134">
        <f>IF('2-E-Communication'!$AB$67="no","",ROUND($I1191,4))</f>
        <v>0.18099999999999999</v>
      </c>
      <c r="M1191" s="134">
        <f>IF('2-E-Communication'!$AB$68="no","",ROUND($I1191,4))</f>
        <v>0.18099999999999999</v>
      </c>
    </row>
    <row r="1192" spans="9:13" x14ac:dyDescent="0.25">
      <c r="I1192" s="134">
        <f t="shared" si="210"/>
        <v>0.18200000000000013</v>
      </c>
      <c r="J1192" s="134">
        <f>IF('2-E-Communication'!$AB$65="no","",ROUND($I1192,4))</f>
        <v>0.182</v>
      </c>
      <c r="K1192" s="134">
        <f>IF('2-E-Communication'!$AB$66="no","",ROUND($I1192,4))</f>
        <v>0.182</v>
      </c>
      <c r="L1192" s="134">
        <f>IF('2-E-Communication'!$AB$67="no","",ROUND($I1192,4))</f>
        <v>0.182</v>
      </c>
      <c r="M1192" s="134">
        <f>IF('2-E-Communication'!$AB$68="no","",ROUND($I1192,4))</f>
        <v>0.182</v>
      </c>
    </row>
    <row r="1193" spans="9:13" x14ac:dyDescent="0.25">
      <c r="I1193" s="134">
        <f t="shared" si="210"/>
        <v>0.18300000000000013</v>
      </c>
      <c r="J1193" s="134">
        <f>IF('2-E-Communication'!$AB$65="no","",ROUND($I1193,4))</f>
        <v>0.183</v>
      </c>
      <c r="K1193" s="134">
        <f>IF('2-E-Communication'!$AB$66="no","",ROUND($I1193,4))</f>
        <v>0.183</v>
      </c>
      <c r="L1193" s="134">
        <f>IF('2-E-Communication'!$AB$67="no","",ROUND($I1193,4))</f>
        <v>0.183</v>
      </c>
      <c r="M1193" s="134">
        <f>IF('2-E-Communication'!$AB$68="no","",ROUND($I1193,4))</f>
        <v>0.183</v>
      </c>
    </row>
    <row r="1194" spans="9:13" x14ac:dyDescent="0.25">
      <c r="I1194" s="134">
        <f t="shared" si="210"/>
        <v>0.18400000000000014</v>
      </c>
      <c r="J1194" s="134">
        <f>IF('2-E-Communication'!$AB$65="no","",ROUND($I1194,4))</f>
        <v>0.184</v>
      </c>
      <c r="K1194" s="134">
        <f>IF('2-E-Communication'!$AB$66="no","",ROUND($I1194,4))</f>
        <v>0.184</v>
      </c>
      <c r="L1194" s="134">
        <f>IF('2-E-Communication'!$AB$67="no","",ROUND($I1194,4))</f>
        <v>0.184</v>
      </c>
      <c r="M1194" s="134">
        <f>IF('2-E-Communication'!$AB$68="no","",ROUND($I1194,4))</f>
        <v>0.184</v>
      </c>
    </row>
    <row r="1195" spans="9:13" x14ac:dyDescent="0.25">
      <c r="I1195" s="134">
        <f t="shared" ref="I1195:I1258" si="211">I1194+0.001</f>
        <v>0.18500000000000014</v>
      </c>
      <c r="J1195" s="134">
        <f>IF('2-E-Communication'!$AB$65="no","",ROUND($I1195,4))</f>
        <v>0.185</v>
      </c>
      <c r="K1195" s="134">
        <f>IF('2-E-Communication'!$AB$66="no","",ROUND($I1195,4))</f>
        <v>0.185</v>
      </c>
      <c r="L1195" s="134">
        <f>IF('2-E-Communication'!$AB$67="no","",ROUND($I1195,4))</f>
        <v>0.185</v>
      </c>
      <c r="M1195" s="134">
        <f>IF('2-E-Communication'!$AB$68="no","",ROUND($I1195,4))</f>
        <v>0.185</v>
      </c>
    </row>
    <row r="1196" spans="9:13" x14ac:dyDescent="0.25">
      <c r="I1196" s="134">
        <f t="shared" si="211"/>
        <v>0.18600000000000014</v>
      </c>
      <c r="J1196" s="134">
        <f>IF('2-E-Communication'!$AB$65="no","",ROUND($I1196,4))</f>
        <v>0.186</v>
      </c>
      <c r="K1196" s="134">
        <f>IF('2-E-Communication'!$AB$66="no","",ROUND($I1196,4))</f>
        <v>0.186</v>
      </c>
      <c r="L1196" s="134">
        <f>IF('2-E-Communication'!$AB$67="no","",ROUND($I1196,4))</f>
        <v>0.186</v>
      </c>
      <c r="M1196" s="134">
        <f>IF('2-E-Communication'!$AB$68="no","",ROUND($I1196,4))</f>
        <v>0.186</v>
      </c>
    </row>
    <row r="1197" spans="9:13" x14ac:dyDescent="0.25">
      <c r="I1197" s="134">
        <f t="shared" si="211"/>
        <v>0.18700000000000014</v>
      </c>
      <c r="J1197" s="134">
        <f>IF('2-E-Communication'!$AB$65="no","",ROUND($I1197,4))</f>
        <v>0.187</v>
      </c>
      <c r="K1197" s="134">
        <f>IF('2-E-Communication'!$AB$66="no","",ROUND($I1197,4))</f>
        <v>0.187</v>
      </c>
      <c r="L1197" s="134">
        <f>IF('2-E-Communication'!$AB$67="no","",ROUND($I1197,4))</f>
        <v>0.187</v>
      </c>
      <c r="M1197" s="134">
        <f>IF('2-E-Communication'!$AB$68="no","",ROUND($I1197,4))</f>
        <v>0.187</v>
      </c>
    </row>
    <row r="1198" spans="9:13" x14ac:dyDescent="0.25">
      <c r="I1198" s="134">
        <f t="shared" si="211"/>
        <v>0.18800000000000014</v>
      </c>
      <c r="J1198" s="134">
        <f>IF('2-E-Communication'!$AB$65="no","",ROUND($I1198,4))</f>
        <v>0.188</v>
      </c>
      <c r="K1198" s="134">
        <f>IF('2-E-Communication'!$AB$66="no","",ROUND($I1198,4))</f>
        <v>0.188</v>
      </c>
      <c r="L1198" s="134">
        <f>IF('2-E-Communication'!$AB$67="no","",ROUND($I1198,4))</f>
        <v>0.188</v>
      </c>
      <c r="M1198" s="134">
        <f>IF('2-E-Communication'!$AB$68="no","",ROUND($I1198,4))</f>
        <v>0.188</v>
      </c>
    </row>
    <row r="1199" spans="9:13" x14ac:dyDescent="0.25">
      <c r="I1199" s="134">
        <f t="shared" si="211"/>
        <v>0.18900000000000014</v>
      </c>
      <c r="J1199" s="134">
        <f>IF('2-E-Communication'!$AB$65="no","",ROUND($I1199,4))</f>
        <v>0.189</v>
      </c>
      <c r="K1199" s="134">
        <f>IF('2-E-Communication'!$AB$66="no","",ROUND($I1199,4))</f>
        <v>0.189</v>
      </c>
      <c r="L1199" s="134">
        <f>IF('2-E-Communication'!$AB$67="no","",ROUND($I1199,4))</f>
        <v>0.189</v>
      </c>
      <c r="M1199" s="134">
        <f>IF('2-E-Communication'!$AB$68="no","",ROUND($I1199,4))</f>
        <v>0.189</v>
      </c>
    </row>
    <row r="1200" spans="9:13" x14ac:dyDescent="0.25">
      <c r="I1200" s="134">
        <f t="shared" si="211"/>
        <v>0.19000000000000014</v>
      </c>
      <c r="J1200" s="134">
        <f>IF('2-E-Communication'!$AB$65="no","",ROUND($I1200,4))</f>
        <v>0.19</v>
      </c>
      <c r="K1200" s="134">
        <f>IF('2-E-Communication'!$AB$66="no","",ROUND($I1200,4))</f>
        <v>0.19</v>
      </c>
      <c r="L1200" s="134">
        <f>IF('2-E-Communication'!$AB$67="no","",ROUND($I1200,4))</f>
        <v>0.19</v>
      </c>
      <c r="M1200" s="134">
        <f>IF('2-E-Communication'!$AB$68="no","",ROUND($I1200,4))</f>
        <v>0.19</v>
      </c>
    </row>
    <row r="1201" spans="9:13" x14ac:dyDescent="0.25">
      <c r="I1201" s="134">
        <f t="shared" si="211"/>
        <v>0.19100000000000014</v>
      </c>
      <c r="J1201" s="134">
        <f>IF('2-E-Communication'!$AB$65="no","",ROUND($I1201,4))</f>
        <v>0.191</v>
      </c>
      <c r="K1201" s="134">
        <f>IF('2-E-Communication'!$AB$66="no","",ROUND($I1201,4))</f>
        <v>0.191</v>
      </c>
      <c r="L1201" s="134">
        <f>IF('2-E-Communication'!$AB$67="no","",ROUND($I1201,4))</f>
        <v>0.191</v>
      </c>
      <c r="M1201" s="134">
        <f>IF('2-E-Communication'!$AB$68="no","",ROUND($I1201,4))</f>
        <v>0.191</v>
      </c>
    </row>
    <row r="1202" spans="9:13" x14ac:dyDescent="0.25">
      <c r="I1202" s="134">
        <f t="shared" si="211"/>
        <v>0.19200000000000014</v>
      </c>
      <c r="J1202" s="134">
        <f>IF('2-E-Communication'!$AB$65="no","",ROUND($I1202,4))</f>
        <v>0.192</v>
      </c>
      <c r="K1202" s="134">
        <f>IF('2-E-Communication'!$AB$66="no","",ROUND($I1202,4))</f>
        <v>0.192</v>
      </c>
      <c r="L1202" s="134">
        <f>IF('2-E-Communication'!$AB$67="no","",ROUND($I1202,4))</f>
        <v>0.192</v>
      </c>
      <c r="M1202" s="134">
        <f>IF('2-E-Communication'!$AB$68="no","",ROUND($I1202,4))</f>
        <v>0.192</v>
      </c>
    </row>
    <row r="1203" spans="9:13" x14ac:dyDescent="0.25">
      <c r="I1203" s="134">
        <f t="shared" si="211"/>
        <v>0.19300000000000014</v>
      </c>
      <c r="J1203" s="134">
        <f>IF('2-E-Communication'!$AB$65="no","",ROUND($I1203,4))</f>
        <v>0.193</v>
      </c>
      <c r="K1203" s="134">
        <f>IF('2-E-Communication'!$AB$66="no","",ROUND($I1203,4))</f>
        <v>0.193</v>
      </c>
      <c r="L1203" s="134">
        <f>IF('2-E-Communication'!$AB$67="no","",ROUND($I1203,4))</f>
        <v>0.193</v>
      </c>
      <c r="M1203" s="134">
        <f>IF('2-E-Communication'!$AB$68="no","",ROUND($I1203,4))</f>
        <v>0.193</v>
      </c>
    </row>
    <row r="1204" spans="9:13" x14ac:dyDescent="0.25">
      <c r="I1204" s="134">
        <f t="shared" si="211"/>
        <v>0.19400000000000014</v>
      </c>
      <c r="J1204" s="134">
        <f>IF('2-E-Communication'!$AB$65="no","",ROUND($I1204,4))</f>
        <v>0.19400000000000001</v>
      </c>
      <c r="K1204" s="134">
        <f>IF('2-E-Communication'!$AB$66="no","",ROUND($I1204,4))</f>
        <v>0.19400000000000001</v>
      </c>
      <c r="L1204" s="134">
        <f>IF('2-E-Communication'!$AB$67="no","",ROUND($I1204,4))</f>
        <v>0.19400000000000001</v>
      </c>
      <c r="M1204" s="134">
        <f>IF('2-E-Communication'!$AB$68="no","",ROUND($I1204,4))</f>
        <v>0.19400000000000001</v>
      </c>
    </row>
    <row r="1205" spans="9:13" x14ac:dyDescent="0.25">
      <c r="I1205" s="134">
        <f t="shared" si="211"/>
        <v>0.19500000000000015</v>
      </c>
      <c r="J1205" s="134">
        <f>IF('2-E-Communication'!$AB$65="no","",ROUND($I1205,4))</f>
        <v>0.19500000000000001</v>
      </c>
      <c r="K1205" s="134">
        <f>IF('2-E-Communication'!$AB$66="no","",ROUND($I1205,4))</f>
        <v>0.19500000000000001</v>
      </c>
      <c r="L1205" s="134">
        <f>IF('2-E-Communication'!$AB$67="no","",ROUND($I1205,4))</f>
        <v>0.19500000000000001</v>
      </c>
      <c r="M1205" s="134">
        <f>IF('2-E-Communication'!$AB$68="no","",ROUND($I1205,4))</f>
        <v>0.19500000000000001</v>
      </c>
    </row>
    <row r="1206" spans="9:13" x14ac:dyDescent="0.25">
      <c r="I1206" s="134">
        <f t="shared" si="211"/>
        <v>0.19600000000000015</v>
      </c>
      <c r="J1206" s="134">
        <f>IF('2-E-Communication'!$AB$65="no","",ROUND($I1206,4))</f>
        <v>0.19600000000000001</v>
      </c>
      <c r="K1206" s="134">
        <f>IF('2-E-Communication'!$AB$66="no","",ROUND($I1206,4))</f>
        <v>0.19600000000000001</v>
      </c>
      <c r="L1206" s="134">
        <f>IF('2-E-Communication'!$AB$67="no","",ROUND($I1206,4))</f>
        <v>0.19600000000000001</v>
      </c>
      <c r="M1206" s="134">
        <f>IF('2-E-Communication'!$AB$68="no","",ROUND($I1206,4))</f>
        <v>0.19600000000000001</v>
      </c>
    </row>
    <row r="1207" spans="9:13" x14ac:dyDescent="0.25">
      <c r="I1207" s="134">
        <f t="shared" si="211"/>
        <v>0.19700000000000015</v>
      </c>
      <c r="J1207" s="134">
        <f>IF('2-E-Communication'!$AB$65="no","",ROUND($I1207,4))</f>
        <v>0.19700000000000001</v>
      </c>
      <c r="K1207" s="134">
        <f>IF('2-E-Communication'!$AB$66="no","",ROUND($I1207,4))</f>
        <v>0.19700000000000001</v>
      </c>
      <c r="L1207" s="134">
        <f>IF('2-E-Communication'!$AB$67="no","",ROUND($I1207,4))</f>
        <v>0.19700000000000001</v>
      </c>
      <c r="M1207" s="134">
        <f>IF('2-E-Communication'!$AB$68="no","",ROUND($I1207,4))</f>
        <v>0.19700000000000001</v>
      </c>
    </row>
    <row r="1208" spans="9:13" x14ac:dyDescent="0.25">
      <c r="I1208" s="134">
        <f t="shared" si="211"/>
        <v>0.19800000000000015</v>
      </c>
      <c r="J1208" s="134">
        <f>IF('2-E-Communication'!$AB$65="no","",ROUND($I1208,4))</f>
        <v>0.19800000000000001</v>
      </c>
      <c r="K1208" s="134">
        <f>IF('2-E-Communication'!$AB$66="no","",ROUND($I1208,4))</f>
        <v>0.19800000000000001</v>
      </c>
      <c r="L1208" s="134">
        <f>IF('2-E-Communication'!$AB$67="no","",ROUND($I1208,4))</f>
        <v>0.19800000000000001</v>
      </c>
      <c r="M1208" s="134">
        <f>IF('2-E-Communication'!$AB$68="no","",ROUND($I1208,4))</f>
        <v>0.19800000000000001</v>
      </c>
    </row>
    <row r="1209" spans="9:13" x14ac:dyDescent="0.25">
      <c r="I1209" s="134">
        <f t="shared" si="211"/>
        <v>0.19900000000000015</v>
      </c>
      <c r="J1209" s="134">
        <f>IF('2-E-Communication'!$AB$65="no","",ROUND($I1209,4))</f>
        <v>0.19900000000000001</v>
      </c>
      <c r="K1209" s="134">
        <f>IF('2-E-Communication'!$AB$66="no","",ROUND($I1209,4))</f>
        <v>0.19900000000000001</v>
      </c>
      <c r="L1209" s="134">
        <f>IF('2-E-Communication'!$AB$67="no","",ROUND($I1209,4))</f>
        <v>0.19900000000000001</v>
      </c>
      <c r="M1209" s="134">
        <f>IF('2-E-Communication'!$AB$68="no","",ROUND($I1209,4))</f>
        <v>0.19900000000000001</v>
      </c>
    </row>
    <row r="1210" spans="9:13" x14ac:dyDescent="0.25">
      <c r="I1210" s="134">
        <f t="shared" si="211"/>
        <v>0.20000000000000015</v>
      </c>
      <c r="J1210" s="134">
        <f>IF('2-E-Communication'!$AB$65="no","",ROUND($I1210,4))</f>
        <v>0.2</v>
      </c>
      <c r="K1210" s="134">
        <f>IF('2-E-Communication'!$AB$66="no","",ROUND($I1210,4))</f>
        <v>0.2</v>
      </c>
      <c r="L1210" s="134">
        <f>IF('2-E-Communication'!$AB$67="no","",ROUND($I1210,4))</f>
        <v>0.2</v>
      </c>
      <c r="M1210" s="134">
        <f>IF('2-E-Communication'!$AB$68="no","",ROUND($I1210,4))</f>
        <v>0.2</v>
      </c>
    </row>
    <row r="1211" spans="9:13" x14ac:dyDescent="0.25">
      <c r="I1211" s="134">
        <f t="shared" si="211"/>
        <v>0.20100000000000015</v>
      </c>
      <c r="J1211" s="134">
        <f>IF('2-E-Communication'!$AB$65="no","",ROUND($I1211,4))</f>
        <v>0.20100000000000001</v>
      </c>
      <c r="K1211" s="134">
        <f>IF('2-E-Communication'!$AB$66="no","",ROUND($I1211,4))</f>
        <v>0.20100000000000001</v>
      </c>
      <c r="L1211" s="134">
        <f>IF('2-E-Communication'!$AB$67="no","",ROUND($I1211,4))</f>
        <v>0.20100000000000001</v>
      </c>
      <c r="M1211" s="134">
        <f>IF('2-E-Communication'!$AB$68="no","",ROUND($I1211,4))</f>
        <v>0.20100000000000001</v>
      </c>
    </row>
    <row r="1212" spans="9:13" x14ac:dyDescent="0.25">
      <c r="I1212" s="134">
        <f t="shared" si="211"/>
        <v>0.20200000000000015</v>
      </c>
      <c r="J1212" s="134">
        <f>IF('2-E-Communication'!$AB$65="no","",ROUND($I1212,4))</f>
        <v>0.20200000000000001</v>
      </c>
      <c r="K1212" s="134">
        <f>IF('2-E-Communication'!$AB$66="no","",ROUND($I1212,4))</f>
        <v>0.20200000000000001</v>
      </c>
      <c r="L1212" s="134">
        <f>IF('2-E-Communication'!$AB$67="no","",ROUND($I1212,4))</f>
        <v>0.20200000000000001</v>
      </c>
      <c r="M1212" s="134">
        <f>IF('2-E-Communication'!$AB$68="no","",ROUND($I1212,4))</f>
        <v>0.20200000000000001</v>
      </c>
    </row>
    <row r="1213" spans="9:13" x14ac:dyDescent="0.25">
      <c r="I1213" s="134">
        <f t="shared" si="211"/>
        <v>0.20300000000000015</v>
      </c>
      <c r="J1213" s="134">
        <f>IF('2-E-Communication'!$AB$65="no","",ROUND($I1213,4))</f>
        <v>0.20300000000000001</v>
      </c>
      <c r="K1213" s="134">
        <f>IF('2-E-Communication'!$AB$66="no","",ROUND($I1213,4))</f>
        <v>0.20300000000000001</v>
      </c>
      <c r="L1213" s="134">
        <f>IF('2-E-Communication'!$AB$67="no","",ROUND($I1213,4))</f>
        <v>0.20300000000000001</v>
      </c>
      <c r="M1213" s="134">
        <f>IF('2-E-Communication'!$AB$68="no","",ROUND($I1213,4))</f>
        <v>0.20300000000000001</v>
      </c>
    </row>
    <row r="1214" spans="9:13" x14ac:dyDescent="0.25">
      <c r="I1214" s="134">
        <f t="shared" si="211"/>
        <v>0.20400000000000015</v>
      </c>
      <c r="J1214" s="134">
        <f>IF('2-E-Communication'!$AB$65="no","",ROUND($I1214,4))</f>
        <v>0.20399999999999999</v>
      </c>
      <c r="K1214" s="134">
        <f>IF('2-E-Communication'!$AB$66="no","",ROUND($I1214,4))</f>
        <v>0.20399999999999999</v>
      </c>
      <c r="L1214" s="134">
        <f>IF('2-E-Communication'!$AB$67="no","",ROUND($I1214,4))</f>
        <v>0.20399999999999999</v>
      </c>
      <c r="M1214" s="134">
        <f>IF('2-E-Communication'!$AB$68="no","",ROUND($I1214,4))</f>
        <v>0.20399999999999999</v>
      </c>
    </row>
    <row r="1215" spans="9:13" x14ac:dyDescent="0.25">
      <c r="I1215" s="134">
        <f t="shared" si="211"/>
        <v>0.20500000000000015</v>
      </c>
      <c r="J1215" s="134">
        <f>IF('2-E-Communication'!$AB$65="no","",ROUND($I1215,4))</f>
        <v>0.20499999999999999</v>
      </c>
      <c r="K1215" s="134">
        <f>IF('2-E-Communication'!$AB$66="no","",ROUND($I1215,4))</f>
        <v>0.20499999999999999</v>
      </c>
      <c r="L1215" s="134">
        <f>IF('2-E-Communication'!$AB$67="no","",ROUND($I1215,4))</f>
        <v>0.20499999999999999</v>
      </c>
      <c r="M1215" s="134">
        <f>IF('2-E-Communication'!$AB$68="no","",ROUND($I1215,4))</f>
        <v>0.20499999999999999</v>
      </c>
    </row>
    <row r="1216" spans="9:13" x14ac:dyDescent="0.25">
      <c r="I1216" s="134">
        <f t="shared" si="211"/>
        <v>0.20600000000000016</v>
      </c>
      <c r="J1216" s="134">
        <f>IF('2-E-Communication'!$AB$65="no","",ROUND($I1216,4))</f>
        <v>0.20599999999999999</v>
      </c>
      <c r="K1216" s="134">
        <f>IF('2-E-Communication'!$AB$66="no","",ROUND($I1216,4))</f>
        <v>0.20599999999999999</v>
      </c>
      <c r="L1216" s="134">
        <f>IF('2-E-Communication'!$AB$67="no","",ROUND($I1216,4))</f>
        <v>0.20599999999999999</v>
      </c>
      <c r="M1216" s="134">
        <f>IF('2-E-Communication'!$AB$68="no","",ROUND($I1216,4))</f>
        <v>0.20599999999999999</v>
      </c>
    </row>
    <row r="1217" spans="9:13" x14ac:dyDescent="0.25">
      <c r="I1217" s="134">
        <f t="shared" si="211"/>
        <v>0.20700000000000016</v>
      </c>
      <c r="J1217" s="134">
        <f>IF('2-E-Communication'!$AB$65="no","",ROUND($I1217,4))</f>
        <v>0.20699999999999999</v>
      </c>
      <c r="K1217" s="134">
        <f>IF('2-E-Communication'!$AB$66="no","",ROUND($I1217,4))</f>
        <v>0.20699999999999999</v>
      </c>
      <c r="L1217" s="134">
        <f>IF('2-E-Communication'!$AB$67="no","",ROUND($I1217,4))</f>
        <v>0.20699999999999999</v>
      </c>
      <c r="M1217" s="134">
        <f>IF('2-E-Communication'!$AB$68="no","",ROUND($I1217,4))</f>
        <v>0.20699999999999999</v>
      </c>
    </row>
    <row r="1218" spans="9:13" x14ac:dyDescent="0.25">
      <c r="I1218" s="134">
        <f t="shared" si="211"/>
        <v>0.20800000000000016</v>
      </c>
      <c r="J1218" s="134">
        <f>IF('2-E-Communication'!$AB$65="no","",ROUND($I1218,4))</f>
        <v>0.20799999999999999</v>
      </c>
      <c r="K1218" s="134">
        <f>IF('2-E-Communication'!$AB$66="no","",ROUND($I1218,4))</f>
        <v>0.20799999999999999</v>
      </c>
      <c r="L1218" s="134">
        <f>IF('2-E-Communication'!$AB$67="no","",ROUND($I1218,4))</f>
        <v>0.20799999999999999</v>
      </c>
      <c r="M1218" s="134">
        <f>IF('2-E-Communication'!$AB$68="no","",ROUND($I1218,4))</f>
        <v>0.20799999999999999</v>
      </c>
    </row>
    <row r="1219" spans="9:13" x14ac:dyDescent="0.25">
      <c r="I1219" s="134">
        <f t="shared" si="211"/>
        <v>0.20900000000000016</v>
      </c>
      <c r="J1219" s="134">
        <f>IF('2-E-Communication'!$AB$65="no","",ROUND($I1219,4))</f>
        <v>0.20899999999999999</v>
      </c>
      <c r="K1219" s="134">
        <f>IF('2-E-Communication'!$AB$66="no","",ROUND($I1219,4))</f>
        <v>0.20899999999999999</v>
      </c>
      <c r="L1219" s="134">
        <f>IF('2-E-Communication'!$AB$67="no","",ROUND($I1219,4))</f>
        <v>0.20899999999999999</v>
      </c>
      <c r="M1219" s="134">
        <f>IF('2-E-Communication'!$AB$68="no","",ROUND($I1219,4))</f>
        <v>0.20899999999999999</v>
      </c>
    </row>
    <row r="1220" spans="9:13" x14ac:dyDescent="0.25">
      <c r="I1220" s="134">
        <f t="shared" si="211"/>
        <v>0.21000000000000016</v>
      </c>
      <c r="J1220" s="134">
        <f>IF('2-E-Communication'!$AB$65="no","",ROUND($I1220,4))</f>
        <v>0.21</v>
      </c>
      <c r="K1220" s="134">
        <f>IF('2-E-Communication'!$AB$66="no","",ROUND($I1220,4))</f>
        <v>0.21</v>
      </c>
      <c r="L1220" s="134">
        <f>IF('2-E-Communication'!$AB$67="no","",ROUND($I1220,4))</f>
        <v>0.21</v>
      </c>
      <c r="M1220" s="134">
        <f>IF('2-E-Communication'!$AB$68="no","",ROUND($I1220,4))</f>
        <v>0.21</v>
      </c>
    </row>
    <row r="1221" spans="9:13" x14ac:dyDescent="0.25">
      <c r="I1221" s="134">
        <f t="shared" si="211"/>
        <v>0.21100000000000016</v>
      </c>
      <c r="J1221" s="134">
        <f>IF('2-E-Communication'!$AB$65="no","",ROUND($I1221,4))</f>
        <v>0.21099999999999999</v>
      </c>
      <c r="K1221" s="134">
        <f>IF('2-E-Communication'!$AB$66="no","",ROUND($I1221,4))</f>
        <v>0.21099999999999999</v>
      </c>
      <c r="L1221" s="134">
        <f>IF('2-E-Communication'!$AB$67="no","",ROUND($I1221,4))</f>
        <v>0.21099999999999999</v>
      </c>
      <c r="M1221" s="134">
        <f>IF('2-E-Communication'!$AB$68="no","",ROUND($I1221,4))</f>
        <v>0.21099999999999999</v>
      </c>
    </row>
    <row r="1222" spans="9:13" x14ac:dyDescent="0.25">
      <c r="I1222" s="134">
        <f t="shared" si="211"/>
        <v>0.21200000000000016</v>
      </c>
      <c r="J1222" s="134">
        <f>IF('2-E-Communication'!$AB$65="no","",ROUND($I1222,4))</f>
        <v>0.21199999999999999</v>
      </c>
      <c r="K1222" s="134">
        <f>IF('2-E-Communication'!$AB$66="no","",ROUND($I1222,4))</f>
        <v>0.21199999999999999</v>
      </c>
      <c r="L1222" s="134">
        <f>IF('2-E-Communication'!$AB$67="no","",ROUND($I1222,4))</f>
        <v>0.21199999999999999</v>
      </c>
      <c r="M1222" s="134">
        <f>IF('2-E-Communication'!$AB$68="no","",ROUND($I1222,4))</f>
        <v>0.21199999999999999</v>
      </c>
    </row>
    <row r="1223" spans="9:13" x14ac:dyDescent="0.25">
      <c r="I1223" s="134">
        <f t="shared" si="211"/>
        <v>0.21300000000000016</v>
      </c>
      <c r="J1223" s="134">
        <f>IF('2-E-Communication'!$AB$65="no","",ROUND($I1223,4))</f>
        <v>0.21299999999999999</v>
      </c>
      <c r="K1223" s="134">
        <f>IF('2-E-Communication'!$AB$66="no","",ROUND($I1223,4))</f>
        <v>0.21299999999999999</v>
      </c>
      <c r="L1223" s="134">
        <f>IF('2-E-Communication'!$AB$67="no","",ROUND($I1223,4))</f>
        <v>0.21299999999999999</v>
      </c>
      <c r="M1223" s="134">
        <f>IF('2-E-Communication'!$AB$68="no","",ROUND($I1223,4))</f>
        <v>0.21299999999999999</v>
      </c>
    </row>
    <row r="1224" spans="9:13" x14ac:dyDescent="0.25">
      <c r="I1224" s="134">
        <f t="shared" si="211"/>
        <v>0.21400000000000016</v>
      </c>
      <c r="J1224" s="134">
        <f>IF('2-E-Communication'!$AB$65="no","",ROUND($I1224,4))</f>
        <v>0.214</v>
      </c>
      <c r="K1224" s="134">
        <f>IF('2-E-Communication'!$AB$66="no","",ROUND($I1224,4))</f>
        <v>0.214</v>
      </c>
      <c r="L1224" s="134">
        <f>IF('2-E-Communication'!$AB$67="no","",ROUND($I1224,4))</f>
        <v>0.214</v>
      </c>
      <c r="M1224" s="134">
        <f>IF('2-E-Communication'!$AB$68="no","",ROUND($I1224,4))</f>
        <v>0.214</v>
      </c>
    </row>
    <row r="1225" spans="9:13" x14ac:dyDescent="0.25">
      <c r="I1225" s="134">
        <f t="shared" si="211"/>
        <v>0.21500000000000016</v>
      </c>
      <c r="J1225" s="134">
        <f>IF('2-E-Communication'!$AB$65="no","",ROUND($I1225,4))</f>
        <v>0.215</v>
      </c>
      <c r="K1225" s="134">
        <f>IF('2-E-Communication'!$AB$66="no","",ROUND($I1225,4))</f>
        <v>0.215</v>
      </c>
      <c r="L1225" s="134">
        <f>IF('2-E-Communication'!$AB$67="no","",ROUND($I1225,4))</f>
        <v>0.215</v>
      </c>
      <c r="M1225" s="134">
        <f>IF('2-E-Communication'!$AB$68="no","",ROUND($I1225,4))</f>
        <v>0.215</v>
      </c>
    </row>
    <row r="1226" spans="9:13" x14ac:dyDescent="0.25">
      <c r="I1226" s="134">
        <f t="shared" si="211"/>
        <v>0.21600000000000016</v>
      </c>
      <c r="J1226" s="134">
        <f>IF('2-E-Communication'!$AB$65="no","",ROUND($I1226,4))</f>
        <v>0.216</v>
      </c>
      <c r="K1226" s="134">
        <f>IF('2-E-Communication'!$AB$66="no","",ROUND($I1226,4))</f>
        <v>0.216</v>
      </c>
      <c r="L1226" s="134">
        <f>IF('2-E-Communication'!$AB$67="no","",ROUND($I1226,4))</f>
        <v>0.216</v>
      </c>
      <c r="M1226" s="134">
        <f>IF('2-E-Communication'!$AB$68="no","",ROUND($I1226,4))</f>
        <v>0.216</v>
      </c>
    </row>
    <row r="1227" spans="9:13" x14ac:dyDescent="0.25">
      <c r="I1227" s="134">
        <f t="shared" si="211"/>
        <v>0.21700000000000016</v>
      </c>
      <c r="J1227" s="134">
        <f>IF('2-E-Communication'!$AB$65="no","",ROUND($I1227,4))</f>
        <v>0.217</v>
      </c>
      <c r="K1227" s="134">
        <f>IF('2-E-Communication'!$AB$66="no","",ROUND($I1227,4))</f>
        <v>0.217</v>
      </c>
      <c r="L1227" s="134">
        <f>IF('2-E-Communication'!$AB$67="no","",ROUND($I1227,4))</f>
        <v>0.217</v>
      </c>
      <c r="M1227" s="134">
        <f>IF('2-E-Communication'!$AB$68="no","",ROUND($I1227,4))</f>
        <v>0.217</v>
      </c>
    </row>
    <row r="1228" spans="9:13" x14ac:dyDescent="0.25">
      <c r="I1228" s="134">
        <f t="shared" si="211"/>
        <v>0.21800000000000017</v>
      </c>
      <c r="J1228" s="134">
        <f>IF('2-E-Communication'!$AB$65="no","",ROUND($I1228,4))</f>
        <v>0.218</v>
      </c>
      <c r="K1228" s="134">
        <f>IF('2-E-Communication'!$AB$66="no","",ROUND($I1228,4))</f>
        <v>0.218</v>
      </c>
      <c r="L1228" s="134">
        <f>IF('2-E-Communication'!$AB$67="no","",ROUND($I1228,4))</f>
        <v>0.218</v>
      </c>
      <c r="M1228" s="134">
        <f>IF('2-E-Communication'!$AB$68="no","",ROUND($I1228,4))</f>
        <v>0.218</v>
      </c>
    </row>
    <row r="1229" spans="9:13" x14ac:dyDescent="0.25">
      <c r="I1229" s="134">
        <f t="shared" si="211"/>
        <v>0.21900000000000017</v>
      </c>
      <c r="J1229" s="134">
        <f>IF('2-E-Communication'!$AB$65="no","",ROUND($I1229,4))</f>
        <v>0.219</v>
      </c>
      <c r="K1229" s="134">
        <f>IF('2-E-Communication'!$AB$66="no","",ROUND($I1229,4))</f>
        <v>0.219</v>
      </c>
      <c r="L1229" s="134">
        <f>IF('2-E-Communication'!$AB$67="no","",ROUND($I1229,4))</f>
        <v>0.219</v>
      </c>
      <c r="M1229" s="134">
        <f>IF('2-E-Communication'!$AB$68="no","",ROUND($I1229,4))</f>
        <v>0.219</v>
      </c>
    </row>
    <row r="1230" spans="9:13" x14ac:dyDescent="0.25">
      <c r="I1230" s="134">
        <f t="shared" si="211"/>
        <v>0.22000000000000017</v>
      </c>
      <c r="J1230" s="134">
        <f>IF('2-E-Communication'!$AB$65="no","",ROUND($I1230,4))</f>
        <v>0.22</v>
      </c>
      <c r="K1230" s="134">
        <f>IF('2-E-Communication'!$AB$66="no","",ROUND($I1230,4))</f>
        <v>0.22</v>
      </c>
      <c r="L1230" s="134">
        <f>IF('2-E-Communication'!$AB$67="no","",ROUND($I1230,4))</f>
        <v>0.22</v>
      </c>
      <c r="M1230" s="134">
        <f>IF('2-E-Communication'!$AB$68="no","",ROUND($I1230,4))</f>
        <v>0.22</v>
      </c>
    </row>
    <row r="1231" spans="9:13" x14ac:dyDescent="0.25">
      <c r="I1231" s="134">
        <f t="shared" si="211"/>
        <v>0.22100000000000017</v>
      </c>
      <c r="J1231" s="134">
        <f>IF('2-E-Communication'!$AB$65="no","",ROUND($I1231,4))</f>
        <v>0.221</v>
      </c>
      <c r="K1231" s="134">
        <f>IF('2-E-Communication'!$AB$66="no","",ROUND($I1231,4))</f>
        <v>0.221</v>
      </c>
      <c r="L1231" s="134">
        <f>IF('2-E-Communication'!$AB$67="no","",ROUND($I1231,4))</f>
        <v>0.221</v>
      </c>
      <c r="M1231" s="134">
        <f>IF('2-E-Communication'!$AB$68="no","",ROUND($I1231,4))</f>
        <v>0.221</v>
      </c>
    </row>
    <row r="1232" spans="9:13" x14ac:dyDescent="0.25">
      <c r="I1232" s="134">
        <f t="shared" si="211"/>
        <v>0.22200000000000017</v>
      </c>
      <c r="J1232" s="134">
        <f>IF('2-E-Communication'!$AB$65="no","",ROUND($I1232,4))</f>
        <v>0.222</v>
      </c>
      <c r="K1232" s="134">
        <f>IF('2-E-Communication'!$AB$66="no","",ROUND($I1232,4))</f>
        <v>0.222</v>
      </c>
      <c r="L1232" s="134">
        <f>IF('2-E-Communication'!$AB$67="no","",ROUND($I1232,4))</f>
        <v>0.222</v>
      </c>
      <c r="M1232" s="134">
        <f>IF('2-E-Communication'!$AB$68="no","",ROUND($I1232,4))</f>
        <v>0.222</v>
      </c>
    </row>
    <row r="1233" spans="9:13" x14ac:dyDescent="0.25">
      <c r="I1233" s="134">
        <f t="shared" si="211"/>
        <v>0.22300000000000017</v>
      </c>
      <c r="J1233" s="134">
        <f>IF('2-E-Communication'!$AB$65="no","",ROUND($I1233,4))</f>
        <v>0.223</v>
      </c>
      <c r="K1233" s="134">
        <f>IF('2-E-Communication'!$AB$66="no","",ROUND($I1233,4))</f>
        <v>0.223</v>
      </c>
      <c r="L1233" s="134">
        <f>IF('2-E-Communication'!$AB$67="no","",ROUND($I1233,4))</f>
        <v>0.223</v>
      </c>
      <c r="M1233" s="134">
        <f>IF('2-E-Communication'!$AB$68="no","",ROUND($I1233,4))</f>
        <v>0.223</v>
      </c>
    </row>
    <row r="1234" spans="9:13" x14ac:dyDescent="0.25">
      <c r="I1234" s="134">
        <f t="shared" si="211"/>
        <v>0.22400000000000017</v>
      </c>
      <c r="J1234" s="134">
        <f>IF('2-E-Communication'!$AB$65="no","",ROUND($I1234,4))</f>
        <v>0.224</v>
      </c>
      <c r="K1234" s="134">
        <f>IF('2-E-Communication'!$AB$66="no","",ROUND($I1234,4))</f>
        <v>0.224</v>
      </c>
      <c r="L1234" s="134">
        <f>IF('2-E-Communication'!$AB$67="no","",ROUND($I1234,4))</f>
        <v>0.224</v>
      </c>
      <c r="M1234" s="134">
        <f>IF('2-E-Communication'!$AB$68="no","",ROUND($I1234,4))</f>
        <v>0.224</v>
      </c>
    </row>
    <row r="1235" spans="9:13" x14ac:dyDescent="0.25">
      <c r="I1235" s="134">
        <f t="shared" si="211"/>
        <v>0.22500000000000017</v>
      </c>
      <c r="J1235" s="134">
        <f>IF('2-E-Communication'!$AB$65="no","",ROUND($I1235,4))</f>
        <v>0.22500000000000001</v>
      </c>
      <c r="K1235" s="134">
        <f>IF('2-E-Communication'!$AB$66="no","",ROUND($I1235,4))</f>
        <v>0.22500000000000001</v>
      </c>
      <c r="L1235" s="134">
        <f>IF('2-E-Communication'!$AB$67="no","",ROUND($I1235,4))</f>
        <v>0.22500000000000001</v>
      </c>
      <c r="M1235" s="134">
        <f>IF('2-E-Communication'!$AB$68="no","",ROUND($I1235,4))</f>
        <v>0.22500000000000001</v>
      </c>
    </row>
    <row r="1236" spans="9:13" x14ac:dyDescent="0.25">
      <c r="I1236" s="134">
        <f t="shared" si="211"/>
        <v>0.22600000000000017</v>
      </c>
      <c r="J1236" s="134">
        <f>IF('2-E-Communication'!$AB$65="no","",ROUND($I1236,4))</f>
        <v>0.22600000000000001</v>
      </c>
      <c r="K1236" s="134">
        <f>IF('2-E-Communication'!$AB$66="no","",ROUND($I1236,4))</f>
        <v>0.22600000000000001</v>
      </c>
      <c r="L1236" s="134">
        <f>IF('2-E-Communication'!$AB$67="no","",ROUND($I1236,4))</f>
        <v>0.22600000000000001</v>
      </c>
      <c r="M1236" s="134">
        <f>IF('2-E-Communication'!$AB$68="no","",ROUND($I1236,4))</f>
        <v>0.22600000000000001</v>
      </c>
    </row>
    <row r="1237" spans="9:13" x14ac:dyDescent="0.25">
      <c r="I1237" s="134">
        <f t="shared" si="211"/>
        <v>0.22700000000000017</v>
      </c>
      <c r="J1237" s="134">
        <f>IF('2-E-Communication'!$AB$65="no","",ROUND($I1237,4))</f>
        <v>0.22700000000000001</v>
      </c>
      <c r="K1237" s="134">
        <f>IF('2-E-Communication'!$AB$66="no","",ROUND($I1237,4))</f>
        <v>0.22700000000000001</v>
      </c>
      <c r="L1237" s="134">
        <f>IF('2-E-Communication'!$AB$67="no","",ROUND($I1237,4))</f>
        <v>0.22700000000000001</v>
      </c>
      <c r="M1237" s="134">
        <f>IF('2-E-Communication'!$AB$68="no","",ROUND($I1237,4))</f>
        <v>0.22700000000000001</v>
      </c>
    </row>
    <row r="1238" spans="9:13" x14ac:dyDescent="0.25">
      <c r="I1238" s="134">
        <f t="shared" si="211"/>
        <v>0.22800000000000017</v>
      </c>
      <c r="J1238" s="134">
        <f>IF('2-E-Communication'!$AB$65="no","",ROUND($I1238,4))</f>
        <v>0.22800000000000001</v>
      </c>
      <c r="K1238" s="134">
        <f>IF('2-E-Communication'!$AB$66="no","",ROUND($I1238,4))</f>
        <v>0.22800000000000001</v>
      </c>
      <c r="L1238" s="134">
        <f>IF('2-E-Communication'!$AB$67="no","",ROUND($I1238,4))</f>
        <v>0.22800000000000001</v>
      </c>
      <c r="M1238" s="134">
        <f>IF('2-E-Communication'!$AB$68="no","",ROUND($I1238,4))</f>
        <v>0.22800000000000001</v>
      </c>
    </row>
    <row r="1239" spans="9:13" x14ac:dyDescent="0.25">
      <c r="I1239" s="134">
        <f t="shared" si="211"/>
        <v>0.22900000000000018</v>
      </c>
      <c r="J1239" s="134">
        <f>IF('2-E-Communication'!$AB$65="no","",ROUND($I1239,4))</f>
        <v>0.22900000000000001</v>
      </c>
      <c r="K1239" s="134">
        <f>IF('2-E-Communication'!$AB$66="no","",ROUND($I1239,4))</f>
        <v>0.22900000000000001</v>
      </c>
      <c r="L1239" s="134">
        <f>IF('2-E-Communication'!$AB$67="no","",ROUND($I1239,4))</f>
        <v>0.22900000000000001</v>
      </c>
      <c r="M1239" s="134">
        <f>IF('2-E-Communication'!$AB$68="no","",ROUND($I1239,4))</f>
        <v>0.22900000000000001</v>
      </c>
    </row>
    <row r="1240" spans="9:13" x14ac:dyDescent="0.25">
      <c r="I1240" s="134">
        <f t="shared" si="211"/>
        <v>0.23000000000000018</v>
      </c>
      <c r="J1240" s="134">
        <f>IF('2-E-Communication'!$AB$65="no","",ROUND($I1240,4))</f>
        <v>0.23</v>
      </c>
      <c r="K1240" s="134">
        <f>IF('2-E-Communication'!$AB$66="no","",ROUND($I1240,4))</f>
        <v>0.23</v>
      </c>
      <c r="L1240" s="134">
        <f>IF('2-E-Communication'!$AB$67="no","",ROUND($I1240,4))</f>
        <v>0.23</v>
      </c>
      <c r="M1240" s="134">
        <f>IF('2-E-Communication'!$AB$68="no","",ROUND($I1240,4))</f>
        <v>0.23</v>
      </c>
    </row>
    <row r="1241" spans="9:13" x14ac:dyDescent="0.25">
      <c r="I1241" s="134">
        <f t="shared" si="211"/>
        <v>0.23100000000000018</v>
      </c>
      <c r="J1241" s="134">
        <f>IF('2-E-Communication'!$AB$65="no","",ROUND($I1241,4))</f>
        <v>0.23100000000000001</v>
      </c>
      <c r="K1241" s="134">
        <f>IF('2-E-Communication'!$AB$66="no","",ROUND($I1241,4))</f>
        <v>0.23100000000000001</v>
      </c>
      <c r="L1241" s="134">
        <f>IF('2-E-Communication'!$AB$67="no","",ROUND($I1241,4))</f>
        <v>0.23100000000000001</v>
      </c>
      <c r="M1241" s="134">
        <f>IF('2-E-Communication'!$AB$68="no","",ROUND($I1241,4))</f>
        <v>0.23100000000000001</v>
      </c>
    </row>
    <row r="1242" spans="9:13" x14ac:dyDescent="0.25">
      <c r="I1242" s="134">
        <f t="shared" si="211"/>
        <v>0.23200000000000018</v>
      </c>
      <c r="J1242" s="134">
        <f>IF('2-E-Communication'!$AB$65="no","",ROUND($I1242,4))</f>
        <v>0.23200000000000001</v>
      </c>
      <c r="K1242" s="134">
        <f>IF('2-E-Communication'!$AB$66="no","",ROUND($I1242,4))</f>
        <v>0.23200000000000001</v>
      </c>
      <c r="L1242" s="134">
        <f>IF('2-E-Communication'!$AB$67="no","",ROUND($I1242,4))</f>
        <v>0.23200000000000001</v>
      </c>
      <c r="M1242" s="134">
        <f>IF('2-E-Communication'!$AB$68="no","",ROUND($I1242,4))</f>
        <v>0.23200000000000001</v>
      </c>
    </row>
    <row r="1243" spans="9:13" x14ac:dyDescent="0.25">
      <c r="I1243" s="134">
        <f t="shared" si="211"/>
        <v>0.23300000000000018</v>
      </c>
      <c r="J1243" s="134">
        <f>IF('2-E-Communication'!$AB$65="no","",ROUND($I1243,4))</f>
        <v>0.23300000000000001</v>
      </c>
      <c r="K1243" s="134">
        <f>IF('2-E-Communication'!$AB$66="no","",ROUND($I1243,4))</f>
        <v>0.23300000000000001</v>
      </c>
      <c r="L1243" s="134">
        <f>IF('2-E-Communication'!$AB$67="no","",ROUND($I1243,4))</f>
        <v>0.23300000000000001</v>
      </c>
      <c r="M1243" s="134">
        <f>IF('2-E-Communication'!$AB$68="no","",ROUND($I1243,4))</f>
        <v>0.23300000000000001</v>
      </c>
    </row>
    <row r="1244" spans="9:13" x14ac:dyDescent="0.25">
      <c r="I1244" s="134">
        <f t="shared" si="211"/>
        <v>0.23400000000000018</v>
      </c>
      <c r="J1244" s="134">
        <f>IF('2-E-Communication'!$AB$65="no","",ROUND($I1244,4))</f>
        <v>0.23400000000000001</v>
      </c>
      <c r="K1244" s="134">
        <f>IF('2-E-Communication'!$AB$66="no","",ROUND($I1244,4))</f>
        <v>0.23400000000000001</v>
      </c>
      <c r="L1244" s="134">
        <f>IF('2-E-Communication'!$AB$67="no","",ROUND($I1244,4))</f>
        <v>0.23400000000000001</v>
      </c>
      <c r="M1244" s="134">
        <f>IF('2-E-Communication'!$AB$68="no","",ROUND($I1244,4))</f>
        <v>0.23400000000000001</v>
      </c>
    </row>
    <row r="1245" spans="9:13" x14ac:dyDescent="0.25">
      <c r="I1245" s="134">
        <f t="shared" si="211"/>
        <v>0.23500000000000018</v>
      </c>
      <c r="J1245" s="134">
        <f>IF('2-E-Communication'!$AB$65="no","",ROUND($I1245,4))</f>
        <v>0.23499999999999999</v>
      </c>
      <c r="K1245" s="134">
        <f>IF('2-E-Communication'!$AB$66="no","",ROUND($I1245,4))</f>
        <v>0.23499999999999999</v>
      </c>
      <c r="L1245" s="134">
        <f>IF('2-E-Communication'!$AB$67="no","",ROUND($I1245,4))</f>
        <v>0.23499999999999999</v>
      </c>
      <c r="M1245" s="134">
        <f>IF('2-E-Communication'!$AB$68="no","",ROUND($I1245,4))</f>
        <v>0.23499999999999999</v>
      </c>
    </row>
    <row r="1246" spans="9:13" x14ac:dyDescent="0.25">
      <c r="I1246" s="134">
        <f t="shared" si="211"/>
        <v>0.23600000000000018</v>
      </c>
      <c r="J1246" s="134">
        <f>IF('2-E-Communication'!$AB$65="no","",ROUND($I1246,4))</f>
        <v>0.23599999999999999</v>
      </c>
      <c r="K1246" s="134">
        <f>IF('2-E-Communication'!$AB$66="no","",ROUND($I1246,4))</f>
        <v>0.23599999999999999</v>
      </c>
      <c r="L1246" s="134">
        <f>IF('2-E-Communication'!$AB$67="no","",ROUND($I1246,4))</f>
        <v>0.23599999999999999</v>
      </c>
      <c r="M1246" s="134">
        <f>IF('2-E-Communication'!$AB$68="no","",ROUND($I1246,4))</f>
        <v>0.23599999999999999</v>
      </c>
    </row>
    <row r="1247" spans="9:13" x14ac:dyDescent="0.25">
      <c r="I1247" s="134">
        <f t="shared" si="211"/>
        <v>0.23700000000000018</v>
      </c>
      <c r="J1247" s="134">
        <f>IF('2-E-Communication'!$AB$65="no","",ROUND($I1247,4))</f>
        <v>0.23699999999999999</v>
      </c>
      <c r="K1247" s="134">
        <f>IF('2-E-Communication'!$AB$66="no","",ROUND($I1247,4))</f>
        <v>0.23699999999999999</v>
      </c>
      <c r="L1247" s="134">
        <f>IF('2-E-Communication'!$AB$67="no","",ROUND($I1247,4))</f>
        <v>0.23699999999999999</v>
      </c>
      <c r="M1247" s="134">
        <f>IF('2-E-Communication'!$AB$68="no","",ROUND($I1247,4))</f>
        <v>0.23699999999999999</v>
      </c>
    </row>
    <row r="1248" spans="9:13" x14ac:dyDescent="0.25">
      <c r="I1248" s="134">
        <f t="shared" si="211"/>
        <v>0.23800000000000018</v>
      </c>
      <c r="J1248" s="134">
        <f>IF('2-E-Communication'!$AB$65="no","",ROUND($I1248,4))</f>
        <v>0.23799999999999999</v>
      </c>
      <c r="K1248" s="134">
        <f>IF('2-E-Communication'!$AB$66="no","",ROUND($I1248,4))</f>
        <v>0.23799999999999999</v>
      </c>
      <c r="L1248" s="134">
        <f>IF('2-E-Communication'!$AB$67="no","",ROUND($I1248,4))</f>
        <v>0.23799999999999999</v>
      </c>
      <c r="M1248" s="134">
        <f>IF('2-E-Communication'!$AB$68="no","",ROUND($I1248,4))</f>
        <v>0.23799999999999999</v>
      </c>
    </row>
    <row r="1249" spans="9:13" x14ac:dyDescent="0.25">
      <c r="I1249" s="134">
        <f t="shared" si="211"/>
        <v>0.23900000000000018</v>
      </c>
      <c r="J1249" s="134">
        <f>IF('2-E-Communication'!$AB$65="no","",ROUND($I1249,4))</f>
        <v>0.23899999999999999</v>
      </c>
      <c r="K1249" s="134">
        <f>IF('2-E-Communication'!$AB$66="no","",ROUND($I1249,4))</f>
        <v>0.23899999999999999</v>
      </c>
      <c r="L1249" s="134">
        <f>IF('2-E-Communication'!$AB$67="no","",ROUND($I1249,4))</f>
        <v>0.23899999999999999</v>
      </c>
      <c r="M1249" s="134">
        <f>IF('2-E-Communication'!$AB$68="no","",ROUND($I1249,4))</f>
        <v>0.23899999999999999</v>
      </c>
    </row>
    <row r="1250" spans="9:13" x14ac:dyDescent="0.25">
      <c r="I1250" s="134">
        <f t="shared" si="211"/>
        <v>0.24000000000000019</v>
      </c>
      <c r="J1250" s="134">
        <f>IF('2-E-Communication'!$AB$65="no","",ROUND($I1250,4))</f>
        <v>0.24</v>
      </c>
      <c r="K1250" s="134">
        <f>IF('2-E-Communication'!$AB$66="no","",ROUND($I1250,4))</f>
        <v>0.24</v>
      </c>
      <c r="L1250" s="134">
        <f>IF('2-E-Communication'!$AB$67="no","",ROUND($I1250,4))</f>
        <v>0.24</v>
      </c>
      <c r="M1250" s="134">
        <f>IF('2-E-Communication'!$AB$68="no","",ROUND($I1250,4))</f>
        <v>0.24</v>
      </c>
    </row>
    <row r="1251" spans="9:13" x14ac:dyDescent="0.25">
      <c r="I1251" s="134">
        <f t="shared" si="211"/>
        <v>0.24100000000000019</v>
      </c>
      <c r="J1251" s="134">
        <f>IF('2-E-Communication'!$AB$65="no","",ROUND($I1251,4))</f>
        <v>0.24099999999999999</v>
      </c>
      <c r="K1251" s="134">
        <f>IF('2-E-Communication'!$AB$66="no","",ROUND($I1251,4))</f>
        <v>0.24099999999999999</v>
      </c>
      <c r="L1251" s="134">
        <f>IF('2-E-Communication'!$AB$67="no","",ROUND($I1251,4))</f>
        <v>0.24099999999999999</v>
      </c>
      <c r="M1251" s="134">
        <f>IF('2-E-Communication'!$AB$68="no","",ROUND($I1251,4))</f>
        <v>0.24099999999999999</v>
      </c>
    </row>
    <row r="1252" spans="9:13" x14ac:dyDescent="0.25">
      <c r="I1252" s="134">
        <f t="shared" si="211"/>
        <v>0.24200000000000019</v>
      </c>
      <c r="J1252" s="134">
        <f>IF('2-E-Communication'!$AB$65="no","",ROUND($I1252,4))</f>
        <v>0.24199999999999999</v>
      </c>
      <c r="K1252" s="134">
        <f>IF('2-E-Communication'!$AB$66="no","",ROUND($I1252,4))</f>
        <v>0.24199999999999999</v>
      </c>
      <c r="L1252" s="134">
        <f>IF('2-E-Communication'!$AB$67="no","",ROUND($I1252,4))</f>
        <v>0.24199999999999999</v>
      </c>
      <c r="M1252" s="134">
        <f>IF('2-E-Communication'!$AB$68="no","",ROUND($I1252,4))</f>
        <v>0.24199999999999999</v>
      </c>
    </row>
    <row r="1253" spans="9:13" x14ac:dyDescent="0.25">
      <c r="I1253" s="134">
        <f t="shared" si="211"/>
        <v>0.24300000000000019</v>
      </c>
      <c r="J1253" s="134">
        <f>IF('2-E-Communication'!$AB$65="no","",ROUND($I1253,4))</f>
        <v>0.24299999999999999</v>
      </c>
      <c r="K1253" s="134">
        <f>IF('2-E-Communication'!$AB$66="no","",ROUND($I1253,4))</f>
        <v>0.24299999999999999</v>
      </c>
      <c r="L1253" s="134">
        <f>IF('2-E-Communication'!$AB$67="no","",ROUND($I1253,4))</f>
        <v>0.24299999999999999</v>
      </c>
      <c r="M1253" s="134">
        <f>IF('2-E-Communication'!$AB$68="no","",ROUND($I1253,4))</f>
        <v>0.24299999999999999</v>
      </c>
    </row>
    <row r="1254" spans="9:13" x14ac:dyDescent="0.25">
      <c r="I1254" s="134">
        <f t="shared" si="211"/>
        <v>0.24400000000000019</v>
      </c>
      <c r="J1254" s="134">
        <f>IF('2-E-Communication'!$AB$65="no","",ROUND($I1254,4))</f>
        <v>0.24399999999999999</v>
      </c>
      <c r="K1254" s="134">
        <f>IF('2-E-Communication'!$AB$66="no","",ROUND($I1254,4))</f>
        <v>0.24399999999999999</v>
      </c>
      <c r="L1254" s="134">
        <f>IF('2-E-Communication'!$AB$67="no","",ROUND($I1254,4))</f>
        <v>0.24399999999999999</v>
      </c>
      <c r="M1254" s="134">
        <f>IF('2-E-Communication'!$AB$68="no","",ROUND($I1254,4))</f>
        <v>0.24399999999999999</v>
      </c>
    </row>
    <row r="1255" spans="9:13" x14ac:dyDescent="0.25">
      <c r="I1255" s="134">
        <f t="shared" si="211"/>
        <v>0.24500000000000019</v>
      </c>
      <c r="J1255" s="134">
        <f>IF('2-E-Communication'!$AB$65="no","",ROUND($I1255,4))</f>
        <v>0.245</v>
      </c>
      <c r="K1255" s="134">
        <f>IF('2-E-Communication'!$AB$66="no","",ROUND($I1255,4))</f>
        <v>0.245</v>
      </c>
      <c r="L1255" s="134">
        <f>IF('2-E-Communication'!$AB$67="no","",ROUND($I1255,4))</f>
        <v>0.245</v>
      </c>
      <c r="M1255" s="134">
        <f>IF('2-E-Communication'!$AB$68="no","",ROUND($I1255,4))</f>
        <v>0.245</v>
      </c>
    </row>
    <row r="1256" spans="9:13" x14ac:dyDescent="0.25">
      <c r="I1256" s="134">
        <f t="shared" si="211"/>
        <v>0.24600000000000019</v>
      </c>
      <c r="J1256" s="134">
        <f>IF('2-E-Communication'!$AB$65="no","",ROUND($I1256,4))</f>
        <v>0.246</v>
      </c>
      <c r="K1256" s="134">
        <f>IF('2-E-Communication'!$AB$66="no","",ROUND($I1256,4))</f>
        <v>0.246</v>
      </c>
      <c r="L1256" s="134">
        <f>IF('2-E-Communication'!$AB$67="no","",ROUND($I1256,4))</f>
        <v>0.246</v>
      </c>
      <c r="M1256" s="134">
        <f>IF('2-E-Communication'!$AB$68="no","",ROUND($I1256,4))</f>
        <v>0.246</v>
      </c>
    </row>
    <row r="1257" spans="9:13" x14ac:dyDescent="0.25">
      <c r="I1257" s="134">
        <f t="shared" si="211"/>
        <v>0.24700000000000019</v>
      </c>
      <c r="J1257" s="134">
        <f>IF('2-E-Communication'!$AB$65="no","",ROUND($I1257,4))</f>
        <v>0.247</v>
      </c>
      <c r="K1257" s="134">
        <f>IF('2-E-Communication'!$AB$66="no","",ROUND($I1257,4))</f>
        <v>0.247</v>
      </c>
      <c r="L1257" s="134">
        <f>IF('2-E-Communication'!$AB$67="no","",ROUND($I1257,4))</f>
        <v>0.247</v>
      </c>
      <c r="M1257" s="134">
        <f>IF('2-E-Communication'!$AB$68="no","",ROUND($I1257,4))</f>
        <v>0.247</v>
      </c>
    </row>
    <row r="1258" spans="9:13" x14ac:dyDescent="0.25">
      <c r="I1258" s="134">
        <f t="shared" si="211"/>
        <v>0.24800000000000019</v>
      </c>
      <c r="J1258" s="134">
        <f>IF('2-E-Communication'!$AB$65="no","",ROUND($I1258,4))</f>
        <v>0.248</v>
      </c>
      <c r="K1258" s="134">
        <f>IF('2-E-Communication'!$AB$66="no","",ROUND($I1258,4))</f>
        <v>0.248</v>
      </c>
      <c r="L1258" s="134">
        <f>IF('2-E-Communication'!$AB$67="no","",ROUND($I1258,4))</f>
        <v>0.248</v>
      </c>
      <c r="M1258" s="134">
        <f>IF('2-E-Communication'!$AB$68="no","",ROUND($I1258,4))</f>
        <v>0.248</v>
      </c>
    </row>
    <row r="1259" spans="9:13" x14ac:dyDescent="0.25">
      <c r="I1259" s="134">
        <f t="shared" ref="I1259:I1322" si="212">I1258+0.001</f>
        <v>0.24900000000000019</v>
      </c>
      <c r="J1259" s="134">
        <f>IF('2-E-Communication'!$AB$65="no","",ROUND($I1259,4))</f>
        <v>0.249</v>
      </c>
      <c r="K1259" s="134">
        <f>IF('2-E-Communication'!$AB$66="no","",ROUND($I1259,4))</f>
        <v>0.249</v>
      </c>
      <c r="L1259" s="134">
        <f>IF('2-E-Communication'!$AB$67="no","",ROUND($I1259,4))</f>
        <v>0.249</v>
      </c>
      <c r="M1259" s="134">
        <f>IF('2-E-Communication'!$AB$68="no","",ROUND($I1259,4))</f>
        <v>0.249</v>
      </c>
    </row>
    <row r="1260" spans="9:13" x14ac:dyDescent="0.25">
      <c r="I1260" s="134">
        <f t="shared" si="212"/>
        <v>0.25000000000000017</v>
      </c>
      <c r="J1260" s="134">
        <f>IF('2-E-Communication'!$AB$65="no","",ROUND($I1260,4))</f>
        <v>0.25</v>
      </c>
      <c r="K1260" s="134">
        <f>IF('2-E-Communication'!$AB$66="no","",ROUND($I1260,4))</f>
        <v>0.25</v>
      </c>
      <c r="L1260" s="134">
        <f>IF('2-E-Communication'!$AB$67="no","",ROUND($I1260,4))</f>
        <v>0.25</v>
      </c>
      <c r="M1260" s="134">
        <f>IF('2-E-Communication'!$AB$68="no","",ROUND($I1260,4))</f>
        <v>0.25</v>
      </c>
    </row>
    <row r="1261" spans="9:13" x14ac:dyDescent="0.25">
      <c r="I1261" s="134">
        <f t="shared" si="212"/>
        <v>0.25100000000000017</v>
      </c>
      <c r="J1261" s="134">
        <f>IF('2-E-Communication'!$AB$65="no","",ROUND($I1261,4))</f>
        <v>0.251</v>
      </c>
      <c r="K1261" s="134">
        <f>IF('2-E-Communication'!$AB$66="no","",ROUND($I1261,4))</f>
        <v>0.251</v>
      </c>
      <c r="L1261" s="134">
        <f>IF('2-E-Communication'!$AB$67="no","",ROUND($I1261,4))</f>
        <v>0.251</v>
      </c>
      <c r="M1261" s="134">
        <f>IF('2-E-Communication'!$AB$68="no","",ROUND($I1261,4))</f>
        <v>0.251</v>
      </c>
    </row>
    <row r="1262" spans="9:13" x14ac:dyDescent="0.25">
      <c r="I1262" s="134">
        <f t="shared" si="212"/>
        <v>0.25200000000000017</v>
      </c>
      <c r="J1262" s="134">
        <f>IF('2-E-Communication'!$AB$65="no","",ROUND($I1262,4))</f>
        <v>0.252</v>
      </c>
      <c r="K1262" s="134">
        <f>IF('2-E-Communication'!$AB$66="no","",ROUND($I1262,4))</f>
        <v>0.252</v>
      </c>
      <c r="L1262" s="134">
        <f>IF('2-E-Communication'!$AB$67="no","",ROUND($I1262,4))</f>
        <v>0.252</v>
      </c>
      <c r="M1262" s="134">
        <f>IF('2-E-Communication'!$AB$68="no","",ROUND($I1262,4))</f>
        <v>0.252</v>
      </c>
    </row>
    <row r="1263" spans="9:13" x14ac:dyDescent="0.25">
      <c r="I1263" s="134">
        <f t="shared" si="212"/>
        <v>0.25300000000000017</v>
      </c>
      <c r="J1263" s="134">
        <f>IF('2-E-Communication'!$AB$65="no","",ROUND($I1263,4))</f>
        <v>0.253</v>
      </c>
      <c r="K1263" s="134">
        <f>IF('2-E-Communication'!$AB$66="no","",ROUND($I1263,4))</f>
        <v>0.253</v>
      </c>
      <c r="L1263" s="134">
        <f>IF('2-E-Communication'!$AB$67="no","",ROUND($I1263,4))</f>
        <v>0.253</v>
      </c>
      <c r="M1263" s="134">
        <f>IF('2-E-Communication'!$AB$68="no","",ROUND($I1263,4))</f>
        <v>0.253</v>
      </c>
    </row>
    <row r="1264" spans="9:13" x14ac:dyDescent="0.25">
      <c r="I1264" s="134">
        <f t="shared" si="212"/>
        <v>0.25400000000000017</v>
      </c>
      <c r="J1264" s="134">
        <f>IF('2-E-Communication'!$AB$65="no","",ROUND($I1264,4))</f>
        <v>0.254</v>
      </c>
      <c r="K1264" s="134">
        <f>IF('2-E-Communication'!$AB$66="no","",ROUND($I1264,4))</f>
        <v>0.254</v>
      </c>
      <c r="L1264" s="134">
        <f>IF('2-E-Communication'!$AB$67="no","",ROUND($I1264,4))</f>
        <v>0.254</v>
      </c>
      <c r="M1264" s="134">
        <f>IF('2-E-Communication'!$AB$68="no","",ROUND($I1264,4))</f>
        <v>0.254</v>
      </c>
    </row>
    <row r="1265" spans="9:13" x14ac:dyDescent="0.25">
      <c r="I1265" s="134">
        <f t="shared" si="212"/>
        <v>0.25500000000000017</v>
      </c>
      <c r="J1265" s="134">
        <f>IF('2-E-Communication'!$AB$65="no","",ROUND($I1265,4))</f>
        <v>0.255</v>
      </c>
      <c r="K1265" s="134">
        <f>IF('2-E-Communication'!$AB$66="no","",ROUND($I1265,4))</f>
        <v>0.255</v>
      </c>
      <c r="L1265" s="134">
        <f>IF('2-E-Communication'!$AB$67="no","",ROUND($I1265,4))</f>
        <v>0.255</v>
      </c>
      <c r="M1265" s="134">
        <f>IF('2-E-Communication'!$AB$68="no","",ROUND($I1265,4))</f>
        <v>0.255</v>
      </c>
    </row>
    <row r="1266" spans="9:13" x14ac:dyDescent="0.25">
      <c r="I1266" s="134">
        <f t="shared" si="212"/>
        <v>0.25600000000000017</v>
      </c>
      <c r="J1266" s="134">
        <f>IF('2-E-Communication'!$AB$65="no","",ROUND($I1266,4))</f>
        <v>0.25600000000000001</v>
      </c>
      <c r="K1266" s="134">
        <f>IF('2-E-Communication'!$AB$66="no","",ROUND($I1266,4))</f>
        <v>0.25600000000000001</v>
      </c>
      <c r="L1266" s="134">
        <f>IF('2-E-Communication'!$AB$67="no","",ROUND($I1266,4))</f>
        <v>0.25600000000000001</v>
      </c>
      <c r="M1266" s="134">
        <f>IF('2-E-Communication'!$AB$68="no","",ROUND($I1266,4))</f>
        <v>0.25600000000000001</v>
      </c>
    </row>
    <row r="1267" spans="9:13" x14ac:dyDescent="0.25">
      <c r="I1267" s="134">
        <f t="shared" si="212"/>
        <v>0.25700000000000017</v>
      </c>
      <c r="J1267" s="134">
        <f>IF('2-E-Communication'!$AB$65="no","",ROUND($I1267,4))</f>
        <v>0.25700000000000001</v>
      </c>
      <c r="K1267" s="134">
        <f>IF('2-E-Communication'!$AB$66="no","",ROUND($I1267,4))</f>
        <v>0.25700000000000001</v>
      </c>
      <c r="L1267" s="134">
        <f>IF('2-E-Communication'!$AB$67="no","",ROUND($I1267,4))</f>
        <v>0.25700000000000001</v>
      </c>
      <c r="M1267" s="134">
        <f>IF('2-E-Communication'!$AB$68="no","",ROUND($I1267,4))</f>
        <v>0.25700000000000001</v>
      </c>
    </row>
    <row r="1268" spans="9:13" x14ac:dyDescent="0.25">
      <c r="I1268" s="134">
        <f t="shared" si="212"/>
        <v>0.25800000000000017</v>
      </c>
      <c r="J1268" s="134">
        <f>IF('2-E-Communication'!$AB$65="no","",ROUND($I1268,4))</f>
        <v>0.25800000000000001</v>
      </c>
      <c r="K1268" s="134">
        <f>IF('2-E-Communication'!$AB$66="no","",ROUND($I1268,4))</f>
        <v>0.25800000000000001</v>
      </c>
      <c r="L1268" s="134">
        <f>IF('2-E-Communication'!$AB$67="no","",ROUND($I1268,4))</f>
        <v>0.25800000000000001</v>
      </c>
      <c r="M1268" s="134">
        <f>IF('2-E-Communication'!$AB$68="no","",ROUND($I1268,4))</f>
        <v>0.25800000000000001</v>
      </c>
    </row>
    <row r="1269" spans="9:13" x14ac:dyDescent="0.25">
      <c r="I1269" s="134">
        <f t="shared" si="212"/>
        <v>0.25900000000000017</v>
      </c>
      <c r="J1269" s="134">
        <f>IF('2-E-Communication'!$AB$65="no","",ROUND($I1269,4))</f>
        <v>0.25900000000000001</v>
      </c>
      <c r="K1269" s="134">
        <f>IF('2-E-Communication'!$AB$66="no","",ROUND($I1269,4))</f>
        <v>0.25900000000000001</v>
      </c>
      <c r="L1269" s="134">
        <f>IF('2-E-Communication'!$AB$67="no","",ROUND($I1269,4))</f>
        <v>0.25900000000000001</v>
      </c>
      <c r="M1269" s="134">
        <f>IF('2-E-Communication'!$AB$68="no","",ROUND($I1269,4))</f>
        <v>0.25900000000000001</v>
      </c>
    </row>
    <row r="1270" spans="9:13" x14ac:dyDescent="0.25">
      <c r="I1270" s="134">
        <f t="shared" si="212"/>
        <v>0.26000000000000018</v>
      </c>
      <c r="J1270" s="134">
        <f>IF('2-E-Communication'!$AB$65="no","",ROUND($I1270,4))</f>
        <v>0.26</v>
      </c>
      <c r="K1270" s="134">
        <f>IF('2-E-Communication'!$AB$66="no","",ROUND($I1270,4))</f>
        <v>0.26</v>
      </c>
      <c r="L1270" s="134">
        <f>IF('2-E-Communication'!$AB$67="no","",ROUND($I1270,4))</f>
        <v>0.26</v>
      </c>
      <c r="M1270" s="134">
        <f>IF('2-E-Communication'!$AB$68="no","",ROUND($I1270,4))</f>
        <v>0.26</v>
      </c>
    </row>
    <row r="1271" spans="9:13" x14ac:dyDescent="0.25">
      <c r="I1271" s="134">
        <f t="shared" si="212"/>
        <v>0.26100000000000018</v>
      </c>
      <c r="J1271" s="134">
        <f>IF('2-E-Communication'!$AB$65="no","",ROUND($I1271,4))</f>
        <v>0.26100000000000001</v>
      </c>
      <c r="K1271" s="134">
        <f>IF('2-E-Communication'!$AB$66="no","",ROUND($I1271,4))</f>
        <v>0.26100000000000001</v>
      </c>
      <c r="L1271" s="134">
        <f>IF('2-E-Communication'!$AB$67="no","",ROUND($I1271,4))</f>
        <v>0.26100000000000001</v>
      </c>
      <c r="M1271" s="134">
        <f>IF('2-E-Communication'!$AB$68="no","",ROUND($I1271,4))</f>
        <v>0.26100000000000001</v>
      </c>
    </row>
    <row r="1272" spans="9:13" x14ac:dyDescent="0.25">
      <c r="I1272" s="134">
        <f t="shared" si="212"/>
        <v>0.26200000000000018</v>
      </c>
      <c r="J1272" s="134">
        <f>IF('2-E-Communication'!$AB$65="no","",ROUND($I1272,4))</f>
        <v>0.26200000000000001</v>
      </c>
      <c r="K1272" s="134">
        <f>IF('2-E-Communication'!$AB$66="no","",ROUND($I1272,4))</f>
        <v>0.26200000000000001</v>
      </c>
      <c r="L1272" s="134">
        <f>IF('2-E-Communication'!$AB$67="no","",ROUND($I1272,4))</f>
        <v>0.26200000000000001</v>
      </c>
      <c r="M1272" s="134">
        <f>IF('2-E-Communication'!$AB$68="no","",ROUND($I1272,4))</f>
        <v>0.26200000000000001</v>
      </c>
    </row>
    <row r="1273" spans="9:13" x14ac:dyDescent="0.25">
      <c r="I1273" s="134">
        <f t="shared" si="212"/>
        <v>0.26300000000000018</v>
      </c>
      <c r="J1273" s="134">
        <f>IF('2-E-Communication'!$AB$65="no","",ROUND($I1273,4))</f>
        <v>0.26300000000000001</v>
      </c>
      <c r="K1273" s="134">
        <f>IF('2-E-Communication'!$AB$66="no","",ROUND($I1273,4))</f>
        <v>0.26300000000000001</v>
      </c>
      <c r="L1273" s="134">
        <f>IF('2-E-Communication'!$AB$67="no","",ROUND($I1273,4))</f>
        <v>0.26300000000000001</v>
      </c>
      <c r="M1273" s="134">
        <f>IF('2-E-Communication'!$AB$68="no","",ROUND($I1273,4))</f>
        <v>0.26300000000000001</v>
      </c>
    </row>
    <row r="1274" spans="9:13" x14ac:dyDescent="0.25">
      <c r="I1274" s="134">
        <f t="shared" si="212"/>
        <v>0.26400000000000018</v>
      </c>
      <c r="J1274" s="134">
        <f>IF('2-E-Communication'!$AB$65="no","",ROUND($I1274,4))</f>
        <v>0.26400000000000001</v>
      </c>
      <c r="K1274" s="134">
        <f>IF('2-E-Communication'!$AB$66="no","",ROUND($I1274,4))</f>
        <v>0.26400000000000001</v>
      </c>
      <c r="L1274" s="134">
        <f>IF('2-E-Communication'!$AB$67="no","",ROUND($I1274,4))</f>
        <v>0.26400000000000001</v>
      </c>
      <c r="M1274" s="134">
        <f>IF('2-E-Communication'!$AB$68="no","",ROUND($I1274,4))</f>
        <v>0.26400000000000001</v>
      </c>
    </row>
    <row r="1275" spans="9:13" x14ac:dyDescent="0.25">
      <c r="I1275" s="134">
        <f t="shared" si="212"/>
        <v>0.26500000000000018</v>
      </c>
      <c r="J1275" s="134">
        <f>IF('2-E-Communication'!$AB$65="no","",ROUND($I1275,4))</f>
        <v>0.26500000000000001</v>
      </c>
      <c r="K1275" s="134">
        <f>IF('2-E-Communication'!$AB$66="no","",ROUND($I1275,4))</f>
        <v>0.26500000000000001</v>
      </c>
      <c r="L1275" s="134">
        <f>IF('2-E-Communication'!$AB$67="no","",ROUND($I1275,4))</f>
        <v>0.26500000000000001</v>
      </c>
      <c r="M1275" s="134">
        <f>IF('2-E-Communication'!$AB$68="no","",ROUND($I1275,4))</f>
        <v>0.26500000000000001</v>
      </c>
    </row>
    <row r="1276" spans="9:13" x14ac:dyDescent="0.25">
      <c r="I1276" s="134">
        <f t="shared" si="212"/>
        <v>0.26600000000000018</v>
      </c>
      <c r="J1276" s="134">
        <f>IF('2-E-Communication'!$AB$65="no","",ROUND($I1276,4))</f>
        <v>0.26600000000000001</v>
      </c>
      <c r="K1276" s="134">
        <f>IF('2-E-Communication'!$AB$66="no","",ROUND($I1276,4))</f>
        <v>0.26600000000000001</v>
      </c>
      <c r="L1276" s="134">
        <f>IF('2-E-Communication'!$AB$67="no","",ROUND($I1276,4))</f>
        <v>0.26600000000000001</v>
      </c>
      <c r="M1276" s="134">
        <f>IF('2-E-Communication'!$AB$68="no","",ROUND($I1276,4))</f>
        <v>0.26600000000000001</v>
      </c>
    </row>
    <row r="1277" spans="9:13" x14ac:dyDescent="0.25">
      <c r="I1277" s="134">
        <f t="shared" si="212"/>
        <v>0.26700000000000018</v>
      </c>
      <c r="J1277" s="134">
        <f>IF('2-E-Communication'!$AB$65="no","",ROUND($I1277,4))</f>
        <v>0.26700000000000002</v>
      </c>
      <c r="K1277" s="134">
        <f>IF('2-E-Communication'!$AB$66="no","",ROUND($I1277,4))</f>
        <v>0.26700000000000002</v>
      </c>
      <c r="L1277" s="134">
        <f>IF('2-E-Communication'!$AB$67="no","",ROUND($I1277,4))</f>
        <v>0.26700000000000002</v>
      </c>
      <c r="M1277" s="134">
        <f>IF('2-E-Communication'!$AB$68="no","",ROUND($I1277,4))</f>
        <v>0.26700000000000002</v>
      </c>
    </row>
    <row r="1278" spans="9:13" x14ac:dyDescent="0.25">
      <c r="I1278" s="134">
        <f t="shared" si="212"/>
        <v>0.26800000000000018</v>
      </c>
      <c r="J1278" s="134">
        <f>IF('2-E-Communication'!$AB$65="no","",ROUND($I1278,4))</f>
        <v>0.26800000000000002</v>
      </c>
      <c r="K1278" s="134">
        <f>IF('2-E-Communication'!$AB$66="no","",ROUND($I1278,4))</f>
        <v>0.26800000000000002</v>
      </c>
      <c r="L1278" s="134">
        <f>IF('2-E-Communication'!$AB$67="no","",ROUND($I1278,4))</f>
        <v>0.26800000000000002</v>
      </c>
      <c r="M1278" s="134">
        <f>IF('2-E-Communication'!$AB$68="no","",ROUND($I1278,4))</f>
        <v>0.26800000000000002</v>
      </c>
    </row>
    <row r="1279" spans="9:13" x14ac:dyDescent="0.25">
      <c r="I1279" s="134">
        <f t="shared" si="212"/>
        <v>0.26900000000000018</v>
      </c>
      <c r="J1279" s="134">
        <f>IF('2-E-Communication'!$AB$65="no","",ROUND($I1279,4))</f>
        <v>0.26900000000000002</v>
      </c>
      <c r="K1279" s="134">
        <f>IF('2-E-Communication'!$AB$66="no","",ROUND($I1279,4))</f>
        <v>0.26900000000000002</v>
      </c>
      <c r="L1279" s="134">
        <f>IF('2-E-Communication'!$AB$67="no","",ROUND($I1279,4))</f>
        <v>0.26900000000000002</v>
      </c>
      <c r="M1279" s="134">
        <f>IF('2-E-Communication'!$AB$68="no","",ROUND($I1279,4))</f>
        <v>0.26900000000000002</v>
      </c>
    </row>
    <row r="1280" spans="9:13" x14ac:dyDescent="0.25">
      <c r="I1280" s="134">
        <f t="shared" si="212"/>
        <v>0.27000000000000018</v>
      </c>
      <c r="J1280" s="134">
        <f>IF('2-E-Communication'!$AB$65="no","",ROUND($I1280,4))</f>
        <v>0.27</v>
      </c>
      <c r="K1280" s="134">
        <f>IF('2-E-Communication'!$AB$66="no","",ROUND($I1280,4))</f>
        <v>0.27</v>
      </c>
      <c r="L1280" s="134">
        <f>IF('2-E-Communication'!$AB$67="no","",ROUND($I1280,4))</f>
        <v>0.27</v>
      </c>
      <c r="M1280" s="134">
        <f>IF('2-E-Communication'!$AB$68="no","",ROUND($I1280,4))</f>
        <v>0.27</v>
      </c>
    </row>
    <row r="1281" spans="9:13" x14ac:dyDescent="0.25">
      <c r="I1281" s="134">
        <f t="shared" si="212"/>
        <v>0.27100000000000019</v>
      </c>
      <c r="J1281" s="134">
        <f>IF('2-E-Communication'!$AB$65="no","",ROUND($I1281,4))</f>
        <v>0.27100000000000002</v>
      </c>
      <c r="K1281" s="134">
        <f>IF('2-E-Communication'!$AB$66="no","",ROUND($I1281,4))</f>
        <v>0.27100000000000002</v>
      </c>
      <c r="L1281" s="134">
        <f>IF('2-E-Communication'!$AB$67="no","",ROUND($I1281,4))</f>
        <v>0.27100000000000002</v>
      </c>
      <c r="M1281" s="134">
        <f>IF('2-E-Communication'!$AB$68="no","",ROUND($I1281,4))</f>
        <v>0.27100000000000002</v>
      </c>
    </row>
    <row r="1282" spans="9:13" x14ac:dyDescent="0.25">
      <c r="I1282" s="134">
        <f t="shared" si="212"/>
        <v>0.27200000000000019</v>
      </c>
      <c r="J1282" s="134">
        <f>IF('2-E-Communication'!$AB$65="no","",ROUND($I1282,4))</f>
        <v>0.27200000000000002</v>
      </c>
      <c r="K1282" s="134">
        <f>IF('2-E-Communication'!$AB$66="no","",ROUND($I1282,4))</f>
        <v>0.27200000000000002</v>
      </c>
      <c r="L1282" s="134">
        <f>IF('2-E-Communication'!$AB$67="no","",ROUND($I1282,4))</f>
        <v>0.27200000000000002</v>
      </c>
      <c r="M1282" s="134">
        <f>IF('2-E-Communication'!$AB$68="no","",ROUND($I1282,4))</f>
        <v>0.27200000000000002</v>
      </c>
    </row>
    <row r="1283" spans="9:13" x14ac:dyDescent="0.25">
      <c r="I1283" s="134">
        <f t="shared" si="212"/>
        <v>0.27300000000000019</v>
      </c>
      <c r="J1283" s="134">
        <f>IF('2-E-Communication'!$AB$65="no","",ROUND($I1283,4))</f>
        <v>0.27300000000000002</v>
      </c>
      <c r="K1283" s="134">
        <f>IF('2-E-Communication'!$AB$66="no","",ROUND($I1283,4))</f>
        <v>0.27300000000000002</v>
      </c>
      <c r="L1283" s="134">
        <f>IF('2-E-Communication'!$AB$67="no","",ROUND($I1283,4))</f>
        <v>0.27300000000000002</v>
      </c>
      <c r="M1283" s="134">
        <f>IF('2-E-Communication'!$AB$68="no","",ROUND($I1283,4))</f>
        <v>0.27300000000000002</v>
      </c>
    </row>
    <row r="1284" spans="9:13" x14ac:dyDescent="0.25">
      <c r="I1284" s="134">
        <f t="shared" si="212"/>
        <v>0.27400000000000019</v>
      </c>
      <c r="J1284" s="134">
        <f>IF('2-E-Communication'!$AB$65="no","",ROUND($I1284,4))</f>
        <v>0.27400000000000002</v>
      </c>
      <c r="K1284" s="134">
        <f>IF('2-E-Communication'!$AB$66="no","",ROUND($I1284,4))</f>
        <v>0.27400000000000002</v>
      </c>
      <c r="L1284" s="134">
        <f>IF('2-E-Communication'!$AB$67="no","",ROUND($I1284,4))</f>
        <v>0.27400000000000002</v>
      </c>
      <c r="M1284" s="134">
        <f>IF('2-E-Communication'!$AB$68="no","",ROUND($I1284,4))</f>
        <v>0.27400000000000002</v>
      </c>
    </row>
    <row r="1285" spans="9:13" x14ac:dyDescent="0.25">
      <c r="I1285" s="134">
        <f t="shared" si="212"/>
        <v>0.27500000000000019</v>
      </c>
      <c r="J1285" s="134">
        <f>IF('2-E-Communication'!$AB$65="no","",ROUND($I1285,4))</f>
        <v>0.27500000000000002</v>
      </c>
      <c r="K1285" s="134">
        <f>IF('2-E-Communication'!$AB$66="no","",ROUND($I1285,4))</f>
        <v>0.27500000000000002</v>
      </c>
      <c r="L1285" s="134">
        <f>IF('2-E-Communication'!$AB$67="no","",ROUND($I1285,4))</f>
        <v>0.27500000000000002</v>
      </c>
      <c r="M1285" s="134">
        <f>IF('2-E-Communication'!$AB$68="no","",ROUND($I1285,4))</f>
        <v>0.27500000000000002</v>
      </c>
    </row>
    <row r="1286" spans="9:13" x14ac:dyDescent="0.25">
      <c r="I1286" s="134">
        <f t="shared" si="212"/>
        <v>0.27600000000000019</v>
      </c>
      <c r="J1286" s="134">
        <f>IF('2-E-Communication'!$AB$65="no","",ROUND($I1286,4))</f>
        <v>0.27600000000000002</v>
      </c>
      <c r="K1286" s="134">
        <f>IF('2-E-Communication'!$AB$66="no","",ROUND($I1286,4))</f>
        <v>0.27600000000000002</v>
      </c>
      <c r="L1286" s="134">
        <f>IF('2-E-Communication'!$AB$67="no","",ROUND($I1286,4))</f>
        <v>0.27600000000000002</v>
      </c>
      <c r="M1286" s="134">
        <f>IF('2-E-Communication'!$AB$68="no","",ROUND($I1286,4))</f>
        <v>0.27600000000000002</v>
      </c>
    </row>
    <row r="1287" spans="9:13" x14ac:dyDescent="0.25">
      <c r="I1287" s="134">
        <f t="shared" si="212"/>
        <v>0.27700000000000019</v>
      </c>
      <c r="J1287" s="134">
        <f>IF('2-E-Communication'!$AB$65="no","",ROUND($I1287,4))</f>
        <v>0.27700000000000002</v>
      </c>
      <c r="K1287" s="134">
        <f>IF('2-E-Communication'!$AB$66="no","",ROUND($I1287,4))</f>
        <v>0.27700000000000002</v>
      </c>
      <c r="L1287" s="134">
        <f>IF('2-E-Communication'!$AB$67="no","",ROUND($I1287,4))</f>
        <v>0.27700000000000002</v>
      </c>
      <c r="M1287" s="134">
        <f>IF('2-E-Communication'!$AB$68="no","",ROUND($I1287,4))</f>
        <v>0.27700000000000002</v>
      </c>
    </row>
    <row r="1288" spans="9:13" x14ac:dyDescent="0.25">
      <c r="I1288" s="134">
        <f t="shared" si="212"/>
        <v>0.27800000000000019</v>
      </c>
      <c r="J1288" s="134">
        <f>IF('2-E-Communication'!$AB$65="no","",ROUND($I1288,4))</f>
        <v>0.27800000000000002</v>
      </c>
      <c r="K1288" s="134">
        <f>IF('2-E-Communication'!$AB$66="no","",ROUND($I1288,4))</f>
        <v>0.27800000000000002</v>
      </c>
      <c r="L1288" s="134">
        <f>IF('2-E-Communication'!$AB$67="no","",ROUND($I1288,4))</f>
        <v>0.27800000000000002</v>
      </c>
      <c r="M1288" s="134">
        <f>IF('2-E-Communication'!$AB$68="no","",ROUND($I1288,4))</f>
        <v>0.27800000000000002</v>
      </c>
    </row>
    <row r="1289" spans="9:13" x14ac:dyDescent="0.25">
      <c r="I1289" s="134">
        <f t="shared" si="212"/>
        <v>0.27900000000000019</v>
      </c>
      <c r="J1289" s="134">
        <f>IF('2-E-Communication'!$AB$65="no","",ROUND($I1289,4))</f>
        <v>0.27900000000000003</v>
      </c>
      <c r="K1289" s="134">
        <f>IF('2-E-Communication'!$AB$66="no","",ROUND($I1289,4))</f>
        <v>0.27900000000000003</v>
      </c>
      <c r="L1289" s="134">
        <f>IF('2-E-Communication'!$AB$67="no","",ROUND($I1289,4))</f>
        <v>0.27900000000000003</v>
      </c>
      <c r="M1289" s="134">
        <f>IF('2-E-Communication'!$AB$68="no","",ROUND($I1289,4))</f>
        <v>0.27900000000000003</v>
      </c>
    </row>
    <row r="1290" spans="9:13" x14ac:dyDescent="0.25">
      <c r="I1290" s="134">
        <f t="shared" si="212"/>
        <v>0.28000000000000019</v>
      </c>
      <c r="J1290" s="134">
        <f>IF('2-E-Communication'!$AB$65="no","",ROUND($I1290,4))</f>
        <v>0.28000000000000003</v>
      </c>
      <c r="K1290" s="134">
        <f>IF('2-E-Communication'!$AB$66="no","",ROUND($I1290,4))</f>
        <v>0.28000000000000003</v>
      </c>
      <c r="L1290" s="134">
        <f>IF('2-E-Communication'!$AB$67="no","",ROUND($I1290,4))</f>
        <v>0.28000000000000003</v>
      </c>
      <c r="M1290" s="134">
        <f>IF('2-E-Communication'!$AB$68="no","",ROUND($I1290,4))</f>
        <v>0.28000000000000003</v>
      </c>
    </row>
    <row r="1291" spans="9:13" x14ac:dyDescent="0.25">
      <c r="I1291" s="134">
        <f t="shared" si="212"/>
        <v>0.28100000000000019</v>
      </c>
      <c r="J1291" s="134">
        <f>IF('2-E-Communication'!$AB$65="no","",ROUND($I1291,4))</f>
        <v>0.28100000000000003</v>
      </c>
      <c r="K1291" s="134">
        <f>IF('2-E-Communication'!$AB$66="no","",ROUND($I1291,4))</f>
        <v>0.28100000000000003</v>
      </c>
      <c r="L1291" s="134">
        <f>IF('2-E-Communication'!$AB$67="no","",ROUND($I1291,4))</f>
        <v>0.28100000000000003</v>
      </c>
      <c r="M1291" s="134">
        <f>IF('2-E-Communication'!$AB$68="no","",ROUND($I1291,4))</f>
        <v>0.28100000000000003</v>
      </c>
    </row>
    <row r="1292" spans="9:13" x14ac:dyDescent="0.25">
      <c r="I1292" s="134">
        <f t="shared" si="212"/>
        <v>0.28200000000000019</v>
      </c>
      <c r="J1292" s="134">
        <f>IF('2-E-Communication'!$AB$65="no","",ROUND($I1292,4))</f>
        <v>0.28199999999999997</v>
      </c>
      <c r="K1292" s="134">
        <f>IF('2-E-Communication'!$AB$66="no","",ROUND($I1292,4))</f>
        <v>0.28199999999999997</v>
      </c>
      <c r="L1292" s="134">
        <f>IF('2-E-Communication'!$AB$67="no","",ROUND($I1292,4))</f>
        <v>0.28199999999999997</v>
      </c>
      <c r="M1292" s="134">
        <f>IF('2-E-Communication'!$AB$68="no","",ROUND($I1292,4))</f>
        <v>0.28199999999999997</v>
      </c>
    </row>
    <row r="1293" spans="9:13" x14ac:dyDescent="0.25">
      <c r="I1293" s="134">
        <f t="shared" si="212"/>
        <v>0.2830000000000002</v>
      </c>
      <c r="J1293" s="134">
        <f>IF('2-E-Communication'!$AB$65="no","",ROUND($I1293,4))</f>
        <v>0.28299999999999997</v>
      </c>
      <c r="K1293" s="134">
        <f>IF('2-E-Communication'!$AB$66="no","",ROUND($I1293,4))</f>
        <v>0.28299999999999997</v>
      </c>
      <c r="L1293" s="134">
        <f>IF('2-E-Communication'!$AB$67="no","",ROUND($I1293,4))</f>
        <v>0.28299999999999997</v>
      </c>
      <c r="M1293" s="134">
        <f>IF('2-E-Communication'!$AB$68="no","",ROUND($I1293,4))</f>
        <v>0.28299999999999997</v>
      </c>
    </row>
    <row r="1294" spans="9:13" x14ac:dyDescent="0.25">
      <c r="I1294" s="134">
        <f t="shared" si="212"/>
        <v>0.2840000000000002</v>
      </c>
      <c r="J1294" s="134">
        <f>IF('2-E-Communication'!$AB$65="no","",ROUND($I1294,4))</f>
        <v>0.28399999999999997</v>
      </c>
      <c r="K1294" s="134">
        <f>IF('2-E-Communication'!$AB$66="no","",ROUND($I1294,4))</f>
        <v>0.28399999999999997</v>
      </c>
      <c r="L1294" s="134">
        <f>IF('2-E-Communication'!$AB$67="no","",ROUND($I1294,4))</f>
        <v>0.28399999999999997</v>
      </c>
      <c r="M1294" s="134">
        <f>IF('2-E-Communication'!$AB$68="no","",ROUND($I1294,4))</f>
        <v>0.28399999999999997</v>
      </c>
    </row>
    <row r="1295" spans="9:13" x14ac:dyDescent="0.25">
      <c r="I1295" s="134">
        <f t="shared" si="212"/>
        <v>0.2850000000000002</v>
      </c>
      <c r="J1295" s="134">
        <f>IF('2-E-Communication'!$AB$65="no","",ROUND($I1295,4))</f>
        <v>0.28499999999999998</v>
      </c>
      <c r="K1295" s="134">
        <f>IF('2-E-Communication'!$AB$66="no","",ROUND($I1295,4))</f>
        <v>0.28499999999999998</v>
      </c>
      <c r="L1295" s="134">
        <f>IF('2-E-Communication'!$AB$67="no","",ROUND($I1295,4))</f>
        <v>0.28499999999999998</v>
      </c>
      <c r="M1295" s="134">
        <f>IF('2-E-Communication'!$AB$68="no","",ROUND($I1295,4))</f>
        <v>0.28499999999999998</v>
      </c>
    </row>
    <row r="1296" spans="9:13" x14ac:dyDescent="0.25">
      <c r="I1296" s="134">
        <f t="shared" si="212"/>
        <v>0.2860000000000002</v>
      </c>
      <c r="J1296" s="134">
        <f>IF('2-E-Communication'!$AB$65="no","",ROUND($I1296,4))</f>
        <v>0.28599999999999998</v>
      </c>
      <c r="K1296" s="134">
        <f>IF('2-E-Communication'!$AB$66="no","",ROUND($I1296,4))</f>
        <v>0.28599999999999998</v>
      </c>
      <c r="L1296" s="134">
        <f>IF('2-E-Communication'!$AB$67="no","",ROUND($I1296,4))</f>
        <v>0.28599999999999998</v>
      </c>
      <c r="M1296" s="134">
        <f>IF('2-E-Communication'!$AB$68="no","",ROUND($I1296,4))</f>
        <v>0.28599999999999998</v>
      </c>
    </row>
    <row r="1297" spans="9:13" x14ac:dyDescent="0.25">
      <c r="I1297" s="134">
        <f t="shared" si="212"/>
        <v>0.2870000000000002</v>
      </c>
      <c r="J1297" s="134">
        <f>IF('2-E-Communication'!$AB$65="no","",ROUND($I1297,4))</f>
        <v>0.28699999999999998</v>
      </c>
      <c r="K1297" s="134">
        <f>IF('2-E-Communication'!$AB$66="no","",ROUND($I1297,4))</f>
        <v>0.28699999999999998</v>
      </c>
      <c r="L1297" s="134">
        <f>IF('2-E-Communication'!$AB$67="no","",ROUND($I1297,4))</f>
        <v>0.28699999999999998</v>
      </c>
      <c r="M1297" s="134">
        <f>IF('2-E-Communication'!$AB$68="no","",ROUND($I1297,4))</f>
        <v>0.28699999999999998</v>
      </c>
    </row>
    <row r="1298" spans="9:13" x14ac:dyDescent="0.25">
      <c r="I1298" s="134">
        <f t="shared" si="212"/>
        <v>0.2880000000000002</v>
      </c>
      <c r="J1298" s="134">
        <f>IF('2-E-Communication'!$AB$65="no","",ROUND($I1298,4))</f>
        <v>0.28799999999999998</v>
      </c>
      <c r="K1298" s="134">
        <f>IF('2-E-Communication'!$AB$66="no","",ROUND($I1298,4))</f>
        <v>0.28799999999999998</v>
      </c>
      <c r="L1298" s="134">
        <f>IF('2-E-Communication'!$AB$67="no","",ROUND($I1298,4))</f>
        <v>0.28799999999999998</v>
      </c>
      <c r="M1298" s="134">
        <f>IF('2-E-Communication'!$AB$68="no","",ROUND($I1298,4))</f>
        <v>0.28799999999999998</v>
      </c>
    </row>
    <row r="1299" spans="9:13" x14ac:dyDescent="0.25">
      <c r="I1299" s="134">
        <f t="shared" si="212"/>
        <v>0.2890000000000002</v>
      </c>
      <c r="J1299" s="134">
        <f>IF('2-E-Communication'!$AB$65="no","",ROUND($I1299,4))</f>
        <v>0.28899999999999998</v>
      </c>
      <c r="K1299" s="134">
        <f>IF('2-E-Communication'!$AB$66="no","",ROUND($I1299,4))</f>
        <v>0.28899999999999998</v>
      </c>
      <c r="L1299" s="134">
        <f>IF('2-E-Communication'!$AB$67="no","",ROUND($I1299,4))</f>
        <v>0.28899999999999998</v>
      </c>
      <c r="M1299" s="134">
        <f>IF('2-E-Communication'!$AB$68="no","",ROUND($I1299,4))</f>
        <v>0.28899999999999998</v>
      </c>
    </row>
    <row r="1300" spans="9:13" x14ac:dyDescent="0.25">
      <c r="I1300" s="134">
        <f t="shared" si="212"/>
        <v>0.2900000000000002</v>
      </c>
      <c r="J1300" s="134">
        <f>IF('2-E-Communication'!$AB$65="no","",ROUND($I1300,4))</f>
        <v>0.28999999999999998</v>
      </c>
      <c r="K1300" s="134">
        <f>IF('2-E-Communication'!$AB$66="no","",ROUND($I1300,4))</f>
        <v>0.28999999999999998</v>
      </c>
      <c r="L1300" s="134">
        <f>IF('2-E-Communication'!$AB$67="no","",ROUND($I1300,4))</f>
        <v>0.28999999999999998</v>
      </c>
      <c r="M1300" s="134">
        <f>IF('2-E-Communication'!$AB$68="no","",ROUND($I1300,4))</f>
        <v>0.28999999999999998</v>
      </c>
    </row>
    <row r="1301" spans="9:13" x14ac:dyDescent="0.25">
      <c r="I1301" s="134">
        <f t="shared" si="212"/>
        <v>0.2910000000000002</v>
      </c>
      <c r="J1301" s="134">
        <f>IF('2-E-Communication'!$AB$65="no","",ROUND($I1301,4))</f>
        <v>0.29099999999999998</v>
      </c>
      <c r="K1301" s="134">
        <f>IF('2-E-Communication'!$AB$66="no","",ROUND($I1301,4))</f>
        <v>0.29099999999999998</v>
      </c>
      <c r="L1301" s="134">
        <f>IF('2-E-Communication'!$AB$67="no","",ROUND($I1301,4))</f>
        <v>0.29099999999999998</v>
      </c>
      <c r="M1301" s="134">
        <f>IF('2-E-Communication'!$AB$68="no","",ROUND($I1301,4))</f>
        <v>0.29099999999999998</v>
      </c>
    </row>
    <row r="1302" spans="9:13" x14ac:dyDescent="0.25">
      <c r="I1302" s="134">
        <f t="shared" si="212"/>
        <v>0.2920000000000002</v>
      </c>
      <c r="J1302" s="134">
        <f>IF('2-E-Communication'!$AB$65="no","",ROUND($I1302,4))</f>
        <v>0.29199999999999998</v>
      </c>
      <c r="K1302" s="134">
        <f>IF('2-E-Communication'!$AB$66="no","",ROUND($I1302,4))</f>
        <v>0.29199999999999998</v>
      </c>
      <c r="L1302" s="134">
        <f>IF('2-E-Communication'!$AB$67="no","",ROUND($I1302,4))</f>
        <v>0.29199999999999998</v>
      </c>
      <c r="M1302" s="134">
        <f>IF('2-E-Communication'!$AB$68="no","",ROUND($I1302,4))</f>
        <v>0.29199999999999998</v>
      </c>
    </row>
    <row r="1303" spans="9:13" x14ac:dyDescent="0.25">
      <c r="I1303" s="134">
        <f t="shared" si="212"/>
        <v>0.2930000000000002</v>
      </c>
      <c r="J1303" s="134">
        <f>IF('2-E-Communication'!$AB$65="no","",ROUND($I1303,4))</f>
        <v>0.29299999999999998</v>
      </c>
      <c r="K1303" s="134">
        <f>IF('2-E-Communication'!$AB$66="no","",ROUND($I1303,4))</f>
        <v>0.29299999999999998</v>
      </c>
      <c r="L1303" s="134">
        <f>IF('2-E-Communication'!$AB$67="no","",ROUND($I1303,4))</f>
        <v>0.29299999999999998</v>
      </c>
      <c r="M1303" s="134">
        <f>IF('2-E-Communication'!$AB$68="no","",ROUND($I1303,4))</f>
        <v>0.29299999999999998</v>
      </c>
    </row>
    <row r="1304" spans="9:13" x14ac:dyDescent="0.25">
      <c r="I1304" s="134">
        <f t="shared" si="212"/>
        <v>0.29400000000000021</v>
      </c>
      <c r="J1304" s="134">
        <f>IF('2-E-Communication'!$AB$65="no","",ROUND($I1304,4))</f>
        <v>0.29399999999999998</v>
      </c>
      <c r="K1304" s="134">
        <f>IF('2-E-Communication'!$AB$66="no","",ROUND($I1304,4))</f>
        <v>0.29399999999999998</v>
      </c>
      <c r="L1304" s="134">
        <f>IF('2-E-Communication'!$AB$67="no","",ROUND($I1304,4))</f>
        <v>0.29399999999999998</v>
      </c>
      <c r="M1304" s="134">
        <f>IF('2-E-Communication'!$AB$68="no","",ROUND($I1304,4))</f>
        <v>0.29399999999999998</v>
      </c>
    </row>
    <row r="1305" spans="9:13" x14ac:dyDescent="0.25">
      <c r="I1305" s="134">
        <f t="shared" si="212"/>
        <v>0.29500000000000021</v>
      </c>
      <c r="J1305" s="134">
        <f>IF('2-E-Communication'!$AB$65="no","",ROUND($I1305,4))</f>
        <v>0.29499999999999998</v>
      </c>
      <c r="K1305" s="134">
        <f>IF('2-E-Communication'!$AB$66="no","",ROUND($I1305,4))</f>
        <v>0.29499999999999998</v>
      </c>
      <c r="L1305" s="134">
        <f>IF('2-E-Communication'!$AB$67="no","",ROUND($I1305,4))</f>
        <v>0.29499999999999998</v>
      </c>
      <c r="M1305" s="134">
        <f>IF('2-E-Communication'!$AB$68="no","",ROUND($I1305,4))</f>
        <v>0.29499999999999998</v>
      </c>
    </row>
    <row r="1306" spans="9:13" x14ac:dyDescent="0.25">
      <c r="I1306" s="134">
        <f t="shared" si="212"/>
        <v>0.29600000000000021</v>
      </c>
      <c r="J1306" s="134">
        <f>IF('2-E-Communication'!$AB$65="no","",ROUND($I1306,4))</f>
        <v>0.29599999999999999</v>
      </c>
      <c r="K1306" s="134">
        <f>IF('2-E-Communication'!$AB$66="no","",ROUND($I1306,4))</f>
        <v>0.29599999999999999</v>
      </c>
      <c r="L1306" s="134">
        <f>IF('2-E-Communication'!$AB$67="no","",ROUND($I1306,4))</f>
        <v>0.29599999999999999</v>
      </c>
      <c r="M1306" s="134">
        <f>IF('2-E-Communication'!$AB$68="no","",ROUND($I1306,4))</f>
        <v>0.29599999999999999</v>
      </c>
    </row>
    <row r="1307" spans="9:13" x14ac:dyDescent="0.25">
      <c r="I1307" s="134">
        <f t="shared" si="212"/>
        <v>0.29700000000000021</v>
      </c>
      <c r="J1307" s="134">
        <f>IF('2-E-Communication'!$AB$65="no","",ROUND($I1307,4))</f>
        <v>0.29699999999999999</v>
      </c>
      <c r="K1307" s="134">
        <f>IF('2-E-Communication'!$AB$66="no","",ROUND($I1307,4))</f>
        <v>0.29699999999999999</v>
      </c>
      <c r="L1307" s="134">
        <f>IF('2-E-Communication'!$AB$67="no","",ROUND($I1307,4))</f>
        <v>0.29699999999999999</v>
      </c>
      <c r="M1307" s="134">
        <f>IF('2-E-Communication'!$AB$68="no","",ROUND($I1307,4))</f>
        <v>0.29699999999999999</v>
      </c>
    </row>
    <row r="1308" spans="9:13" x14ac:dyDescent="0.25">
      <c r="I1308" s="134">
        <f t="shared" si="212"/>
        <v>0.29800000000000021</v>
      </c>
      <c r="J1308" s="134">
        <f>IF('2-E-Communication'!$AB$65="no","",ROUND($I1308,4))</f>
        <v>0.29799999999999999</v>
      </c>
      <c r="K1308" s="134">
        <f>IF('2-E-Communication'!$AB$66="no","",ROUND($I1308,4))</f>
        <v>0.29799999999999999</v>
      </c>
      <c r="L1308" s="134">
        <f>IF('2-E-Communication'!$AB$67="no","",ROUND($I1308,4))</f>
        <v>0.29799999999999999</v>
      </c>
      <c r="M1308" s="134">
        <f>IF('2-E-Communication'!$AB$68="no","",ROUND($I1308,4))</f>
        <v>0.29799999999999999</v>
      </c>
    </row>
    <row r="1309" spans="9:13" x14ac:dyDescent="0.25">
      <c r="I1309" s="134">
        <f t="shared" si="212"/>
        <v>0.29900000000000021</v>
      </c>
      <c r="J1309" s="134">
        <f>IF('2-E-Communication'!$AB$65="no","",ROUND($I1309,4))</f>
        <v>0.29899999999999999</v>
      </c>
      <c r="K1309" s="134">
        <f>IF('2-E-Communication'!$AB$66="no","",ROUND($I1309,4))</f>
        <v>0.29899999999999999</v>
      </c>
      <c r="L1309" s="134">
        <f>IF('2-E-Communication'!$AB$67="no","",ROUND($I1309,4))</f>
        <v>0.29899999999999999</v>
      </c>
      <c r="M1309" s="134">
        <f>IF('2-E-Communication'!$AB$68="no","",ROUND($I1309,4))</f>
        <v>0.29899999999999999</v>
      </c>
    </row>
    <row r="1310" spans="9:13" x14ac:dyDescent="0.25">
      <c r="I1310" s="134">
        <f t="shared" si="212"/>
        <v>0.30000000000000021</v>
      </c>
      <c r="J1310" s="134">
        <f>IF('2-E-Communication'!$AB$65="no","",ROUND($I1310,4))</f>
        <v>0.3</v>
      </c>
      <c r="K1310" s="134">
        <f>IF('2-E-Communication'!$AB$66="no","",ROUND($I1310,4))</f>
        <v>0.3</v>
      </c>
      <c r="L1310" s="134">
        <f>IF('2-E-Communication'!$AB$67="no","",ROUND($I1310,4))</f>
        <v>0.3</v>
      </c>
      <c r="M1310" s="134">
        <f>IF('2-E-Communication'!$AB$68="no","",ROUND($I1310,4))</f>
        <v>0.3</v>
      </c>
    </row>
    <row r="1311" spans="9:13" x14ac:dyDescent="0.25">
      <c r="I1311" s="134">
        <f t="shared" si="212"/>
        <v>0.30100000000000021</v>
      </c>
      <c r="J1311" s="134">
        <f>IF('2-E-Communication'!$AB$65="no","",ROUND($I1311,4))</f>
        <v>0.30099999999999999</v>
      </c>
      <c r="K1311" s="134">
        <f>IF('2-E-Communication'!$AB$66="no","",ROUND($I1311,4))</f>
        <v>0.30099999999999999</v>
      </c>
      <c r="L1311" s="134">
        <f>IF('2-E-Communication'!$AB$67="no","",ROUND($I1311,4))</f>
        <v>0.30099999999999999</v>
      </c>
      <c r="M1311" s="134">
        <f>IF('2-E-Communication'!$AB$68="no","",ROUND($I1311,4))</f>
        <v>0.30099999999999999</v>
      </c>
    </row>
    <row r="1312" spans="9:13" x14ac:dyDescent="0.25">
      <c r="I1312" s="134">
        <f t="shared" si="212"/>
        <v>0.30200000000000021</v>
      </c>
      <c r="J1312" s="134">
        <f>IF('2-E-Communication'!$AB$65="no","",ROUND($I1312,4))</f>
        <v>0.30199999999999999</v>
      </c>
      <c r="K1312" s="134">
        <f>IF('2-E-Communication'!$AB$66="no","",ROUND($I1312,4))</f>
        <v>0.30199999999999999</v>
      </c>
      <c r="L1312" s="134">
        <f>IF('2-E-Communication'!$AB$67="no","",ROUND($I1312,4))</f>
        <v>0.30199999999999999</v>
      </c>
      <c r="M1312" s="134">
        <f>IF('2-E-Communication'!$AB$68="no","",ROUND($I1312,4))</f>
        <v>0.30199999999999999</v>
      </c>
    </row>
    <row r="1313" spans="9:13" x14ac:dyDescent="0.25">
      <c r="I1313" s="134">
        <f t="shared" si="212"/>
        <v>0.30300000000000021</v>
      </c>
      <c r="J1313" s="134">
        <f>IF('2-E-Communication'!$AB$65="no","",ROUND($I1313,4))</f>
        <v>0.30299999999999999</v>
      </c>
      <c r="K1313" s="134">
        <f>IF('2-E-Communication'!$AB$66="no","",ROUND($I1313,4))</f>
        <v>0.30299999999999999</v>
      </c>
      <c r="L1313" s="134">
        <f>IF('2-E-Communication'!$AB$67="no","",ROUND($I1313,4))</f>
        <v>0.30299999999999999</v>
      </c>
      <c r="M1313" s="134">
        <f>IF('2-E-Communication'!$AB$68="no","",ROUND($I1313,4))</f>
        <v>0.30299999999999999</v>
      </c>
    </row>
    <row r="1314" spans="9:13" x14ac:dyDescent="0.25">
      <c r="I1314" s="134">
        <f t="shared" si="212"/>
        <v>0.30400000000000021</v>
      </c>
      <c r="J1314" s="134">
        <f>IF('2-E-Communication'!$AB$65="no","",ROUND($I1314,4))</f>
        <v>0.30399999999999999</v>
      </c>
      <c r="K1314" s="134">
        <f>IF('2-E-Communication'!$AB$66="no","",ROUND($I1314,4))</f>
        <v>0.30399999999999999</v>
      </c>
      <c r="L1314" s="134">
        <f>IF('2-E-Communication'!$AB$67="no","",ROUND($I1314,4))</f>
        <v>0.30399999999999999</v>
      </c>
      <c r="M1314" s="134">
        <f>IF('2-E-Communication'!$AB$68="no","",ROUND($I1314,4))</f>
        <v>0.30399999999999999</v>
      </c>
    </row>
    <row r="1315" spans="9:13" x14ac:dyDescent="0.25">
      <c r="I1315" s="134">
        <f t="shared" si="212"/>
        <v>0.30500000000000022</v>
      </c>
      <c r="J1315" s="134">
        <f>IF('2-E-Communication'!$AB$65="no","",ROUND($I1315,4))</f>
        <v>0.30499999999999999</v>
      </c>
      <c r="K1315" s="134">
        <f>IF('2-E-Communication'!$AB$66="no","",ROUND($I1315,4))</f>
        <v>0.30499999999999999</v>
      </c>
      <c r="L1315" s="134">
        <f>IF('2-E-Communication'!$AB$67="no","",ROUND($I1315,4))</f>
        <v>0.30499999999999999</v>
      </c>
      <c r="M1315" s="134">
        <f>IF('2-E-Communication'!$AB$68="no","",ROUND($I1315,4))</f>
        <v>0.30499999999999999</v>
      </c>
    </row>
    <row r="1316" spans="9:13" x14ac:dyDescent="0.25">
      <c r="I1316" s="134">
        <f t="shared" si="212"/>
        <v>0.30600000000000022</v>
      </c>
      <c r="J1316" s="134">
        <f>IF('2-E-Communication'!$AB$65="no","",ROUND($I1316,4))</f>
        <v>0.30599999999999999</v>
      </c>
      <c r="K1316" s="134">
        <f>IF('2-E-Communication'!$AB$66="no","",ROUND($I1316,4))</f>
        <v>0.30599999999999999</v>
      </c>
      <c r="L1316" s="134">
        <f>IF('2-E-Communication'!$AB$67="no","",ROUND($I1316,4))</f>
        <v>0.30599999999999999</v>
      </c>
      <c r="M1316" s="134">
        <f>IF('2-E-Communication'!$AB$68="no","",ROUND($I1316,4))</f>
        <v>0.30599999999999999</v>
      </c>
    </row>
    <row r="1317" spans="9:13" x14ac:dyDescent="0.25">
      <c r="I1317" s="134">
        <f t="shared" si="212"/>
        <v>0.30700000000000022</v>
      </c>
      <c r="J1317" s="134">
        <f>IF('2-E-Communication'!$AB$65="no","",ROUND($I1317,4))</f>
        <v>0.307</v>
      </c>
      <c r="K1317" s="134">
        <f>IF('2-E-Communication'!$AB$66="no","",ROUND($I1317,4))</f>
        <v>0.307</v>
      </c>
      <c r="L1317" s="134">
        <f>IF('2-E-Communication'!$AB$67="no","",ROUND($I1317,4))</f>
        <v>0.307</v>
      </c>
      <c r="M1317" s="134">
        <f>IF('2-E-Communication'!$AB$68="no","",ROUND($I1317,4))</f>
        <v>0.307</v>
      </c>
    </row>
    <row r="1318" spans="9:13" x14ac:dyDescent="0.25">
      <c r="I1318" s="134">
        <f t="shared" si="212"/>
        <v>0.30800000000000022</v>
      </c>
      <c r="J1318" s="134">
        <f>IF('2-E-Communication'!$AB$65="no","",ROUND($I1318,4))</f>
        <v>0.308</v>
      </c>
      <c r="K1318" s="134">
        <f>IF('2-E-Communication'!$AB$66="no","",ROUND($I1318,4))</f>
        <v>0.308</v>
      </c>
      <c r="L1318" s="134">
        <f>IF('2-E-Communication'!$AB$67="no","",ROUND($I1318,4))</f>
        <v>0.308</v>
      </c>
      <c r="M1318" s="134">
        <f>IF('2-E-Communication'!$AB$68="no","",ROUND($I1318,4))</f>
        <v>0.308</v>
      </c>
    </row>
    <row r="1319" spans="9:13" x14ac:dyDescent="0.25">
      <c r="I1319" s="134">
        <f t="shared" si="212"/>
        <v>0.30900000000000022</v>
      </c>
      <c r="J1319" s="134">
        <f>IF('2-E-Communication'!$AB$65="no","",ROUND($I1319,4))</f>
        <v>0.309</v>
      </c>
      <c r="K1319" s="134">
        <f>IF('2-E-Communication'!$AB$66="no","",ROUND($I1319,4))</f>
        <v>0.309</v>
      </c>
      <c r="L1319" s="134">
        <f>IF('2-E-Communication'!$AB$67="no","",ROUND($I1319,4))</f>
        <v>0.309</v>
      </c>
      <c r="M1319" s="134">
        <f>IF('2-E-Communication'!$AB$68="no","",ROUND($I1319,4))</f>
        <v>0.309</v>
      </c>
    </row>
    <row r="1320" spans="9:13" x14ac:dyDescent="0.25">
      <c r="I1320" s="134">
        <f t="shared" si="212"/>
        <v>0.31000000000000022</v>
      </c>
      <c r="J1320" s="134">
        <f>IF('2-E-Communication'!$AB$65="no","",ROUND($I1320,4))</f>
        <v>0.31</v>
      </c>
      <c r="K1320" s="134">
        <f>IF('2-E-Communication'!$AB$66="no","",ROUND($I1320,4))</f>
        <v>0.31</v>
      </c>
      <c r="L1320" s="134">
        <f>IF('2-E-Communication'!$AB$67="no","",ROUND($I1320,4))</f>
        <v>0.31</v>
      </c>
      <c r="M1320" s="134">
        <f>IF('2-E-Communication'!$AB$68="no","",ROUND($I1320,4))</f>
        <v>0.31</v>
      </c>
    </row>
    <row r="1321" spans="9:13" x14ac:dyDescent="0.25">
      <c r="I1321" s="134">
        <f t="shared" si="212"/>
        <v>0.31100000000000022</v>
      </c>
      <c r="J1321" s="134">
        <f>IF('2-E-Communication'!$AB$65="no","",ROUND($I1321,4))</f>
        <v>0.311</v>
      </c>
      <c r="K1321" s="134">
        <f>IF('2-E-Communication'!$AB$66="no","",ROUND($I1321,4))</f>
        <v>0.311</v>
      </c>
      <c r="L1321" s="134">
        <f>IF('2-E-Communication'!$AB$67="no","",ROUND($I1321,4))</f>
        <v>0.311</v>
      </c>
      <c r="M1321" s="134">
        <f>IF('2-E-Communication'!$AB$68="no","",ROUND($I1321,4))</f>
        <v>0.311</v>
      </c>
    </row>
    <row r="1322" spans="9:13" x14ac:dyDescent="0.25">
      <c r="I1322" s="134">
        <f t="shared" si="212"/>
        <v>0.31200000000000022</v>
      </c>
      <c r="J1322" s="134">
        <f>IF('2-E-Communication'!$AB$65="no","",ROUND($I1322,4))</f>
        <v>0.312</v>
      </c>
      <c r="K1322" s="134">
        <f>IF('2-E-Communication'!$AB$66="no","",ROUND($I1322,4))</f>
        <v>0.312</v>
      </c>
      <c r="L1322" s="134">
        <f>IF('2-E-Communication'!$AB$67="no","",ROUND($I1322,4))</f>
        <v>0.312</v>
      </c>
      <c r="M1322" s="134">
        <f>IF('2-E-Communication'!$AB$68="no","",ROUND($I1322,4))</f>
        <v>0.312</v>
      </c>
    </row>
    <row r="1323" spans="9:13" x14ac:dyDescent="0.25">
      <c r="I1323" s="134">
        <f t="shared" ref="I1323:I1386" si="213">I1322+0.001</f>
        <v>0.31300000000000022</v>
      </c>
      <c r="J1323" s="134">
        <f>IF('2-E-Communication'!$AB$65="no","",ROUND($I1323,4))</f>
        <v>0.313</v>
      </c>
      <c r="K1323" s="134">
        <f>IF('2-E-Communication'!$AB$66="no","",ROUND($I1323,4))</f>
        <v>0.313</v>
      </c>
      <c r="L1323" s="134">
        <f>IF('2-E-Communication'!$AB$67="no","",ROUND($I1323,4))</f>
        <v>0.313</v>
      </c>
      <c r="M1323" s="134">
        <f>IF('2-E-Communication'!$AB$68="no","",ROUND($I1323,4))</f>
        <v>0.313</v>
      </c>
    </row>
    <row r="1324" spans="9:13" x14ac:dyDescent="0.25">
      <c r="I1324" s="134">
        <f t="shared" si="213"/>
        <v>0.31400000000000022</v>
      </c>
      <c r="J1324" s="134">
        <f>IF('2-E-Communication'!$AB$65="no","",ROUND($I1324,4))</f>
        <v>0.314</v>
      </c>
      <c r="K1324" s="134">
        <f>IF('2-E-Communication'!$AB$66="no","",ROUND($I1324,4))</f>
        <v>0.314</v>
      </c>
      <c r="L1324" s="134">
        <f>IF('2-E-Communication'!$AB$67="no","",ROUND($I1324,4))</f>
        <v>0.314</v>
      </c>
      <c r="M1324" s="134">
        <f>IF('2-E-Communication'!$AB$68="no","",ROUND($I1324,4))</f>
        <v>0.314</v>
      </c>
    </row>
    <row r="1325" spans="9:13" x14ac:dyDescent="0.25">
      <c r="I1325" s="134">
        <f t="shared" si="213"/>
        <v>0.31500000000000022</v>
      </c>
      <c r="J1325" s="134">
        <f>IF('2-E-Communication'!$AB$65="no","",ROUND($I1325,4))</f>
        <v>0.315</v>
      </c>
      <c r="K1325" s="134">
        <f>IF('2-E-Communication'!$AB$66="no","",ROUND($I1325,4))</f>
        <v>0.315</v>
      </c>
      <c r="L1325" s="134">
        <f>IF('2-E-Communication'!$AB$67="no","",ROUND($I1325,4))</f>
        <v>0.315</v>
      </c>
      <c r="M1325" s="134">
        <f>IF('2-E-Communication'!$AB$68="no","",ROUND($I1325,4))</f>
        <v>0.315</v>
      </c>
    </row>
    <row r="1326" spans="9:13" x14ac:dyDescent="0.25">
      <c r="I1326" s="134">
        <f t="shared" si="213"/>
        <v>0.31600000000000023</v>
      </c>
      <c r="J1326" s="134">
        <f>IF('2-E-Communication'!$AB$65="no","",ROUND($I1326,4))</f>
        <v>0.316</v>
      </c>
      <c r="K1326" s="134">
        <f>IF('2-E-Communication'!$AB$66="no","",ROUND($I1326,4))</f>
        <v>0.316</v>
      </c>
      <c r="L1326" s="134">
        <f>IF('2-E-Communication'!$AB$67="no","",ROUND($I1326,4))</f>
        <v>0.316</v>
      </c>
      <c r="M1326" s="134">
        <f>IF('2-E-Communication'!$AB$68="no","",ROUND($I1326,4))</f>
        <v>0.316</v>
      </c>
    </row>
    <row r="1327" spans="9:13" x14ac:dyDescent="0.25">
      <c r="I1327" s="134">
        <f t="shared" si="213"/>
        <v>0.31700000000000023</v>
      </c>
      <c r="J1327" s="134">
        <f>IF('2-E-Communication'!$AB$65="no","",ROUND($I1327,4))</f>
        <v>0.317</v>
      </c>
      <c r="K1327" s="134">
        <f>IF('2-E-Communication'!$AB$66="no","",ROUND($I1327,4))</f>
        <v>0.317</v>
      </c>
      <c r="L1327" s="134">
        <f>IF('2-E-Communication'!$AB$67="no","",ROUND($I1327,4))</f>
        <v>0.317</v>
      </c>
      <c r="M1327" s="134">
        <f>IF('2-E-Communication'!$AB$68="no","",ROUND($I1327,4))</f>
        <v>0.317</v>
      </c>
    </row>
    <row r="1328" spans="9:13" x14ac:dyDescent="0.25">
      <c r="I1328" s="134">
        <f t="shared" si="213"/>
        <v>0.31800000000000023</v>
      </c>
      <c r="J1328" s="134">
        <f>IF('2-E-Communication'!$AB$65="no","",ROUND($I1328,4))</f>
        <v>0.318</v>
      </c>
      <c r="K1328" s="134">
        <f>IF('2-E-Communication'!$AB$66="no","",ROUND($I1328,4))</f>
        <v>0.318</v>
      </c>
      <c r="L1328" s="134">
        <f>IF('2-E-Communication'!$AB$67="no","",ROUND($I1328,4))</f>
        <v>0.318</v>
      </c>
      <c r="M1328" s="134">
        <f>IF('2-E-Communication'!$AB$68="no","",ROUND($I1328,4))</f>
        <v>0.318</v>
      </c>
    </row>
    <row r="1329" spans="9:13" x14ac:dyDescent="0.25">
      <c r="I1329" s="134">
        <f t="shared" si="213"/>
        <v>0.31900000000000023</v>
      </c>
      <c r="J1329" s="134">
        <f>IF('2-E-Communication'!$AB$65="no","",ROUND($I1329,4))</f>
        <v>0.31900000000000001</v>
      </c>
      <c r="K1329" s="134">
        <f>IF('2-E-Communication'!$AB$66="no","",ROUND($I1329,4))</f>
        <v>0.31900000000000001</v>
      </c>
      <c r="L1329" s="134">
        <f>IF('2-E-Communication'!$AB$67="no","",ROUND($I1329,4))</f>
        <v>0.31900000000000001</v>
      </c>
      <c r="M1329" s="134">
        <f>IF('2-E-Communication'!$AB$68="no","",ROUND($I1329,4))</f>
        <v>0.31900000000000001</v>
      </c>
    </row>
    <row r="1330" spans="9:13" x14ac:dyDescent="0.25">
      <c r="I1330" s="134">
        <f t="shared" si="213"/>
        <v>0.32000000000000023</v>
      </c>
      <c r="J1330" s="134">
        <f>IF('2-E-Communication'!$AB$65="no","",ROUND($I1330,4))</f>
        <v>0.32</v>
      </c>
      <c r="K1330" s="134">
        <f>IF('2-E-Communication'!$AB$66="no","",ROUND($I1330,4))</f>
        <v>0.32</v>
      </c>
      <c r="L1330" s="134">
        <f>IF('2-E-Communication'!$AB$67="no","",ROUND($I1330,4))</f>
        <v>0.32</v>
      </c>
      <c r="M1330" s="134">
        <f>IF('2-E-Communication'!$AB$68="no","",ROUND($I1330,4))</f>
        <v>0.32</v>
      </c>
    </row>
    <row r="1331" spans="9:13" x14ac:dyDescent="0.25">
      <c r="I1331" s="134">
        <f t="shared" si="213"/>
        <v>0.32100000000000023</v>
      </c>
      <c r="J1331" s="134">
        <f>IF('2-E-Communication'!$AB$65="no","",ROUND($I1331,4))</f>
        <v>0.32100000000000001</v>
      </c>
      <c r="K1331" s="134">
        <f>IF('2-E-Communication'!$AB$66="no","",ROUND($I1331,4))</f>
        <v>0.32100000000000001</v>
      </c>
      <c r="L1331" s="134">
        <f>IF('2-E-Communication'!$AB$67="no","",ROUND($I1331,4))</f>
        <v>0.32100000000000001</v>
      </c>
      <c r="M1331" s="134">
        <f>IF('2-E-Communication'!$AB$68="no","",ROUND($I1331,4))</f>
        <v>0.32100000000000001</v>
      </c>
    </row>
    <row r="1332" spans="9:13" x14ac:dyDescent="0.25">
      <c r="I1332" s="134">
        <f t="shared" si="213"/>
        <v>0.32200000000000023</v>
      </c>
      <c r="J1332" s="134">
        <f>IF('2-E-Communication'!$AB$65="no","",ROUND($I1332,4))</f>
        <v>0.32200000000000001</v>
      </c>
      <c r="K1332" s="134">
        <f>IF('2-E-Communication'!$AB$66="no","",ROUND($I1332,4))</f>
        <v>0.32200000000000001</v>
      </c>
      <c r="L1332" s="134">
        <f>IF('2-E-Communication'!$AB$67="no","",ROUND($I1332,4))</f>
        <v>0.32200000000000001</v>
      </c>
      <c r="M1332" s="134">
        <f>IF('2-E-Communication'!$AB$68="no","",ROUND($I1332,4))</f>
        <v>0.32200000000000001</v>
      </c>
    </row>
    <row r="1333" spans="9:13" x14ac:dyDescent="0.25">
      <c r="I1333" s="134">
        <f t="shared" si="213"/>
        <v>0.32300000000000023</v>
      </c>
      <c r="J1333" s="134">
        <f>IF('2-E-Communication'!$AB$65="no","",ROUND($I1333,4))</f>
        <v>0.32300000000000001</v>
      </c>
      <c r="K1333" s="134">
        <f>IF('2-E-Communication'!$AB$66="no","",ROUND($I1333,4))</f>
        <v>0.32300000000000001</v>
      </c>
      <c r="L1333" s="134">
        <f>IF('2-E-Communication'!$AB$67="no","",ROUND($I1333,4))</f>
        <v>0.32300000000000001</v>
      </c>
      <c r="M1333" s="134">
        <f>IF('2-E-Communication'!$AB$68="no","",ROUND($I1333,4))</f>
        <v>0.32300000000000001</v>
      </c>
    </row>
    <row r="1334" spans="9:13" x14ac:dyDescent="0.25">
      <c r="I1334" s="134">
        <f t="shared" si="213"/>
        <v>0.32400000000000023</v>
      </c>
      <c r="J1334" s="134">
        <f>IF('2-E-Communication'!$AB$65="no","",ROUND($I1334,4))</f>
        <v>0.32400000000000001</v>
      </c>
      <c r="K1334" s="134">
        <f>IF('2-E-Communication'!$AB$66="no","",ROUND($I1334,4))</f>
        <v>0.32400000000000001</v>
      </c>
      <c r="L1334" s="134">
        <f>IF('2-E-Communication'!$AB$67="no","",ROUND($I1334,4))</f>
        <v>0.32400000000000001</v>
      </c>
      <c r="M1334" s="134">
        <f>IF('2-E-Communication'!$AB$68="no","",ROUND($I1334,4))</f>
        <v>0.32400000000000001</v>
      </c>
    </row>
    <row r="1335" spans="9:13" x14ac:dyDescent="0.25">
      <c r="I1335" s="134">
        <f t="shared" si="213"/>
        <v>0.32500000000000023</v>
      </c>
      <c r="J1335" s="134">
        <f>IF('2-E-Communication'!$AB$65="no","",ROUND($I1335,4))</f>
        <v>0.32500000000000001</v>
      </c>
      <c r="K1335" s="134">
        <f>IF('2-E-Communication'!$AB$66="no","",ROUND($I1335,4))</f>
        <v>0.32500000000000001</v>
      </c>
      <c r="L1335" s="134">
        <f>IF('2-E-Communication'!$AB$67="no","",ROUND($I1335,4))</f>
        <v>0.32500000000000001</v>
      </c>
      <c r="M1335" s="134">
        <f>IF('2-E-Communication'!$AB$68="no","",ROUND($I1335,4))</f>
        <v>0.32500000000000001</v>
      </c>
    </row>
    <row r="1336" spans="9:13" x14ac:dyDescent="0.25">
      <c r="I1336" s="134">
        <f t="shared" si="213"/>
        <v>0.32600000000000023</v>
      </c>
      <c r="J1336" s="134">
        <f>IF('2-E-Communication'!$AB$65="no","",ROUND($I1336,4))</f>
        <v>0.32600000000000001</v>
      </c>
      <c r="K1336" s="134">
        <f>IF('2-E-Communication'!$AB$66="no","",ROUND($I1336,4))</f>
        <v>0.32600000000000001</v>
      </c>
      <c r="L1336" s="134">
        <f>IF('2-E-Communication'!$AB$67="no","",ROUND($I1336,4))</f>
        <v>0.32600000000000001</v>
      </c>
      <c r="M1336" s="134">
        <f>IF('2-E-Communication'!$AB$68="no","",ROUND($I1336,4))</f>
        <v>0.32600000000000001</v>
      </c>
    </row>
    <row r="1337" spans="9:13" x14ac:dyDescent="0.25">
      <c r="I1337" s="134">
        <f t="shared" si="213"/>
        <v>0.32700000000000023</v>
      </c>
      <c r="J1337" s="134">
        <f>IF('2-E-Communication'!$AB$65="no","",ROUND($I1337,4))</f>
        <v>0.32700000000000001</v>
      </c>
      <c r="K1337" s="134">
        <f>IF('2-E-Communication'!$AB$66="no","",ROUND($I1337,4))</f>
        <v>0.32700000000000001</v>
      </c>
      <c r="L1337" s="134">
        <f>IF('2-E-Communication'!$AB$67="no","",ROUND($I1337,4))</f>
        <v>0.32700000000000001</v>
      </c>
      <c r="M1337" s="134">
        <f>IF('2-E-Communication'!$AB$68="no","",ROUND($I1337,4))</f>
        <v>0.32700000000000001</v>
      </c>
    </row>
    <row r="1338" spans="9:13" x14ac:dyDescent="0.25">
      <c r="I1338" s="134">
        <f t="shared" si="213"/>
        <v>0.32800000000000024</v>
      </c>
      <c r="J1338" s="134">
        <f>IF('2-E-Communication'!$AB$65="no","",ROUND($I1338,4))</f>
        <v>0.32800000000000001</v>
      </c>
      <c r="K1338" s="134">
        <f>IF('2-E-Communication'!$AB$66="no","",ROUND($I1338,4))</f>
        <v>0.32800000000000001</v>
      </c>
      <c r="L1338" s="134">
        <f>IF('2-E-Communication'!$AB$67="no","",ROUND($I1338,4))</f>
        <v>0.32800000000000001</v>
      </c>
      <c r="M1338" s="134">
        <f>IF('2-E-Communication'!$AB$68="no","",ROUND($I1338,4))</f>
        <v>0.32800000000000001</v>
      </c>
    </row>
    <row r="1339" spans="9:13" x14ac:dyDescent="0.25">
      <c r="I1339" s="134">
        <f t="shared" si="213"/>
        <v>0.32900000000000024</v>
      </c>
      <c r="J1339" s="134">
        <f>IF('2-E-Communication'!$AB$65="no","",ROUND($I1339,4))</f>
        <v>0.32900000000000001</v>
      </c>
      <c r="K1339" s="134">
        <f>IF('2-E-Communication'!$AB$66="no","",ROUND($I1339,4))</f>
        <v>0.32900000000000001</v>
      </c>
      <c r="L1339" s="134">
        <f>IF('2-E-Communication'!$AB$67="no","",ROUND($I1339,4))</f>
        <v>0.32900000000000001</v>
      </c>
      <c r="M1339" s="134">
        <f>IF('2-E-Communication'!$AB$68="no","",ROUND($I1339,4))</f>
        <v>0.32900000000000001</v>
      </c>
    </row>
    <row r="1340" spans="9:13" x14ac:dyDescent="0.25">
      <c r="I1340" s="134">
        <f t="shared" si="213"/>
        <v>0.33000000000000024</v>
      </c>
      <c r="J1340" s="134">
        <f>IF('2-E-Communication'!$AB$65="no","",ROUND($I1340,4))</f>
        <v>0.33</v>
      </c>
      <c r="K1340" s="134">
        <f>IF('2-E-Communication'!$AB$66="no","",ROUND($I1340,4))</f>
        <v>0.33</v>
      </c>
      <c r="L1340" s="134">
        <f>IF('2-E-Communication'!$AB$67="no","",ROUND($I1340,4))</f>
        <v>0.33</v>
      </c>
      <c r="M1340" s="134">
        <f>IF('2-E-Communication'!$AB$68="no","",ROUND($I1340,4))</f>
        <v>0.33</v>
      </c>
    </row>
    <row r="1341" spans="9:13" x14ac:dyDescent="0.25">
      <c r="I1341" s="134">
        <f t="shared" si="213"/>
        <v>0.33100000000000024</v>
      </c>
      <c r="J1341" s="134">
        <f>IF('2-E-Communication'!$AB$65="no","",ROUND($I1341,4))</f>
        <v>0.33100000000000002</v>
      </c>
      <c r="K1341" s="134">
        <f>IF('2-E-Communication'!$AB$66="no","",ROUND($I1341,4))</f>
        <v>0.33100000000000002</v>
      </c>
      <c r="L1341" s="134">
        <f>IF('2-E-Communication'!$AB$67="no","",ROUND($I1341,4))</f>
        <v>0.33100000000000002</v>
      </c>
      <c r="M1341" s="134">
        <f>IF('2-E-Communication'!$AB$68="no","",ROUND($I1341,4))</f>
        <v>0.33100000000000002</v>
      </c>
    </row>
    <row r="1342" spans="9:13" x14ac:dyDescent="0.25">
      <c r="I1342" s="134">
        <f t="shared" si="213"/>
        <v>0.33200000000000024</v>
      </c>
      <c r="J1342" s="134">
        <f>IF('2-E-Communication'!$AB$65="no","",ROUND($I1342,4))</f>
        <v>0.33200000000000002</v>
      </c>
      <c r="K1342" s="134">
        <f>IF('2-E-Communication'!$AB$66="no","",ROUND($I1342,4))</f>
        <v>0.33200000000000002</v>
      </c>
      <c r="L1342" s="134">
        <f>IF('2-E-Communication'!$AB$67="no","",ROUND($I1342,4))</f>
        <v>0.33200000000000002</v>
      </c>
      <c r="M1342" s="134">
        <f>IF('2-E-Communication'!$AB$68="no","",ROUND($I1342,4))</f>
        <v>0.33200000000000002</v>
      </c>
    </row>
    <row r="1343" spans="9:13" x14ac:dyDescent="0.25">
      <c r="I1343" s="134">
        <f t="shared" si="213"/>
        <v>0.33300000000000024</v>
      </c>
      <c r="J1343" s="134">
        <f>IF('2-E-Communication'!$AB$65="no","",ROUND($I1343,4))</f>
        <v>0.33300000000000002</v>
      </c>
      <c r="K1343" s="134">
        <f>IF('2-E-Communication'!$AB$66="no","",ROUND($I1343,4))</f>
        <v>0.33300000000000002</v>
      </c>
      <c r="L1343" s="134">
        <f>IF('2-E-Communication'!$AB$67="no","",ROUND($I1343,4))</f>
        <v>0.33300000000000002</v>
      </c>
      <c r="M1343" s="134">
        <f>IF('2-E-Communication'!$AB$68="no","",ROUND($I1343,4))</f>
        <v>0.33300000000000002</v>
      </c>
    </row>
    <row r="1344" spans="9:13" x14ac:dyDescent="0.25">
      <c r="I1344" s="134">
        <f t="shared" si="213"/>
        <v>0.33400000000000024</v>
      </c>
      <c r="J1344" s="134">
        <f>IF('2-E-Communication'!$AB$65="no","",ROUND($I1344,4))</f>
        <v>0.33400000000000002</v>
      </c>
      <c r="K1344" s="134">
        <f>IF('2-E-Communication'!$AB$66="no","",ROUND($I1344,4))</f>
        <v>0.33400000000000002</v>
      </c>
      <c r="L1344" s="134">
        <f>IF('2-E-Communication'!$AB$67="no","",ROUND($I1344,4))</f>
        <v>0.33400000000000002</v>
      </c>
      <c r="M1344" s="134">
        <f>IF('2-E-Communication'!$AB$68="no","",ROUND($I1344,4))</f>
        <v>0.33400000000000002</v>
      </c>
    </row>
    <row r="1345" spans="9:13" x14ac:dyDescent="0.25">
      <c r="I1345" s="134">
        <f t="shared" si="213"/>
        <v>0.33500000000000024</v>
      </c>
      <c r="J1345" s="134">
        <f>IF('2-E-Communication'!$AB$65="no","",ROUND($I1345,4))</f>
        <v>0.33500000000000002</v>
      </c>
      <c r="K1345" s="134">
        <f>IF('2-E-Communication'!$AB$66="no","",ROUND($I1345,4))</f>
        <v>0.33500000000000002</v>
      </c>
      <c r="L1345" s="134">
        <f>IF('2-E-Communication'!$AB$67="no","",ROUND($I1345,4))</f>
        <v>0.33500000000000002</v>
      </c>
      <c r="M1345" s="134">
        <f>IF('2-E-Communication'!$AB$68="no","",ROUND($I1345,4))</f>
        <v>0.33500000000000002</v>
      </c>
    </row>
    <row r="1346" spans="9:13" x14ac:dyDescent="0.25">
      <c r="I1346" s="134">
        <f t="shared" si="213"/>
        <v>0.33600000000000024</v>
      </c>
      <c r="J1346" s="134">
        <f>IF('2-E-Communication'!$AB$65="no","",ROUND($I1346,4))</f>
        <v>0.33600000000000002</v>
      </c>
      <c r="K1346" s="134">
        <f>IF('2-E-Communication'!$AB$66="no","",ROUND($I1346,4))</f>
        <v>0.33600000000000002</v>
      </c>
      <c r="L1346" s="134">
        <f>IF('2-E-Communication'!$AB$67="no","",ROUND($I1346,4))</f>
        <v>0.33600000000000002</v>
      </c>
      <c r="M1346" s="134">
        <f>IF('2-E-Communication'!$AB$68="no","",ROUND($I1346,4))</f>
        <v>0.33600000000000002</v>
      </c>
    </row>
    <row r="1347" spans="9:13" x14ac:dyDescent="0.25">
      <c r="I1347" s="134">
        <f t="shared" si="213"/>
        <v>0.33700000000000024</v>
      </c>
      <c r="J1347" s="134">
        <f>IF('2-E-Communication'!$AB$65="no","",ROUND($I1347,4))</f>
        <v>0.33700000000000002</v>
      </c>
      <c r="K1347" s="134">
        <f>IF('2-E-Communication'!$AB$66="no","",ROUND($I1347,4))</f>
        <v>0.33700000000000002</v>
      </c>
      <c r="L1347" s="134">
        <f>IF('2-E-Communication'!$AB$67="no","",ROUND($I1347,4))</f>
        <v>0.33700000000000002</v>
      </c>
      <c r="M1347" s="134">
        <f>IF('2-E-Communication'!$AB$68="no","",ROUND($I1347,4))</f>
        <v>0.33700000000000002</v>
      </c>
    </row>
    <row r="1348" spans="9:13" x14ac:dyDescent="0.25">
      <c r="I1348" s="134">
        <f t="shared" si="213"/>
        <v>0.33800000000000024</v>
      </c>
      <c r="J1348" s="134">
        <f>IF('2-E-Communication'!$AB$65="no","",ROUND($I1348,4))</f>
        <v>0.33800000000000002</v>
      </c>
      <c r="K1348" s="134">
        <f>IF('2-E-Communication'!$AB$66="no","",ROUND($I1348,4))</f>
        <v>0.33800000000000002</v>
      </c>
      <c r="L1348" s="134">
        <f>IF('2-E-Communication'!$AB$67="no","",ROUND($I1348,4))</f>
        <v>0.33800000000000002</v>
      </c>
      <c r="M1348" s="134">
        <f>IF('2-E-Communication'!$AB$68="no","",ROUND($I1348,4))</f>
        <v>0.33800000000000002</v>
      </c>
    </row>
    <row r="1349" spans="9:13" x14ac:dyDescent="0.25">
      <c r="I1349" s="134">
        <f t="shared" si="213"/>
        <v>0.33900000000000025</v>
      </c>
      <c r="J1349" s="134">
        <f>IF('2-E-Communication'!$AB$65="no","",ROUND($I1349,4))</f>
        <v>0.33900000000000002</v>
      </c>
      <c r="K1349" s="134">
        <f>IF('2-E-Communication'!$AB$66="no","",ROUND($I1349,4))</f>
        <v>0.33900000000000002</v>
      </c>
      <c r="L1349" s="134">
        <f>IF('2-E-Communication'!$AB$67="no","",ROUND($I1349,4))</f>
        <v>0.33900000000000002</v>
      </c>
      <c r="M1349" s="134">
        <f>IF('2-E-Communication'!$AB$68="no","",ROUND($I1349,4))</f>
        <v>0.33900000000000002</v>
      </c>
    </row>
    <row r="1350" spans="9:13" x14ac:dyDescent="0.25">
      <c r="I1350" s="134">
        <f t="shared" si="213"/>
        <v>0.34000000000000025</v>
      </c>
      <c r="J1350" s="134">
        <f>IF('2-E-Communication'!$AB$65="no","",ROUND($I1350,4))</f>
        <v>0.34</v>
      </c>
      <c r="K1350" s="134">
        <f>IF('2-E-Communication'!$AB$66="no","",ROUND($I1350,4))</f>
        <v>0.34</v>
      </c>
      <c r="L1350" s="134">
        <f>IF('2-E-Communication'!$AB$67="no","",ROUND($I1350,4))</f>
        <v>0.34</v>
      </c>
      <c r="M1350" s="134">
        <f>IF('2-E-Communication'!$AB$68="no","",ROUND($I1350,4))</f>
        <v>0.34</v>
      </c>
    </row>
    <row r="1351" spans="9:13" x14ac:dyDescent="0.25">
      <c r="I1351" s="134">
        <f t="shared" si="213"/>
        <v>0.34100000000000025</v>
      </c>
      <c r="J1351" s="134">
        <f>IF('2-E-Communication'!$AB$65="no","",ROUND($I1351,4))</f>
        <v>0.34100000000000003</v>
      </c>
      <c r="K1351" s="134">
        <f>IF('2-E-Communication'!$AB$66="no","",ROUND($I1351,4))</f>
        <v>0.34100000000000003</v>
      </c>
      <c r="L1351" s="134">
        <f>IF('2-E-Communication'!$AB$67="no","",ROUND($I1351,4))</f>
        <v>0.34100000000000003</v>
      </c>
      <c r="M1351" s="134">
        <f>IF('2-E-Communication'!$AB$68="no","",ROUND($I1351,4))</f>
        <v>0.34100000000000003</v>
      </c>
    </row>
    <row r="1352" spans="9:13" x14ac:dyDescent="0.25">
      <c r="I1352" s="134">
        <f t="shared" si="213"/>
        <v>0.34200000000000025</v>
      </c>
      <c r="J1352" s="134">
        <f>IF('2-E-Communication'!$AB$65="no","",ROUND($I1352,4))</f>
        <v>0.34200000000000003</v>
      </c>
      <c r="K1352" s="134">
        <f>IF('2-E-Communication'!$AB$66="no","",ROUND($I1352,4))</f>
        <v>0.34200000000000003</v>
      </c>
      <c r="L1352" s="134">
        <f>IF('2-E-Communication'!$AB$67="no","",ROUND($I1352,4))</f>
        <v>0.34200000000000003</v>
      </c>
      <c r="M1352" s="134">
        <f>IF('2-E-Communication'!$AB$68="no","",ROUND($I1352,4))</f>
        <v>0.34200000000000003</v>
      </c>
    </row>
    <row r="1353" spans="9:13" x14ac:dyDescent="0.25">
      <c r="I1353" s="134">
        <f t="shared" si="213"/>
        <v>0.34300000000000025</v>
      </c>
      <c r="J1353" s="134">
        <f>IF('2-E-Communication'!$AB$65="no","",ROUND($I1353,4))</f>
        <v>0.34300000000000003</v>
      </c>
      <c r="K1353" s="134">
        <f>IF('2-E-Communication'!$AB$66="no","",ROUND($I1353,4))</f>
        <v>0.34300000000000003</v>
      </c>
      <c r="L1353" s="134">
        <f>IF('2-E-Communication'!$AB$67="no","",ROUND($I1353,4))</f>
        <v>0.34300000000000003</v>
      </c>
      <c r="M1353" s="134">
        <f>IF('2-E-Communication'!$AB$68="no","",ROUND($I1353,4))</f>
        <v>0.34300000000000003</v>
      </c>
    </row>
    <row r="1354" spans="9:13" x14ac:dyDescent="0.25">
      <c r="I1354" s="134">
        <f t="shared" si="213"/>
        <v>0.34400000000000025</v>
      </c>
      <c r="J1354" s="134">
        <f>IF('2-E-Communication'!$AB$65="no","",ROUND($I1354,4))</f>
        <v>0.34399999999999997</v>
      </c>
      <c r="K1354" s="134">
        <f>IF('2-E-Communication'!$AB$66="no","",ROUND($I1354,4))</f>
        <v>0.34399999999999997</v>
      </c>
      <c r="L1354" s="134">
        <f>IF('2-E-Communication'!$AB$67="no","",ROUND($I1354,4))</f>
        <v>0.34399999999999997</v>
      </c>
      <c r="M1354" s="134">
        <f>IF('2-E-Communication'!$AB$68="no","",ROUND($I1354,4))</f>
        <v>0.34399999999999997</v>
      </c>
    </row>
    <row r="1355" spans="9:13" x14ac:dyDescent="0.25">
      <c r="I1355" s="134">
        <f t="shared" si="213"/>
        <v>0.34500000000000025</v>
      </c>
      <c r="J1355" s="134">
        <f>IF('2-E-Communication'!$AB$65="no","",ROUND($I1355,4))</f>
        <v>0.34499999999999997</v>
      </c>
      <c r="K1355" s="134">
        <f>IF('2-E-Communication'!$AB$66="no","",ROUND($I1355,4))</f>
        <v>0.34499999999999997</v>
      </c>
      <c r="L1355" s="134">
        <f>IF('2-E-Communication'!$AB$67="no","",ROUND($I1355,4))</f>
        <v>0.34499999999999997</v>
      </c>
      <c r="M1355" s="134">
        <f>IF('2-E-Communication'!$AB$68="no","",ROUND($I1355,4))</f>
        <v>0.34499999999999997</v>
      </c>
    </row>
    <row r="1356" spans="9:13" x14ac:dyDescent="0.25">
      <c r="I1356" s="134">
        <f t="shared" si="213"/>
        <v>0.34600000000000025</v>
      </c>
      <c r="J1356" s="134">
        <f>IF('2-E-Communication'!$AB$65="no","",ROUND($I1356,4))</f>
        <v>0.34599999999999997</v>
      </c>
      <c r="K1356" s="134">
        <f>IF('2-E-Communication'!$AB$66="no","",ROUND($I1356,4))</f>
        <v>0.34599999999999997</v>
      </c>
      <c r="L1356" s="134">
        <f>IF('2-E-Communication'!$AB$67="no","",ROUND($I1356,4))</f>
        <v>0.34599999999999997</v>
      </c>
      <c r="M1356" s="134">
        <f>IF('2-E-Communication'!$AB$68="no","",ROUND($I1356,4))</f>
        <v>0.34599999999999997</v>
      </c>
    </row>
    <row r="1357" spans="9:13" x14ac:dyDescent="0.25">
      <c r="I1357" s="134">
        <f t="shared" si="213"/>
        <v>0.34700000000000025</v>
      </c>
      <c r="J1357" s="134">
        <f>IF('2-E-Communication'!$AB$65="no","",ROUND($I1357,4))</f>
        <v>0.34699999999999998</v>
      </c>
      <c r="K1357" s="134">
        <f>IF('2-E-Communication'!$AB$66="no","",ROUND($I1357,4))</f>
        <v>0.34699999999999998</v>
      </c>
      <c r="L1357" s="134">
        <f>IF('2-E-Communication'!$AB$67="no","",ROUND($I1357,4))</f>
        <v>0.34699999999999998</v>
      </c>
      <c r="M1357" s="134">
        <f>IF('2-E-Communication'!$AB$68="no","",ROUND($I1357,4))</f>
        <v>0.34699999999999998</v>
      </c>
    </row>
    <row r="1358" spans="9:13" x14ac:dyDescent="0.25">
      <c r="I1358" s="134">
        <f t="shared" si="213"/>
        <v>0.34800000000000025</v>
      </c>
      <c r="J1358" s="134">
        <f>IF('2-E-Communication'!$AB$65="no","",ROUND($I1358,4))</f>
        <v>0.34799999999999998</v>
      </c>
      <c r="K1358" s="134">
        <f>IF('2-E-Communication'!$AB$66="no","",ROUND($I1358,4))</f>
        <v>0.34799999999999998</v>
      </c>
      <c r="L1358" s="134">
        <f>IF('2-E-Communication'!$AB$67="no","",ROUND($I1358,4))</f>
        <v>0.34799999999999998</v>
      </c>
      <c r="M1358" s="134">
        <f>IF('2-E-Communication'!$AB$68="no","",ROUND($I1358,4))</f>
        <v>0.34799999999999998</v>
      </c>
    </row>
    <row r="1359" spans="9:13" x14ac:dyDescent="0.25">
      <c r="I1359" s="134">
        <f t="shared" si="213"/>
        <v>0.34900000000000025</v>
      </c>
      <c r="J1359" s="134">
        <f>IF('2-E-Communication'!$AB$65="no","",ROUND($I1359,4))</f>
        <v>0.34899999999999998</v>
      </c>
      <c r="K1359" s="134">
        <f>IF('2-E-Communication'!$AB$66="no","",ROUND($I1359,4))</f>
        <v>0.34899999999999998</v>
      </c>
      <c r="L1359" s="134">
        <f>IF('2-E-Communication'!$AB$67="no","",ROUND($I1359,4))</f>
        <v>0.34899999999999998</v>
      </c>
      <c r="M1359" s="134">
        <f>IF('2-E-Communication'!$AB$68="no","",ROUND($I1359,4))</f>
        <v>0.34899999999999998</v>
      </c>
    </row>
    <row r="1360" spans="9:13" x14ac:dyDescent="0.25">
      <c r="I1360" s="134">
        <f t="shared" si="213"/>
        <v>0.35000000000000026</v>
      </c>
      <c r="J1360" s="134">
        <f>IF('2-E-Communication'!$AB$65="no","",ROUND($I1360,4))</f>
        <v>0.35</v>
      </c>
      <c r="K1360" s="134">
        <f>IF('2-E-Communication'!$AB$66="no","",ROUND($I1360,4))</f>
        <v>0.35</v>
      </c>
      <c r="L1360" s="134">
        <f>IF('2-E-Communication'!$AB$67="no","",ROUND($I1360,4))</f>
        <v>0.35</v>
      </c>
      <c r="M1360" s="134">
        <f>IF('2-E-Communication'!$AB$68="no","",ROUND($I1360,4))</f>
        <v>0.35</v>
      </c>
    </row>
    <row r="1361" spans="9:13" x14ac:dyDescent="0.25">
      <c r="I1361" s="134">
        <f t="shared" si="213"/>
        <v>0.35100000000000026</v>
      </c>
      <c r="J1361" s="134">
        <f>IF('2-E-Communication'!$AB$65="no","",ROUND($I1361,4))</f>
        <v>0.35099999999999998</v>
      </c>
      <c r="K1361" s="134">
        <f>IF('2-E-Communication'!$AB$66="no","",ROUND($I1361,4))</f>
        <v>0.35099999999999998</v>
      </c>
      <c r="L1361" s="134">
        <f>IF('2-E-Communication'!$AB$67="no","",ROUND($I1361,4))</f>
        <v>0.35099999999999998</v>
      </c>
      <c r="M1361" s="134">
        <f>IF('2-E-Communication'!$AB$68="no","",ROUND($I1361,4))</f>
        <v>0.35099999999999998</v>
      </c>
    </row>
    <row r="1362" spans="9:13" x14ac:dyDescent="0.25">
      <c r="I1362" s="134">
        <f t="shared" si="213"/>
        <v>0.35200000000000026</v>
      </c>
      <c r="J1362" s="134">
        <f>IF('2-E-Communication'!$AB$65="no","",ROUND($I1362,4))</f>
        <v>0.35199999999999998</v>
      </c>
      <c r="K1362" s="134">
        <f>IF('2-E-Communication'!$AB$66="no","",ROUND($I1362,4))</f>
        <v>0.35199999999999998</v>
      </c>
      <c r="L1362" s="134">
        <f>IF('2-E-Communication'!$AB$67="no","",ROUND($I1362,4))</f>
        <v>0.35199999999999998</v>
      </c>
      <c r="M1362" s="134">
        <f>IF('2-E-Communication'!$AB$68="no","",ROUND($I1362,4))</f>
        <v>0.35199999999999998</v>
      </c>
    </row>
    <row r="1363" spans="9:13" x14ac:dyDescent="0.25">
      <c r="I1363" s="134">
        <f t="shared" si="213"/>
        <v>0.35300000000000026</v>
      </c>
      <c r="J1363" s="134">
        <f>IF('2-E-Communication'!$AB$65="no","",ROUND($I1363,4))</f>
        <v>0.35299999999999998</v>
      </c>
      <c r="K1363" s="134">
        <f>IF('2-E-Communication'!$AB$66="no","",ROUND($I1363,4))</f>
        <v>0.35299999999999998</v>
      </c>
      <c r="L1363" s="134">
        <f>IF('2-E-Communication'!$AB$67="no","",ROUND($I1363,4))</f>
        <v>0.35299999999999998</v>
      </c>
      <c r="M1363" s="134">
        <f>IF('2-E-Communication'!$AB$68="no","",ROUND($I1363,4))</f>
        <v>0.35299999999999998</v>
      </c>
    </row>
    <row r="1364" spans="9:13" x14ac:dyDescent="0.25">
      <c r="I1364" s="134">
        <f t="shared" si="213"/>
        <v>0.35400000000000026</v>
      </c>
      <c r="J1364" s="134">
        <f>IF('2-E-Communication'!$AB$65="no","",ROUND($I1364,4))</f>
        <v>0.35399999999999998</v>
      </c>
      <c r="K1364" s="134">
        <f>IF('2-E-Communication'!$AB$66="no","",ROUND($I1364,4))</f>
        <v>0.35399999999999998</v>
      </c>
      <c r="L1364" s="134">
        <f>IF('2-E-Communication'!$AB$67="no","",ROUND($I1364,4))</f>
        <v>0.35399999999999998</v>
      </c>
      <c r="M1364" s="134">
        <f>IF('2-E-Communication'!$AB$68="no","",ROUND($I1364,4))</f>
        <v>0.35399999999999998</v>
      </c>
    </row>
    <row r="1365" spans="9:13" x14ac:dyDescent="0.25">
      <c r="I1365" s="134">
        <f t="shared" si="213"/>
        <v>0.35500000000000026</v>
      </c>
      <c r="J1365" s="134">
        <f>IF('2-E-Communication'!$AB$65="no","",ROUND($I1365,4))</f>
        <v>0.35499999999999998</v>
      </c>
      <c r="K1365" s="134">
        <f>IF('2-E-Communication'!$AB$66="no","",ROUND($I1365,4))</f>
        <v>0.35499999999999998</v>
      </c>
      <c r="L1365" s="134">
        <f>IF('2-E-Communication'!$AB$67="no","",ROUND($I1365,4))</f>
        <v>0.35499999999999998</v>
      </c>
      <c r="M1365" s="134">
        <f>IF('2-E-Communication'!$AB$68="no","",ROUND($I1365,4))</f>
        <v>0.35499999999999998</v>
      </c>
    </row>
    <row r="1366" spans="9:13" x14ac:dyDescent="0.25">
      <c r="I1366" s="134">
        <f t="shared" si="213"/>
        <v>0.35600000000000026</v>
      </c>
      <c r="J1366" s="134">
        <f>IF('2-E-Communication'!$AB$65="no","",ROUND($I1366,4))</f>
        <v>0.35599999999999998</v>
      </c>
      <c r="K1366" s="134">
        <f>IF('2-E-Communication'!$AB$66="no","",ROUND($I1366,4))</f>
        <v>0.35599999999999998</v>
      </c>
      <c r="L1366" s="134">
        <f>IF('2-E-Communication'!$AB$67="no","",ROUND($I1366,4))</f>
        <v>0.35599999999999998</v>
      </c>
      <c r="M1366" s="134">
        <f>IF('2-E-Communication'!$AB$68="no","",ROUND($I1366,4))</f>
        <v>0.35599999999999998</v>
      </c>
    </row>
    <row r="1367" spans="9:13" x14ac:dyDescent="0.25">
      <c r="I1367" s="134">
        <f t="shared" si="213"/>
        <v>0.35700000000000026</v>
      </c>
      <c r="J1367" s="134">
        <f>IF('2-E-Communication'!$AB$65="no","",ROUND($I1367,4))</f>
        <v>0.35699999999999998</v>
      </c>
      <c r="K1367" s="134">
        <f>IF('2-E-Communication'!$AB$66="no","",ROUND($I1367,4))</f>
        <v>0.35699999999999998</v>
      </c>
      <c r="L1367" s="134">
        <f>IF('2-E-Communication'!$AB$67="no","",ROUND($I1367,4))</f>
        <v>0.35699999999999998</v>
      </c>
      <c r="M1367" s="134">
        <f>IF('2-E-Communication'!$AB$68="no","",ROUND($I1367,4))</f>
        <v>0.35699999999999998</v>
      </c>
    </row>
    <row r="1368" spans="9:13" x14ac:dyDescent="0.25">
      <c r="I1368" s="134">
        <f t="shared" si="213"/>
        <v>0.35800000000000026</v>
      </c>
      <c r="J1368" s="134">
        <f>IF('2-E-Communication'!$AB$65="no","",ROUND($I1368,4))</f>
        <v>0.35799999999999998</v>
      </c>
      <c r="K1368" s="134">
        <f>IF('2-E-Communication'!$AB$66="no","",ROUND($I1368,4))</f>
        <v>0.35799999999999998</v>
      </c>
      <c r="L1368" s="134">
        <f>IF('2-E-Communication'!$AB$67="no","",ROUND($I1368,4))</f>
        <v>0.35799999999999998</v>
      </c>
      <c r="M1368" s="134">
        <f>IF('2-E-Communication'!$AB$68="no","",ROUND($I1368,4))</f>
        <v>0.35799999999999998</v>
      </c>
    </row>
    <row r="1369" spans="9:13" x14ac:dyDescent="0.25">
      <c r="I1369" s="134">
        <f t="shared" si="213"/>
        <v>0.35900000000000026</v>
      </c>
      <c r="J1369" s="134">
        <f>IF('2-E-Communication'!$AB$65="no","",ROUND($I1369,4))</f>
        <v>0.35899999999999999</v>
      </c>
      <c r="K1369" s="134">
        <f>IF('2-E-Communication'!$AB$66="no","",ROUND($I1369,4))</f>
        <v>0.35899999999999999</v>
      </c>
      <c r="L1369" s="134">
        <f>IF('2-E-Communication'!$AB$67="no","",ROUND($I1369,4))</f>
        <v>0.35899999999999999</v>
      </c>
      <c r="M1369" s="134">
        <f>IF('2-E-Communication'!$AB$68="no","",ROUND($I1369,4))</f>
        <v>0.35899999999999999</v>
      </c>
    </row>
    <row r="1370" spans="9:13" x14ac:dyDescent="0.25">
      <c r="I1370" s="134">
        <f t="shared" si="213"/>
        <v>0.36000000000000026</v>
      </c>
      <c r="J1370" s="134">
        <f>IF('2-E-Communication'!$AB$65="no","",ROUND($I1370,4))</f>
        <v>0.36</v>
      </c>
      <c r="K1370" s="134">
        <f>IF('2-E-Communication'!$AB$66="no","",ROUND($I1370,4))</f>
        <v>0.36</v>
      </c>
      <c r="L1370" s="134">
        <f>IF('2-E-Communication'!$AB$67="no","",ROUND($I1370,4))</f>
        <v>0.36</v>
      </c>
      <c r="M1370" s="134">
        <f>IF('2-E-Communication'!$AB$68="no","",ROUND($I1370,4))</f>
        <v>0.36</v>
      </c>
    </row>
    <row r="1371" spans="9:13" x14ac:dyDescent="0.25">
      <c r="I1371" s="134">
        <f t="shared" si="213"/>
        <v>0.36100000000000027</v>
      </c>
      <c r="J1371" s="134">
        <f>IF('2-E-Communication'!$AB$65="no","",ROUND($I1371,4))</f>
        <v>0.36099999999999999</v>
      </c>
      <c r="K1371" s="134">
        <f>IF('2-E-Communication'!$AB$66="no","",ROUND($I1371,4))</f>
        <v>0.36099999999999999</v>
      </c>
      <c r="L1371" s="134">
        <f>IF('2-E-Communication'!$AB$67="no","",ROUND($I1371,4))</f>
        <v>0.36099999999999999</v>
      </c>
      <c r="M1371" s="134">
        <f>IF('2-E-Communication'!$AB$68="no","",ROUND($I1371,4))</f>
        <v>0.36099999999999999</v>
      </c>
    </row>
    <row r="1372" spans="9:13" x14ac:dyDescent="0.25">
      <c r="I1372" s="134">
        <f t="shared" si="213"/>
        <v>0.36200000000000027</v>
      </c>
      <c r="J1372" s="134">
        <f>IF('2-E-Communication'!$AB$65="no","",ROUND($I1372,4))</f>
        <v>0.36199999999999999</v>
      </c>
      <c r="K1372" s="134">
        <f>IF('2-E-Communication'!$AB$66="no","",ROUND($I1372,4))</f>
        <v>0.36199999999999999</v>
      </c>
      <c r="L1372" s="134">
        <f>IF('2-E-Communication'!$AB$67="no","",ROUND($I1372,4))</f>
        <v>0.36199999999999999</v>
      </c>
      <c r="M1372" s="134">
        <f>IF('2-E-Communication'!$AB$68="no","",ROUND($I1372,4))</f>
        <v>0.36199999999999999</v>
      </c>
    </row>
    <row r="1373" spans="9:13" x14ac:dyDescent="0.25">
      <c r="I1373" s="134">
        <f t="shared" si="213"/>
        <v>0.36300000000000027</v>
      </c>
      <c r="J1373" s="134">
        <f>IF('2-E-Communication'!$AB$65="no","",ROUND($I1373,4))</f>
        <v>0.36299999999999999</v>
      </c>
      <c r="K1373" s="134">
        <f>IF('2-E-Communication'!$AB$66="no","",ROUND($I1373,4))</f>
        <v>0.36299999999999999</v>
      </c>
      <c r="L1373" s="134">
        <f>IF('2-E-Communication'!$AB$67="no","",ROUND($I1373,4))</f>
        <v>0.36299999999999999</v>
      </c>
      <c r="M1373" s="134">
        <f>IF('2-E-Communication'!$AB$68="no","",ROUND($I1373,4))</f>
        <v>0.36299999999999999</v>
      </c>
    </row>
    <row r="1374" spans="9:13" x14ac:dyDescent="0.25">
      <c r="I1374" s="134">
        <f t="shared" si="213"/>
        <v>0.36400000000000027</v>
      </c>
      <c r="J1374" s="134">
        <f>IF('2-E-Communication'!$AB$65="no","",ROUND($I1374,4))</f>
        <v>0.36399999999999999</v>
      </c>
      <c r="K1374" s="134">
        <f>IF('2-E-Communication'!$AB$66="no","",ROUND($I1374,4))</f>
        <v>0.36399999999999999</v>
      </c>
      <c r="L1374" s="134">
        <f>IF('2-E-Communication'!$AB$67="no","",ROUND($I1374,4))</f>
        <v>0.36399999999999999</v>
      </c>
      <c r="M1374" s="134">
        <f>IF('2-E-Communication'!$AB$68="no","",ROUND($I1374,4))</f>
        <v>0.36399999999999999</v>
      </c>
    </row>
    <row r="1375" spans="9:13" x14ac:dyDescent="0.25">
      <c r="I1375" s="134">
        <f t="shared" si="213"/>
        <v>0.36500000000000027</v>
      </c>
      <c r="J1375" s="134">
        <f>IF('2-E-Communication'!$AB$65="no","",ROUND($I1375,4))</f>
        <v>0.36499999999999999</v>
      </c>
      <c r="K1375" s="134">
        <f>IF('2-E-Communication'!$AB$66="no","",ROUND($I1375,4))</f>
        <v>0.36499999999999999</v>
      </c>
      <c r="L1375" s="134">
        <f>IF('2-E-Communication'!$AB$67="no","",ROUND($I1375,4))</f>
        <v>0.36499999999999999</v>
      </c>
      <c r="M1375" s="134">
        <f>IF('2-E-Communication'!$AB$68="no","",ROUND($I1375,4))</f>
        <v>0.36499999999999999</v>
      </c>
    </row>
    <row r="1376" spans="9:13" x14ac:dyDescent="0.25">
      <c r="I1376" s="134">
        <f t="shared" si="213"/>
        <v>0.36600000000000027</v>
      </c>
      <c r="J1376" s="134">
        <f>IF('2-E-Communication'!$AB$65="no","",ROUND($I1376,4))</f>
        <v>0.36599999999999999</v>
      </c>
      <c r="K1376" s="134">
        <f>IF('2-E-Communication'!$AB$66="no","",ROUND($I1376,4))</f>
        <v>0.36599999999999999</v>
      </c>
      <c r="L1376" s="134">
        <f>IF('2-E-Communication'!$AB$67="no","",ROUND($I1376,4))</f>
        <v>0.36599999999999999</v>
      </c>
      <c r="M1376" s="134">
        <f>IF('2-E-Communication'!$AB$68="no","",ROUND($I1376,4))</f>
        <v>0.36599999999999999</v>
      </c>
    </row>
    <row r="1377" spans="9:13" x14ac:dyDescent="0.25">
      <c r="I1377" s="134">
        <f t="shared" si="213"/>
        <v>0.36700000000000027</v>
      </c>
      <c r="J1377" s="134">
        <f>IF('2-E-Communication'!$AB$65="no","",ROUND($I1377,4))</f>
        <v>0.36699999999999999</v>
      </c>
      <c r="K1377" s="134">
        <f>IF('2-E-Communication'!$AB$66="no","",ROUND($I1377,4))</f>
        <v>0.36699999999999999</v>
      </c>
      <c r="L1377" s="134">
        <f>IF('2-E-Communication'!$AB$67="no","",ROUND($I1377,4))</f>
        <v>0.36699999999999999</v>
      </c>
      <c r="M1377" s="134">
        <f>IF('2-E-Communication'!$AB$68="no","",ROUND($I1377,4))</f>
        <v>0.36699999999999999</v>
      </c>
    </row>
    <row r="1378" spans="9:13" x14ac:dyDescent="0.25">
      <c r="I1378" s="134">
        <f t="shared" si="213"/>
        <v>0.36800000000000027</v>
      </c>
      <c r="J1378" s="134">
        <f>IF('2-E-Communication'!$AB$65="no","",ROUND($I1378,4))</f>
        <v>0.36799999999999999</v>
      </c>
      <c r="K1378" s="134">
        <f>IF('2-E-Communication'!$AB$66="no","",ROUND($I1378,4))</f>
        <v>0.36799999999999999</v>
      </c>
      <c r="L1378" s="134">
        <f>IF('2-E-Communication'!$AB$67="no","",ROUND($I1378,4))</f>
        <v>0.36799999999999999</v>
      </c>
      <c r="M1378" s="134">
        <f>IF('2-E-Communication'!$AB$68="no","",ROUND($I1378,4))</f>
        <v>0.36799999999999999</v>
      </c>
    </row>
    <row r="1379" spans="9:13" x14ac:dyDescent="0.25">
      <c r="I1379" s="134">
        <f t="shared" si="213"/>
        <v>0.36900000000000027</v>
      </c>
      <c r="J1379" s="134">
        <f>IF('2-E-Communication'!$AB$65="no","",ROUND($I1379,4))</f>
        <v>0.36899999999999999</v>
      </c>
      <c r="K1379" s="134">
        <f>IF('2-E-Communication'!$AB$66="no","",ROUND($I1379,4))</f>
        <v>0.36899999999999999</v>
      </c>
      <c r="L1379" s="134">
        <f>IF('2-E-Communication'!$AB$67="no","",ROUND($I1379,4))</f>
        <v>0.36899999999999999</v>
      </c>
      <c r="M1379" s="134">
        <f>IF('2-E-Communication'!$AB$68="no","",ROUND($I1379,4))</f>
        <v>0.36899999999999999</v>
      </c>
    </row>
    <row r="1380" spans="9:13" x14ac:dyDescent="0.25">
      <c r="I1380" s="134">
        <f t="shared" si="213"/>
        <v>0.37000000000000027</v>
      </c>
      <c r="J1380" s="134">
        <f>IF('2-E-Communication'!$AB$65="no","",ROUND($I1380,4))</f>
        <v>0.37</v>
      </c>
      <c r="K1380" s="134">
        <f>IF('2-E-Communication'!$AB$66="no","",ROUND($I1380,4))</f>
        <v>0.37</v>
      </c>
      <c r="L1380" s="134">
        <f>IF('2-E-Communication'!$AB$67="no","",ROUND($I1380,4))</f>
        <v>0.37</v>
      </c>
      <c r="M1380" s="134">
        <f>IF('2-E-Communication'!$AB$68="no","",ROUND($I1380,4))</f>
        <v>0.37</v>
      </c>
    </row>
    <row r="1381" spans="9:13" x14ac:dyDescent="0.25">
      <c r="I1381" s="134">
        <f t="shared" si="213"/>
        <v>0.37100000000000027</v>
      </c>
      <c r="J1381" s="134">
        <f>IF('2-E-Communication'!$AB$65="no","",ROUND($I1381,4))</f>
        <v>0.371</v>
      </c>
      <c r="K1381" s="134">
        <f>IF('2-E-Communication'!$AB$66="no","",ROUND($I1381,4))</f>
        <v>0.371</v>
      </c>
      <c r="L1381" s="134">
        <f>IF('2-E-Communication'!$AB$67="no","",ROUND($I1381,4))</f>
        <v>0.371</v>
      </c>
      <c r="M1381" s="134">
        <f>IF('2-E-Communication'!$AB$68="no","",ROUND($I1381,4))</f>
        <v>0.371</v>
      </c>
    </row>
    <row r="1382" spans="9:13" x14ac:dyDescent="0.25">
      <c r="I1382" s="134">
        <f t="shared" si="213"/>
        <v>0.37200000000000027</v>
      </c>
      <c r="J1382" s="134">
        <f>IF('2-E-Communication'!$AB$65="no","",ROUND($I1382,4))</f>
        <v>0.372</v>
      </c>
      <c r="K1382" s="134">
        <f>IF('2-E-Communication'!$AB$66="no","",ROUND($I1382,4))</f>
        <v>0.372</v>
      </c>
      <c r="L1382" s="134">
        <f>IF('2-E-Communication'!$AB$67="no","",ROUND($I1382,4))</f>
        <v>0.372</v>
      </c>
      <c r="M1382" s="134">
        <f>IF('2-E-Communication'!$AB$68="no","",ROUND($I1382,4))</f>
        <v>0.372</v>
      </c>
    </row>
    <row r="1383" spans="9:13" x14ac:dyDescent="0.25">
      <c r="I1383" s="134">
        <f t="shared" si="213"/>
        <v>0.37300000000000028</v>
      </c>
      <c r="J1383" s="134">
        <f>IF('2-E-Communication'!$AB$65="no","",ROUND($I1383,4))</f>
        <v>0.373</v>
      </c>
      <c r="K1383" s="134">
        <f>IF('2-E-Communication'!$AB$66="no","",ROUND($I1383,4))</f>
        <v>0.373</v>
      </c>
      <c r="L1383" s="134">
        <f>IF('2-E-Communication'!$AB$67="no","",ROUND($I1383,4))</f>
        <v>0.373</v>
      </c>
      <c r="M1383" s="134">
        <f>IF('2-E-Communication'!$AB$68="no","",ROUND($I1383,4))</f>
        <v>0.373</v>
      </c>
    </row>
    <row r="1384" spans="9:13" x14ac:dyDescent="0.25">
      <c r="I1384" s="134">
        <f t="shared" si="213"/>
        <v>0.37400000000000028</v>
      </c>
      <c r="J1384" s="134">
        <f>IF('2-E-Communication'!$AB$65="no","",ROUND($I1384,4))</f>
        <v>0.374</v>
      </c>
      <c r="K1384" s="134">
        <f>IF('2-E-Communication'!$AB$66="no","",ROUND($I1384,4))</f>
        <v>0.374</v>
      </c>
      <c r="L1384" s="134">
        <f>IF('2-E-Communication'!$AB$67="no","",ROUND($I1384,4))</f>
        <v>0.374</v>
      </c>
      <c r="M1384" s="134">
        <f>IF('2-E-Communication'!$AB$68="no","",ROUND($I1384,4))</f>
        <v>0.374</v>
      </c>
    </row>
    <row r="1385" spans="9:13" x14ac:dyDescent="0.25">
      <c r="I1385" s="134">
        <f t="shared" si="213"/>
        <v>0.37500000000000028</v>
      </c>
      <c r="J1385" s="134">
        <f>IF('2-E-Communication'!$AB$65="no","",ROUND($I1385,4))</f>
        <v>0.375</v>
      </c>
      <c r="K1385" s="134">
        <f>IF('2-E-Communication'!$AB$66="no","",ROUND($I1385,4))</f>
        <v>0.375</v>
      </c>
      <c r="L1385" s="134">
        <f>IF('2-E-Communication'!$AB$67="no","",ROUND($I1385,4))</f>
        <v>0.375</v>
      </c>
      <c r="M1385" s="134">
        <f>IF('2-E-Communication'!$AB$68="no","",ROUND($I1385,4))</f>
        <v>0.375</v>
      </c>
    </row>
    <row r="1386" spans="9:13" x14ac:dyDescent="0.25">
      <c r="I1386" s="134">
        <f t="shared" si="213"/>
        <v>0.37600000000000028</v>
      </c>
      <c r="J1386" s="134">
        <f>IF('2-E-Communication'!$AB$65="no","",ROUND($I1386,4))</f>
        <v>0.376</v>
      </c>
      <c r="K1386" s="134">
        <f>IF('2-E-Communication'!$AB$66="no","",ROUND($I1386,4))</f>
        <v>0.376</v>
      </c>
      <c r="L1386" s="134">
        <f>IF('2-E-Communication'!$AB$67="no","",ROUND($I1386,4))</f>
        <v>0.376</v>
      </c>
      <c r="M1386" s="134">
        <f>IF('2-E-Communication'!$AB$68="no","",ROUND($I1386,4))</f>
        <v>0.376</v>
      </c>
    </row>
    <row r="1387" spans="9:13" x14ac:dyDescent="0.25">
      <c r="I1387" s="134">
        <f t="shared" ref="I1387:I1450" si="214">I1386+0.001</f>
        <v>0.37700000000000028</v>
      </c>
      <c r="J1387" s="134">
        <f>IF('2-E-Communication'!$AB$65="no","",ROUND($I1387,4))</f>
        <v>0.377</v>
      </c>
      <c r="K1387" s="134">
        <f>IF('2-E-Communication'!$AB$66="no","",ROUND($I1387,4))</f>
        <v>0.377</v>
      </c>
      <c r="L1387" s="134">
        <f>IF('2-E-Communication'!$AB$67="no","",ROUND($I1387,4))</f>
        <v>0.377</v>
      </c>
      <c r="M1387" s="134">
        <f>IF('2-E-Communication'!$AB$68="no","",ROUND($I1387,4))</f>
        <v>0.377</v>
      </c>
    </row>
    <row r="1388" spans="9:13" x14ac:dyDescent="0.25">
      <c r="I1388" s="134">
        <f t="shared" si="214"/>
        <v>0.37800000000000028</v>
      </c>
      <c r="J1388" s="134">
        <f>IF('2-E-Communication'!$AB$65="no","",ROUND($I1388,4))</f>
        <v>0.378</v>
      </c>
      <c r="K1388" s="134">
        <f>IF('2-E-Communication'!$AB$66="no","",ROUND($I1388,4))</f>
        <v>0.378</v>
      </c>
      <c r="L1388" s="134">
        <f>IF('2-E-Communication'!$AB$67="no","",ROUND($I1388,4))</f>
        <v>0.378</v>
      </c>
      <c r="M1388" s="134">
        <f>IF('2-E-Communication'!$AB$68="no","",ROUND($I1388,4))</f>
        <v>0.378</v>
      </c>
    </row>
    <row r="1389" spans="9:13" x14ac:dyDescent="0.25">
      <c r="I1389" s="134">
        <f t="shared" si="214"/>
        <v>0.37900000000000028</v>
      </c>
      <c r="J1389" s="134">
        <f>IF('2-E-Communication'!$AB$65="no","",ROUND($I1389,4))</f>
        <v>0.379</v>
      </c>
      <c r="K1389" s="134">
        <f>IF('2-E-Communication'!$AB$66="no","",ROUND($I1389,4))</f>
        <v>0.379</v>
      </c>
      <c r="L1389" s="134">
        <f>IF('2-E-Communication'!$AB$67="no","",ROUND($I1389,4))</f>
        <v>0.379</v>
      </c>
      <c r="M1389" s="134">
        <f>IF('2-E-Communication'!$AB$68="no","",ROUND($I1389,4))</f>
        <v>0.379</v>
      </c>
    </row>
    <row r="1390" spans="9:13" x14ac:dyDescent="0.25">
      <c r="I1390" s="134">
        <f t="shared" si="214"/>
        <v>0.38000000000000028</v>
      </c>
      <c r="J1390" s="134">
        <f>IF('2-E-Communication'!$AB$65="no","",ROUND($I1390,4))</f>
        <v>0.38</v>
      </c>
      <c r="K1390" s="134">
        <f>IF('2-E-Communication'!$AB$66="no","",ROUND($I1390,4))</f>
        <v>0.38</v>
      </c>
      <c r="L1390" s="134">
        <f>IF('2-E-Communication'!$AB$67="no","",ROUND($I1390,4))</f>
        <v>0.38</v>
      </c>
      <c r="M1390" s="134">
        <f>IF('2-E-Communication'!$AB$68="no","",ROUND($I1390,4))</f>
        <v>0.38</v>
      </c>
    </row>
    <row r="1391" spans="9:13" x14ac:dyDescent="0.25">
      <c r="I1391" s="134">
        <f t="shared" si="214"/>
        <v>0.38100000000000028</v>
      </c>
      <c r="J1391" s="134">
        <f>IF('2-E-Communication'!$AB$65="no","",ROUND($I1391,4))</f>
        <v>0.38100000000000001</v>
      </c>
      <c r="K1391" s="134">
        <f>IF('2-E-Communication'!$AB$66="no","",ROUND($I1391,4))</f>
        <v>0.38100000000000001</v>
      </c>
      <c r="L1391" s="134">
        <f>IF('2-E-Communication'!$AB$67="no","",ROUND($I1391,4))</f>
        <v>0.38100000000000001</v>
      </c>
      <c r="M1391" s="134">
        <f>IF('2-E-Communication'!$AB$68="no","",ROUND($I1391,4))</f>
        <v>0.38100000000000001</v>
      </c>
    </row>
    <row r="1392" spans="9:13" x14ac:dyDescent="0.25">
      <c r="I1392" s="134">
        <f t="shared" si="214"/>
        <v>0.38200000000000028</v>
      </c>
      <c r="J1392" s="134">
        <f>IF('2-E-Communication'!$AB$65="no","",ROUND($I1392,4))</f>
        <v>0.38200000000000001</v>
      </c>
      <c r="K1392" s="134">
        <f>IF('2-E-Communication'!$AB$66="no","",ROUND($I1392,4))</f>
        <v>0.38200000000000001</v>
      </c>
      <c r="L1392" s="134">
        <f>IF('2-E-Communication'!$AB$67="no","",ROUND($I1392,4))</f>
        <v>0.38200000000000001</v>
      </c>
      <c r="M1392" s="134">
        <f>IF('2-E-Communication'!$AB$68="no","",ROUND($I1392,4))</f>
        <v>0.38200000000000001</v>
      </c>
    </row>
    <row r="1393" spans="9:13" x14ac:dyDescent="0.25">
      <c r="I1393" s="134">
        <f t="shared" si="214"/>
        <v>0.38300000000000028</v>
      </c>
      <c r="J1393" s="134">
        <f>IF('2-E-Communication'!$AB$65="no","",ROUND($I1393,4))</f>
        <v>0.38300000000000001</v>
      </c>
      <c r="K1393" s="134">
        <f>IF('2-E-Communication'!$AB$66="no","",ROUND($I1393,4))</f>
        <v>0.38300000000000001</v>
      </c>
      <c r="L1393" s="134">
        <f>IF('2-E-Communication'!$AB$67="no","",ROUND($I1393,4))</f>
        <v>0.38300000000000001</v>
      </c>
      <c r="M1393" s="134">
        <f>IF('2-E-Communication'!$AB$68="no","",ROUND($I1393,4))</f>
        <v>0.38300000000000001</v>
      </c>
    </row>
    <row r="1394" spans="9:13" x14ac:dyDescent="0.25">
      <c r="I1394" s="134">
        <f t="shared" si="214"/>
        <v>0.38400000000000029</v>
      </c>
      <c r="J1394" s="134">
        <f>IF('2-E-Communication'!$AB$65="no","",ROUND($I1394,4))</f>
        <v>0.38400000000000001</v>
      </c>
      <c r="K1394" s="134">
        <f>IF('2-E-Communication'!$AB$66="no","",ROUND($I1394,4))</f>
        <v>0.38400000000000001</v>
      </c>
      <c r="L1394" s="134">
        <f>IF('2-E-Communication'!$AB$67="no","",ROUND($I1394,4))</f>
        <v>0.38400000000000001</v>
      </c>
      <c r="M1394" s="134">
        <f>IF('2-E-Communication'!$AB$68="no","",ROUND($I1394,4))</f>
        <v>0.38400000000000001</v>
      </c>
    </row>
    <row r="1395" spans="9:13" x14ac:dyDescent="0.25">
      <c r="I1395" s="134">
        <f t="shared" si="214"/>
        <v>0.38500000000000029</v>
      </c>
      <c r="J1395" s="134">
        <f>IF('2-E-Communication'!$AB$65="no","",ROUND($I1395,4))</f>
        <v>0.38500000000000001</v>
      </c>
      <c r="K1395" s="134">
        <f>IF('2-E-Communication'!$AB$66="no","",ROUND($I1395,4))</f>
        <v>0.38500000000000001</v>
      </c>
      <c r="L1395" s="134">
        <f>IF('2-E-Communication'!$AB$67="no","",ROUND($I1395,4))</f>
        <v>0.38500000000000001</v>
      </c>
      <c r="M1395" s="134">
        <f>IF('2-E-Communication'!$AB$68="no","",ROUND($I1395,4))</f>
        <v>0.38500000000000001</v>
      </c>
    </row>
    <row r="1396" spans="9:13" x14ac:dyDescent="0.25">
      <c r="I1396" s="134">
        <f t="shared" si="214"/>
        <v>0.38600000000000029</v>
      </c>
      <c r="J1396" s="134">
        <f>IF('2-E-Communication'!$AB$65="no","",ROUND($I1396,4))</f>
        <v>0.38600000000000001</v>
      </c>
      <c r="K1396" s="134">
        <f>IF('2-E-Communication'!$AB$66="no","",ROUND($I1396,4))</f>
        <v>0.38600000000000001</v>
      </c>
      <c r="L1396" s="134">
        <f>IF('2-E-Communication'!$AB$67="no","",ROUND($I1396,4))</f>
        <v>0.38600000000000001</v>
      </c>
      <c r="M1396" s="134">
        <f>IF('2-E-Communication'!$AB$68="no","",ROUND($I1396,4))</f>
        <v>0.38600000000000001</v>
      </c>
    </row>
    <row r="1397" spans="9:13" x14ac:dyDescent="0.25">
      <c r="I1397" s="134">
        <f t="shared" si="214"/>
        <v>0.38700000000000029</v>
      </c>
      <c r="J1397" s="134">
        <f>IF('2-E-Communication'!$AB$65="no","",ROUND($I1397,4))</f>
        <v>0.38700000000000001</v>
      </c>
      <c r="K1397" s="134">
        <f>IF('2-E-Communication'!$AB$66="no","",ROUND($I1397,4))</f>
        <v>0.38700000000000001</v>
      </c>
      <c r="L1397" s="134">
        <f>IF('2-E-Communication'!$AB$67="no","",ROUND($I1397,4))</f>
        <v>0.38700000000000001</v>
      </c>
      <c r="M1397" s="134">
        <f>IF('2-E-Communication'!$AB$68="no","",ROUND($I1397,4))</f>
        <v>0.38700000000000001</v>
      </c>
    </row>
    <row r="1398" spans="9:13" x14ac:dyDescent="0.25">
      <c r="I1398" s="134">
        <f t="shared" si="214"/>
        <v>0.38800000000000029</v>
      </c>
      <c r="J1398" s="134">
        <f>IF('2-E-Communication'!$AB$65="no","",ROUND($I1398,4))</f>
        <v>0.38800000000000001</v>
      </c>
      <c r="K1398" s="134">
        <f>IF('2-E-Communication'!$AB$66="no","",ROUND($I1398,4))</f>
        <v>0.38800000000000001</v>
      </c>
      <c r="L1398" s="134">
        <f>IF('2-E-Communication'!$AB$67="no","",ROUND($I1398,4))</f>
        <v>0.38800000000000001</v>
      </c>
      <c r="M1398" s="134">
        <f>IF('2-E-Communication'!$AB$68="no","",ROUND($I1398,4))</f>
        <v>0.38800000000000001</v>
      </c>
    </row>
    <row r="1399" spans="9:13" x14ac:dyDescent="0.25">
      <c r="I1399" s="134">
        <f t="shared" si="214"/>
        <v>0.38900000000000029</v>
      </c>
      <c r="J1399" s="134">
        <f>IF('2-E-Communication'!$AB$65="no","",ROUND($I1399,4))</f>
        <v>0.38900000000000001</v>
      </c>
      <c r="K1399" s="134">
        <f>IF('2-E-Communication'!$AB$66="no","",ROUND($I1399,4))</f>
        <v>0.38900000000000001</v>
      </c>
      <c r="L1399" s="134">
        <f>IF('2-E-Communication'!$AB$67="no","",ROUND($I1399,4))</f>
        <v>0.38900000000000001</v>
      </c>
      <c r="M1399" s="134">
        <f>IF('2-E-Communication'!$AB$68="no","",ROUND($I1399,4))</f>
        <v>0.38900000000000001</v>
      </c>
    </row>
    <row r="1400" spans="9:13" x14ac:dyDescent="0.25">
      <c r="I1400" s="134">
        <f t="shared" si="214"/>
        <v>0.39000000000000029</v>
      </c>
      <c r="J1400" s="134">
        <f>IF('2-E-Communication'!$AB$65="no","",ROUND($I1400,4))</f>
        <v>0.39</v>
      </c>
      <c r="K1400" s="134">
        <f>IF('2-E-Communication'!$AB$66="no","",ROUND($I1400,4))</f>
        <v>0.39</v>
      </c>
      <c r="L1400" s="134">
        <f>IF('2-E-Communication'!$AB$67="no","",ROUND($I1400,4))</f>
        <v>0.39</v>
      </c>
      <c r="M1400" s="134">
        <f>IF('2-E-Communication'!$AB$68="no","",ROUND($I1400,4))</f>
        <v>0.39</v>
      </c>
    </row>
    <row r="1401" spans="9:13" x14ac:dyDescent="0.25">
      <c r="I1401" s="134">
        <f t="shared" si="214"/>
        <v>0.39100000000000029</v>
      </c>
      <c r="J1401" s="134">
        <f>IF('2-E-Communication'!$AB$65="no","",ROUND($I1401,4))</f>
        <v>0.39100000000000001</v>
      </c>
      <c r="K1401" s="134">
        <f>IF('2-E-Communication'!$AB$66="no","",ROUND($I1401,4))</f>
        <v>0.39100000000000001</v>
      </c>
      <c r="L1401" s="134">
        <f>IF('2-E-Communication'!$AB$67="no","",ROUND($I1401,4))</f>
        <v>0.39100000000000001</v>
      </c>
      <c r="M1401" s="134">
        <f>IF('2-E-Communication'!$AB$68="no","",ROUND($I1401,4))</f>
        <v>0.39100000000000001</v>
      </c>
    </row>
    <row r="1402" spans="9:13" x14ac:dyDescent="0.25">
      <c r="I1402" s="134">
        <f t="shared" si="214"/>
        <v>0.39200000000000029</v>
      </c>
      <c r="J1402" s="134">
        <f>IF('2-E-Communication'!$AB$65="no","",ROUND($I1402,4))</f>
        <v>0.39200000000000002</v>
      </c>
      <c r="K1402" s="134">
        <f>IF('2-E-Communication'!$AB$66="no","",ROUND($I1402,4))</f>
        <v>0.39200000000000002</v>
      </c>
      <c r="L1402" s="134">
        <f>IF('2-E-Communication'!$AB$67="no","",ROUND($I1402,4))</f>
        <v>0.39200000000000002</v>
      </c>
      <c r="M1402" s="134">
        <f>IF('2-E-Communication'!$AB$68="no","",ROUND($I1402,4))</f>
        <v>0.39200000000000002</v>
      </c>
    </row>
    <row r="1403" spans="9:13" x14ac:dyDescent="0.25">
      <c r="I1403" s="134">
        <f t="shared" si="214"/>
        <v>0.39300000000000029</v>
      </c>
      <c r="J1403" s="134">
        <f>IF('2-E-Communication'!$AB$65="no","",ROUND($I1403,4))</f>
        <v>0.39300000000000002</v>
      </c>
      <c r="K1403" s="134">
        <f>IF('2-E-Communication'!$AB$66="no","",ROUND($I1403,4))</f>
        <v>0.39300000000000002</v>
      </c>
      <c r="L1403" s="134">
        <f>IF('2-E-Communication'!$AB$67="no","",ROUND($I1403,4))</f>
        <v>0.39300000000000002</v>
      </c>
      <c r="M1403" s="134">
        <f>IF('2-E-Communication'!$AB$68="no","",ROUND($I1403,4))</f>
        <v>0.39300000000000002</v>
      </c>
    </row>
    <row r="1404" spans="9:13" x14ac:dyDescent="0.25">
      <c r="I1404" s="134">
        <f t="shared" si="214"/>
        <v>0.39400000000000029</v>
      </c>
      <c r="J1404" s="134">
        <f>IF('2-E-Communication'!$AB$65="no","",ROUND($I1404,4))</f>
        <v>0.39400000000000002</v>
      </c>
      <c r="K1404" s="134">
        <f>IF('2-E-Communication'!$AB$66="no","",ROUND($I1404,4))</f>
        <v>0.39400000000000002</v>
      </c>
      <c r="L1404" s="134">
        <f>IF('2-E-Communication'!$AB$67="no","",ROUND($I1404,4))</f>
        <v>0.39400000000000002</v>
      </c>
      <c r="M1404" s="134">
        <f>IF('2-E-Communication'!$AB$68="no","",ROUND($I1404,4))</f>
        <v>0.39400000000000002</v>
      </c>
    </row>
    <row r="1405" spans="9:13" x14ac:dyDescent="0.25">
      <c r="I1405" s="134">
        <f t="shared" si="214"/>
        <v>0.3950000000000003</v>
      </c>
      <c r="J1405" s="134">
        <f>IF('2-E-Communication'!$AB$65="no","",ROUND($I1405,4))</f>
        <v>0.39500000000000002</v>
      </c>
      <c r="K1405" s="134">
        <f>IF('2-E-Communication'!$AB$66="no","",ROUND($I1405,4))</f>
        <v>0.39500000000000002</v>
      </c>
      <c r="L1405" s="134">
        <f>IF('2-E-Communication'!$AB$67="no","",ROUND($I1405,4))</f>
        <v>0.39500000000000002</v>
      </c>
      <c r="M1405" s="134">
        <f>IF('2-E-Communication'!$AB$68="no","",ROUND($I1405,4))</f>
        <v>0.39500000000000002</v>
      </c>
    </row>
    <row r="1406" spans="9:13" x14ac:dyDescent="0.25">
      <c r="I1406" s="134">
        <f t="shared" si="214"/>
        <v>0.3960000000000003</v>
      </c>
      <c r="J1406" s="134">
        <f>IF('2-E-Communication'!$AB$65="no","",ROUND($I1406,4))</f>
        <v>0.39600000000000002</v>
      </c>
      <c r="K1406" s="134">
        <f>IF('2-E-Communication'!$AB$66="no","",ROUND($I1406,4))</f>
        <v>0.39600000000000002</v>
      </c>
      <c r="L1406" s="134">
        <f>IF('2-E-Communication'!$AB$67="no","",ROUND($I1406,4))</f>
        <v>0.39600000000000002</v>
      </c>
      <c r="M1406" s="134">
        <f>IF('2-E-Communication'!$AB$68="no","",ROUND($I1406,4))</f>
        <v>0.39600000000000002</v>
      </c>
    </row>
    <row r="1407" spans="9:13" x14ac:dyDescent="0.25">
      <c r="I1407" s="134">
        <f t="shared" si="214"/>
        <v>0.3970000000000003</v>
      </c>
      <c r="J1407" s="134">
        <f>IF('2-E-Communication'!$AB$65="no","",ROUND($I1407,4))</f>
        <v>0.39700000000000002</v>
      </c>
      <c r="K1407" s="134">
        <f>IF('2-E-Communication'!$AB$66="no","",ROUND($I1407,4))</f>
        <v>0.39700000000000002</v>
      </c>
      <c r="L1407" s="134">
        <f>IF('2-E-Communication'!$AB$67="no","",ROUND($I1407,4))</f>
        <v>0.39700000000000002</v>
      </c>
      <c r="M1407" s="134">
        <f>IF('2-E-Communication'!$AB$68="no","",ROUND($I1407,4))</f>
        <v>0.39700000000000002</v>
      </c>
    </row>
    <row r="1408" spans="9:13" x14ac:dyDescent="0.25">
      <c r="I1408" s="134">
        <f t="shared" si="214"/>
        <v>0.3980000000000003</v>
      </c>
      <c r="J1408" s="134">
        <f>IF('2-E-Communication'!$AB$65="no","",ROUND($I1408,4))</f>
        <v>0.39800000000000002</v>
      </c>
      <c r="K1408" s="134">
        <f>IF('2-E-Communication'!$AB$66="no","",ROUND($I1408,4))</f>
        <v>0.39800000000000002</v>
      </c>
      <c r="L1408" s="134">
        <f>IF('2-E-Communication'!$AB$67="no","",ROUND($I1408,4))</f>
        <v>0.39800000000000002</v>
      </c>
      <c r="M1408" s="134">
        <f>IF('2-E-Communication'!$AB$68="no","",ROUND($I1408,4))</f>
        <v>0.39800000000000002</v>
      </c>
    </row>
    <row r="1409" spans="9:13" x14ac:dyDescent="0.25">
      <c r="I1409" s="134">
        <f t="shared" si="214"/>
        <v>0.3990000000000003</v>
      </c>
      <c r="J1409" s="134">
        <f>IF('2-E-Communication'!$AB$65="no","",ROUND($I1409,4))</f>
        <v>0.39900000000000002</v>
      </c>
      <c r="K1409" s="134">
        <f>IF('2-E-Communication'!$AB$66="no","",ROUND($I1409,4))</f>
        <v>0.39900000000000002</v>
      </c>
      <c r="L1409" s="134">
        <f>IF('2-E-Communication'!$AB$67="no","",ROUND($I1409,4))</f>
        <v>0.39900000000000002</v>
      </c>
      <c r="M1409" s="134">
        <f>IF('2-E-Communication'!$AB$68="no","",ROUND($I1409,4))</f>
        <v>0.39900000000000002</v>
      </c>
    </row>
    <row r="1410" spans="9:13" x14ac:dyDescent="0.25">
      <c r="I1410" s="134">
        <f t="shared" si="214"/>
        <v>0.4000000000000003</v>
      </c>
      <c r="J1410" s="134">
        <f>IF('2-E-Communication'!$AB$65="no","",ROUND($I1410,4))</f>
        <v>0.4</v>
      </c>
      <c r="K1410" s="134">
        <f>IF('2-E-Communication'!$AB$66="no","",ROUND($I1410,4))</f>
        <v>0.4</v>
      </c>
      <c r="L1410" s="134">
        <f>IF('2-E-Communication'!$AB$67="no","",ROUND($I1410,4))</f>
        <v>0.4</v>
      </c>
      <c r="M1410" s="134">
        <f>IF('2-E-Communication'!$AB$68="no","",ROUND($I1410,4))</f>
        <v>0.4</v>
      </c>
    </row>
    <row r="1411" spans="9:13" x14ac:dyDescent="0.25">
      <c r="I1411" s="134">
        <f t="shared" si="214"/>
        <v>0.4010000000000003</v>
      </c>
      <c r="J1411" s="134">
        <f>IF('2-E-Communication'!$AB$65="no","",ROUND($I1411,4))</f>
        <v>0.40100000000000002</v>
      </c>
      <c r="K1411" s="134">
        <f>IF('2-E-Communication'!$AB$66="no","",ROUND($I1411,4))</f>
        <v>0.40100000000000002</v>
      </c>
      <c r="L1411" s="134">
        <f>IF('2-E-Communication'!$AB$67="no","",ROUND($I1411,4))</f>
        <v>0.40100000000000002</v>
      </c>
      <c r="M1411" s="134">
        <f>IF('2-E-Communication'!$AB$68="no","",ROUND($I1411,4))</f>
        <v>0.40100000000000002</v>
      </c>
    </row>
    <row r="1412" spans="9:13" x14ac:dyDescent="0.25">
      <c r="I1412" s="134">
        <f t="shared" si="214"/>
        <v>0.4020000000000003</v>
      </c>
      <c r="J1412" s="134">
        <f>IF('2-E-Communication'!$AB$65="no","",ROUND($I1412,4))</f>
        <v>0.40200000000000002</v>
      </c>
      <c r="K1412" s="134">
        <f>IF('2-E-Communication'!$AB$66="no","",ROUND($I1412,4))</f>
        <v>0.40200000000000002</v>
      </c>
      <c r="L1412" s="134">
        <f>IF('2-E-Communication'!$AB$67="no","",ROUND($I1412,4))</f>
        <v>0.40200000000000002</v>
      </c>
      <c r="M1412" s="134">
        <f>IF('2-E-Communication'!$AB$68="no","",ROUND($I1412,4))</f>
        <v>0.40200000000000002</v>
      </c>
    </row>
    <row r="1413" spans="9:13" x14ac:dyDescent="0.25">
      <c r="I1413" s="134">
        <f t="shared" si="214"/>
        <v>0.4030000000000003</v>
      </c>
      <c r="J1413" s="134">
        <f>IF('2-E-Communication'!$AB$65="no","",ROUND($I1413,4))</f>
        <v>0.40300000000000002</v>
      </c>
      <c r="K1413" s="134">
        <f>IF('2-E-Communication'!$AB$66="no","",ROUND($I1413,4))</f>
        <v>0.40300000000000002</v>
      </c>
      <c r="L1413" s="134">
        <f>IF('2-E-Communication'!$AB$67="no","",ROUND($I1413,4))</f>
        <v>0.40300000000000002</v>
      </c>
      <c r="M1413" s="134">
        <f>IF('2-E-Communication'!$AB$68="no","",ROUND($I1413,4))</f>
        <v>0.40300000000000002</v>
      </c>
    </row>
    <row r="1414" spans="9:13" x14ac:dyDescent="0.25">
      <c r="I1414" s="134">
        <f t="shared" si="214"/>
        <v>0.4040000000000003</v>
      </c>
      <c r="J1414" s="134">
        <f>IF('2-E-Communication'!$AB$65="no","",ROUND($I1414,4))</f>
        <v>0.40400000000000003</v>
      </c>
      <c r="K1414" s="134">
        <f>IF('2-E-Communication'!$AB$66="no","",ROUND($I1414,4))</f>
        <v>0.40400000000000003</v>
      </c>
      <c r="L1414" s="134">
        <f>IF('2-E-Communication'!$AB$67="no","",ROUND($I1414,4))</f>
        <v>0.40400000000000003</v>
      </c>
      <c r="M1414" s="134">
        <f>IF('2-E-Communication'!$AB$68="no","",ROUND($I1414,4))</f>
        <v>0.40400000000000003</v>
      </c>
    </row>
    <row r="1415" spans="9:13" x14ac:dyDescent="0.25">
      <c r="I1415" s="134">
        <f t="shared" si="214"/>
        <v>0.4050000000000003</v>
      </c>
      <c r="J1415" s="134">
        <f>IF('2-E-Communication'!$AB$65="no","",ROUND($I1415,4))</f>
        <v>0.40500000000000003</v>
      </c>
      <c r="K1415" s="134">
        <f>IF('2-E-Communication'!$AB$66="no","",ROUND($I1415,4))</f>
        <v>0.40500000000000003</v>
      </c>
      <c r="L1415" s="134">
        <f>IF('2-E-Communication'!$AB$67="no","",ROUND($I1415,4))</f>
        <v>0.40500000000000003</v>
      </c>
      <c r="M1415" s="134">
        <f>IF('2-E-Communication'!$AB$68="no","",ROUND($I1415,4))</f>
        <v>0.40500000000000003</v>
      </c>
    </row>
    <row r="1416" spans="9:13" x14ac:dyDescent="0.25">
      <c r="I1416" s="134">
        <f t="shared" si="214"/>
        <v>0.40600000000000031</v>
      </c>
      <c r="J1416" s="134">
        <f>IF('2-E-Communication'!$AB$65="no","",ROUND($I1416,4))</f>
        <v>0.40600000000000003</v>
      </c>
      <c r="K1416" s="134">
        <f>IF('2-E-Communication'!$AB$66="no","",ROUND($I1416,4))</f>
        <v>0.40600000000000003</v>
      </c>
      <c r="L1416" s="134">
        <f>IF('2-E-Communication'!$AB$67="no","",ROUND($I1416,4))</f>
        <v>0.40600000000000003</v>
      </c>
      <c r="M1416" s="134">
        <f>IF('2-E-Communication'!$AB$68="no","",ROUND($I1416,4))</f>
        <v>0.40600000000000003</v>
      </c>
    </row>
    <row r="1417" spans="9:13" x14ac:dyDescent="0.25">
      <c r="I1417" s="134">
        <f t="shared" si="214"/>
        <v>0.40700000000000031</v>
      </c>
      <c r="J1417" s="134">
        <f>IF('2-E-Communication'!$AB$65="no","",ROUND($I1417,4))</f>
        <v>0.40699999999999997</v>
      </c>
      <c r="K1417" s="134">
        <f>IF('2-E-Communication'!$AB$66="no","",ROUND($I1417,4))</f>
        <v>0.40699999999999997</v>
      </c>
      <c r="L1417" s="134">
        <f>IF('2-E-Communication'!$AB$67="no","",ROUND($I1417,4))</f>
        <v>0.40699999999999997</v>
      </c>
      <c r="M1417" s="134">
        <f>IF('2-E-Communication'!$AB$68="no","",ROUND($I1417,4))</f>
        <v>0.40699999999999997</v>
      </c>
    </row>
    <row r="1418" spans="9:13" x14ac:dyDescent="0.25">
      <c r="I1418" s="134">
        <f t="shared" si="214"/>
        <v>0.40800000000000031</v>
      </c>
      <c r="J1418" s="134">
        <f>IF('2-E-Communication'!$AB$65="no","",ROUND($I1418,4))</f>
        <v>0.40799999999999997</v>
      </c>
      <c r="K1418" s="134">
        <f>IF('2-E-Communication'!$AB$66="no","",ROUND($I1418,4))</f>
        <v>0.40799999999999997</v>
      </c>
      <c r="L1418" s="134">
        <f>IF('2-E-Communication'!$AB$67="no","",ROUND($I1418,4))</f>
        <v>0.40799999999999997</v>
      </c>
      <c r="M1418" s="134">
        <f>IF('2-E-Communication'!$AB$68="no","",ROUND($I1418,4))</f>
        <v>0.40799999999999997</v>
      </c>
    </row>
    <row r="1419" spans="9:13" x14ac:dyDescent="0.25">
      <c r="I1419" s="134">
        <f t="shared" si="214"/>
        <v>0.40900000000000031</v>
      </c>
      <c r="J1419" s="134">
        <f>IF('2-E-Communication'!$AB$65="no","",ROUND($I1419,4))</f>
        <v>0.40899999999999997</v>
      </c>
      <c r="K1419" s="134">
        <f>IF('2-E-Communication'!$AB$66="no","",ROUND($I1419,4))</f>
        <v>0.40899999999999997</v>
      </c>
      <c r="L1419" s="134">
        <f>IF('2-E-Communication'!$AB$67="no","",ROUND($I1419,4))</f>
        <v>0.40899999999999997</v>
      </c>
      <c r="M1419" s="134">
        <f>IF('2-E-Communication'!$AB$68="no","",ROUND($I1419,4))</f>
        <v>0.40899999999999997</v>
      </c>
    </row>
    <row r="1420" spans="9:13" x14ac:dyDescent="0.25">
      <c r="I1420" s="134">
        <f t="shared" si="214"/>
        <v>0.41000000000000031</v>
      </c>
      <c r="J1420" s="134">
        <f>IF('2-E-Communication'!$AB$65="no","",ROUND($I1420,4))</f>
        <v>0.41</v>
      </c>
      <c r="K1420" s="134">
        <f>IF('2-E-Communication'!$AB$66="no","",ROUND($I1420,4))</f>
        <v>0.41</v>
      </c>
      <c r="L1420" s="134">
        <f>IF('2-E-Communication'!$AB$67="no","",ROUND($I1420,4))</f>
        <v>0.41</v>
      </c>
      <c r="M1420" s="134">
        <f>IF('2-E-Communication'!$AB$68="no","",ROUND($I1420,4))</f>
        <v>0.41</v>
      </c>
    </row>
    <row r="1421" spans="9:13" x14ac:dyDescent="0.25">
      <c r="I1421" s="134">
        <f t="shared" si="214"/>
        <v>0.41100000000000031</v>
      </c>
      <c r="J1421" s="134">
        <f>IF('2-E-Communication'!$AB$65="no","",ROUND($I1421,4))</f>
        <v>0.41099999999999998</v>
      </c>
      <c r="K1421" s="134">
        <f>IF('2-E-Communication'!$AB$66="no","",ROUND($I1421,4))</f>
        <v>0.41099999999999998</v>
      </c>
      <c r="L1421" s="134">
        <f>IF('2-E-Communication'!$AB$67="no","",ROUND($I1421,4))</f>
        <v>0.41099999999999998</v>
      </c>
      <c r="M1421" s="134">
        <f>IF('2-E-Communication'!$AB$68="no","",ROUND($I1421,4))</f>
        <v>0.41099999999999998</v>
      </c>
    </row>
    <row r="1422" spans="9:13" x14ac:dyDescent="0.25">
      <c r="I1422" s="134">
        <f t="shared" si="214"/>
        <v>0.41200000000000031</v>
      </c>
      <c r="J1422" s="134">
        <f>IF('2-E-Communication'!$AB$65="no","",ROUND($I1422,4))</f>
        <v>0.41199999999999998</v>
      </c>
      <c r="K1422" s="134">
        <f>IF('2-E-Communication'!$AB$66="no","",ROUND($I1422,4))</f>
        <v>0.41199999999999998</v>
      </c>
      <c r="L1422" s="134">
        <f>IF('2-E-Communication'!$AB$67="no","",ROUND($I1422,4))</f>
        <v>0.41199999999999998</v>
      </c>
      <c r="M1422" s="134">
        <f>IF('2-E-Communication'!$AB$68="no","",ROUND($I1422,4))</f>
        <v>0.41199999999999998</v>
      </c>
    </row>
    <row r="1423" spans="9:13" x14ac:dyDescent="0.25">
      <c r="I1423" s="134">
        <f t="shared" si="214"/>
        <v>0.41300000000000031</v>
      </c>
      <c r="J1423" s="134">
        <f>IF('2-E-Communication'!$AB$65="no","",ROUND($I1423,4))</f>
        <v>0.41299999999999998</v>
      </c>
      <c r="K1423" s="134">
        <f>IF('2-E-Communication'!$AB$66="no","",ROUND($I1423,4))</f>
        <v>0.41299999999999998</v>
      </c>
      <c r="L1423" s="134">
        <f>IF('2-E-Communication'!$AB$67="no","",ROUND($I1423,4))</f>
        <v>0.41299999999999998</v>
      </c>
      <c r="M1423" s="134">
        <f>IF('2-E-Communication'!$AB$68="no","",ROUND($I1423,4))</f>
        <v>0.41299999999999998</v>
      </c>
    </row>
    <row r="1424" spans="9:13" x14ac:dyDescent="0.25">
      <c r="I1424" s="134">
        <f t="shared" si="214"/>
        <v>0.41400000000000031</v>
      </c>
      <c r="J1424" s="134">
        <f>IF('2-E-Communication'!$AB$65="no","",ROUND($I1424,4))</f>
        <v>0.41399999999999998</v>
      </c>
      <c r="K1424" s="134">
        <f>IF('2-E-Communication'!$AB$66="no","",ROUND($I1424,4))</f>
        <v>0.41399999999999998</v>
      </c>
      <c r="L1424" s="134">
        <f>IF('2-E-Communication'!$AB$67="no","",ROUND($I1424,4))</f>
        <v>0.41399999999999998</v>
      </c>
      <c r="M1424" s="134">
        <f>IF('2-E-Communication'!$AB$68="no","",ROUND($I1424,4))</f>
        <v>0.41399999999999998</v>
      </c>
    </row>
    <row r="1425" spans="9:13" x14ac:dyDescent="0.25">
      <c r="I1425" s="134">
        <f t="shared" si="214"/>
        <v>0.41500000000000031</v>
      </c>
      <c r="J1425" s="134">
        <f>IF('2-E-Communication'!$AB$65="no","",ROUND($I1425,4))</f>
        <v>0.41499999999999998</v>
      </c>
      <c r="K1425" s="134">
        <f>IF('2-E-Communication'!$AB$66="no","",ROUND($I1425,4))</f>
        <v>0.41499999999999998</v>
      </c>
      <c r="L1425" s="134">
        <f>IF('2-E-Communication'!$AB$67="no","",ROUND($I1425,4))</f>
        <v>0.41499999999999998</v>
      </c>
      <c r="M1425" s="134">
        <f>IF('2-E-Communication'!$AB$68="no","",ROUND($I1425,4))</f>
        <v>0.41499999999999998</v>
      </c>
    </row>
    <row r="1426" spans="9:13" x14ac:dyDescent="0.25">
      <c r="I1426" s="134">
        <f t="shared" si="214"/>
        <v>0.41600000000000031</v>
      </c>
      <c r="J1426" s="134">
        <f>IF('2-E-Communication'!$AB$65="no","",ROUND($I1426,4))</f>
        <v>0.41599999999999998</v>
      </c>
      <c r="K1426" s="134">
        <f>IF('2-E-Communication'!$AB$66="no","",ROUND($I1426,4))</f>
        <v>0.41599999999999998</v>
      </c>
      <c r="L1426" s="134">
        <f>IF('2-E-Communication'!$AB$67="no","",ROUND($I1426,4))</f>
        <v>0.41599999999999998</v>
      </c>
      <c r="M1426" s="134">
        <f>IF('2-E-Communication'!$AB$68="no","",ROUND($I1426,4))</f>
        <v>0.41599999999999998</v>
      </c>
    </row>
    <row r="1427" spans="9:13" x14ac:dyDescent="0.25">
      <c r="I1427" s="134">
        <f t="shared" si="214"/>
        <v>0.41700000000000031</v>
      </c>
      <c r="J1427" s="134">
        <f>IF('2-E-Communication'!$AB$65="no","",ROUND($I1427,4))</f>
        <v>0.41699999999999998</v>
      </c>
      <c r="K1427" s="134">
        <f>IF('2-E-Communication'!$AB$66="no","",ROUND($I1427,4))</f>
        <v>0.41699999999999998</v>
      </c>
      <c r="L1427" s="134">
        <f>IF('2-E-Communication'!$AB$67="no","",ROUND($I1427,4))</f>
        <v>0.41699999999999998</v>
      </c>
      <c r="M1427" s="134">
        <f>IF('2-E-Communication'!$AB$68="no","",ROUND($I1427,4))</f>
        <v>0.41699999999999998</v>
      </c>
    </row>
    <row r="1428" spans="9:13" x14ac:dyDescent="0.25">
      <c r="I1428" s="134">
        <f t="shared" si="214"/>
        <v>0.41800000000000032</v>
      </c>
      <c r="J1428" s="134">
        <f>IF('2-E-Communication'!$AB$65="no","",ROUND($I1428,4))</f>
        <v>0.41799999999999998</v>
      </c>
      <c r="K1428" s="134">
        <f>IF('2-E-Communication'!$AB$66="no","",ROUND($I1428,4))</f>
        <v>0.41799999999999998</v>
      </c>
      <c r="L1428" s="134">
        <f>IF('2-E-Communication'!$AB$67="no","",ROUND($I1428,4))</f>
        <v>0.41799999999999998</v>
      </c>
      <c r="M1428" s="134">
        <f>IF('2-E-Communication'!$AB$68="no","",ROUND($I1428,4))</f>
        <v>0.41799999999999998</v>
      </c>
    </row>
    <row r="1429" spans="9:13" x14ac:dyDescent="0.25">
      <c r="I1429" s="134">
        <f t="shared" si="214"/>
        <v>0.41900000000000032</v>
      </c>
      <c r="J1429" s="134">
        <f>IF('2-E-Communication'!$AB$65="no","",ROUND($I1429,4))</f>
        <v>0.41899999999999998</v>
      </c>
      <c r="K1429" s="134">
        <f>IF('2-E-Communication'!$AB$66="no","",ROUND($I1429,4))</f>
        <v>0.41899999999999998</v>
      </c>
      <c r="L1429" s="134">
        <f>IF('2-E-Communication'!$AB$67="no","",ROUND($I1429,4))</f>
        <v>0.41899999999999998</v>
      </c>
      <c r="M1429" s="134">
        <f>IF('2-E-Communication'!$AB$68="no","",ROUND($I1429,4))</f>
        <v>0.41899999999999998</v>
      </c>
    </row>
    <row r="1430" spans="9:13" x14ac:dyDescent="0.25">
      <c r="I1430" s="134">
        <f t="shared" si="214"/>
        <v>0.42000000000000032</v>
      </c>
      <c r="J1430" s="134">
        <f>IF('2-E-Communication'!$AB$65="no","",ROUND($I1430,4))</f>
        <v>0.42</v>
      </c>
      <c r="K1430" s="134">
        <f>IF('2-E-Communication'!$AB$66="no","",ROUND($I1430,4))</f>
        <v>0.42</v>
      </c>
      <c r="L1430" s="134">
        <f>IF('2-E-Communication'!$AB$67="no","",ROUND($I1430,4))</f>
        <v>0.42</v>
      </c>
      <c r="M1430" s="134">
        <f>IF('2-E-Communication'!$AB$68="no","",ROUND($I1430,4))</f>
        <v>0.42</v>
      </c>
    </row>
    <row r="1431" spans="9:13" x14ac:dyDescent="0.25">
      <c r="I1431" s="134">
        <f t="shared" si="214"/>
        <v>0.42100000000000032</v>
      </c>
      <c r="J1431" s="134">
        <f>IF('2-E-Communication'!$AB$65="no","",ROUND($I1431,4))</f>
        <v>0.42099999999999999</v>
      </c>
      <c r="K1431" s="134">
        <f>IF('2-E-Communication'!$AB$66="no","",ROUND($I1431,4))</f>
        <v>0.42099999999999999</v>
      </c>
      <c r="L1431" s="134">
        <f>IF('2-E-Communication'!$AB$67="no","",ROUND($I1431,4))</f>
        <v>0.42099999999999999</v>
      </c>
      <c r="M1431" s="134">
        <f>IF('2-E-Communication'!$AB$68="no","",ROUND($I1431,4))</f>
        <v>0.42099999999999999</v>
      </c>
    </row>
    <row r="1432" spans="9:13" x14ac:dyDescent="0.25">
      <c r="I1432" s="134">
        <f t="shared" si="214"/>
        <v>0.42200000000000032</v>
      </c>
      <c r="J1432" s="134">
        <f>IF('2-E-Communication'!$AB$65="no","",ROUND($I1432,4))</f>
        <v>0.42199999999999999</v>
      </c>
      <c r="K1432" s="134">
        <f>IF('2-E-Communication'!$AB$66="no","",ROUND($I1432,4))</f>
        <v>0.42199999999999999</v>
      </c>
      <c r="L1432" s="134">
        <f>IF('2-E-Communication'!$AB$67="no","",ROUND($I1432,4))</f>
        <v>0.42199999999999999</v>
      </c>
      <c r="M1432" s="134">
        <f>IF('2-E-Communication'!$AB$68="no","",ROUND($I1432,4))</f>
        <v>0.42199999999999999</v>
      </c>
    </row>
    <row r="1433" spans="9:13" x14ac:dyDescent="0.25">
      <c r="I1433" s="134">
        <f t="shared" si="214"/>
        <v>0.42300000000000032</v>
      </c>
      <c r="J1433" s="134">
        <f>IF('2-E-Communication'!$AB$65="no","",ROUND($I1433,4))</f>
        <v>0.42299999999999999</v>
      </c>
      <c r="K1433" s="134">
        <f>IF('2-E-Communication'!$AB$66="no","",ROUND($I1433,4))</f>
        <v>0.42299999999999999</v>
      </c>
      <c r="L1433" s="134">
        <f>IF('2-E-Communication'!$AB$67="no","",ROUND($I1433,4))</f>
        <v>0.42299999999999999</v>
      </c>
      <c r="M1433" s="134">
        <f>IF('2-E-Communication'!$AB$68="no","",ROUND($I1433,4))</f>
        <v>0.42299999999999999</v>
      </c>
    </row>
    <row r="1434" spans="9:13" x14ac:dyDescent="0.25">
      <c r="I1434" s="134">
        <f t="shared" si="214"/>
        <v>0.42400000000000032</v>
      </c>
      <c r="J1434" s="134">
        <f>IF('2-E-Communication'!$AB$65="no","",ROUND($I1434,4))</f>
        <v>0.42399999999999999</v>
      </c>
      <c r="K1434" s="134">
        <f>IF('2-E-Communication'!$AB$66="no","",ROUND($I1434,4))</f>
        <v>0.42399999999999999</v>
      </c>
      <c r="L1434" s="134">
        <f>IF('2-E-Communication'!$AB$67="no","",ROUND($I1434,4))</f>
        <v>0.42399999999999999</v>
      </c>
      <c r="M1434" s="134">
        <f>IF('2-E-Communication'!$AB$68="no","",ROUND($I1434,4))</f>
        <v>0.42399999999999999</v>
      </c>
    </row>
    <row r="1435" spans="9:13" x14ac:dyDescent="0.25">
      <c r="I1435" s="134">
        <f t="shared" si="214"/>
        <v>0.42500000000000032</v>
      </c>
      <c r="J1435" s="134">
        <f>IF('2-E-Communication'!$AB$65="no","",ROUND($I1435,4))</f>
        <v>0.42499999999999999</v>
      </c>
      <c r="K1435" s="134">
        <f>IF('2-E-Communication'!$AB$66="no","",ROUND($I1435,4))</f>
        <v>0.42499999999999999</v>
      </c>
      <c r="L1435" s="134">
        <f>IF('2-E-Communication'!$AB$67="no","",ROUND($I1435,4))</f>
        <v>0.42499999999999999</v>
      </c>
      <c r="M1435" s="134">
        <f>IF('2-E-Communication'!$AB$68="no","",ROUND($I1435,4))</f>
        <v>0.42499999999999999</v>
      </c>
    </row>
    <row r="1436" spans="9:13" x14ac:dyDescent="0.25">
      <c r="I1436" s="134">
        <f t="shared" si="214"/>
        <v>0.42600000000000032</v>
      </c>
      <c r="J1436" s="134">
        <f>IF('2-E-Communication'!$AB$65="no","",ROUND($I1436,4))</f>
        <v>0.42599999999999999</v>
      </c>
      <c r="K1436" s="134">
        <f>IF('2-E-Communication'!$AB$66="no","",ROUND($I1436,4))</f>
        <v>0.42599999999999999</v>
      </c>
      <c r="L1436" s="134">
        <f>IF('2-E-Communication'!$AB$67="no","",ROUND($I1436,4))</f>
        <v>0.42599999999999999</v>
      </c>
      <c r="M1436" s="134">
        <f>IF('2-E-Communication'!$AB$68="no","",ROUND($I1436,4))</f>
        <v>0.42599999999999999</v>
      </c>
    </row>
    <row r="1437" spans="9:13" x14ac:dyDescent="0.25">
      <c r="I1437" s="134">
        <f t="shared" si="214"/>
        <v>0.42700000000000032</v>
      </c>
      <c r="J1437" s="134">
        <f>IF('2-E-Communication'!$AB$65="no","",ROUND($I1437,4))</f>
        <v>0.42699999999999999</v>
      </c>
      <c r="K1437" s="134">
        <f>IF('2-E-Communication'!$AB$66="no","",ROUND($I1437,4))</f>
        <v>0.42699999999999999</v>
      </c>
      <c r="L1437" s="134">
        <f>IF('2-E-Communication'!$AB$67="no","",ROUND($I1437,4))</f>
        <v>0.42699999999999999</v>
      </c>
      <c r="M1437" s="134">
        <f>IF('2-E-Communication'!$AB$68="no","",ROUND($I1437,4))</f>
        <v>0.42699999999999999</v>
      </c>
    </row>
    <row r="1438" spans="9:13" x14ac:dyDescent="0.25">
      <c r="I1438" s="134">
        <f t="shared" si="214"/>
        <v>0.42800000000000032</v>
      </c>
      <c r="J1438" s="134">
        <f>IF('2-E-Communication'!$AB$65="no","",ROUND($I1438,4))</f>
        <v>0.42799999999999999</v>
      </c>
      <c r="K1438" s="134">
        <f>IF('2-E-Communication'!$AB$66="no","",ROUND($I1438,4))</f>
        <v>0.42799999999999999</v>
      </c>
      <c r="L1438" s="134">
        <f>IF('2-E-Communication'!$AB$67="no","",ROUND($I1438,4))</f>
        <v>0.42799999999999999</v>
      </c>
      <c r="M1438" s="134">
        <f>IF('2-E-Communication'!$AB$68="no","",ROUND($I1438,4))</f>
        <v>0.42799999999999999</v>
      </c>
    </row>
    <row r="1439" spans="9:13" x14ac:dyDescent="0.25">
      <c r="I1439" s="134">
        <f t="shared" si="214"/>
        <v>0.42900000000000033</v>
      </c>
      <c r="J1439" s="134">
        <f>IF('2-E-Communication'!$AB$65="no","",ROUND($I1439,4))</f>
        <v>0.42899999999999999</v>
      </c>
      <c r="K1439" s="134">
        <f>IF('2-E-Communication'!$AB$66="no","",ROUND($I1439,4))</f>
        <v>0.42899999999999999</v>
      </c>
      <c r="L1439" s="134">
        <f>IF('2-E-Communication'!$AB$67="no","",ROUND($I1439,4))</f>
        <v>0.42899999999999999</v>
      </c>
      <c r="M1439" s="134">
        <f>IF('2-E-Communication'!$AB$68="no","",ROUND($I1439,4))</f>
        <v>0.42899999999999999</v>
      </c>
    </row>
    <row r="1440" spans="9:13" x14ac:dyDescent="0.25">
      <c r="I1440" s="134">
        <f t="shared" si="214"/>
        <v>0.43000000000000033</v>
      </c>
      <c r="J1440" s="134">
        <f>IF('2-E-Communication'!$AB$65="no","",ROUND($I1440,4))</f>
        <v>0.43</v>
      </c>
      <c r="K1440" s="134">
        <f>IF('2-E-Communication'!$AB$66="no","",ROUND($I1440,4))</f>
        <v>0.43</v>
      </c>
      <c r="L1440" s="134">
        <f>IF('2-E-Communication'!$AB$67="no","",ROUND($I1440,4))</f>
        <v>0.43</v>
      </c>
      <c r="M1440" s="134">
        <f>IF('2-E-Communication'!$AB$68="no","",ROUND($I1440,4))</f>
        <v>0.43</v>
      </c>
    </row>
    <row r="1441" spans="9:13" x14ac:dyDescent="0.25">
      <c r="I1441" s="134">
        <f t="shared" si="214"/>
        <v>0.43100000000000033</v>
      </c>
      <c r="J1441" s="134">
        <f>IF('2-E-Communication'!$AB$65="no","",ROUND($I1441,4))</f>
        <v>0.43099999999999999</v>
      </c>
      <c r="K1441" s="134">
        <f>IF('2-E-Communication'!$AB$66="no","",ROUND($I1441,4))</f>
        <v>0.43099999999999999</v>
      </c>
      <c r="L1441" s="134">
        <f>IF('2-E-Communication'!$AB$67="no","",ROUND($I1441,4))</f>
        <v>0.43099999999999999</v>
      </c>
      <c r="M1441" s="134">
        <f>IF('2-E-Communication'!$AB$68="no","",ROUND($I1441,4))</f>
        <v>0.43099999999999999</v>
      </c>
    </row>
    <row r="1442" spans="9:13" x14ac:dyDescent="0.25">
      <c r="I1442" s="134">
        <f t="shared" si="214"/>
        <v>0.43200000000000033</v>
      </c>
      <c r="J1442" s="134">
        <f>IF('2-E-Communication'!$AB$65="no","",ROUND($I1442,4))</f>
        <v>0.432</v>
      </c>
      <c r="K1442" s="134">
        <f>IF('2-E-Communication'!$AB$66="no","",ROUND($I1442,4))</f>
        <v>0.432</v>
      </c>
      <c r="L1442" s="134">
        <f>IF('2-E-Communication'!$AB$67="no","",ROUND($I1442,4))</f>
        <v>0.432</v>
      </c>
      <c r="M1442" s="134">
        <f>IF('2-E-Communication'!$AB$68="no","",ROUND($I1442,4))</f>
        <v>0.432</v>
      </c>
    </row>
    <row r="1443" spans="9:13" x14ac:dyDescent="0.25">
      <c r="I1443" s="134">
        <f t="shared" si="214"/>
        <v>0.43300000000000033</v>
      </c>
      <c r="J1443" s="134">
        <f>IF('2-E-Communication'!$AB$65="no","",ROUND($I1443,4))</f>
        <v>0.433</v>
      </c>
      <c r="K1443" s="134">
        <f>IF('2-E-Communication'!$AB$66="no","",ROUND($I1443,4))</f>
        <v>0.433</v>
      </c>
      <c r="L1443" s="134">
        <f>IF('2-E-Communication'!$AB$67="no","",ROUND($I1443,4))</f>
        <v>0.433</v>
      </c>
      <c r="M1443" s="134">
        <f>IF('2-E-Communication'!$AB$68="no","",ROUND($I1443,4))</f>
        <v>0.433</v>
      </c>
    </row>
    <row r="1444" spans="9:13" x14ac:dyDescent="0.25">
      <c r="I1444" s="134">
        <f t="shared" si="214"/>
        <v>0.43400000000000033</v>
      </c>
      <c r="J1444" s="134">
        <f>IF('2-E-Communication'!$AB$65="no","",ROUND($I1444,4))</f>
        <v>0.434</v>
      </c>
      <c r="K1444" s="134">
        <f>IF('2-E-Communication'!$AB$66="no","",ROUND($I1444,4))</f>
        <v>0.434</v>
      </c>
      <c r="L1444" s="134">
        <f>IF('2-E-Communication'!$AB$67="no","",ROUND($I1444,4))</f>
        <v>0.434</v>
      </c>
      <c r="M1444" s="134">
        <f>IF('2-E-Communication'!$AB$68="no","",ROUND($I1444,4))</f>
        <v>0.434</v>
      </c>
    </row>
    <row r="1445" spans="9:13" x14ac:dyDescent="0.25">
      <c r="I1445" s="134">
        <f t="shared" si="214"/>
        <v>0.43500000000000033</v>
      </c>
      <c r="J1445" s="134">
        <f>IF('2-E-Communication'!$AB$65="no","",ROUND($I1445,4))</f>
        <v>0.435</v>
      </c>
      <c r="K1445" s="134">
        <f>IF('2-E-Communication'!$AB$66="no","",ROUND($I1445,4))</f>
        <v>0.435</v>
      </c>
      <c r="L1445" s="134">
        <f>IF('2-E-Communication'!$AB$67="no","",ROUND($I1445,4))</f>
        <v>0.435</v>
      </c>
      <c r="M1445" s="134">
        <f>IF('2-E-Communication'!$AB$68="no","",ROUND($I1445,4))</f>
        <v>0.435</v>
      </c>
    </row>
    <row r="1446" spans="9:13" x14ac:dyDescent="0.25">
      <c r="I1446" s="134">
        <f t="shared" si="214"/>
        <v>0.43600000000000033</v>
      </c>
      <c r="J1446" s="134">
        <f>IF('2-E-Communication'!$AB$65="no","",ROUND($I1446,4))</f>
        <v>0.436</v>
      </c>
      <c r="K1446" s="134">
        <f>IF('2-E-Communication'!$AB$66="no","",ROUND($I1446,4))</f>
        <v>0.436</v>
      </c>
      <c r="L1446" s="134">
        <f>IF('2-E-Communication'!$AB$67="no","",ROUND($I1446,4))</f>
        <v>0.436</v>
      </c>
      <c r="M1446" s="134">
        <f>IF('2-E-Communication'!$AB$68="no","",ROUND($I1446,4))</f>
        <v>0.436</v>
      </c>
    </row>
    <row r="1447" spans="9:13" x14ac:dyDescent="0.25">
      <c r="I1447" s="134">
        <f t="shared" si="214"/>
        <v>0.43700000000000033</v>
      </c>
      <c r="J1447" s="134">
        <f>IF('2-E-Communication'!$AB$65="no","",ROUND($I1447,4))</f>
        <v>0.437</v>
      </c>
      <c r="K1447" s="134">
        <f>IF('2-E-Communication'!$AB$66="no","",ROUND($I1447,4))</f>
        <v>0.437</v>
      </c>
      <c r="L1447" s="134">
        <f>IF('2-E-Communication'!$AB$67="no","",ROUND($I1447,4))</f>
        <v>0.437</v>
      </c>
      <c r="M1447" s="134">
        <f>IF('2-E-Communication'!$AB$68="no","",ROUND($I1447,4))</f>
        <v>0.437</v>
      </c>
    </row>
    <row r="1448" spans="9:13" x14ac:dyDescent="0.25">
      <c r="I1448" s="134">
        <f t="shared" si="214"/>
        <v>0.43800000000000033</v>
      </c>
      <c r="J1448" s="134">
        <f>IF('2-E-Communication'!$AB$65="no","",ROUND($I1448,4))</f>
        <v>0.438</v>
      </c>
      <c r="K1448" s="134">
        <f>IF('2-E-Communication'!$AB$66="no","",ROUND($I1448,4))</f>
        <v>0.438</v>
      </c>
      <c r="L1448" s="134">
        <f>IF('2-E-Communication'!$AB$67="no","",ROUND($I1448,4))</f>
        <v>0.438</v>
      </c>
      <c r="M1448" s="134">
        <f>IF('2-E-Communication'!$AB$68="no","",ROUND($I1448,4))</f>
        <v>0.438</v>
      </c>
    </row>
    <row r="1449" spans="9:13" x14ac:dyDescent="0.25">
      <c r="I1449" s="134">
        <f t="shared" si="214"/>
        <v>0.43900000000000033</v>
      </c>
      <c r="J1449" s="134">
        <f>IF('2-E-Communication'!$AB$65="no","",ROUND($I1449,4))</f>
        <v>0.439</v>
      </c>
      <c r="K1449" s="134">
        <f>IF('2-E-Communication'!$AB$66="no","",ROUND($I1449,4))</f>
        <v>0.439</v>
      </c>
      <c r="L1449" s="134">
        <f>IF('2-E-Communication'!$AB$67="no","",ROUND($I1449,4))</f>
        <v>0.439</v>
      </c>
      <c r="M1449" s="134">
        <f>IF('2-E-Communication'!$AB$68="no","",ROUND($I1449,4))</f>
        <v>0.439</v>
      </c>
    </row>
    <row r="1450" spans="9:13" x14ac:dyDescent="0.25">
      <c r="I1450" s="134">
        <f t="shared" si="214"/>
        <v>0.44000000000000034</v>
      </c>
      <c r="J1450" s="134">
        <f>IF('2-E-Communication'!$AB$65="no","",ROUND($I1450,4))</f>
        <v>0.44</v>
      </c>
      <c r="K1450" s="134">
        <f>IF('2-E-Communication'!$AB$66="no","",ROUND($I1450,4))</f>
        <v>0.44</v>
      </c>
      <c r="L1450" s="134">
        <f>IF('2-E-Communication'!$AB$67="no","",ROUND($I1450,4))</f>
        <v>0.44</v>
      </c>
      <c r="M1450" s="134">
        <f>IF('2-E-Communication'!$AB$68="no","",ROUND($I1450,4))</f>
        <v>0.44</v>
      </c>
    </row>
    <row r="1451" spans="9:13" x14ac:dyDescent="0.25">
      <c r="I1451" s="134">
        <f t="shared" ref="I1451:I1514" si="215">I1450+0.001</f>
        <v>0.44100000000000034</v>
      </c>
      <c r="J1451" s="134">
        <f>IF('2-E-Communication'!$AB$65="no","",ROUND($I1451,4))</f>
        <v>0.441</v>
      </c>
      <c r="K1451" s="134">
        <f>IF('2-E-Communication'!$AB$66="no","",ROUND($I1451,4))</f>
        <v>0.441</v>
      </c>
      <c r="L1451" s="134">
        <f>IF('2-E-Communication'!$AB$67="no","",ROUND($I1451,4))</f>
        <v>0.441</v>
      </c>
      <c r="M1451" s="134">
        <f>IF('2-E-Communication'!$AB$68="no","",ROUND($I1451,4))</f>
        <v>0.441</v>
      </c>
    </row>
    <row r="1452" spans="9:13" x14ac:dyDescent="0.25">
      <c r="I1452" s="134">
        <f t="shared" si="215"/>
        <v>0.44200000000000034</v>
      </c>
      <c r="J1452" s="134">
        <f>IF('2-E-Communication'!$AB$65="no","",ROUND($I1452,4))</f>
        <v>0.442</v>
      </c>
      <c r="K1452" s="134">
        <f>IF('2-E-Communication'!$AB$66="no","",ROUND($I1452,4))</f>
        <v>0.442</v>
      </c>
      <c r="L1452" s="134">
        <f>IF('2-E-Communication'!$AB$67="no","",ROUND($I1452,4))</f>
        <v>0.442</v>
      </c>
      <c r="M1452" s="134">
        <f>IF('2-E-Communication'!$AB$68="no","",ROUND($I1452,4))</f>
        <v>0.442</v>
      </c>
    </row>
    <row r="1453" spans="9:13" x14ac:dyDescent="0.25">
      <c r="I1453" s="134">
        <f t="shared" si="215"/>
        <v>0.44300000000000034</v>
      </c>
      <c r="J1453" s="134">
        <f>IF('2-E-Communication'!$AB$65="no","",ROUND($I1453,4))</f>
        <v>0.443</v>
      </c>
      <c r="K1453" s="134">
        <f>IF('2-E-Communication'!$AB$66="no","",ROUND($I1453,4))</f>
        <v>0.443</v>
      </c>
      <c r="L1453" s="134">
        <f>IF('2-E-Communication'!$AB$67="no","",ROUND($I1453,4))</f>
        <v>0.443</v>
      </c>
      <c r="M1453" s="134">
        <f>IF('2-E-Communication'!$AB$68="no","",ROUND($I1453,4))</f>
        <v>0.443</v>
      </c>
    </row>
    <row r="1454" spans="9:13" x14ac:dyDescent="0.25">
      <c r="I1454" s="134">
        <f t="shared" si="215"/>
        <v>0.44400000000000034</v>
      </c>
      <c r="J1454" s="134">
        <f>IF('2-E-Communication'!$AB$65="no","",ROUND($I1454,4))</f>
        <v>0.44400000000000001</v>
      </c>
      <c r="K1454" s="134">
        <f>IF('2-E-Communication'!$AB$66="no","",ROUND($I1454,4))</f>
        <v>0.44400000000000001</v>
      </c>
      <c r="L1454" s="134">
        <f>IF('2-E-Communication'!$AB$67="no","",ROUND($I1454,4))</f>
        <v>0.44400000000000001</v>
      </c>
      <c r="M1454" s="134">
        <f>IF('2-E-Communication'!$AB$68="no","",ROUND($I1454,4))</f>
        <v>0.44400000000000001</v>
      </c>
    </row>
    <row r="1455" spans="9:13" x14ac:dyDescent="0.25">
      <c r="I1455" s="134">
        <f t="shared" si="215"/>
        <v>0.44500000000000034</v>
      </c>
      <c r="J1455" s="134">
        <f>IF('2-E-Communication'!$AB$65="no","",ROUND($I1455,4))</f>
        <v>0.44500000000000001</v>
      </c>
      <c r="K1455" s="134">
        <f>IF('2-E-Communication'!$AB$66="no","",ROUND($I1455,4))</f>
        <v>0.44500000000000001</v>
      </c>
      <c r="L1455" s="134">
        <f>IF('2-E-Communication'!$AB$67="no","",ROUND($I1455,4))</f>
        <v>0.44500000000000001</v>
      </c>
      <c r="M1455" s="134">
        <f>IF('2-E-Communication'!$AB$68="no","",ROUND($I1455,4))</f>
        <v>0.44500000000000001</v>
      </c>
    </row>
    <row r="1456" spans="9:13" x14ac:dyDescent="0.25">
      <c r="I1456" s="134">
        <f t="shared" si="215"/>
        <v>0.44600000000000034</v>
      </c>
      <c r="J1456" s="134">
        <f>IF('2-E-Communication'!$AB$65="no","",ROUND($I1456,4))</f>
        <v>0.44600000000000001</v>
      </c>
      <c r="K1456" s="134">
        <f>IF('2-E-Communication'!$AB$66="no","",ROUND($I1456,4))</f>
        <v>0.44600000000000001</v>
      </c>
      <c r="L1456" s="134">
        <f>IF('2-E-Communication'!$AB$67="no","",ROUND($I1456,4))</f>
        <v>0.44600000000000001</v>
      </c>
      <c r="M1456" s="134">
        <f>IF('2-E-Communication'!$AB$68="no","",ROUND($I1456,4))</f>
        <v>0.44600000000000001</v>
      </c>
    </row>
    <row r="1457" spans="9:13" x14ac:dyDescent="0.25">
      <c r="I1457" s="134">
        <f t="shared" si="215"/>
        <v>0.44700000000000034</v>
      </c>
      <c r="J1457" s="134">
        <f>IF('2-E-Communication'!$AB$65="no","",ROUND($I1457,4))</f>
        <v>0.44700000000000001</v>
      </c>
      <c r="K1457" s="134">
        <f>IF('2-E-Communication'!$AB$66="no","",ROUND($I1457,4))</f>
        <v>0.44700000000000001</v>
      </c>
      <c r="L1457" s="134">
        <f>IF('2-E-Communication'!$AB$67="no","",ROUND($I1457,4))</f>
        <v>0.44700000000000001</v>
      </c>
      <c r="M1457" s="134">
        <f>IF('2-E-Communication'!$AB$68="no","",ROUND($I1457,4))</f>
        <v>0.44700000000000001</v>
      </c>
    </row>
    <row r="1458" spans="9:13" x14ac:dyDescent="0.25">
      <c r="I1458" s="134">
        <f t="shared" si="215"/>
        <v>0.44800000000000034</v>
      </c>
      <c r="J1458" s="134">
        <f>IF('2-E-Communication'!$AB$65="no","",ROUND($I1458,4))</f>
        <v>0.44800000000000001</v>
      </c>
      <c r="K1458" s="134">
        <f>IF('2-E-Communication'!$AB$66="no","",ROUND($I1458,4))</f>
        <v>0.44800000000000001</v>
      </c>
      <c r="L1458" s="134">
        <f>IF('2-E-Communication'!$AB$67="no","",ROUND($I1458,4))</f>
        <v>0.44800000000000001</v>
      </c>
      <c r="M1458" s="134">
        <f>IF('2-E-Communication'!$AB$68="no","",ROUND($I1458,4))</f>
        <v>0.44800000000000001</v>
      </c>
    </row>
    <row r="1459" spans="9:13" x14ac:dyDescent="0.25">
      <c r="I1459" s="134">
        <f t="shared" si="215"/>
        <v>0.44900000000000034</v>
      </c>
      <c r="J1459" s="134">
        <f>IF('2-E-Communication'!$AB$65="no","",ROUND($I1459,4))</f>
        <v>0.44900000000000001</v>
      </c>
      <c r="K1459" s="134">
        <f>IF('2-E-Communication'!$AB$66="no","",ROUND($I1459,4))</f>
        <v>0.44900000000000001</v>
      </c>
      <c r="L1459" s="134">
        <f>IF('2-E-Communication'!$AB$67="no","",ROUND($I1459,4))</f>
        <v>0.44900000000000001</v>
      </c>
      <c r="M1459" s="134">
        <f>IF('2-E-Communication'!$AB$68="no","",ROUND($I1459,4))</f>
        <v>0.44900000000000001</v>
      </c>
    </row>
    <row r="1460" spans="9:13" x14ac:dyDescent="0.25">
      <c r="I1460" s="134">
        <f t="shared" si="215"/>
        <v>0.45000000000000034</v>
      </c>
      <c r="J1460" s="134">
        <f>IF('2-E-Communication'!$AB$65="no","",ROUND($I1460,4))</f>
        <v>0.45</v>
      </c>
      <c r="K1460" s="134">
        <f>IF('2-E-Communication'!$AB$66="no","",ROUND($I1460,4))</f>
        <v>0.45</v>
      </c>
      <c r="L1460" s="134">
        <f>IF('2-E-Communication'!$AB$67="no","",ROUND($I1460,4))</f>
        <v>0.45</v>
      </c>
      <c r="M1460" s="134">
        <f>IF('2-E-Communication'!$AB$68="no","",ROUND($I1460,4))</f>
        <v>0.45</v>
      </c>
    </row>
    <row r="1461" spans="9:13" x14ac:dyDescent="0.25">
      <c r="I1461" s="134">
        <f t="shared" si="215"/>
        <v>0.45100000000000035</v>
      </c>
      <c r="J1461" s="134">
        <f>IF('2-E-Communication'!$AB$65="no","",ROUND($I1461,4))</f>
        <v>0.45100000000000001</v>
      </c>
      <c r="K1461" s="134">
        <f>IF('2-E-Communication'!$AB$66="no","",ROUND($I1461,4))</f>
        <v>0.45100000000000001</v>
      </c>
      <c r="L1461" s="134">
        <f>IF('2-E-Communication'!$AB$67="no","",ROUND($I1461,4))</f>
        <v>0.45100000000000001</v>
      </c>
      <c r="M1461" s="134">
        <f>IF('2-E-Communication'!$AB$68="no","",ROUND($I1461,4))</f>
        <v>0.45100000000000001</v>
      </c>
    </row>
    <row r="1462" spans="9:13" x14ac:dyDescent="0.25">
      <c r="I1462" s="134">
        <f t="shared" si="215"/>
        <v>0.45200000000000035</v>
      </c>
      <c r="J1462" s="134">
        <f>IF('2-E-Communication'!$AB$65="no","",ROUND($I1462,4))</f>
        <v>0.45200000000000001</v>
      </c>
      <c r="K1462" s="134">
        <f>IF('2-E-Communication'!$AB$66="no","",ROUND($I1462,4))</f>
        <v>0.45200000000000001</v>
      </c>
      <c r="L1462" s="134">
        <f>IF('2-E-Communication'!$AB$67="no","",ROUND($I1462,4))</f>
        <v>0.45200000000000001</v>
      </c>
      <c r="M1462" s="134">
        <f>IF('2-E-Communication'!$AB$68="no","",ROUND($I1462,4))</f>
        <v>0.45200000000000001</v>
      </c>
    </row>
    <row r="1463" spans="9:13" x14ac:dyDescent="0.25">
      <c r="I1463" s="134">
        <f t="shared" si="215"/>
        <v>0.45300000000000035</v>
      </c>
      <c r="J1463" s="134">
        <f>IF('2-E-Communication'!$AB$65="no","",ROUND($I1463,4))</f>
        <v>0.45300000000000001</v>
      </c>
      <c r="K1463" s="134">
        <f>IF('2-E-Communication'!$AB$66="no","",ROUND($I1463,4))</f>
        <v>0.45300000000000001</v>
      </c>
      <c r="L1463" s="134">
        <f>IF('2-E-Communication'!$AB$67="no","",ROUND($I1463,4))</f>
        <v>0.45300000000000001</v>
      </c>
      <c r="M1463" s="134">
        <f>IF('2-E-Communication'!$AB$68="no","",ROUND($I1463,4))</f>
        <v>0.45300000000000001</v>
      </c>
    </row>
    <row r="1464" spans="9:13" x14ac:dyDescent="0.25">
      <c r="I1464" s="134">
        <f t="shared" si="215"/>
        <v>0.45400000000000035</v>
      </c>
      <c r="J1464" s="134">
        <f>IF('2-E-Communication'!$AB$65="no","",ROUND($I1464,4))</f>
        <v>0.45400000000000001</v>
      </c>
      <c r="K1464" s="134">
        <f>IF('2-E-Communication'!$AB$66="no","",ROUND($I1464,4))</f>
        <v>0.45400000000000001</v>
      </c>
      <c r="L1464" s="134">
        <f>IF('2-E-Communication'!$AB$67="no","",ROUND($I1464,4))</f>
        <v>0.45400000000000001</v>
      </c>
      <c r="M1464" s="134">
        <f>IF('2-E-Communication'!$AB$68="no","",ROUND($I1464,4))</f>
        <v>0.45400000000000001</v>
      </c>
    </row>
    <row r="1465" spans="9:13" x14ac:dyDescent="0.25">
      <c r="I1465" s="134">
        <f t="shared" si="215"/>
        <v>0.45500000000000035</v>
      </c>
      <c r="J1465" s="134">
        <f>IF('2-E-Communication'!$AB$65="no","",ROUND($I1465,4))</f>
        <v>0.45500000000000002</v>
      </c>
      <c r="K1465" s="134">
        <f>IF('2-E-Communication'!$AB$66="no","",ROUND($I1465,4))</f>
        <v>0.45500000000000002</v>
      </c>
      <c r="L1465" s="134">
        <f>IF('2-E-Communication'!$AB$67="no","",ROUND($I1465,4))</f>
        <v>0.45500000000000002</v>
      </c>
      <c r="M1465" s="134">
        <f>IF('2-E-Communication'!$AB$68="no","",ROUND($I1465,4))</f>
        <v>0.45500000000000002</v>
      </c>
    </row>
    <row r="1466" spans="9:13" x14ac:dyDescent="0.25">
      <c r="I1466" s="134">
        <f t="shared" si="215"/>
        <v>0.45600000000000035</v>
      </c>
      <c r="J1466" s="134">
        <f>IF('2-E-Communication'!$AB$65="no","",ROUND($I1466,4))</f>
        <v>0.45600000000000002</v>
      </c>
      <c r="K1466" s="134">
        <f>IF('2-E-Communication'!$AB$66="no","",ROUND($I1466,4))</f>
        <v>0.45600000000000002</v>
      </c>
      <c r="L1466" s="134">
        <f>IF('2-E-Communication'!$AB$67="no","",ROUND($I1466,4))</f>
        <v>0.45600000000000002</v>
      </c>
      <c r="M1466" s="134">
        <f>IF('2-E-Communication'!$AB$68="no","",ROUND($I1466,4))</f>
        <v>0.45600000000000002</v>
      </c>
    </row>
    <row r="1467" spans="9:13" x14ac:dyDescent="0.25">
      <c r="I1467" s="134">
        <f t="shared" si="215"/>
        <v>0.45700000000000035</v>
      </c>
      <c r="J1467" s="134">
        <f>IF('2-E-Communication'!$AB$65="no","",ROUND($I1467,4))</f>
        <v>0.45700000000000002</v>
      </c>
      <c r="K1467" s="134">
        <f>IF('2-E-Communication'!$AB$66="no","",ROUND($I1467,4))</f>
        <v>0.45700000000000002</v>
      </c>
      <c r="L1467" s="134">
        <f>IF('2-E-Communication'!$AB$67="no","",ROUND($I1467,4))</f>
        <v>0.45700000000000002</v>
      </c>
      <c r="M1467" s="134">
        <f>IF('2-E-Communication'!$AB$68="no","",ROUND($I1467,4))</f>
        <v>0.45700000000000002</v>
      </c>
    </row>
    <row r="1468" spans="9:13" x14ac:dyDescent="0.25">
      <c r="I1468" s="134">
        <f t="shared" si="215"/>
        <v>0.45800000000000035</v>
      </c>
      <c r="J1468" s="134">
        <f>IF('2-E-Communication'!$AB$65="no","",ROUND($I1468,4))</f>
        <v>0.45800000000000002</v>
      </c>
      <c r="K1468" s="134">
        <f>IF('2-E-Communication'!$AB$66="no","",ROUND($I1468,4))</f>
        <v>0.45800000000000002</v>
      </c>
      <c r="L1468" s="134">
        <f>IF('2-E-Communication'!$AB$67="no","",ROUND($I1468,4))</f>
        <v>0.45800000000000002</v>
      </c>
      <c r="M1468" s="134">
        <f>IF('2-E-Communication'!$AB$68="no","",ROUND($I1468,4))</f>
        <v>0.45800000000000002</v>
      </c>
    </row>
    <row r="1469" spans="9:13" x14ac:dyDescent="0.25">
      <c r="I1469" s="134">
        <f t="shared" si="215"/>
        <v>0.45900000000000035</v>
      </c>
      <c r="J1469" s="134">
        <f>IF('2-E-Communication'!$AB$65="no","",ROUND($I1469,4))</f>
        <v>0.45900000000000002</v>
      </c>
      <c r="K1469" s="134">
        <f>IF('2-E-Communication'!$AB$66="no","",ROUND($I1469,4))</f>
        <v>0.45900000000000002</v>
      </c>
      <c r="L1469" s="134">
        <f>IF('2-E-Communication'!$AB$67="no","",ROUND($I1469,4))</f>
        <v>0.45900000000000002</v>
      </c>
      <c r="M1469" s="134">
        <f>IF('2-E-Communication'!$AB$68="no","",ROUND($I1469,4))</f>
        <v>0.45900000000000002</v>
      </c>
    </row>
    <row r="1470" spans="9:13" x14ac:dyDescent="0.25">
      <c r="I1470" s="134">
        <f t="shared" si="215"/>
        <v>0.46000000000000035</v>
      </c>
      <c r="J1470" s="134">
        <f>IF('2-E-Communication'!$AB$65="no","",ROUND($I1470,4))</f>
        <v>0.46</v>
      </c>
      <c r="K1470" s="134">
        <f>IF('2-E-Communication'!$AB$66="no","",ROUND($I1470,4))</f>
        <v>0.46</v>
      </c>
      <c r="L1470" s="134">
        <f>IF('2-E-Communication'!$AB$67="no","",ROUND($I1470,4))</f>
        <v>0.46</v>
      </c>
      <c r="M1470" s="134">
        <f>IF('2-E-Communication'!$AB$68="no","",ROUND($I1470,4))</f>
        <v>0.46</v>
      </c>
    </row>
    <row r="1471" spans="9:13" x14ac:dyDescent="0.25">
      <c r="I1471" s="134">
        <f t="shared" si="215"/>
        <v>0.46100000000000035</v>
      </c>
      <c r="J1471" s="134">
        <f>IF('2-E-Communication'!$AB$65="no","",ROUND($I1471,4))</f>
        <v>0.46100000000000002</v>
      </c>
      <c r="K1471" s="134">
        <f>IF('2-E-Communication'!$AB$66="no","",ROUND($I1471,4))</f>
        <v>0.46100000000000002</v>
      </c>
      <c r="L1471" s="134">
        <f>IF('2-E-Communication'!$AB$67="no","",ROUND($I1471,4))</f>
        <v>0.46100000000000002</v>
      </c>
      <c r="M1471" s="134">
        <f>IF('2-E-Communication'!$AB$68="no","",ROUND($I1471,4))</f>
        <v>0.46100000000000002</v>
      </c>
    </row>
    <row r="1472" spans="9:13" x14ac:dyDescent="0.25">
      <c r="I1472" s="134">
        <f t="shared" si="215"/>
        <v>0.46200000000000035</v>
      </c>
      <c r="J1472" s="134">
        <f>IF('2-E-Communication'!$AB$65="no","",ROUND($I1472,4))</f>
        <v>0.46200000000000002</v>
      </c>
      <c r="K1472" s="134">
        <f>IF('2-E-Communication'!$AB$66="no","",ROUND($I1472,4))</f>
        <v>0.46200000000000002</v>
      </c>
      <c r="L1472" s="134">
        <f>IF('2-E-Communication'!$AB$67="no","",ROUND($I1472,4))</f>
        <v>0.46200000000000002</v>
      </c>
      <c r="M1472" s="134">
        <f>IF('2-E-Communication'!$AB$68="no","",ROUND($I1472,4))</f>
        <v>0.46200000000000002</v>
      </c>
    </row>
    <row r="1473" spans="9:13" x14ac:dyDescent="0.25">
      <c r="I1473" s="134">
        <f t="shared" si="215"/>
        <v>0.46300000000000036</v>
      </c>
      <c r="J1473" s="134">
        <f>IF('2-E-Communication'!$AB$65="no","",ROUND($I1473,4))</f>
        <v>0.46300000000000002</v>
      </c>
      <c r="K1473" s="134">
        <f>IF('2-E-Communication'!$AB$66="no","",ROUND($I1473,4))</f>
        <v>0.46300000000000002</v>
      </c>
      <c r="L1473" s="134">
        <f>IF('2-E-Communication'!$AB$67="no","",ROUND($I1473,4))</f>
        <v>0.46300000000000002</v>
      </c>
      <c r="M1473" s="134">
        <f>IF('2-E-Communication'!$AB$68="no","",ROUND($I1473,4))</f>
        <v>0.46300000000000002</v>
      </c>
    </row>
    <row r="1474" spans="9:13" x14ac:dyDescent="0.25">
      <c r="I1474" s="134">
        <f t="shared" si="215"/>
        <v>0.46400000000000036</v>
      </c>
      <c r="J1474" s="134">
        <f>IF('2-E-Communication'!$AB$65="no","",ROUND($I1474,4))</f>
        <v>0.46400000000000002</v>
      </c>
      <c r="K1474" s="134">
        <f>IF('2-E-Communication'!$AB$66="no","",ROUND($I1474,4))</f>
        <v>0.46400000000000002</v>
      </c>
      <c r="L1474" s="134">
        <f>IF('2-E-Communication'!$AB$67="no","",ROUND($I1474,4))</f>
        <v>0.46400000000000002</v>
      </c>
      <c r="M1474" s="134">
        <f>IF('2-E-Communication'!$AB$68="no","",ROUND($I1474,4))</f>
        <v>0.46400000000000002</v>
      </c>
    </row>
    <row r="1475" spans="9:13" x14ac:dyDescent="0.25">
      <c r="I1475" s="134">
        <f t="shared" si="215"/>
        <v>0.46500000000000036</v>
      </c>
      <c r="J1475" s="134">
        <f>IF('2-E-Communication'!$AB$65="no","",ROUND($I1475,4))</f>
        <v>0.46500000000000002</v>
      </c>
      <c r="K1475" s="134">
        <f>IF('2-E-Communication'!$AB$66="no","",ROUND($I1475,4))</f>
        <v>0.46500000000000002</v>
      </c>
      <c r="L1475" s="134">
        <f>IF('2-E-Communication'!$AB$67="no","",ROUND($I1475,4))</f>
        <v>0.46500000000000002</v>
      </c>
      <c r="M1475" s="134">
        <f>IF('2-E-Communication'!$AB$68="no","",ROUND($I1475,4))</f>
        <v>0.46500000000000002</v>
      </c>
    </row>
    <row r="1476" spans="9:13" x14ac:dyDescent="0.25">
      <c r="I1476" s="134">
        <f t="shared" si="215"/>
        <v>0.46600000000000036</v>
      </c>
      <c r="J1476" s="134">
        <f>IF('2-E-Communication'!$AB$65="no","",ROUND($I1476,4))</f>
        <v>0.46600000000000003</v>
      </c>
      <c r="K1476" s="134">
        <f>IF('2-E-Communication'!$AB$66="no","",ROUND($I1476,4))</f>
        <v>0.46600000000000003</v>
      </c>
      <c r="L1476" s="134">
        <f>IF('2-E-Communication'!$AB$67="no","",ROUND($I1476,4))</f>
        <v>0.46600000000000003</v>
      </c>
      <c r="M1476" s="134">
        <f>IF('2-E-Communication'!$AB$68="no","",ROUND($I1476,4))</f>
        <v>0.46600000000000003</v>
      </c>
    </row>
    <row r="1477" spans="9:13" x14ac:dyDescent="0.25">
      <c r="I1477" s="134">
        <f t="shared" si="215"/>
        <v>0.46700000000000036</v>
      </c>
      <c r="J1477" s="134">
        <f>IF('2-E-Communication'!$AB$65="no","",ROUND($I1477,4))</f>
        <v>0.46700000000000003</v>
      </c>
      <c r="K1477" s="134">
        <f>IF('2-E-Communication'!$AB$66="no","",ROUND($I1477,4))</f>
        <v>0.46700000000000003</v>
      </c>
      <c r="L1477" s="134">
        <f>IF('2-E-Communication'!$AB$67="no","",ROUND($I1477,4))</f>
        <v>0.46700000000000003</v>
      </c>
      <c r="M1477" s="134">
        <f>IF('2-E-Communication'!$AB$68="no","",ROUND($I1477,4))</f>
        <v>0.46700000000000003</v>
      </c>
    </row>
    <row r="1478" spans="9:13" x14ac:dyDescent="0.25">
      <c r="I1478" s="134">
        <f t="shared" si="215"/>
        <v>0.46800000000000036</v>
      </c>
      <c r="J1478" s="134">
        <f>IF('2-E-Communication'!$AB$65="no","",ROUND($I1478,4))</f>
        <v>0.46800000000000003</v>
      </c>
      <c r="K1478" s="134">
        <f>IF('2-E-Communication'!$AB$66="no","",ROUND($I1478,4))</f>
        <v>0.46800000000000003</v>
      </c>
      <c r="L1478" s="134">
        <f>IF('2-E-Communication'!$AB$67="no","",ROUND($I1478,4))</f>
        <v>0.46800000000000003</v>
      </c>
      <c r="M1478" s="134">
        <f>IF('2-E-Communication'!$AB$68="no","",ROUND($I1478,4))</f>
        <v>0.46800000000000003</v>
      </c>
    </row>
    <row r="1479" spans="9:13" x14ac:dyDescent="0.25">
      <c r="I1479" s="134">
        <f t="shared" si="215"/>
        <v>0.46900000000000036</v>
      </c>
      <c r="J1479" s="134">
        <f>IF('2-E-Communication'!$AB$65="no","",ROUND($I1479,4))</f>
        <v>0.46899999999999997</v>
      </c>
      <c r="K1479" s="134">
        <f>IF('2-E-Communication'!$AB$66="no","",ROUND($I1479,4))</f>
        <v>0.46899999999999997</v>
      </c>
      <c r="L1479" s="134">
        <f>IF('2-E-Communication'!$AB$67="no","",ROUND($I1479,4))</f>
        <v>0.46899999999999997</v>
      </c>
      <c r="M1479" s="134">
        <f>IF('2-E-Communication'!$AB$68="no","",ROUND($I1479,4))</f>
        <v>0.46899999999999997</v>
      </c>
    </row>
    <row r="1480" spans="9:13" x14ac:dyDescent="0.25">
      <c r="I1480" s="134">
        <f t="shared" si="215"/>
        <v>0.47000000000000036</v>
      </c>
      <c r="J1480" s="134">
        <f>IF('2-E-Communication'!$AB$65="no","",ROUND($I1480,4))</f>
        <v>0.47</v>
      </c>
      <c r="K1480" s="134">
        <f>IF('2-E-Communication'!$AB$66="no","",ROUND($I1480,4))</f>
        <v>0.47</v>
      </c>
      <c r="L1480" s="134">
        <f>IF('2-E-Communication'!$AB$67="no","",ROUND($I1480,4))</f>
        <v>0.47</v>
      </c>
      <c r="M1480" s="134">
        <f>IF('2-E-Communication'!$AB$68="no","",ROUND($I1480,4))</f>
        <v>0.47</v>
      </c>
    </row>
    <row r="1481" spans="9:13" x14ac:dyDescent="0.25">
      <c r="I1481" s="134">
        <f t="shared" si="215"/>
        <v>0.47100000000000036</v>
      </c>
      <c r="J1481" s="134">
        <f>IF('2-E-Communication'!$AB$65="no","",ROUND($I1481,4))</f>
        <v>0.47099999999999997</v>
      </c>
      <c r="K1481" s="134">
        <f>IF('2-E-Communication'!$AB$66="no","",ROUND($I1481,4))</f>
        <v>0.47099999999999997</v>
      </c>
      <c r="L1481" s="134">
        <f>IF('2-E-Communication'!$AB$67="no","",ROUND($I1481,4))</f>
        <v>0.47099999999999997</v>
      </c>
      <c r="M1481" s="134">
        <f>IF('2-E-Communication'!$AB$68="no","",ROUND($I1481,4))</f>
        <v>0.47099999999999997</v>
      </c>
    </row>
    <row r="1482" spans="9:13" x14ac:dyDescent="0.25">
      <c r="I1482" s="134">
        <f t="shared" si="215"/>
        <v>0.47200000000000036</v>
      </c>
      <c r="J1482" s="134">
        <f>IF('2-E-Communication'!$AB$65="no","",ROUND($I1482,4))</f>
        <v>0.47199999999999998</v>
      </c>
      <c r="K1482" s="134">
        <f>IF('2-E-Communication'!$AB$66="no","",ROUND($I1482,4))</f>
        <v>0.47199999999999998</v>
      </c>
      <c r="L1482" s="134">
        <f>IF('2-E-Communication'!$AB$67="no","",ROUND($I1482,4))</f>
        <v>0.47199999999999998</v>
      </c>
      <c r="M1482" s="134">
        <f>IF('2-E-Communication'!$AB$68="no","",ROUND($I1482,4))</f>
        <v>0.47199999999999998</v>
      </c>
    </row>
    <row r="1483" spans="9:13" x14ac:dyDescent="0.25">
      <c r="I1483" s="134">
        <f t="shared" si="215"/>
        <v>0.47300000000000036</v>
      </c>
      <c r="J1483" s="134">
        <f>IF('2-E-Communication'!$AB$65="no","",ROUND($I1483,4))</f>
        <v>0.47299999999999998</v>
      </c>
      <c r="K1483" s="134">
        <f>IF('2-E-Communication'!$AB$66="no","",ROUND($I1483,4))</f>
        <v>0.47299999999999998</v>
      </c>
      <c r="L1483" s="134">
        <f>IF('2-E-Communication'!$AB$67="no","",ROUND($I1483,4))</f>
        <v>0.47299999999999998</v>
      </c>
      <c r="M1483" s="134">
        <f>IF('2-E-Communication'!$AB$68="no","",ROUND($I1483,4))</f>
        <v>0.47299999999999998</v>
      </c>
    </row>
    <row r="1484" spans="9:13" x14ac:dyDescent="0.25">
      <c r="I1484" s="134">
        <f t="shared" si="215"/>
        <v>0.47400000000000037</v>
      </c>
      <c r="J1484" s="134">
        <f>IF('2-E-Communication'!$AB$65="no","",ROUND($I1484,4))</f>
        <v>0.47399999999999998</v>
      </c>
      <c r="K1484" s="134">
        <f>IF('2-E-Communication'!$AB$66="no","",ROUND($I1484,4))</f>
        <v>0.47399999999999998</v>
      </c>
      <c r="L1484" s="134">
        <f>IF('2-E-Communication'!$AB$67="no","",ROUND($I1484,4))</f>
        <v>0.47399999999999998</v>
      </c>
      <c r="M1484" s="134">
        <f>IF('2-E-Communication'!$AB$68="no","",ROUND($I1484,4))</f>
        <v>0.47399999999999998</v>
      </c>
    </row>
    <row r="1485" spans="9:13" x14ac:dyDescent="0.25">
      <c r="I1485" s="134">
        <f t="shared" si="215"/>
        <v>0.47500000000000037</v>
      </c>
      <c r="J1485" s="134">
        <f>IF('2-E-Communication'!$AB$65="no","",ROUND($I1485,4))</f>
        <v>0.47499999999999998</v>
      </c>
      <c r="K1485" s="134">
        <f>IF('2-E-Communication'!$AB$66="no","",ROUND($I1485,4))</f>
        <v>0.47499999999999998</v>
      </c>
      <c r="L1485" s="134">
        <f>IF('2-E-Communication'!$AB$67="no","",ROUND($I1485,4))</f>
        <v>0.47499999999999998</v>
      </c>
      <c r="M1485" s="134">
        <f>IF('2-E-Communication'!$AB$68="no","",ROUND($I1485,4))</f>
        <v>0.47499999999999998</v>
      </c>
    </row>
    <row r="1486" spans="9:13" x14ac:dyDescent="0.25">
      <c r="I1486" s="134">
        <f t="shared" si="215"/>
        <v>0.47600000000000037</v>
      </c>
      <c r="J1486" s="134">
        <f>IF('2-E-Communication'!$AB$65="no","",ROUND($I1486,4))</f>
        <v>0.47599999999999998</v>
      </c>
      <c r="K1486" s="134">
        <f>IF('2-E-Communication'!$AB$66="no","",ROUND($I1486,4))</f>
        <v>0.47599999999999998</v>
      </c>
      <c r="L1486" s="134">
        <f>IF('2-E-Communication'!$AB$67="no","",ROUND($I1486,4))</f>
        <v>0.47599999999999998</v>
      </c>
      <c r="M1486" s="134">
        <f>IF('2-E-Communication'!$AB$68="no","",ROUND($I1486,4))</f>
        <v>0.47599999999999998</v>
      </c>
    </row>
    <row r="1487" spans="9:13" x14ac:dyDescent="0.25">
      <c r="I1487" s="134">
        <f t="shared" si="215"/>
        <v>0.47700000000000037</v>
      </c>
      <c r="J1487" s="134">
        <f>IF('2-E-Communication'!$AB$65="no","",ROUND($I1487,4))</f>
        <v>0.47699999999999998</v>
      </c>
      <c r="K1487" s="134">
        <f>IF('2-E-Communication'!$AB$66="no","",ROUND($I1487,4))</f>
        <v>0.47699999999999998</v>
      </c>
      <c r="L1487" s="134">
        <f>IF('2-E-Communication'!$AB$67="no","",ROUND($I1487,4))</f>
        <v>0.47699999999999998</v>
      </c>
      <c r="M1487" s="134">
        <f>IF('2-E-Communication'!$AB$68="no","",ROUND($I1487,4))</f>
        <v>0.47699999999999998</v>
      </c>
    </row>
    <row r="1488" spans="9:13" x14ac:dyDescent="0.25">
      <c r="I1488" s="134">
        <f t="shared" si="215"/>
        <v>0.47800000000000037</v>
      </c>
      <c r="J1488" s="134">
        <f>IF('2-E-Communication'!$AB$65="no","",ROUND($I1488,4))</f>
        <v>0.47799999999999998</v>
      </c>
      <c r="K1488" s="134">
        <f>IF('2-E-Communication'!$AB$66="no","",ROUND($I1488,4))</f>
        <v>0.47799999999999998</v>
      </c>
      <c r="L1488" s="134">
        <f>IF('2-E-Communication'!$AB$67="no","",ROUND($I1488,4))</f>
        <v>0.47799999999999998</v>
      </c>
      <c r="M1488" s="134">
        <f>IF('2-E-Communication'!$AB$68="no","",ROUND($I1488,4))</f>
        <v>0.47799999999999998</v>
      </c>
    </row>
    <row r="1489" spans="9:13" x14ac:dyDescent="0.25">
      <c r="I1489" s="134">
        <f t="shared" si="215"/>
        <v>0.47900000000000037</v>
      </c>
      <c r="J1489" s="134">
        <f>IF('2-E-Communication'!$AB$65="no","",ROUND($I1489,4))</f>
        <v>0.47899999999999998</v>
      </c>
      <c r="K1489" s="134">
        <f>IF('2-E-Communication'!$AB$66="no","",ROUND($I1489,4))</f>
        <v>0.47899999999999998</v>
      </c>
      <c r="L1489" s="134">
        <f>IF('2-E-Communication'!$AB$67="no","",ROUND($I1489,4))</f>
        <v>0.47899999999999998</v>
      </c>
      <c r="M1489" s="134">
        <f>IF('2-E-Communication'!$AB$68="no","",ROUND($I1489,4))</f>
        <v>0.47899999999999998</v>
      </c>
    </row>
    <row r="1490" spans="9:13" x14ac:dyDescent="0.25">
      <c r="I1490" s="134">
        <f t="shared" si="215"/>
        <v>0.48000000000000037</v>
      </c>
      <c r="J1490" s="134">
        <f>IF('2-E-Communication'!$AB$65="no","",ROUND($I1490,4))</f>
        <v>0.48</v>
      </c>
      <c r="K1490" s="134">
        <f>IF('2-E-Communication'!$AB$66="no","",ROUND($I1490,4))</f>
        <v>0.48</v>
      </c>
      <c r="L1490" s="134">
        <f>IF('2-E-Communication'!$AB$67="no","",ROUND($I1490,4))</f>
        <v>0.48</v>
      </c>
      <c r="M1490" s="134">
        <f>IF('2-E-Communication'!$AB$68="no","",ROUND($I1490,4))</f>
        <v>0.48</v>
      </c>
    </row>
    <row r="1491" spans="9:13" x14ac:dyDescent="0.25">
      <c r="I1491" s="134">
        <f t="shared" si="215"/>
        <v>0.48100000000000037</v>
      </c>
      <c r="J1491" s="134">
        <f>IF('2-E-Communication'!$AB$65="no","",ROUND($I1491,4))</f>
        <v>0.48099999999999998</v>
      </c>
      <c r="K1491" s="134">
        <f>IF('2-E-Communication'!$AB$66="no","",ROUND($I1491,4))</f>
        <v>0.48099999999999998</v>
      </c>
      <c r="L1491" s="134">
        <f>IF('2-E-Communication'!$AB$67="no","",ROUND($I1491,4))</f>
        <v>0.48099999999999998</v>
      </c>
      <c r="M1491" s="134">
        <f>IF('2-E-Communication'!$AB$68="no","",ROUND($I1491,4))</f>
        <v>0.48099999999999998</v>
      </c>
    </row>
    <row r="1492" spans="9:13" x14ac:dyDescent="0.25">
      <c r="I1492" s="134">
        <f t="shared" si="215"/>
        <v>0.48200000000000037</v>
      </c>
      <c r="J1492" s="134">
        <f>IF('2-E-Communication'!$AB$65="no","",ROUND($I1492,4))</f>
        <v>0.48199999999999998</v>
      </c>
      <c r="K1492" s="134">
        <f>IF('2-E-Communication'!$AB$66="no","",ROUND($I1492,4))</f>
        <v>0.48199999999999998</v>
      </c>
      <c r="L1492" s="134">
        <f>IF('2-E-Communication'!$AB$67="no","",ROUND($I1492,4))</f>
        <v>0.48199999999999998</v>
      </c>
      <c r="M1492" s="134">
        <f>IF('2-E-Communication'!$AB$68="no","",ROUND($I1492,4))</f>
        <v>0.48199999999999998</v>
      </c>
    </row>
    <row r="1493" spans="9:13" x14ac:dyDescent="0.25">
      <c r="I1493" s="134">
        <f t="shared" si="215"/>
        <v>0.48300000000000037</v>
      </c>
      <c r="J1493" s="134">
        <f>IF('2-E-Communication'!$AB$65="no","",ROUND($I1493,4))</f>
        <v>0.48299999999999998</v>
      </c>
      <c r="K1493" s="134">
        <f>IF('2-E-Communication'!$AB$66="no","",ROUND($I1493,4))</f>
        <v>0.48299999999999998</v>
      </c>
      <c r="L1493" s="134">
        <f>IF('2-E-Communication'!$AB$67="no","",ROUND($I1493,4))</f>
        <v>0.48299999999999998</v>
      </c>
      <c r="M1493" s="134">
        <f>IF('2-E-Communication'!$AB$68="no","",ROUND($I1493,4))</f>
        <v>0.48299999999999998</v>
      </c>
    </row>
    <row r="1494" spans="9:13" x14ac:dyDescent="0.25">
      <c r="I1494" s="134">
        <f t="shared" si="215"/>
        <v>0.48400000000000037</v>
      </c>
      <c r="J1494" s="134">
        <f>IF('2-E-Communication'!$AB$65="no","",ROUND($I1494,4))</f>
        <v>0.48399999999999999</v>
      </c>
      <c r="K1494" s="134">
        <f>IF('2-E-Communication'!$AB$66="no","",ROUND($I1494,4))</f>
        <v>0.48399999999999999</v>
      </c>
      <c r="L1494" s="134">
        <f>IF('2-E-Communication'!$AB$67="no","",ROUND($I1494,4))</f>
        <v>0.48399999999999999</v>
      </c>
      <c r="M1494" s="134">
        <f>IF('2-E-Communication'!$AB$68="no","",ROUND($I1494,4))</f>
        <v>0.48399999999999999</v>
      </c>
    </row>
    <row r="1495" spans="9:13" x14ac:dyDescent="0.25">
      <c r="I1495" s="134">
        <f t="shared" si="215"/>
        <v>0.48500000000000038</v>
      </c>
      <c r="J1495" s="134">
        <f>IF('2-E-Communication'!$AB$65="no","",ROUND($I1495,4))</f>
        <v>0.48499999999999999</v>
      </c>
      <c r="K1495" s="134">
        <f>IF('2-E-Communication'!$AB$66="no","",ROUND($I1495,4))</f>
        <v>0.48499999999999999</v>
      </c>
      <c r="L1495" s="134">
        <f>IF('2-E-Communication'!$AB$67="no","",ROUND($I1495,4))</f>
        <v>0.48499999999999999</v>
      </c>
      <c r="M1495" s="134">
        <f>IF('2-E-Communication'!$AB$68="no","",ROUND($I1495,4))</f>
        <v>0.48499999999999999</v>
      </c>
    </row>
    <row r="1496" spans="9:13" x14ac:dyDescent="0.25">
      <c r="I1496" s="134">
        <f t="shared" si="215"/>
        <v>0.48600000000000038</v>
      </c>
      <c r="J1496" s="134">
        <f>IF('2-E-Communication'!$AB$65="no","",ROUND($I1496,4))</f>
        <v>0.48599999999999999</v>
      </c>
      <c r="K1496" s="134">
        <f>IF('2-E-Communication'!$AB$66="no","",ROUND($I1496,4))</f>
        <v>0.48599999999999999</v>
      </c>
      <c r="L1496" s="134">
        <f>IF('2-E-Communication'!$AB$67="no","",ROUND($I1496,4))</f>
        <v>0.48599999999999999</v>
      </c>
      <c r="M1496" s="134">
        <f>IF('2-E-Communication'!$AB$68="no","",ROUND($I1496,4))</f>
        <v>0.48599999999999999</v>
      </c>
    </row>
    <row r="1497" spans="9:13" x14ac:dyDescent="0.25">
      <c r="I1497" s="134">
        <f t="shared" si="215"/>
        <v>0.48700000000000038</v>
      </c>
      <c r="J1497" s="134">
        <f>IF('2-E-Communication'!$AB$65="no","",ROUND($I1497,4))</f>
        <v>0.48699999999999999</v>
      </c>
      <c r="K1497" s="134">
        <f>IF('2-E-Communication'!$AB$66="no","",ROUND($I1497,4))</f>
        <v>0.48699999999999999</v>
      </c>
      <c r="L1497" s="134">
        <f>IF('2-E-Communication'!$AB$67="no","",ROUND($I1497,4))</f>
        <v>0.48699999999999999</v>
      </c>
      <c r="M1497" s="134">
        <f>IF('2-E-Communication'!$AB$68="no","",ROUND($I1497,4))</f>
        <v>0.48699999999999999</v>
      </c>
    </row>
    <row r="1498" spans="9:13" x14ac:dyDescent="0.25">
      <c r="I1498" s="134">
        <f t="shared" si="215"/>
        <v>0.48800000000000038</v>
      </c>
      <c r="J1498" s="134">
        <f>IF('2-E-Communication'!$AB$65="no","",ROUND($I1498,4))</f>
        <v>0.48799999999999999</v>
      </c>
      <c r="K1498" s="134">
        <f>IF('2-E-Communication'!$AB$66="no","",ROUND($I1498,4))</f>
        <v>0.48799999999999999</v>
      </c>
      <c r="L1498" s="134">
        <f>IF('2-E-Communication'!$AB$67="no","",ROUND($I1498,4))</f>
        <v>0.48799999999999999</v>
      </c>
      <c r="M1498" s="134">
        <f>IF('2-E-Communication'!$AB$68="no","",ROUND($I1498,4))</f>
        <v>0.48799999999999999</v>
      </c>
    </row>
    <row r="1499" spans="9:13" x14ac:dyDescent="0.25">
      <c r="I1499" s="134">
        <f t="shared" si="215"/>
        <v>0.48900000000000038</v>
      </c>
      <c r="J1499" s="134">
        <f>IF('2-E-Communication'!$AB$65="no","",ROUND($I1499,4))</f>
        <v>0.48899999999999999</v>
      </c>
      <c r="K1499" s="134">
        <f>IF('2-E-Communication'!$AB$66="no","",ROUND($I1499,4))</f>
        <v>0.48899999999999999</v>
      </c>
      <c r="L1499" s="134">
        <f>IF('2-E-Communication'!$AB$67="no","",ROUND($I1499,4))</f>
        <v>0.48899999999999999</v>
      </c>
      <c r="M1499" s="134">
        <f>IF('2-E-Communication'!$AB$68="no","",ROUND($I1499,4))</f>
        <v>0.48899999999999999</v>
      </c>
    </row>
    <row r="1500" spans="9:13" x14ac:dyDescent="0.25">
      <c r="I1500" s="134">
        <f t="shared" si="215"/>
        <v>0.49000000000000038</v>
      </c>
      <c r="J1500" s="134">
        <f>IF('2-E-Communication'!$AB$65="no","",ROUND($I1500,4))</f>
        <v>0.49</v>
      </c>
      <c r="K1500" s="134">
        <f>IF('2-E-Communication'!$AB$66="no","",ROUND($I1500,4))</f>
        <v>0.49</v>
      </c>
      <c r="L1500" s="134">
        <f>IF('2-E-Communication'!$AB$67="no","",ROUND($I1500,4))</f>
        <v>0.49</v>
      </c>
      <c r="M1500" s="134">
        <f>IF('2-E-Communication'!$AB$68="no","",ROUND($I1500,4))</f>
        <v>0.49</v>
      </c>
    </row>
    <row r="1501" spans="9:13" x14ac:dyDescent="0.25">
      <c r="I1501" s="134">
        <f t="shared" si="215"/>
        <v>0.49100000000000038</v>
      </c>
      <c r="J1501" s="134">
        <f>IF('2-E-Communication'!$AB$65="no","",ROUND($I1501,4))</f>
        <v>0.49099999999999999</v>
      </c>
      <c r="K1501" s="134">
        <f>IF('2-E-Communication'!$AB$66="no","",ROUND($I1501,4))</f>
        <v>0.49099999999999999</v>
      </c>
      <c r="L1501" s="134">
        <f>IF('2-E-Communication'!$AB$67="no","",ROUND($I1501,4))</f>
        <v>0.49099999999999999</v>
      </c>
      <c r="M1501" s="134">
        <f>IF('2-E-Communication'!$AB$68="no","",ROUND($I1501,4))</f>
        <v>0.49099999999999999</v>
      </c>
    </row>
    <row r="1502" spans="9:13" x14ac:dyDescent="0.25">
      <c r="I1502" s="134">
        <f t="shared" si="215"/>
        <v>0.49200000000000038</v>
      </c>
      <c r="J1502" s="134">
        <f>IF('2-E-Communication'!$AB$65="no","",ROUND($I1502,4))</f>
        <v>0.49199999999999999</v>
      </c>
      <c r="K1502" s="134">
        <f>IF('2-E-Communication'!$AB$66="no","",ROUND($I1502,4))</f>
        <v>0.49199999999999999</v>
      </c>
      <c r="L1502" s="134">
        <f>IF('2-E-Communication'!$AB$67="no","",ROUND($I1502,4))</f>
        <v>0.49199999999999999</v>
      </c>
      <c r="M1502" s="134">
        <f>IF('2-E-Communication'!$AB$68="no","",ROUND($I1502,4))</f>
        <v>0.49199999999999999</v>
      </c>
    </row>
    <row r="1503" spans="9:13" x14ac:dyDescent="0.25">
      <c r="I1503" s="134">
        <f t="shared" si="215"/>
        <v>0.49300000000000038</v>
      </c>
      <c r="J1503" s="134">
        <f>IF('2-E-Communication'!$AB$65="no","",ROUND($I1503,4))</f>
        <v>0.49299999999999999</v>
      </c>
      <c r="K1503" s="134">
        <f>IF('2-E-Communication'!$AB$66="no","",ROUND($I1503,4))</f>
        <v>0.49299999999999999</v>
      </c>
      <c r="L1503" s="134">
        <f>IF('2-E-Communication'!$AB$67="no","",ROUND($I1503,4))</f>
        <v>0.49299999999999999</v>
      </c>
      <c r="M1503" s="134">
        <f>IF('2-E-Communication'!$AB$68="no","",ROUND($I1503,4))</f>
        <v>0.49299999999999999</v>
      </c>
    </row>
    <row r="1504" spans="9:13" x14ac:dyDescent="0.25">
      <c r="I1504" s="134">
        <f t="shared" si="215"/>
        <v>0.49400000000000038</v>
      </c>
      <c r="J1504" s="134">
        <f>IF('2-E-Communication'!$AB$65="no","",ROUND($I1504,4))</f>
        <v>0.49399999999999999</v>
      </c>
      <c r="K1504" s="134">
        <f>IF('2-E-Communication'!$AB$66="no","",ROUND($I1504,4))</f>
        <v>0.49399999999999999</v>
      </c>
      <c r="L1504" s="134">
        <f>IF('2-E-Communication'!$AB$67="no","",ROUND($I1504,4))</f>
        <v>0.49399999999999999</v>
      </c>
      <c r="M1504" s="134">
        <f>IF('2-E-Communication'!$AB$68="no","",ROUND($I1504,4))</f>
        <v>0.49399999999999999</v>
      </c>
    </row>
    <row r="1505" spans="9:13" x14ac:dyDescent="0.25">
      <c r="I1505" s="134">
        <f t="shared" si="215"/>
        <v>0.49500000000000038</v>
      </c>
      <c r="J1505" s="134">
        <f>IF('2-E-Communication'!$AB$65="no","",ROUND($I1505,4))</f>
        <v>0.495</v>
      </c>
      <c r="K1505" s="134">
        <f>IF('2-E-Communication'!$AB$66="no","",ROUND($I1505,4))</f>
        <v>0.495</v>
      </c>
      <c r="L1505" s="134">
        <f>IF('2-E-Communication'!$AB$67="no","",ROUND($I1505,4))</f>
        <v>0.495</v>
      </c>
      <c r="M1505" s="134">
        <f>IF('2-E-Communication'!$AB$68="no","",ROUND($I1505,4))</f>
        <v>0.495</v>
      </c>
    </row>
    <row r="1506" spans="9:13" x14ac:dyDescent="0.25">
      <c r="I1506" s="134">
        <f t="shared" si="215"/>
        <v>0.49600000000000039</v>
      </c>
      <c r="J1506" s="134">
        <f>IF('2-E-Communication'!$AB$65="no","",ROUND($I1506,4))</f>
        <v>0.496</v>
      </c>
      <c r="K1506" s="134">
        <f>IF('2-E-Communication'!$AB$66="no","",ROUND($I1506,4))</f>
        <v>0.496</v>
      </c>
      <c r="L1506" s="134">
        <f>IF('2-E-Communication'!$AB$67="no","",ROUND($I1506,4))</f>
        <v>0.496</v>
      </c>
      <c r="M1506" s="134">
        <f>IF('2-E-Communication'!$AB$68="no","",ROUND($I1506,4))</f>
        <v>0.496</v>
      </c>
    </row>
    <row r="1507" spans="9:13" x14ac:dyDescent="0.25">
      <c r="I1507" s="134">
        <f t="shared" si="215"/>
        <v>0.49700000000000039</v>
      </c>
      <c r="J1507" s="134">
        <f>IF('2-E-Communication'!$AB$65="no","",ROUND($I1507,4))</f>
        <v>0.497</v>
      </c>
      <c r="K1507" s="134">
        <f>IF('2-E-Communication'!$AB$66="no","",ROUND($I1507,4))</f>
        <v>0.497</v>
      </c>
      <c r="L1507" s="134">
        <f>IF('2-E-Communication'!$AB$67="no","",ROUND($I1507,4))</f>
        <v>0.497</v>
      </c>
      <c r="M1507" s="134">
        <f>IF('2-E-Communication'!$AB$68="no","",ROUND($I1507,4))</f>
        <v>0.497</v>
      </c>
    </row>
    <row r="1508" spans="9:13" x14ac:dyDescent="0.25">
      <c r="I1508" s="134">
        <f t="shared" si="215"/>
        <v>0.49800000000000039</v>
      </c>
      <c r="J1508" s="134">
        <f>IF('2-E-Communication'!$AB$65="no","",ROUND($I1508,4))</f>
        <v>0.498</v>
      </c>
      <c r="K1508" s="134">
        <f>IF('2-E-Communication'!$AB$66="no","",ROUND($I1508,4))</f>
        <v>0.498</v>
      </c>
      <c r="L1508" s="134">
        <f>IF('2-E-Communication'!$AB$67="no","",ROUND($I1508,4))</f>
        <v>0.498</v>
      </c>
      <c r="M1508" s="134">
        <f>IF('2-E-Communication'!$AB$68="no","",ROUND($I1508,4))</f>
        <v>0.498</v>
      </c>
    </row>
    <row r="1509" spans="9:13" x14ac:dyDescent="0.25">
      <c r="I1509" s="134">
        <f t="shared" si="215"/>
        <v>0.49900000000000039</v>
      </c>
      <c r="J1509" s="134">
        <f>IF('2-E-Communication'!$AB$65="no","",ROUND($I1509,4))</f>
        <v>0.499</v>
      </c>
      <c r="K1509" s="134">
        <f>IF('2-E-Communication'!$AB$66="no","",ROUND($I1509,4))</f>
        <v>0.499</v>
      </c>
      <c r="L1509" s="134">
        <f>IF('2-E-Communication'!$AB$67="no","",ROUND($I1509,4))</f>
        <v>0.499</v>
      </c>
      <c r="M1509" s="134">
        <f>IF('2-E-Communication'!$AB$68="no","",ROUND($I1509,4))</f>
        <v>0.499</v>
      </c>
    </row>
    <row r="1510" spans="9:13" x14ac:dyDescent="0.25">
      <c r="I1510" s="134">
        <f t="shared" si="215"/>
        <v>0.50000000000000033</v>
      </c>
      <c r="J1510" s="134">
        <f>IF('2-E-Communication'!$AB$65="no","",ROUND($I1510,4))</f>
        <v>0.5</v>
      </c>
      <c r="K1510" s="134">
        <f>IF('2-E-Communication'!$AB$66="no","",ROUND($I1510,4))</f>
        <v>0.5</v>
      </c>
      <c r="L1510" s="134">
        <f>IF('2-E-Communication'!$AB$67="no","",ROUND($I1510,4))</f>
        <v>0.5</v>
      </c>
      <c r="M1510" s="134">
        <f>IF('2-E-Communication'!$AB$68="no","",ROUND($I1510,4))</f>
        <v>0.5</v>
      </c>
    </row>
    <row r="1511" spans="9:13" x14ac:dyDescent="0.25">
      <c r="I1511" s="134">
        <f t="shared" si="215"/>
        <v>0.50100000000000033</v>
      </c>
      <c r="J1511" s="134">
        <f>IF('2-E-Communication'!$AB$65="no","",ROUND($I1511,4))</f>
        <v>0.501</v>
      </c>
      <c r="K1511" s="134">
        <f>IF('2-E-Communication'!$AB$66="no","",ROUND($I1511,4))</f>
        <v>0.501</v>
      </c>
      <c r="L1511" s="134">
        <f>IF('2-E-Communication'!$AB$67="no","",ROUND($I1511,4))</f>
        <v>0.501</v>
      </c>
      <c r="M1511" s="134">
        <f>IF('2-E-Communication'!$AB$68="no","",ROUND($I1511,4))</f>
        <v>0.501</v>
      </c>
    </row>
    <row r="1512" spans="9:13" x14ac:dyDescent="0.25">
      <c r="I1512" s="134">
        <f t="shared" si="215"/>
        <v>0.50200000000000033</v>
      </c>
      <c r="J1512" s="134">
        <f>IF('2-E-Communication'!$AB$65="no","",ROUND($I1512,4))</f>
        <v>0.502</v>
      </c>
      <c r="K1512" s="134">
        <f>IF('2-E-Communication'!$AB$66="no","",ROUND($I1512,4))</f>
        <v>0.502</v>
      </c>
      <c r="L1512" s="134">
        <f>IF('2-E-Communication'!$AB$67="no","",ROUND($I1512,4))</f>
        <v>0.502</v>
      </c>
      <c r="M1512" s="134">
        <f>IF('2-E-Communication'!$AB$68="no","",ROUND($I1512,4))</f>
        <v>0.502</v>
      </c>
    </row>
    <row r="1513" spans="9:13" x14ac:dyDescent="0.25">
      <c r="I1513" s="134">
        <f t="shared" si="215"/>
        <v>0.50300000000000034</v>
      </c>
      <c r="J1513" s="134">
        <f>IF('2-E-Communication'!$AB$65="no","",ROUND($I1513,4))</f>
        <v>0.503</v>
      </c>
      <c r="K1513" s="134">
        <f>IF('2-E-Communication'!$AB$66="no","",ROUND($I1513,4))</f>
        <v>0.503</v>
      </c>
      <c r="L1513" s="134">
        <f>IF('2-E-Communication'!$AB$67="no","",ROUND($I1513,4))</f>
        <v>0.503</v>
      </c>
      <c r="M1513" s="134">
        <f>IF('2-E-Communication'!$AB$68="no","",ROUND($I1513,4))</f>
        <v>0.503</v>
      </c>
    </row>
    <row r="1514" spans="9:13" x14ac:dyDescent="0.25">
      <c r="I1514" s="134">
        <f t="shared" si="215"/>
        <v>0.50400000000000034</v>
      </c>
      <c r="J1514" s="134">
        <f>IF('2-E-Communication'!$AB$65="no","",ROUND($I1514,4))</f>
        <v>0.504</v>
      </c>
      <c r="K1514" s="134">
        <f>IF('2-E-Communication'!$AB$66="no","",ROUND($I1514,4))</f>
        <v>0.504</v>
      </c>
      <c r="L1514" s="134">
        <f>IF('2-E-Communication'!$AB$67="no","",ROUND($I1514,4))</f>
        <v>0.504</v>
      </c>
      <c r="M1514" s="134">
        <f>IF('2-E-Communication'!$AB$68="no","",ROUND($I1514,4))</f>
        <v>0.504</v>
      </c>
    </row>
    <row r="1515" spans="9:13" x14ac:dyDescent="0.25">
      <c r="I1515" s="134">
        <f t="shared" ref="I1515:I1578" si="216">I1514+0.001</f>
        <v>0.50500000000000034</v>
      </c>
      <c r="J1515" s="134">
        <f>IF('2-E-Communication'!$AB$65="no","",ROUND($I1515,4))</f>
        <v>0.505</v>
      </c>
      <c r="K1515" s="134">
        <f>IF('2-E-Communication'!$AB$66="no","",ROUND($I1515,4))</f>
        <v>0.505</v>
      </c>
      <c r="L1515" s="134">
        <f>IF('2-E-Communication'!$AB$67="no","",ROUND($I1515,4))</f>
        <v>0.505</v>
      </c>
      <c r="M1515" s="134">
        <f>IF('2-E-Communication'!$AB$68="no","",ROUND($I1515,4))</f>
        <v>0.505</v>
      </c>
    </row>
    <row r="1516" spans="9:13" x14ac:dyDescent="0.25">
      <c r="I1516" s="134">
        <f t="shared" si="216"/>
        <v>0.50600000000000034</v>
      </c>
      <c r="J1516" s="134">
        <f>IF('2-E-Communication'!$AB$65="no","",ROUND($I1516,4))</f>
        <v>0.50600000000000001</v>
      </c>
      <c r="K1516" s="134">
        <f>IF('2-E-Communication'!$AB$66="no","",ROUND($I1516,4))</f>
        <v>0.50600000000000001</v>
      </c>
      <c r="L1516" s="134">
        <f>IF('2-E-Communication'!$AB$67="no","",ROUND($I1516,4))</f>
        <v>0.50600000000000001</v>
      </c>
      <c r="M1516" s="134">
        <f>IF('2-E-Communication'!$AB$68="no","",ROUND($I1516,4))</f>
        <v>0.50600000000000001</v>
      </c>
    </row>
    <row r="1517" spans="9:13" x14ac:dyDescent="0.25">
      <c r="I1517" s="134">
        <f t="shared" si="216"/>
        <v>0.50700000000000034</v>
      </c>
      <c r="J1517" s="134">
        <f>IF('2-E-Communication'!$AB$65="no","",ROUND($I1517,4))</f>
        <v>0.50700000000000001</v>
      </c>
      <c r="K1517" s="134">
        <f>IF('2-E-Communication'!$AB$66="no","",ROUND($I1517,4))</f>
        <v>0.50700000000000001</v>
      </c>
      <c r="L1517" s="134">
        <f>IF('2-E-Communication'!$AB$67="no","",ROUND($I1517,4))</f>
        <v>0.50700000000000001</v>
      </c>
      <c r="M1517" s="134">
        <f>IF('2-E-Communication'!$AB$68="no","",ROUND($I1517,4))</f>
        <v>0.50700000000000001</v>
      </c>
    </row>
    <row r="1518" spans="9:13" x14ac:dyDescent="0.25">
      <c r="I1518" s="134">
        <f t="shared" si="216"/>
        <v>0.50800000000000034</v>
      </c>
      <c r="J1518" s="134">
        <f>IF('2-E-Communication'!$AB$65="no","",ROUND($I1518,4))</f>
        <v>0.50800000000000001</v>
      </c>
      <c r="K1518" s="134">
        <f>IF('2-E-Communication'!$AB$66="no","",ROUND($I1518,4))</f>
        <v>0.50800000000000001</v>
      </c>
      <c r="L1518" s="134">
        <f>IF('2-E-Communication'!$AB$67="no","",ROUND($I1518,4))</f>
        <v>0.50800000000000001</v>
      </c>
      <c r="M1518" s="134">
        <f>IF('2-E-Communication'!$AB$68="no","",ROUND($I1518,4))</f>
        <v>0.50800000000000001</v>
      </c>
    </row>
    <row r="1519" spans="9:13" x14ac:dyDescent="0.25">
      <c r="I1519" s="134">
        <f t="shared" si="216"/>
        <v>0.50900000000000034</v>
      </c>
      <c r="J1519" s="134">
        <f>IF('2-E-Communication'!$AB$65="no","",ROUND($I1519,4))</f>
        <v>0.50900000000000001</v>
      </c>
      <c r="K1519" s="134">
        <f>IF('2-E-Communication'!$AB$66="no","",ROUND($I1519,4))</f>
        <v>0.50900000000000001</v>
      </c>
      <c r="L1519" s="134">
        <f>IF('2-E-Communication'!$AB$67="no","",ROUND($I1519,4))</f>
        <v>0.50900000000000001</v>
      </c>
      <c r="M1519" s="134">
        <f>IF('2-E-Communication'!$AB$68="no","",ROUND($I1519,4))</f>
        <v>0.50900000000000001</v>
      </c>
    </row>
    <row r="1520" spans="9:13" x14ac:dyDescent="0.25">
      <c r="I1520" s="134">
        <f t="shared" si="216"/>
        <v>0.51000000000000034</v>
      </c>
      <c r="J1520" s="134">
        <f>IF('2-E-Communication'!$AB$65="no","",ROUND($I1520,4))</f>
        <v>0.51</v>
      </c>
      <c r="K1520" s="134">
        <f>IF('2-E-Communication'!$AB$66="no","",ROUND($I1520,4))</f>
        <v>0.51</v>
      </c>
      <c r="L1520" s="134">
        <f>IF('2-E-Communication'!$AB$67="no","",ROUND($I1520,4))</f>
        <v>0.51</v>
      </c>
      <c r="M1520" s="134">
        <f>IF('2-E-Communication'!$AB$68="no","",ROUND($I1520,4))</f>
        <v>0.51</v>
      </c>
    </row>
    <row r="1521" spans="9:13" x14ac:dyDescent="0.25">
      <c r="I1521" s="134">
        <f t="shared" si="216"/>
        <v>0.51100000000000034</v>
      </c>
      <c r="J1521" s="134">
        <f>IF('2-E-Communication'!$AB$65="no","",ROUND($I1521,4))</f>
        <v>0.51100000000000001</v>
      </c>
      <c r="K1521" s="134">
        <f>IF('2-E-Communication'!$AB$66="no","",ROUND($I1521,4))</f>
        <v>0.51100000000000001</v>
      </c>
      <c r="L1521" s="134">
        <f>IF('2-E-Communication'!$AB$67="no","",ROUND($I1521,4))</f>
        <v>0.51100000000000001</v>
      </c>
      <c r="M1521" s="134">
        <f>IF('2-E-Communication'!$AB$68="no","",ROUND($I1521,4))</f>
        <v>0.51100000000000001</v>
      </c>
    </row>
    <row r="1522" spans="9:13" x14ac:dyDescent="0.25">
      <c r="I1522" s="134">
        <f t="shared" si="216"/>
        <v>0.51200000000000034</v>
      </c>
      <c r="J1522" s="134">
        <f>IF('2-E-Communication'!$AB$65="no","",ROUND($I1522,4))</f>
        <v>0.51200000000000001</v>
      </c>
      <c r="K1522" s="134">
        <f>IF('2-E-Communication'!$AB$66="no","",ROUND($I1522,4))</f>
        <v>0.51200000000000001</v>
      </c>
      <c r="L1522" s="134">
        <f>IF('2-E-Communication'!$AB$67="no","",ROUND($I1522,4))</f>
        <v>0.51200000000000001</v>
      </c>
      <c r="M1522" s="134">
        <f>IF('2-E-Communication'!$AB$68="no","",ROUND($I1522,4))</f>
        <v>0.51200000000000001</v>
      </c>
    </row>
    <row r="1523" spans="9:13" x14ac:dyDescent="0.25">
      <c r="I1523" s="134">
        <f t="shared" si="216"/>
        <v>0.51300000000000034</v>
      </c>
      <c r="J1523" s="134">
        <f>IF('2-E-Communication'!$AB$65="no","",ROUND($I1523,4))</f>
        <v>0.51300000000000001</v>
      </c>
      <c r="K1523" s="134">
        <f>IF('2-E-Communication'!$AB$66="no","",ROUND($I1523,4))</f>
        <v>0.51300000000000001</v>
      </c>
      <c r="L1523" s="134">
        <f>IF('2-E-Communication'!$AB$67="no","",ROUND($I1523,4))</f>
        <v>0.51300000000000001</v>
      </c>
      <c r="M1523" s="134">
        <f>IF('2-E-Communication'!$AB$68="no","",ROUND($I1523,4))</f>
        <v>0.51300000000000001</v>
      </c>
    </row>
    <row r="1524" spans="9:13" x14ac:dyDescent="0.25">
      <c r="I1524" s="134">
        <f t="shared" si="216"/>
        <v>0.51400000000000035</v>
      </c>
      <c r="J1524" s="134">
        <f>IF('2-E-Communication'!$AB$65="no","",ROUND($I1524,4))</f>
        <v>0.51400000000000001</v>
      </c>
      <c r="K1524" s="134">
        <f>IF('2-E-Communication'!$AB$66="no","",ROUND($I1524,4))</f>
        <v>0.51400000000000001</v>
      </c>
      <c r="L1524" s="134">
        <f>IF('2-E-Communication'!$AB$67="no","",ROUND($I1524,4))</f>
        <v>0.51400000000000001</v>
      </c>
      <c r="M1524" s="134">
        <f>IF('2-E-Communication'!$AB$68="no","",ROUND($I1524,4))</f>
        <v>0.51400000000000001</v>
      </c>
    </row>
    <row r="1525" spans="9:13" x14ac:dyDescent="0.25">
      <c r="I1525" s="134">
        <f t="shared" si="216"/>
        <v>0.51500000000000035</v>
      </c>
      <c r="J1525" s="134">
        <f>IF('2-E-Communication'!$AB$65="no","",ROUND($I1525,4))</f>
        <v>0.51500000000000001</v>
      </c>
      <c r="K1525" s="134">
        <f>IF('2-E-Communication'!$AB$66="no","",ROUND($I1525,4))</f>
        <v>0.51500000000000001</v>
      </c>
      <c r="L1525" s="134">
        <f>IF('2-E-Communication'!$AB$67="no","",ROUND($I1525,4))</f>
        <v>0.51500000000000001</v>
      </c>
      <c r="M1525" s="134">
        <f>IF('2-E-Communication'!$AB$68="no","",ROUND($I1525,4))</f>
        <v>0.51500000000000001</v>
      </c>
    </row>
    <row r="1526" spans="9:13" x14ac:dyDescent="0.25">
      <c r="I1526" s="134">
        <f t="shared" si="216"/>
        <v>0.51600000000000035</v>
      </c>
      <c r="J1526" s="134">
        <f>IF('2-E-Communication'!$AB$65="no","",ROUND($I1526,4))</f>
        <v>0.51600000000000001</v>
      </c>
      <c r="K1526" s="134">
        <f>IF('2-E-Communication'!$AB$66="no","",ROUND($I1526,4))</f>
        <v>0.51600000000000001</v>
      </c>
      <c r="L1526" s="134">
        <f>IF('2-E-Communication'!$AB$67="no","",ROUND($I1526,4))</f>
        <v>0.51600000000000001</v>
      </c>
      <c r="M1526" s="134">
        <f>IF('2-E-Communication'!$AB$68="no","",ROUND($I1526,4))</f>
        <v>0.51600000000000001</v>
      </c>
    </row>
    <row r="1527" spans="9:13" x14ac:dyDescent="0.25">
      <c r="I1527" s="134">
        <f t="shared" si="216"/>
        <v>0.51700000000000035</v>
      </c>
      <c r="J1527" s="134">
        <f>IF('2-E-Communication'!$AB$65="no","",ROUND($I1527,4))</f>
        <v>0.51700000000000002</v>
      </c>
      <c r="K1527" s="134">
        <f>IF('2-E-Communication'!$AB$66="no","",ROUND($I1527,4))</f>
        <v>0.51700000000000002</v>
      </c>
      <c r="L1527" s="134">
        <f>IF('2-E-Communication'!$AB$67="no","",ROUND($I1527,4))</f>
        <v>0.51700000000000002</v>
      </c>
      <c r="M1527" s="134">
        <f>IF('2-E-Communication'!$AB$68="no","",ROUND($I1527,4))</f>
        <v>0.51700000000000002</v>
      </c>
    </row>
    <row r="1528" spans="9:13" x14ac:dyDescent="0.25">
      <c r="I1528" s="134">
        <f t="shared" si="216"/>
        <v>0.51800000000000035</v>
      </c>
      <c r="J1528" s="134">
        <f>IF('2-E-Communication'!$AB$65="no","",ROUND($I1528,4))</f>
        <v>0.51800000000000002</v>
      </c>
      <c r="K1528" s="134">
        <f>IF('2-E-Communication'!$AB$66="no","",ROUND($I1528,4))</f>
        <v>0.51800000000000002</v>
      </c>
      <c r="L1528" s="134">
        <f>IF('2-E-Communication'!$AB$67="no","",ROUND($I1528,4))</f>
        <v>0.51800000000000002</v>
      </c>
      <c r="M1528" s="134">
        <f>IF('2-E-Communication'!$AB$68="no","",ROUND($I1528,4))</f>
        <v>0.51800000000000002</v>
      </c>
    </row>
    <row r="1529" spans="9:13" x14ac:dyDescent="0.25">
      <c r="I1529" s="134">
        <f t="shared" si="216"/>
        <v>0.51900000000000035</v>
      </c>
      <c r="J1529" s="134">
        <f>IF('2-E-Communication'!$AB$65="no","",ROUND($I1529,4))</f>
        <v>0.51900000000000002</v>
      </c>
      <c r="K1529" s="134">
        <f>IF('2-E-Communication'!$AB$66="no","",ROUND($I1529,4))</f>
        <v>0.51900000000000002</v>
      </c>
      <c r="L1529" s="134">
        <f>IF('2-E-Communication'!$AB$67="no","",ROUND($I1529,4))</f>
        <v>0.51900000000000002</v>
      </c>
      <c r="M1529" s="134">
        <f>IF('2-E-Communication'!$AB$68="no","",ROUND($I1529,4))</f>
        <v>0.51900000000000002</v>
      </c>
    </row>
    <row r="1530" spans="9:13" x14ac:dyDescent="0.25">
      <c r="I1530" s="134">
        <f t="shared" si="216"/>
        <v>0.52000000000000035</v>
      </c>
      <c r="J1530" s="134">
        <f>IF('2-E-Communication'!$AB$65="no","",ROUND($I1530,4))</f>
        <v>0.52</v>
      </c>
      <c r="K1530" s="134">
        <f>IF('2-E-Communication'!$AB$66="no","",ROUND($I1530,4))</f>
        <v>0.52</v>
      </c>
      <c r="L1530" s="134">
        <f>IF('2-E-Communication'!$AB$67="no","",ROUND($I1530,4))</f>
        <v>0.52</v>
      </c>
      <c r="M1530" s="134">
        <f>IF('2-E-Communication'!$AB$68="no","",ROUND($I1530,4))</f>
        <v>0.52</v>
      </c>
    </row>
    <row r="1531" spans="9:13" x14ac:dyDescent="0.25">
      <c r="I1531" s="134">
        <f t="shared" si="216"/>
        <v>0.52100000000000035</v>
      </c>
      <c r="J1531" s="134">
        <f>IF('2-E-Communication'!$AB$65="no","",ROUND($I1531,4))</f>
        <v>0.52100000000000002</v>
      </c>
      <c r="K1531" s="134">
        <f>IF('2-E-Communication'!$AB$66="no","",ROUND($I1531,4))</f>
        <v>0.52100000000000002</v>
      </c>
      <c r="L1531" s="134">
        <f>IF('2-E-Communication'!$AB$67="no","",ROUND($I1531,4))</f>
        <v>0.52100000000000002</v>
      </c>
      <c r="M1531" s="134">
        <f>IF('2-E-Communication'!$AB$68="no","",ROUND($I1531,4))</f>
        <v>0.52100000000000002</v>
      </c>
    </row>
    <row r="1532" spans="9:13" x14ac:dyDescent="0.25">
      <c r="I1532" s="134">
        <f t="shared" si="216"/>
        <v>0.52200000000000035</v>
      </c>
      <c r="J1532" s="134">
        <f>IF('2-E-Communication'!$AB$65="no","",ROUND($I1532,4))</f>
        <v>0.52200000000000002</v>
      </c>
      <c r="K1532" s="134">
        <f>IF('2-E-Communication'!$AB$66="no","",ROUND($I1532,4))</f>
        <v>0.52200000000000002</v>
      </c>
      <c r="L1532" s="134">
        <f>IF('2-E-Communication'!$AB$67="no","",ROUND($I1532,4))</f>
        <v>0.52200000000000002</v>
      </c>
      <c r="M1532" s="134">
        <f>IF('2-E-Communication'!$AB$68="no","",ROUND($I1532,4))</f>
        <v>0.52200000000000002</v>
      </c>
    </row>
    <row r="1533" spans="9:13" x14ac:dyDescent="0.25">
      <c r="I1533" s="134">
        <f t="shared" si="216"/>
        <v>0.52300000000000035</v>
      </c>
      <c r="J1533" s="134">
        <f>IF('2-E-Communication'!$AB$65="no","",ROUND($I1533,4))</f>
        <v>0.52300000000000002</v>
      </c>
      <c r="K1533" s="134">
        <f>IF('2-E-Communication'!$AB$66="no","",ROUND($I1533,4))</f>
        <v>0.52300000000000002</v>
      </c>
      <c r="L1533" s="134">
        <f>IF('2-E-Communication'!$AB$67="no","",ROUND($I1533,4))</f>
        <v>0.52300000000000002</v>
      </c>
      <c r="M1533" s="134">
        <f>IF('2-E-Communication'!$AB$68="no","",ROUND($I1533,4))</f>
        <v>0.52300000000000002</v>
      </c>
    </row>
    <row r="1534" spans="9:13" x14ac:dyDescent="0.25">
      <c r="I1534" s="134">
        <f t="shared" si="216"/>
        <v>0.52400000000000035</v>
      </c>
      <c r="J1534" s="134">
        <f>IF('2-E-Communication'!$AB$65="no","",ROUND($I1534,4))</f>
        <v>0.52400000000000002</v>
      </c>
      <c r="K1534" s="134">
        <f>IF('2-E-Communication'!$AB$66="no","",ROUND($I1534,4))</f>
        <v>0.52400000000000002</v>
      </c>
      <c r="L1534" s="134">
        <f>IF('2-E-Communication'!$AB$67="no","",ROUND($I1534,4))</f>
        <v>0.52400000000000002</v>
      </c>
      <c r="M1534" s="134">
        <f>IF('2-E-Communication'!$AB$68="no","",ROUND($I1534,4))</f>
        <v>0.52400000000000002</v>
      </c>
    </row>
    <row r="1535" spans="9:13" x14ac:dyDescent="0.25">
      <c r="I1535" s="134">
        <f t="shared" si="216"/>
        <v>0.52500000000000036</v>
      </c>
      <c r="J1535" s="134">
        <f>IF('2-E-Communication'!$AB$65="no","",ROUND($I1535,4))</f>
        <v>0.52500000000000002</v>
      </c>
      <c r="K1535" s="134">
        <f>IF('2-E-Communication'!$AB$66="no","",ROUND($I1535,4))</f>
        <v>0.52500000000000002</v>
      </c>
      <c r="L1535" s="134">
        <f>IF('2-E-Communication'!$AB$67="no","",ROUND($I1535,4))</f>
        <v>0.52500000000000002</v>
      </c>
      <c r="M1535" s="134">
        <f>IF('2-E-Communication'!$AB$68="no","",ROUND($I1535,4))</f>
        <v>0.52500000000000002</v>
      </c>
    </row>
    <row r="1536" spans="9:13" x14ac:dyDescent="0.25">
      <c r="I1536" s="134">
        <f t="shared" si="216"/>
        <v>0.52600000000000036</v>
      </c>
      <c r="J1536" s="134">
        <f>IF('2-E-Communication'!$AB$65="no","",ROUND($I1536,4))</f>
        <v>0.52600000000000002</v>
      </c>
      <c r="K1536" s="134">
        <f>IF('2-E-Communication'!$AB$66="no","",ROUND($I1536,4))</f>
        <v>0.52600000000000002</v>
      </c>
      <c r="L1536" s="134">
        <f>IF('2-E-Communication'!$AB$67="no","",ROUND($I1536,4))</f>
        <v>0.52600000000000002</v>
      </c>
      <c r="M1536" s="134">
        <f>IF('2-E-Communication'!$AB$68="no","",ROUND($I1536,4))</f>
        <v>0.52600000000000002</v>
      </c>
    </row>
    <row r="1537" spans="9:13" x14ac:dyDescent="0.25">
      <c r="I1537" s="134">
        <f t="shared" si="216"/>
        <v>0.52700000000000036</v>
      </c>
      <c r="J1537" s="134">
        <f>IF('2-E-Communication'!$AB$65="no","",ROUND($I1537,4))</f>
        <v>0.52700000000000002</v>
      </c>
      <c r="K1537" s="134">
        <f>IF('2-E-Communication'!$AB$66="no","",ROUND($I1537,4))</f>
        <v>0.52700000000000002</v>
      </c>
      <c r="L1537" s="134">
        <f>IF('2-E-Communication'!$AB$67="no","",ROUND($I1537,4))</f>
        <v>0.52700000000000002</v>
      </c>
      <c r="M1537" s="134">
        <f>IF('2-E-Communication'!$AB$68="no","",ROUND($I1537,4))</f>
        <v>0.52700000000000002</v>
      </c>
    </row>
    <row r="1538" spans="9:13" x14ac:dyDescent="0.25">
      <c r="I1538" s="134">
        <f t="shared" si="216"/>
        <v>0.52800000000000036</v>
      </c>
      <c r="J1538" s="134">
        <f>IF('2-E-Communication'!$AB$65="no","",ROUND($I1538,4))</f>
        <v>0.52800000000000002</v>
      </c>
      <c r="K1538" s="134">
        <f>IF('2-E-Communication'!$AB$66="no","",ROUND($I1538,4))</f>
        <v>0.52800000000000002</v>
      </c>
      <c r="L1538" s="134">
        <f>IF('2-E-Communication'!$AB$67="no","",ROUND($I1538,4))</f>
        <v>0.52800000000000002</v>
      </c>
      <c r="M1538" s="134">
        <f>IF('2-E-Communication'!$AB$68="no","",ROUND($I1538,4))</f>
        <v>0.52800000000000002</v>
      </c>
    </row>
    <row r="1539" spans="9:13" x14ac:dyDescent="0.25">
      <c r="I1539" s="134">
        <f t="shared" si="216"/>
        <v>0.52900000000000036</v>
      </c>
      <c r="J1539" s="134">
        <f>IF('2-E-Communication'!$AB$65="no","",ROUND($I1539,4))</f>
        <v>0.52900000000000003</v>
      </c>
      <c r="K1539" s="134">
        <f>IF('2-E-Communication'!$AB$66="no","",ROUND($I1539,4))</f>
        <v>0.52900000000000003</v>
      </c>
      <c r="L1539" s="134">
        <f>IF('2-E-Communication'!$AB$67="no","",ROUND($I1539,4))</f>
        <v>0.52900000000000003</v>
      </c>
      <c r="M1539" s="134">
        <f>IF('2-E-Communication'!$AB$68="no","",ROUND($I1539,4))</f>
        <v>0.52900000000000003</v>
      </c>
    </row>
    <row r="1540" spans="9:13" x14ac:dyDescent="0.25">
      <c r="I1540" s="134">
        <f t="shared" si="216"/>
        <v>0.53000000000000036</v>
      </c>
      <c r="J1540" s="134">
        <f>IF('2-E-Communication'!$AB$65="no","",ROUND($I1540,4))</f>
        <v>0.53</v>
      </c>
      <c r="K1540" s="134">
        <f>IF('2-E-Communication'!$AB$66="no","",ROUND($I1540,4))</f>
        <v>0.53</v>
      </c>
      <c r="L1540" s="134">
        <f>IF('2-E-Communication'!$AB$67="no","",ROUND($I1540,4))</f>
        <v>0.53</v>
      </c>
      <c r="M1540" s="134">
        <f>IF('2-E-Communication'!$AB$68="no","",ROUND($I1540,4))</f>
        <v>0.53</v>
      </c>
    </row>
    <row r="1541" spans="9:13" x14ac:dyDescent="0.25">
      <c r="I1541" s="134">
        <f t="shared" si="216"/>
        <v>0.53100000000000036</v>
      </c>
      <c r="J1541" s="134">
        <f>IF('2-E-Communication'!$AB$65="no","",ROUND($I1541,4))</f>
        <v>0.53100000000000003</v>
      </c>
      <c r="K1541" s="134">
        <f>IF('2-E-Communication'!$AB$66="no","",ROUND($I1541,4))</f>
        <v>0.53100000000000003</v>
      </c>
      <c r="L1541" s="134">
        <f>IF('2-E-Communication'!$AB$67="no","",ROUND($I1541,4))</f>
        <v>0.53100000000000003</v>
      </c>
      <c r="M1541" s="134">
        <f>IF('2-E-Communication'!$AB$68="no","",ROUND($I1541,4))</f>
        <v>0.53100000000000003</v>
      </c>
    </row>
    <row r="1542" spans="9:13" x14ac:dyDescent="0.25">
      <c r="I1542" s="134">
        <f t="shared" si="216"/>
        <v>0.53200000000000036</v>
      </c>
      <c r="J1542" s="134">
        <f>IF('2-E-Communication'!$AB$65="no","",ROUND($I1542,4))</f>
        <v>0.53200000000000003</v>
      </c>
      <c r="K1542" s="134">
        <f>IF('2-E-Communication'!$AB$66="no","",ROUND($I1542,4))</f>
        <v>0.53200000000000003</v>
      </c>
      <c r="L1542" s="134">
        <f>IF('2-E-Communication'!$AB$67="no","",ROUND($I1542,4))</f>
        <v>0.53200000000000003</v>
      </c>
      <c r="M1542" s="134">
        <f>IF('2-E-Communication'!$AB$68="no","",ROUND($I1542,4))</f>
        <v>0.53200000000000003</v>
      </c>
    </row>
    <row r="1543" spans="9:13" x14ac:dyDescent="0.25">
      <c r="I1543" s="134">
        <f t="shared" si="216"/>
        <v>0.53300000000000036</v>
      </c>
      <c r="J1543" s="134">
        <f>IF('2-E-Communication'!$AB$65="no","",ROUND($I1543,4))</f>
        <v>0.53300000000000003</v>
      </c>
      <c r="K1543" s="134">
        <f>IF('2-E-Communication'!$AB$66="no","",ROUND($I1543,4))</f>
        <v>0.53300000000000003</v>
      </c>
      <c r="L1543" s="134">
        <f>IF('2-E-Communication'!$AB$67="no","",ROUND($I1543,4))</f>
        <v>0.53300000000000003</v>
      </c>
      <c r="M1543" s="134">
        <f>IF('2-E-Communication'!$AB$68="no","",ROUND($I1543,4))</f>
        <v>0.53300000000000003</v>
      </c>
    </row>
    <row r="1544" spans="9:13" x14ac:dyDescent="0.25">
      <c r="I1544" s="134">
        <f t="shared" si="216"/>
        <v>0.53400000000000036</v>
      </c>
      <c r="J1544" s="134">
        <f>IF('2-E-Communication'!$AB$65="no","",ROUND($I1544,4))</f>
        <v>0.53400000000000003</v>
      </c>
      <c r="K1544" s="134">
        <f>IF('2-E-Communication'!$AB$66="no","",ROUND($I1544,4))</f>
        <v>0.53400000000000003</v>
      </c>
      <c r="L1544" s="134">
        <f>IF('2-E-Communication'!$AB$67="no","",ROUND($I1544,4))</f>
        <v>0.53400000000000003</v>
      </c>
      <c r="M1544" s="134">
        <f>IF('2-E-Communication'!$AB$68="no","",ROUND($I1544,4))</f>
        <v>0.53400000000000003</v>
      </c>
    </row>
    <row r="1545" spans="9:13" x14ac:dyDescent="0.25">
      <c r="I1545" s="134">
        <f t="shared" si="216"/>
        <v>0.53500000000000036</v>
      </c>
      <c r="J1545" s="134">
        <f>IF('2-E-Communication'!$AB$65="no","",ROUND($I1545,4))</f>
        <v>0.53500000000000003</v>
      </c>
      <c r="K1545" s="134">
        <f>IF('2-E-Communication'!$AB$66="no","",ROUND($I1545,4))</f>
        <v>0.53500000000000003</v>
      </c>
      <c r="L1545" s="134">
        <f>IF('2-E-Communication'!$AB$67="no","",ROUND($I1545,4))</f>
        <v>0.53500000000000003</v>
      </c>
      <c r="M1545" s="134">
        <f>IF('2-E-Communication'!$AB$68="no","",ROUND($I1545,4))</f>
        <v>0.53500000000000003</v>
      </c>
    </row>
    <row r="1546" spans="9:13" x14ac:dyDescent="0.25">
      <c r="I1546" s="134">
        <f t="shared" si="216"/>
        <v>0.53600000000000037</v>
      </c>
      <c r="J1546" s="134">
        <f>IF('2-E-Communication'!$AB$65="no","",ROUND($I1546,4))</f>
        <v>0.53600000000000003</v>
      </c>
      <c r="K1546" s="134">
        <f>IF('2-E-Communication'!$AB$66="no","",ROUND($I1546,4))</f>
        <v>0.53600000000000003</v>
      </c>
      <c r="L1546" s="134">
        <f>IF('2-E-Communication'!$AB$67="no","",ROUND($I1546,4))</f>
        <v>0.53600000000000003</v>
      </c>
      <c r="M1546" s="134">
        <f>IF('2-E-Communication'!$AB$68="no","",ROUND($I1546,4))</f>
        <v>0.53600000000000003</v>
      </c>
    </row>
    <row r="1547" spans="9:13" x14ac:dyDescent="0.25">
      <c r="I1547" s="134">
        <f t="shared" si="216"/>
        <v>0.53700000000000037</v>
      </c>
      <c r="J1547" s="134">
        <f>IF('2-E-Communication'!$AB$65="no","",ROUND($I1547,4))</f>
        <v>0.53700000000000003</v>
      </c>
      <c r="K1547" s="134">
        <f>IF('2-E-Communication'!$AB$66="no","",ROUND($I1547,4))</f>
        <v>0.53700000000000003</v>
      </c>
      <c r="L1547" s="134">
        <f>IF('2-E-Communication'!$AB$67="no","",ROUND($I1547,4))</f>
        <v>0.53700000000000003</v>
      </c>
      <c r="M1547" s="134">
        <f>IF('2-E-Communication'!$AB$68="no","",ROUND($I1547,4))</f>
        <v>0.53700000000000003</v>
      </c>
    </row>
    <row r="1548" spans="9:13" x14ac:dyDescent="0.25">
      <c r="I1548" s="134">
        <f t="shared" si="216"/>
        <v>0.53800000000000037</v>
      </c>
      <c r="J1548" s="134">
        <f>IF('2-E-Communication'!$AB$65="no","",ROUND($I1548,4))</f>
        <v>0.53800000000000003</v>
      </c>
      <c r="K1548" s="134">
        <f>IF('2-E-Communication'!$AB$66="no","",ROUND($I1548,4))</f>
        <v>0.53800000000000003</v>
      </c>
      <c r="L1548" s="134">
        <f>IF('2-E-Communication'!$AB$67="no","",ROUND($I1548,4))</f>
        <v>0.53800000000000003</v>
      </c>
      <c r="M1548" s="134">
        <f>IF('2-E-Communication'!$AB$68="no","",ROUND($I1548,4))</f>
        <v>0.53800000000000003</v>
      </c>
    </row>
    <row r="1549" spans="9:13" x14ac:dyDescent="0.25">
      <c r="I1549" s="134">
        <f t="shared" si="216"/>
        <v>0.53900000000000037</v>
      </c>
      <c r="J1549" s="134">
        <f>IF('2-E-Communication'!$AB$65="no","",ROUND($I1549,4))</f>
        <v>0.53900000000000003</v>
      </c>
      <c r="K1549" s="134">
        <f>IF('2-E-Communication'!$AB$66="no","",ROUND($I1549,4))</f>
        <v>0.53900000000000003</v>
      </c>
      <c r="L1549" s="134">
        <f>IF('2-E-Communication'!$AB$67="no","",ROUND($I1549,4))</f>
        <v>0.53900000000000003</v>
      </c>
      <c r="M1549" s="134">
        <f>IF('2-E-Communication'!$AB$68="no","",ROUND($I1549,4))</f>
        <v>0.53900000000000003</v>
      </c>
    </row>
    <row r="1550" spans="9:13" x14ac:dyDescent="0.25">
      <c r="I1550" s="134">
        <f t="shared" si="216"/>
        <v>0.54000000000000037</v>
      </c>
      <c r="J1550" s="134">
        <f>IF('2-E-Communication'!$AB$65="no","",ROUND($I1550,4))</f>
        <v>0.54</v>
      </c>
      <c r="K1550" s="134">
        <f>IF('2-E-Communication'!$AB$66="no","",ROUND($I1550,4))</f>
        <v>0.54</v>
      </c>
      <c r="L1550" s="134">
        <f>IF('2-E-Communication'!$AB$67="no","",ROUND($I1550,4))</f>
        <v>0.54</v>
      </c>
      <c r="M1550" s="134">
        <f>IF('2-E-Communication'!$AB$68="no","",ROUND($I1550,4))</f>
        <v>0.54</v>
      </c>
    </row>
    <row r="1551" spans="9:13" x14ac:dyDescent="0.25">
      <c r="I1551" s="134">
        <f t="shared" si="216"/>
        <v>0.54100000000000037</v>
      </c>
      <c r="J1551" s="134">
        <f>IF('2-E-Communication'!$AB$65="no","",ROUND($I1551,4))</f>
        <v>0.54100000000000004</v>
      </c>
      <c r="K1551" s="134">
        <f>IF('2-E-Communication'!$AB$66="no","",ROUND($I1551,4))</f>
        <v>0.54100000000000004</v>
      </c>
      <c r="L1551" s="134">
        <f>IF('2-E-Communication'!$AB$67="no","",ROUND($I1551,4))</f>
        <v>0.54100000000000004</v>
      </c>
      <c r="M1551" s="134">
        <f>IF('2-E-Communication'!$AB$68="no","",ROUND($I1551,4))</f>
        <v>0.54100000000000004</v>
      </c>
    </row>
    <row r="1552" spans="9:13" x14ac:dyDescent="0.25">
      <c r="I1552" s="134">
        <f t="shared" si="216"/>
        <v>0.54200000000000037</v>
      </c>
      <c r="J1552" s="134">
        <f>IF('2-E-Communication'!$AB$65="no","",ROUND($I1552,4))</f>
        <v>0.54200000000000004</v>
      </c>
      <c r="K1552" s="134">
        <f>IF('2-E-Communication'!$AB$66="no","",ROUND($I1552,4))</f>
        <v>0.54200000000000004</v>
      </c>
      <c r="L1552" s="134">
        <f>IF('2-E-Communication'!$AB$67="no","",ROUND($I1552,4))</f>
        <v>0.54200000000000004</v>
      </c>
      <c r="M1552" s="134">
        <f>IF('2-E-Communication'!$AB$68="no","",ROUND($I1552,4))</f>
        <v>0.54200000000000004</v>
      </c>
    </row>
    <row r="1553" spans="9:13" x14ac:dyDescent="0.25">
      <c r="I1553" s="134">
        <f t="shared" si="216"/>
        <v>0.54300000000000037</v>
      </c>
      <c r="J1553" s="134">
        <f>IF('2-E-Communication'!$AB$65="no","",ROUND($I1553,4))</f>
        <v>0.54300000000000004</v>
      </c>
      <c r="K1553" s="134">
        <f>IF('2-E-Communication'!$AB$66="no","",ROUND($I1553,4))</f>
        <v>0.54300000000000004</v>
      </c>
      <c r="L1553" s="134">
        <f>IF('2-E-Communication'!$AB$67="no","",ROUND($I1553,4))</f>
        <v>0.54300000000000004</v>
      </c>
      <c r="M1553" s="134">
        <f>IF('2-E-Communication'!$AB$68="no","",ROUND($I1553,4))</f>
        <v>0.54300000000000004</v>
      </c>
    </row>
    <row r="1554" spans="9:13" x14ac:dyDescent="0.25">
      <c r="I1554" s="134">
        <f t="shared" si="216"/>
        <v>0.54400000000000037</v>
      </c>
      <c r="J1554" s="134">
        <f>IF('2-E-Communication'!$AB$65="no","",ROUND($I1554,4))</f>
        <v>0.54400000000000004</v>
      </c>
      <c r="K1554" s="134">
        <f>IF('2-E-Communication'!$AB$66="no","",ROUND($I1554,4))</f>
        <v>0.54400000000000004</v>
      </c>
      <c r="L1554" s="134">
        <f>IF('2-E-Communication'!$AB$67="no","",ROUND($I1554,4))</f>
        <v>0.54400000000000004</v>
      </c>
      <c r="M1554" s="134">
        <f>IF('2-E-Communication'!$AB$68="no","",ROUND($I1554,4))</f>
        <v>0.54400000000000004</v>
      </c>
    </row>
    <row r="1555" spans="9:13" x14ac:dyDescent="0.25">
      <c r="I1555" s="134">
        <f t="shared" si="216"/>
        <v>0.54500000000000037</v>
      </c>
      <c r="J1555" s="134">
        <f>IF('2-E-Communication'!$AB$65="no","",ROUND($I1555,4))</f>
        <v>0.54500000000000004</v>
      </c>
      <c r="K1555" s="134">
        <f>IF('2-E-Communication'!$AB$66="no","",ROUND($I1555,4))</f>
        <v>0.54500000000000004</v>
      </c>
      <c r="L1555" s="134">
        <f>IF('2-E-Communication'!$AB$67="no","",ROUND($I1555,4))</f>
        <v>0.54500000000000004</v>
      </c>
      <c r="M1555" s="134">
        <f>IF('2-E-Communication'!$AB$68="no","",ROUND($I1555,4))</f>
        <v>0.54500000000000004</v>
      </c>
    </row>
    <row r="1556" spans="9:13" x14ac:dyDescent="0.25">
      <c r="I1556" s="134">
        <f t="shared" si="216"/>
        <v>0.54600000000000037</v>
      </c>
      <c r="J1556" s="134">
        <f>IF('2-E-Communication'!$AB$65="no","",ROUND($I1556,4))</f>
        <v>0.54600000000000004</v>
      </c>
      <c r="K1556" s="134">
        <f>IF('2-E-Communication'!$AB$66="no","",ROUND($I1556,4))</f>
        <v>0.54600000000000004</v>
      </c>
      <c r="L1556" s="134">
        <f>IF('2-E-Communication'!$AB$67="no","",ROUND($I1556,4))</f>
        <v>0.54600000000000004</v>
      </c>
      <c r="M1556" s="134">
        <f>IF('2-E-Communication'!$AB$68="no","",ROUND($I1556,4))</f>
        <v>0.54600000000000004</v>
      </c>
    </row>
    <row r="1557" spans="9:13" x14ac:dyDescent="0.25">
      <c r="I1557" s="134">
        <f t="shared" si="216"/>
        <v>0.54700000000000037</v>
      </c>
      <c r="J1557" s="134">
        <f>IF('2-E-Communication'!$AB$65="no","",ROUND($I1557,4))</f>
        <v>0.54700000000000004</v>
      </c>
      <c r="K1557" s="134">
        <f>IF('2-E-Communication'!$AB$66="no","",ROUND($I1557,4))</f>
        <v>0.54700000000000004</v>
      </c>
      <c r="L1557" s="134">
        <f>IF('2-E-Communication'!$AB$67="no","",ROUND($I1557,4))</f>
        <v>0.54700000000000004</v>
      </c>
      <c r="M1557" s="134">
        <f>IF('2-E-Communication'!$AB$68="no","",ROUND($I1557,4))</f>
        <v>0.54700000000000004</v>
      </c>
    </row>
    <row r="1558" spans="9:13" x14ac:dyDescent="0.25">
      <c r="I1558" s="134">
        <f t="shared" si="216"/>
        <v>0.54800000000000038</v>
      </c>
      <c r="J1558" s="134">
        <f>IF('2-E-Communication'!$AB$65="no","",ROUND($I1558,4))</f>
        <v>0.54800000000000004</v>
      </c>
      <c r="K1558" s="134">
        <f>IF('2-E-Communication'!$AB$66="no","",ROUND($I1558,4))</f>
        <v>0.54800000000000004</v>
      </c>
      <c r="L1558" s="134">
        <f>IF('2-E-Communication'!$AB$67="no","",ROUND($I1558,4))</f>
        <v>0.54800000000000004</v>
      </c>
      <c r="M1558" s="134">
        <f>IF('2-E-Communication'!$AB$68="no","",ROUND($I1558,4))</f>
        <v>0.54800000000000004</v>
      </c>
    </row>
    <row r="1559" spans="9:13" x14ac:dyDescent="0.25">
      <c r="I1559" s="134">
        <f t="shared" si="216"/>
        <v>0.54900000000000038</v>
      </c>
      <c r="J1559" s="134">
        <f>IF('2-E-Communication'!$AB$65="no","",ROUND($I1559,4))</f>
        <v>0.54900000000000004</v>
      </c>
      <c r="K1559" s="134">
        <f>IF('2-E-Communication'!$AB$66="no","",ROUND($I1559,4))</f>
        <v>0.54900000000000004</v>
      </c>
      <c r="L1559" s="134">
        <f>IF('2-E-Communication'!$AB$67="no","",ROUND($I1559,4))</f>
        <v>0.54900000000000004</v>
      </c>
      <c r="M1559" s="134">
        <f>IF('2-E-Communication'!$AB$68="no","",ROUND($I1559,4))</f>
        <v>0.54900000000000004</v>
      </c>
    </row>
    <row r="1560" spans="9:13" x14ac:dyDescent="0.25">
      <c r="I1560" s="134">
        <f t="shared" si="216"/>
        <v>0.55000000000000038</v>
      </c>
      <c r="J1560" s="134">
        <f>IF('2-E-Communication'!$AB$65="no","",ROUND($I1560,4))</f>
        <v>0.55000000000000004</v>
      </c>
      <c r="K1560" s="134">
        <f>IF('2-E-Communication'!$AB$66="no","",ROUND($I1560,4))</f>
        <v>0.55000000000000004</v>
      </c>
      <c r="L1560" s="134">
        <f>IF('2-E-Communication'!$AB$67="no","",ROUND($I1560,4))</f>
        <v>0.55000000000000004</v>
      </c>
      <c r="M1560" s="134">
        <f>IF('2-E-Communication'!$AB$68="no","",ROUND($I1560,4))</f>
        <v>0.55000000000000004</v>
      </c>
    </row>
    <row r="1561" spans="9:13" x14ac:dyDescent="0.25">
      <c r="I1561" s="134">
        <f t="shared" si="216"/>
        <v>0.55100000000000038</v>
      </c>
      <c r="J1561" s="134">
        <f>IF('2-E-Communication'!$AB$65="no","",ROUND($I1561,4))</f>
        <v>0.55100000000000005</v>
      </c>
      <c r="K1561" s="134">
        <f>IF('2-E-Communication'!$AB$66="no","",ROUND($I1561,4))</f>
        <v>0.55100000000000005</v>
      </c>
      <c r="L1561" s="134">
        <f>IF('2-E-Communication'!$AB$67="no","",ROUND($I1561,4))</f>
        <v>0.55100000000000005</v>
      </c>
      <c r="M1561" s="134">
        <f>IF('2-E-Communication'!$AB$68="no","",ROUND($I1561,4))</f>
        <v>0.55100000000000005</v>
      </c>
    </row>
    <row r="1562" spans="9:13" x14ac:dyDescent="0.25">
      <c r="I1562" s="134">
        <f t="shared" si="216"/>
        <v>0.55200000000000038</v>
      </c>
      <c r="J1562" s="134">
        <f>IF('2-E-Communication'!$AB$65="no","",ROUND($I1562,4))</f>
        <v>0.55200000000000005</v>
      </c>
      <c r="K1562" s="134">
        <f>IF('2-E-Communication'!$AB$66="no","",ROUND($I1562,4))</f>
        <v>0.55200000000000005</v>
      </c>
      <c r="L1562" s="134">
        <f>IF('2-E-Communication'!$AB$67="no","",ROUND($I1562,4))</f>
        <v>0.55200000000000005</v>
      </c>
      <c r="M1562" s="134">
        <f>IF('2-E-Communication'!$AB$68="no","",ROUND($I1562,4))</f>
        <v>0.55200000000000005</v>
      </c>
    </row>
    <row r="1563" spans="9:13" x14ac:dyDescent="0.25">
      <c r="I1563" s="134">
        <f t="shared" si="216"/>
        <v>0.55300000000000038</v>
      </c>
      <c r="J1563" s="134">
        <f>IF('2-E-Communication'!$AB$65="no","",ROUND($I1563,4))</f>
        <v>0.55300000000000005</v>
      </c>
      <c r="K1563" s="134">
        <f>IF('2-E-Communication'!$AB$66="no","",ROUND($I1563,4))</f>
        <v>0.55300000000000005</v>
      </c>
      <c r="L1563" s="134">
        <f>IF('2-E-Communication'!$AB$67="no","",ROUND($I1563,4))</f>
        <v>0.55300000000000005</v>
      </c>
      <c r="M1563" s="134">
        <f>IF('2-E-Communication'!$AB$68="no","",ROUND($I1563,4))</f>
        <v>0.55300000000000005</v>
      </c>
    </row>
    <row r="1564" spans="9:13" x14ac:dyDescent="0.25">
      <c r="I1564" s="134">
        <f t="shared" si="216"/>
        <v>0.55400000000000038</v>
      </c>
      <c r="J1564" s="134">
        <f>IF('2-E-Communication'!$AB$65="no","",ROUND($I1564,4))</f>
        <v>0.55400000000000005</v>
      </c>
      <c r="K1564" s="134">
        <f>IF('2-E-Communication'!$AB$66="no","",ROUND($I1564,4))</f>
        <v>0.55400000000000005</v>
      </c>
      <c r="L1564" s="134">
        <f>IF('2-E-Communication'!$AB$67="no","",ROUND($I1564,4))</f>
        <v>0.55400000000000005</v>
      </c>
      <c r="M1564" s="134">
        <f>IF('2-E-Communication'!$AB$68="no","",ROUND($I1564,4))</f>
        <v>0.55400000000000005</v>
      </c>
    </row>
    <row r="1565" spans="9:13" x14ac:dyDescent="0.25">
      <c r="I1565" s="134">
        <f t="shared" si="216"/>
        <v>0.55500000000000038</v>
      </c>
      <c r="J1565" s="134">
        <f>IF('2-E-Communication'!$AB$65="no","",ROUND($I1565,4))</f>
        <v>0.55500000000000005</v>
      </c>
      <c r="K1565" s="134">
        <f>IF('2-E-Communication'!$AB$66="no","",ROUND($I1565,4))</f>
        <v>0.55500000000000005</v>
      </c>
      <c r="L1565" s="134">
        <f>IF('2-E-Communication'!$AB$67="no","",ROUND($I1565,4))</f>
        <v>0.55500000000000005</v>
      </c>
      <c r="M1565" s="134">
        <f>IF('2-E-Communication'!$AB$68="no","",ROUND($I1565,4))</f>
        <v>0.55500000000000005</v>
      </c>
    </row>
    <row r="1566" spans="9:13" x14ac:dyDescent="0.25">
      <c r="I1566" s="134">
        <f t="shared" si="216"/>
        <v>0.55600000000000038</v>
      </c>
      <c r="J1566" s="134">
        <f>IF('2-E-Communication'!$AB$65="no","",ROUND($I1566,4))</f>
        <v>0.55600000000000005</v>
      </c>
      <c r="K1566" s="134">
        <f>IF('2-E-Communication'!$AB$66="no","",ROUND($I1566,4))</f>
        <v>0.55600000000000005</v>
      </c>
      <c r="L1566" s="134">
        <f>IF('2-E-Communication'!$AB$67="no","",ROUND($I1566,4))</f>
        <v>0.55600000000000005</v>
      </c>
      <c r="M1566" s="134">
        <f>IF('2-E-Communication'!$AB$68="no","",ROUND($I1566,4))</f>
        <v>0.55600000000000005</v>
      </c>
    </row>
    <row r="1567" spans="9:13" x14ac:dyDescent="0.25">
      <c r="I1567" s="134">
        <f t="shared" si="216"/>
        <v>0.55700000000000038</v>
      </c>
      <c r="J1567" s="134">
        <f>IF('2-E-Communication'!$AB$65="no","",ROUND($I1567,4))</f>
        <v>0.55700000000000005</v>
      </c>
      <c r="K1567" s="134">
        <f>IF('2-E-Communication'!$AB$66="no","",ROUND($I1567,4))</f>
        <v>0.55700000000000005</v>
      </c>
      <c r="L1567" s="134">
        <f>IF('2-E-Communication'!$AB$67="no","",ROUND($I1567,4))</f>
        <v>0.55700000000000005</v>
      </c>
      <c r="M1567" s="134">
        <f>IF('2-E-Communication'!$AB$68="no","",ROUND($I1567,4))</f>
        <v>0.55700000000000005</v>
      </c>
    </row>
    <row r="1568" spans="9:13" x14ac:dyDescent="0.25">
      <c r="I1568" s="134">
        <f t="shared" si="216"/>
        <v>0.55800000000000038</v>
      </c>
      <c r="J1568" s="134">
        <f>IF('2-E-Communication'!$AB$65="no","",ROUND($I1568,4))</f>
        <v>0.55800000000000005</v>
      </c>
      <c r="K1568" s="134">
        <f>IF('2-E-Communication'!$AB$66="no","",ROUND($I1568,4))</f>
        <v>0.55800000000000005</v>
      </c>
      <c r="L1568" s="134">
        <f>IF('2-E-Communication'!$AB$67="no","",ROUND($I1568,4))</f>
        <v>0.55800000000000005</v>
      </c>
      <c r="M1568" s="134">
        <f>IF('2-E-Communication'!$AB$68="no","",ROUND($I1568,4))</f>
        <v>0.55800000000000005</v>
      </c>
    </row>
    <row r="1569" spans="9:13" x14ac:dyDescent="0.25">
      <c r="I1569" s="134">
        <f t="shared" si="216"/>
        <v>0.55900000000000039</v>
      </c>
      <c r="J1569" s="134">
        <f>IF('2-E-Communication'!$AB$65="no","",ROUND($I1569,4))</f>
        <v>0.55900000000000005</v>
      </c>
      <c r="K1569" s="134">
        <f>IF('2-E-Communication'!$AB$66="no","",ROUND($I1569,4))</f>
        <v>0.55900000000000005</v>
      </c>
      <c r="L1569" s="134">
        <f>IF('2-E-Communication'!$AB$67="no","",ROUND($I1569,4))</f>
        <v>0.55900000000000005</v>
      </c>
      <c r="M1569" s="134">
        <f>IF('2-E-Communication'!$AB$68="no","",ROUND($I1569,4))</f>
        <v>0.55900000000000005</v>
      </c>
    </row>
    <row r="1570" spans="9:13" x14ac:dyDescent="0.25">
      <c r="I1570" s="134">
        <f t="shared" si="216"/>
        <v>0.56000000000000039</v>
      </c>
      <c r="J1570" s="134">
        <f>IF('2-E-Communication'!$AB$65="no","",ROUND($I1570,4))</f>
        <v>0.56000000000000005</v>
      </c>
      <c r="K1570" s="134">
        <f>IF('2-E-Communication'!$AB$66="no","",ROUND($I1570,4))</f>
        <v>0.56000000000000005</v>
      </c>
      <c r="L1570" s="134">
        <f>IF('2-E-Communication'!$AB$67="no","",ROUND($I1570,4))</f>
        <v>0.56000000000000005</v>
      </c>
      <c r="M1570" s="134">
        <f>IF('2-E-Communication'!$AB$68="no","",ROUND($I1570,4))</f>
        <v>0.56000000000000005</v>
      </c>
    </row>
    <row r="1571" spans="9:13" x14ac:dyDescent="0.25">
      <c r="I1571" s="134">
        <f t="shared" si="216"/>
        <v>0.56100000000000039</v>
      </c>
      <c r="J1571" s="134">
        <f>IF('2-E-Communication'!$AB$65="no","",ROUND($I1571,4))</f>
        <v>0.56100000000000005</v>
      </c>
      <c r="K1571" s="134">
        <f>IF('2-E-Communication'!$AB$66="no","",ROUND($I1571,4))</f>
        <v>0.56100000000000005</v>
      </c>
      <c r="L1571" s="134">
        <f>IF('2-E-Communication'!$AB$67="no","",ROUND($I1571,4))</f>
        <v>0.56100000000000005</v>
      </c>
      <c r="M1571" s="134">
        <f>IF('2-E-Communication'!$AB$68="no","",ROUND($I1571,4))</f>
        <v>0.56100000000000005</v>
      </c>
    </row>
    <row r="1572" spans="9:13" x14ac:dyDescent="0.25">
      <c r="I1572" s="134">
        <f t="shared" si="216"/>
        <v>0.56200000000000039</v>
      </c>
      <c r="J1572" s="134">
        <f>IF('2-E-Communication'!$AB$65="no","",ROUND($I1572,4))</f>
        <v>0.56200000000000006</v>
      </c>
      <c r="K1572" s="134">
        <f>IF('2-E-Communication'!$AB$66="no","",ROUND($I1572,4))</f>
        <v>0.56200000000000006</v>
      </c>
      <c r="L1572" s="134">
        <f>IF('2-E-Communication'!$AB$67="no","",ROUND($I1572,4))</f>
        <v>0.56200000000000006</v>
      </c>
      <c r="M1572" s="134">
        <f>IF('2-E-Communication'!$AB$68="no","",ROUND($I1572,4))</f>
        <v>0.56200000000000006</v>
      </c>
    </row>
    <row r="1573" spans="9:13" x14ac:dyDescent="0.25">
      <c r="I1573" s="134">
        <f t="shared" si="216"/>
        <v>0.56300000000000039</v>
      </c>
      <c r="J1573" s="134">
        <f>IF('2-E-Communication'!$AB$65="no","",ROUND($I1573,4))</f>
        <v>0.56299999999999994</v>
      </c>
      <c r="K1573" s="134">
        <f>IF('2-E-Communication'!$AB$66="no","",ROUND($I1573,4))</f>
        <v>0.56299999999999994</v>
      </c>
      <c r="L1573" s="134">
        <f>IF('2-E-Communication'!$AB$67="no","",ROUND($I1573,4))</f>
        <v>0.56299999999999994</v>
      </c>
      <c r="M1573" s="134">
        <f>IF('2-E-Communication'!$AB$68="no","",ROUND($I1573,4))</f>
        <v>0.56299999999999994</v>
      </c>
    </row>
    <row r="1574" spans="9:13" x14ac:dyDescent="0.25">
      <c r="I1574" s="134">
        <f t="shared" si="216"/>
        <v>0.56400000000000039</v>
      </c>
      <c r="J1574" s="134">
        <f>IF('2-E-Communication'!$AB$65="no","",ROUND($I1574,4))</f>
        <v>0.56399999999999995</v>
      </c>
      <c r="K1574" s="134">
        <f>IF('2-E-Communication'!$AB$66="no","",ROUND($I1574,4))</f>
        <v>0.56399999999999995</v>
      </c>
      <c r="L1574" s="134">
        <f>IF('2-E-Communication'!$AB$67="no","",ROUND($I1574,4))</f>
        <v>0.56399999999999995</v>
      </c>
      <c r="M1574" s="134">
        <f>IF('2-E-Communication'!$AB$68="no","",ROUND($I1574,4))</f>
        <v>0.56399999999999995</v>
      </c>
    </row>
    <row r="1575" spans="9:13" x14ac:dyDescent="0.25">
      <c r="I1575" s="134">
        <f t="shared" si="216"/>
        <v>0.56500000000000039</v>
      </c>
      <c r="J1575" s="134">
        <f>IF('2-E-Communication'!$AB$65="no","",ROUND($I1575,4))</f>
        <v>0.56499999999999995</v>
      </c>
      <c r="K1575" s="134">
        <f>IF('2-E-Communication'!$AB$66="no","",ROUND($I1575,4))</f>
        <v>0.56499999999999995</v>
      </c>
      <c r="L1575" s="134">
        <f>IF('2-E-Communication'!$AB$67="no","",ROUND($I1575,4))</f>
        <v>0.56499999999999995</v>
      </c>
      <c r="M1575" s="134">
        <f>IF('2-E-Communication'!$AB$68="no","",ROUND($I1575,4))</f>
        <v>0.56499999999999995</v>
      </c>
    </row>
    <row r="1576" spans="9:13" x14ac:dyDescent="0.25">
      <c r="I1576" s="134">
        <f t="shared" si="216"/>
        <v>0.56600000000000039</v>
      </c>
      <c r="J1576" s="134">
        <f>IF('2-E-Communication'!$AB$65="no","",ROUND($I1576,4))</f>
        <v>0.56599999999999995</v>
      </c>
      <c r="K1576" s="134">
        <f>IF('2-E-Communication'!$AB$66="no","",ROUND($I1576,4))</f>
        <v>0.56599999999999995</v>
      </c>
      <c r="L1576" s="134">
        <f>IF('2-E-Communication'!$AB$67="no","",ROUND($I1576,4))</f>
        <v>0.56599999999999995</v>
      </c>
      <c r="M1576" s="134">
        <f>IF('2-E-Communication'!$AB$68="no","",ROUND($I1576,4))</f>
        <v>0.56599999999999995</v>
      </c>
    </row>
    <row r="1577" spans="9:13" x14ac:dyDescent="0.25">
      <c r="I1577" s="134">
        <f t="shared" si="216"/>
        <v>0.56700000000000039</v>
      </c>
      <c r="J1577" s="134">
        <f>IF('2-E-Communication'!$AB$65="no","",ROUND($I1577,4))</f>
        <v>0.56699999999999995</v>
      </c>
      <c r="K1577" s="134">
        <f>IF('2-E-Communication'!$AB$66="no","",ROUND($I1577,4))</f>
        <v>0.56699999999999995</v>
      </c>
      <c r="L1577" s="134">
        <f>IF('2-E-Communication'!$AB$67="no","",ROUND($I1577,4))</f>
        <v>0.56699999999999995</v>
      </c>
      <c r="M1577" s="134">
        <f>IF('2-E-Communication'!$AB$68="no","",ROUND($I1577,4))</f>
        <v>0.56699999999999995</v>
      </c>
    </row>
    <row r="1578" spans="9:13" x14ac:dyDescent="0.25">
      <c r="I1578" s="134">
        <f t="shared" si="216"/>
        <v>0.56800000000000039</v>
      </c>
      <c r="J1578" s="134">
        <f>IF('2-E-Communication'!$AB$65="no","",ROUND($I1578,4))</f>
        <v>0.56799999999999995</v>
      </c>
      <c r="K1578" s="134">
        <f>IF('2-E-Communication'!$AB$66="no","",ROUND($I1578,4))</f>
        <v>0.56799999999999995</v>
      </c>
      <c r="L1578" s="134">
        <f>IF('2-E-Communication'!$AB$67="no","",ROUND($I1578,4))</f>
        <v>0.56799999999999995</v>
      </c>
      <c r="M1578" s="134">
        <f>IF('2-E-Communication'!$AB$68="no","",ROUND($I1578,4))</f>
        <v>0.56799999999999995</v>
      </c>
    </row>
    <row r="1579" spans="9:13" x14ac:dyDescent="0.25">
      <c r="I1579" s="134">
        <f t="shared" ref="I1579:I1642" si="217">I1578+0.001</f>
        <v>0.56900000000000039</v>
      </c>
      <c r="J1579" s="134">
        <f>IF('2-E-Communication'!$AB$65="no","",ROUND($I1579,4))</f>
        <v>0.56899999999999995</v>
      </c>
      <c r="K1579" s="134">
        <f>IF('2-E-Communication'!$AB$66="no","",ROUND($I1579,4))</f>
        <v>0.56899999999999995</v>
      </c>
      <c r="L1579" s="134">
        <f>IF('2-E-Communication'!$AB$67="no","",ROUND($I1579,4))</f>
        <v>0.56899999999999995</v>
      </c>
      <c r="M1579" s="134">
        <f>IF('2-E-Communication'!$AB$68="no","",ROUND($I1579,4))</f>
        <v>0.56899999999999995</v>
      </c>
    </row>
    <row r="1580" spans="9:13" x14ac:dyDescent="0.25">
      <c r="I1580" s="134">
        <f t="shared" si="217"/>
        <v>0.5700000000000004</v>
      </c>
      <c r="J1580" s="134">
        <f>IF('2-E-Communication'!$AB$65="no","",ROUND($I1580,4))</f>
        <v>0.56999999999999995</v>
      </c>
      <c r="K1580" s="134">
        <f>IF('2-E-Communication'!$AB$66="no","",ROUND($I1580,4))</f>
        <v>0.56999999999999995</v>
      </c>
      <c r="L1580" s="134">
        <f>IF('2-E-Communication'!$AB$67="no","",ROUND($I1580,4))</f>
        <v>0.56999999999999995</v>
      </c>
      <c r="M1580" s="134">
        <f>IF('2-E-Communication'!$AB$68="no","",ROUND($I1580,4))</f>
        <v>0.56999999999999995</v>
      </c>
    </row>
    <row r="1581" spans="9:13" x14ac:dyDescent="0.25">
      <c r="I1581" s="134">
        <f t="shared" si="217"/>
        <v>0.5710000000000004</v>
      </c>
      <c r="J1581" s="134">
        <f>IF('2-E-Communication'!$AB$65="no","",ROUND($I1581,4))</f>
        <v>0.57099999999999995</v>
      </c>
      <c r="K1581" s="134">
        <f>IF('2-E-Communication'!$AB$66="no","",ROUND($I1581,4))</f>
        <v>0.57099999999999995</v>
      </c>
      <c r="L1581" s="134">
        <f>IF('2-E-Communication'!$AB$67="no","",ROUND($I1581,4))</f>
        <v>0.57099999999999995</v>
      </c>
      <c r="M1581" s="134">
        <f>IF('2-E-Communication'!$AB$68="no","",ROUND($I1581,4))</f>
        <v>0.57099999999999995</v>
      </c>
    </row>
    <row r="1582" spans="9:13" x14ac:dyDescent="0.25">
      <c r="I1582" s="134">
        <f t="shared" si="217"/>
        <v>0.5720000000000004</v>
      </c>
      <c r="J1582" s="134">
        <f>IF('2-E-Communication'!$AB$65="no","",ROUND($I1582,4))</f>
        <v>0.57199999999999995</v>
      </c>
      <c r="K1582" s="134">
        <f>IF('2-E-Communication'!$AB$66="no","",ROUND($I1582,4))</f>
        <v>0.57199999999999995</v>
      </c>
      <c r="L1582" s="134">
        <f>IF('2-E-Communication'!$AB$67="no","",ROUND($I1582,4))</f>
        <v>0.57199999999999995</v>
      </c>
      <c r="M1582" s="134">
        <f>IF('2-E-Communication'!$AB$68="no","",ROUND($I1582,4))</f>
        <v>0.57199999999999995</v>
      </c>
    </row>
    <row r="1583" spans="9:13" x14ac:dyDescent="0.25">
      <c r="I1583" s="134">
        <f t="shared" si="217"/>
        <v>0.5730000000000004</v>
      </c>
      <c r="J1583" s="134">
        <f>IF('2-E-Communication'!$AB$65="no","",ROUND($I1583,4))</f>
        <v>0.57299999999999995</v>
      </c>
      <c r="K1583" s="134">
        <f>IF('2-E-Communication'!$AB$66="no","",ROUND($I1583,4))</f>
        <v>0.57299999999999995</v>
      </c>
      <c r="L1583" s="134">
        <f>IF('2-E-Communication'!$AB$67="no","",ROUND($I1583,4))</f>
        <v>0.57299999999999995</v>
      </c>
      <c r="M1583" s="134">
        <f>IF('2-E-Communication'!$AB$68="no","",ROUND($I1583,4))</f>
        <v>0.57299999999999995</v>
      </c>
    </row>
    <row r="1584" spans="9:13" x14ac:dyDescent="0.25">
      <c r="I1584" s="134">
        <f t="shared" si="217"/>
        <v>0.5740000000000004</v>
      </c>
      <c r="J1584" s="134">
        <f>IF('2-E-Communication'!$AB$65="no","",ROUND($I1584,4))</f>
        <v>0.57399999999999995</v>
      </c>
      <c r="K1584" s="134">
        <f>IF('2-E-Communication'!$AB$66="no","",ROUND($I1584,4))</f>
        <v>0.57399999999999995</v>
      </c>
      <c r="L1584" s="134">
        <f>IF('2-E-Communication'!$AB$67="no","",ROUND($I1584,4))</f>
        <v>0.57399999999999995</v>
      </c>
      <c r="M1584" s="134">
        <f>IF('2-E-Communication'!$AB$68="no","",ROUND($I1584,4))</f>
        <v>0.57399999999999995</v>
      </c>
    </row>
    <row r="1585" spans="9:13" x14ac:dyDescent="0.25">
      <c r="I1585" s="134">
        <f t="shared" si="217"/>
        <v>0.5750000000000004</v>
      </c>
      <c r="J1585" s="134">
        <f>IF('2-E-Communication'!$AB$65="no","",ROUND($I1585,4))</f>
        <v>0.57499999999999996</v>
      </c>
      <c r="K1585" s="134">
        <f>IF('2-E-Communication'!$AB$66="no","",ROUND($I1585,4))</f>
        <v>0.57499999999999996</v>
      </c>
      <c r="L1585" s="134">
        <f>IF('2-E-Communication'!$AB$67="no","",ROUND($I1585,4))</f>
        <v>0.57499999999999996</v>
      </c>
      <c r="M1585" s="134">
        <f>IF('2-E-Communication'!$AB$68="no","",ROUND($I1585,4))</f>
        <v>0.57499999999999996</v>
      </c>
    </row>
    <row r="1586" spans="9:13" x14ac:dyDescent="0.25">
      <c r="I1586" s="134">
        <f t="shared" si="217"/>
        <v>0.5760000000000004</v>
      </c>
      <c r="J1586" s="134">
        <f>IF('2-E-Communication'!$AB$65="no","",ROUND($I1586,4))</f>
        <v>0.57599999999999996</v>
      </c>
      <c r="K1586" s="134">
        <f>IF('2-E-Communication'!$AB$66="no","",ROUND($I1586,4))</f>
        <v>0.57599999999999996</v>
      </c>
      <c r="L1586" s="134">
        <f>IF('2-E-Communication'!$AB$67="no","",ROUND($I1586,4))</f>
        <v>0.57599999999999996</v>
      </c>
      <c r="M1586" s="134">
        <f>IF('2-E-Communication'!$AB$68="no","",ROUND($I1586,4))</f>
        <v>0.57599999999999996</v>
      </c>
    </row>
    <row r="1587" spans="9:13" x14ac:dyDescent="0.25">
      <c r="I1587" s="134">
        <f t="shared" si="217"/>
        <v>0.5770000000000004</v>
      </c>
      <c r="J1587" s="134">
        <f>IF('2-E-Communication'!$AB$65="no","",ROUND($I1587,4))</f>
        <v>0.57699999999999996</v>
      </c>
      <c r="K1587" s="134">
        <f>IF('2-E-Communication'!$AB$66="no","",ROUND($I1587,4))</f>
        <v>0.57699999999999996</v>
      </c>
      <c r="L1587" s="134">
        <f>IF('2-E-Communication'!$AB$67="no","",ROUND($I1587,4))</f>
        <v>0.57699999999999996</v>
      </c>
      <c r="M1587" s="134">
        <f>IF('2-E-Communication'!$AB$68="no","",ROUND($I1587,4))</f>
        <v>0.57699999999999996</v>
      </c>
    </row>
    <row r="1588" spans="9:13" x14ac:dyDescent="0.25">
      <c r="I1588" s="134">
        <f t="shared" si="217"/>
        <v>0.5780000000000004</v>
      </c>
      <c r="J1588" s="134">
        <f>IF('2-E-Communication'!$AB$65="no","",ROUND($I1588,4))</f>
        <v>0.57799999999999996</v>
      </c>
      <c r="K1588" s="134">
        <f>IF('2-E-Communication'!$AB$66="no","",ROUND($I1588,4))</f>
        <v>0.57799999999999996</v>
      </c>
      <c r="L1588" s="134">
        <f>IF('2-E-Communication'!$AB$67="no","",ROUND($I1588,4))</f>
        <v>0.57799999999999996</v>
      </c>
      <c r="M1588" s="134">
        <f>IF('2-E-Communication'!$AB$68="no","",ROUND($I1588,4))</f>
        <v>0.57799999999999996</v>
      </c>
    </row>
    <row r="1589" spans="9:13" x14ac:dyDescent="0.25">
      <c r="I1589" s="134">
        <f t="shared" si="217"/>
        <v>0.5790000000000004</v>
      </c>
      <c r="J1589" s="134">
        <f>IF('2-E-Communication'!$AB$65="no","",ROUND($I1589,4))</f>
        <v>0.57899999999999996</v>
      </c>
      <c r="K1589" s="134">
        <f>IF('2-E-Communication'!$AB$66="no","",ROUND($I1589,4))</f>
        <v>0.57899999999999996</v>
      </c>
      <c r="L1589" s="134">
        <f>IF('2-E-Communication'!$AB$67="no","",ROUND($I1589,4))</f>
        <v>0.57899999999999996</v>
      </c>
      <c r="M1589" s="134">
        <f>IF('2-E-Communication'!$AB$68="no","",ROUND($I1589,4))</f>
        <v>0.57899999999999996</v>
      </c>
    </row>
    <row r="1590" spans="9:13" x14ac:dyDescent="0.25">
      <c r="I1590" s="134">
        <f t="shared" si="217"/>
        <v>0.5800000000000004</v>
      </c>
      <c r="J1590" s="134">
        <f>IF('2-E-Communication'!$AB$65="no","",ROUND($I1590,4))</f>
        <v>0.57999999999999996</v>
      </c>
      <c r="K1590" s="134">
        <f>IF('2-E-Communication'!$AB$66="no","",ROUND($I1590,4))</f>
        <v>0.57999999999999996</v>
      </c>
      <c r="L1590" s="134">
        <f>IF('2-E-Communication'!$AB$67="no","",ROUND($I1590,4))</f>
        <v>0.57999999999999996</v>
      </c>
      <c r="M1590" s="134">
        <f>IF('2-E-Communication'!$AB$68="no","",ROUND($I1590,4))</f>
        <v>0.57999999999999996</v>
      </c>
    </row>
    <row r="1591" spans="9:13" x14ac:dyDescent="0.25">
      <c r="I1591" s="134">
        <f t="shared" si="217"/>
        <v>0.58100000000000041</v>
      </c>
      <c r="J1591" s="134">
        <f>IF('2-E-Communication'!$AB$65="no","",ROUND($I1591,4))</f>
        <v>0.58099999999999996</v>
      </c>
      <c r="K1591" s="134">
        <f>IF('2-E-Communication'!$AB$66="no","",ROUND($I1591,4))</f>
        <v>0.58099999999999996</v>
      </c>
      <c r="L1591" s="134">
        <f>IF('2-E-Communication'!$AB$67="no","",ROUND($I1591,4))</f>
        <v>0.58099999999999996</v>
      </c>
      <c r="M1591" s="134">
        <f>IF('2-E-Communication'!$AB$68="no","",ROUND($I1591,4))</f>
        <v>0.58099999999999996</v>
      </c>
    </row>
    <row r="1592" spans="9:13" x14ac:dyDescent="0.25">
      <c r="I1592" s="134">
        <f t="shared" si="217"/>
        <v>0.58200000000000041</v>
      </c>
      <c r="J1592" s="134">
        <f>IF('2-E-Communication'!$AB$65="no","",ROUND($I1592,4))</f>
        <v>0.58199999999999996</v>
      </c>
      <c r="K1592" s="134">
        <f>IF('2-E-Communication'!$AB$66="no","",ROUND($I1592,4))</f>
        <v>0.58199999999999996</v>
      </c>
      <c r="L1592" s="134">
        <f>IF('2-E-Communication'!$AB$67="no","",ROUND($I1592,4))</f>
        <v>0.58199999999999996</v>
      </c>
      <c r="M1592" s="134">
        <f>IF('2-E-Communication'!$AB$68="no","",ROUND($I1592,4))</f>
        <v>0.58199999999999996</v>
      </c>
    </row>
    <row r="1593" spans="9:13" x14ac:dyDescent="0.25">
      <c r="I1593" s="134">
        <f t="shared" si="217"/>
        <v>0.58300000000000041</v>
      </c>
      <c r="J1593" s="134">
        <f>IF('2-E-Communication'!$AB$65="no","",ROUND($I1593,4))</f>
        <v>0.58299999999999996</v>
      </c>
      <c r="K1593" s="134">
        <f>IF('2-E-Communication'!$AB$66="no","",ROUND($I1593,4))</f>
        <v>0.58299999999999996</v>
      </c>
      <c r="L1593" s="134">
        <f>IF('2-E-Communication'!$AB$67="no","",ROUND($I1593,4))</f>
        <v>0.58299999999999996</v>
      </c>
      <c r="M1593" s="134">
        <f>IF('2-E-Communication'!$AB$68="no","",ROUND($I1593,4))</f>
        <v>0.58299999999999996</v>
      </c>
    </row>
    <row r="1594" spans="9:13" x14ac:dyDescent="0.25">
      <c r="I1594" s="134">
        <f t="shared" si="217"/>
        <v>0.58400000000000041</v>
      </c>
      <c r="J1594" s="134">
        <f>IF('2-E-Communication'!$AB$65="no","",ROUND($I1594,4))</f>
        <v>0.58399999999999996</v>
      </c>
      <c r="K1594" s="134">
        <f>IF('2-E-Communication'!$AB$66="no","",ROUND($I1594,4))</f>
        <v>0.58399999999999996</v>
      </c>
      <c r="L1594" s="134">
        <f>IF('2-E-Communication'!$AB$67="no","",ROUND($I1594,4))</f>
        <v>0.58399999999999996</v>
      </c>
      <c r="M1594" s="134">
        <f>IF('2-E-Communication'!$AB$68="no","",ROUND($I1594,4))</f>
        <v>0.58399999999999996</v>
      </c>
    </row>
    <row r="1595" spans="9:13" x14ac:dyDescent="0.25">
      <c r="I1595" s="134">
        <f t="shared" si="217"/>
        <v>0.58500000000000041</v>
      </c>
      <c r="J1595" s="134">
        <f>IF('2-E-Communication'!$AB$65="no","",ROUND($I1595,4))</f>
        <v>0.58499999999999996</v>
      </c>
      <c r="K1595" s="134">
        <f>IF('2-E-Communication'!$AB$66="no","",ROUND($I1595,4))</f>
        <v>0.58499999999999996</v>
      </c>
      <c r="L1595" s="134">
        <f>IF('2-E-Communication'!$AB$67="no","",ROUND($I1595,4))</f>
        <v>0.58499999999999996</v>
      </c>
      <c r="M1595" s="134">
        <f>IF('2-E-Communication'!$AB$68="no","",ROUND($I1595,4))</f>
        <v>0.58499999999999996</v>
      </c>
    </row>
    <row r="1596" spans="9:13" x14ac:dyDescent="0.25">
      <c r="I1596" s="134">
        <f t="shared" si="217"/>
        <v>0.58600000000000041</v>
      </c>
      <c r="J1596" s="134">
        <f>IF('2-E-Communication'!$AB$65="no","",ROUND($I1596,4))</f>
        <v>0.58599999999999997</v>
      </c>
      <c r="K1596" s="134">
        <f>IF('2-E-Communication'!$AB$66="no","",ROUND($I1596,4))</f>
        <v>0.58599999999999997</v>
      </c>
      <c r="L1596" s="134">
        <f>IF('2-E-Communication'!$AB$67="no","",ROUND($I1596,4))</f>
        <v>0.58599999999999997</v>
      </c>
      <c r="M1596" s="134">
        <f>IF('2-E-Communication'!$AB$68="no","",ROUND($I1596,4))</f>
        <v>0.58599999999999997</v>
      </c>
    </row>
    <row r="1597" spans="9:13" x14ac:dyDescent="0.25">
      <c r="I1597" s="134">
        <f t="shared" si="217"/>
        <v>0.58700000000000041</v>
      </c>
      <c r="J1597" s="134">
        <f>IF('2-E-Communication'!$AB$65="no","",ROUND($I1597,4))</f>
        <v>0.58699999999999997</v>
      </c>
      <c r="K1597" s="134">
        <f>IF('2-E-Communication'!$AB$66="no","",ROUND($I1597,4))</f>
        <v>0.58699999999999997</v>
      </c>
      <c r="L1597" s="134">
        <f>IF('2-E-Communication'!$AB$67="no","",ROUND($I1597,4))</f>
        <v>0.58699999999999997</v>
      </c>
      <c r="M1597" s="134">
        <f>IF('2-E-Communication'!$AB$68="no","",ROUND($I1597,4))</f>
        <v>0.58699999999999997</v>
      </c>
    </row>
    <row r="1598" spans="9:13" x14ac:dyDescent="0.25">
      <c r="I1598" s="134">
        <f t="shared" si="217"/>
        <v>0.58800000000000041</v>
      </c>
      <c r="J1598" s="134">
        <f>IF('2-E-Communication'!$AB$65="no","",ROUND($I1598,4))</f>
        <v>0.58799999999999997</v>
      </c>
      <c r="K1598" s="134">
        <f>IF('2-E-Communication'!$AB$66="no","",ROUND($I1598,4))</f>
        <v>0.58799999999999997</v>
      </c>
      <c r="L1598" s="134">
        <f>IF('2-E-Communication'!$AB$67="no","",ROUND($I1598,4))</f>
        <v>0.58799999999999997</v>
      </c>
      <c r="M1598" s="134">
        <f>IF('2-E-Communication'!$AB$68="no","",ROUND($I1598,4))</f>
        <v>0.58799999999999997</v>
      </c>
    </row>
    <row r="1599" spans="9:13" x14ac:dyDescent="0.25">
      <c r="I1599" s="134">
        <f t="shared" si="217"/>
        <v>0.58900000000000041</v>
      </c>
      <c r="J1599" s="134">
        <f>IF('2-E-Communication'!$AB$65="no","",ROUND($I1599,4))</f>
        <v>0.58899999999999997</v>
      </c>
      <c r="K1599" s="134">
        <f>IF('2-E-Communication'!$AB$66="no","",ROUND($I1599,4))</f>
        <v>0.58899999999999997</v>
      </c>
      <c r="L1599" s="134">
        <f>IF('2-E-Communication'!$AB$67="no","",ROUND($I1599,4))</f>
        <v>0.58899999999999997</v>
      </c>
      <c r="M1599" s="134">
        <f>IF('2-E-Communication'!$AB$68="no","",ROUND($I1599,4))</f>
        <v>0.58899999999999997</v>
      </c>
    </row>
    <row r="1600" spans="9:13" x14ac:dyDescent="0.25">
      <c r="I1600" s="134">
        <f t="shared" si="217"/>
        <v>0.59000000000000041</v>
      </c>
      <c r="J1600" s="134">
        <f>IF('2-E-Communication'!$AB$65="no","",ROUND($I1600,4))</f>
        <v>0.59</v>
      </c>
      <c r="K1600" s="134">
        <f>IF('2-E-Communication'!$AB$66="no","",ROUND($I1600,4))</f>
        <v>0.59</v>
      </c>
      <c r="L1600" s="134">
        <f>IF('2-E-Communication'!$AB$67="no","",ROUND($I1600,4))</f>
        <v>0.59</v>
      </c>
      <c r="M1600" s="134">
        <f>IF('2-E-Communication'!$AB$68="no","",ROUND($I1600,4))</f>
        <v>0.59</v>
      </c>
    </row>
    <row r="1601" spans="9:13" x14ac:dyDescent="0.25">
      <c r="I1601" s="134">
        <f t="shared" si="217"/>
        <v>0.59100000000000041</v>
      </c>
      <c r="J1601" s="134">
        <f>IF('2-E-Communication'!$AB$65="no","",ROUND($I1601,4))</f>
        <v>0.59099999999999997</v>
      </c>
      <c r="K1601" s="134">
        <f>IF('2-E-Communication'!$AB$66="no","",ROUND($I1601,4))</f>
        <v>0.59099999999999997</v>
      </c>
      <c r="L1601" s="134">
        <f>IF('2-E-Communication'!$AB$67="no","",ROUND($I1601,4))</f>
        <v>0.59099999999999997</v>
      </c>
      <c r="M1601" s="134">
        <f>IF('2-E-Communication'!$AB$68="no","",ROUND($I1601,4))</f>
        <v>0.59099999999999997</v>
      </c>
    </row>
    <row r="1602" spans="9:13" x14ac:dyDescent="0.25">
      <c r="I1602" s="134">
        <f t="shared" si="217"/>
        <v>0.59200000000000041</v>
      </c>
      <c r="J1602" s="134">
        <f>IF('2-E-Communication'!$AB$65="no","",ROUND($I1602,4))</f>
        <v>0.59199999999999997</v>
      </c>
      <c r="K1602" s="134">
        <f>IF('2-E-Communication'!$AB$66="no","",ROUND($I1602,4))</f>
        <v>0.59199999999999997</v>
      </c>
      <c r="L1602" s="134">
        <f>IF('2-E-Communication'!$AB$67="no","",ROUND($I1602,4))</f>
        <v>0.59199999999999997</v>
      </c>
      <c r="M1602" s="134">
        <f>IF('2-E-Communication'!$AB$68="no","",ROUND($I1602,4))</f>
        <v>0.59199999999999997</v>
      </c>
    </row>
    <row r="1603" spans="9:13" x14ac:dyDescent="0.25">
      <c r="I1603" s="134">
        <f t="shared" si="217"/>
        <v>0.59300000000000042</v>
      </c>
      <c r="J1603" s="134">
        <f>IF('2-E-Communication'!$AB$65="no","",ROUND($I1603,4))</f>
        <v>0.59299999999999997</v>
      </c>
      <c r="K1603" s="134">
        <f>IF('2-E-Communication'!$AB$66="no","",ROUND($I1603,4))</f>
        <v>0.59299999999999997</v>
      </c>
      <c r="L1603" s="134">
        <f>IF('2-E-Communication'!$AB$67="no","",ROUND($I1603,4))</f>
        <v>0.59299999999999997</v>
      </c>
      <c r="M1603" s="134">
        <f>IF('2-E-Communication'!$AB$68="no","",ROUND($I1603,4))</f>
        <v>0.59299999999999997</v>
      </c>
    </row>
    <row r="1604" spans="9:13" x14ac:dyDescent="0.25">
      <c r="I1604" s="134">
        <f t="shared" si="217"/>
        <v>0.59400000000000042</v>
      </c>
      <c r="J1604" s="134">
        <f>IF('2-E-Communication'!$AB$65="no","",ROUND($I1604,4))</f>
        <v>0.59399999999999997</v>
      </c>
      <c r="K1604" s="134">
        <f>IF('2-E-Communication'!$AB$66="no","",ROUND($I1604,4))</f>
        <v>0.59399999999999997</v>
      </c>
      <c r="L1604" s="134">
        <f>IF('2-E-Communication'!$AB$67="no","",ROUND($I1604,4))</f>
        <v>0.59399999999999997</v>
      </c>
      <c r="M1604" s="134">
        <f>IF('2-E-Communication'!$AB$68="no","",ROUND($I1604,4))</f>
        <v>0.59399999999999997</v>
      </c>
    </row>
    <row r="1605" spans="9:13" x14ac:dyDescent="0.25">
      <c r="I1605" s="134">
        <f t="shared" si="217"/>
        <v>0.59500000000000042</v>
      </c>
      <c r="J1605" s="134">
        <f>IF('2-E-Communication'!$AB$65="no","",ROUND($I1605,4))</f>
        <v>0.59499999999999997</v>
      </c>
      <c r="K1605" s="134">
        <f>IF('2-E-Communication'!$AB$66="no","",ROUND($I1605,4))</f>
        <v>0.59499999999999997</v>
      </c>
      <c r="L1605" s="134">
        <f>IF('2-E-Communication'!$AB$67="no","",ROUND($I1605,4))</f>
        <v>0.59499999999999997</v>
      </c>
      <c r="M1605" s="134">
        <f>IF('2-E-Communication'!$AB$68="no","",ROUND($I1605,4))</f>
        <v>0.59499999999999997</v>
      </c>
    </row>
    <row r="1606" spans="9:13" x14ac:dyDescent="0.25">
      <c r="I1606" s="134">
        <f t="shared" si="217"/>
        <v>0.59600000000000042</v>
      </c>
      <c r="J1606" s="134">
        <f>IF('2-E-Communication'!$AB$65="no","",ROUND($I1606,4))</f>
        <v>0.59599999999999997</v>
      </c>
      <c r="K1606" s="134">
        <f>IF('2-E-Communication'!$AB$66="no","",ROUND($I1606,4))</f>
        <v>0.59599999999999997</v>
      </c>
      <c r="L1606" s="134">
        <f>IF('2-E-Communication'!$AB$67="no","",ROUND($I1606,4))</f>
        <v>0.59599999999999997</v>
      </c>
      <c r="M1606" s="134">
        <f>IF('2-E-Communication'!$AB$68="no","",ROUND($I1606,4))</f>
        <v>0.59599999999999997</v>
      </c>
    </row>
    <row r="1607" spans="9:13" x14ac:dyDescent="0.25">
      <c r="I1607" s="134">
        <f t="shared" si="217"/>
        <v>0.59700000000000042</v>
      </c>
      <c r="J1607" s="134">
        <f>IF('2-E-Communication'!$AB$65="no","",ROUND($I1607,4))</f>
        <v>0.59699999999999998</v>
      </c>
      <c r="K1607" s="134">
        <f>IF('2-E-Communication'!$AB$66="no","",ROUND($I1607,4))</f>
        <v>0.59699999999999998</v>
      </c>
      <c r="L1607" s="134">
        <f>IF('2-E-Communication'!$AB$67="no","",ROUND($I1607,4))</f>
        <v>0.59699999999999998</v>
      </c>
      <c r="M1607" s="134">
        <f>IF('2-E-Communication'!$AB$68="no","",ROUND($I1607,4))</f>
        <v>0.59699999999999998</v>
      </c>
    </row>
    <row r="1608" spans="9:13" x14ac:dyDescent="0.25">
      <c r="I1608" s="134">
        <f t="shared" si="217"/>
        <v>0.59800000000000042</v>
      </c>
      <c r="J1608" s="134">
        <f>IF('2-E-Communication'!$AB$65="no","",ROUND($I1608,4))</f>
        <v>0.59799999999999998</v>
      </c>
      <c r="K1608" s="134">
        <f>IF('2-E-Communication'!$AB$66="no","",ROUND($I1608,4))</f>
        <v>0.59799999999999998</v>
      </c>
      <c r="L1608" s="134">
        <f>IF('2-E-Communication'!$AB$67="no","",ROUND($I1608,4))</f>
        <v>0.59799999999999998</v>
      </c>
      <c r="M1608" s="134">
        <f>IF('2-E-Communication'!$AB$68="no","",ROUND($I1608,4))</f>
        <v>0.59799999999999998</v>
      </c>
    </row>
    <row r="1609" spans="9:13" x14ac:dyDescent="0.25">
      <c r="I1609" s="134">
        <f t="shared" si="217"/>
        <v>0.59900000000000042</v>
      </c>
      <c r="J1609" s="134">
        <f>IF('2-E-Communication'!$AB$65="no","",ROUND($I1609,4))</f>
        <v>0.59899999999999998</v>
      </c>
      <c r="K1609" s="134">
        <f>IF('2-E-Communication'!$AB$66="no","",ROUND($I1609,4))</f>
        <v>0.59899999999999998</v>
      </c>
      <c r="L1609" s="134">
        <f>IF('2-E-Communication'!$AB$67="no","",ROUND($I1609,4))</f>
        <v>0.59899999999999998</v>
      </c>
      <c r="M1609" s="134">
        <f>IF('2-E-Communication'!$AB$68="no","",ROUND($I1609,4))</f>
        <v>0.59899999999999998</v>
      </c>
    </row>
    <row r="1610" spans="9:13" x14ac:dyDescent="0.25">
      <c r="I1610" s="134">
        <f t="shared" si="217"/>
        <v>0.60000000000000042</v>
      </c>
      <c r="J1610" s="134">
        <f>IF('2-E-Communication'!$AB$65="no","",ROUND($I1610,4))</f>
        <v>0.6</v>
      </c>
      <c r="K1610" s="134">
        <f>IF('2-E-Communication'!$AB$66="no","",ROUND($I1610,4))</f>
        <v>0.6</v>
      </c>
      <c r="L1610" s="134">
        <f>IF('2-E-Communication'!$AB$67="no","",ROUND($I1610,4))</f>
        <v>0.6</v>
      </c>
      <c r="M1610" s="134">
        <f>IF('2-E-Communication'!$AB$68="no","",ROUND($I1610,4))</f>
        <v>0.6</v>
      </c>
    </row>
    <row r="1611" spans="9:13" x14ac:dyDescent="0.25">
      <c r="I1611" s="134">
        <f t="shared" si="217"/>
        <v>0.60100000000000042</v>
      </c>
      <c r="J1611" s="134">
        <f>IF('2-E-Communication'!$AB$65="no","",ROUND($I1611,4))</f>
        <v>0.60099999999999998</v>
      </c>
      <c r="K1611" s="134">
        <f>IF('2-E-Communication'!$AB$66="no","",ROUND($I1611,4))</f>
        <v>0.60099999999999998</v>
      </c>
      <c r="L1611" s="134">
        <f>IF('2-E-Communication'!$AB$67="no","",ROUND($I1611,4))</f>
        <v>0.60099999999999998</v>
      </c>
      <c r="M1611" s="134">
        <f>IF('2-E-Communication'!$AB$68="no","",ROUND($I1611,4))</f>
        <v>0.60099999999999998</v>
      </c>
    </row>
    <row r="1612" spans="9:13" x14ac:dyDescent="0.25">
      <c r="I1612" s="134">
        <f t="shared" si="217"/>
        <v>0.60200000000000042</v>
      </c>
      <c r="J1612" s="134">
        <f>IF('2-E-Communication'!$AB$65="no","",ROUND($I1612,4))</f>
        <v>0.60199999999999998</v>
      </c>
      <c r="K1612" s="134">
        <f>IF('2-E-Communication'!$AB$66="no","",ROUND($I1612,4))</f>
        <v>0.60199999999999998</v>
      </c>
      <c r="L1612" s="134">
        <f>IF('2-E-Communication'!$AB$67="no","",ROUND($I1612,4))</f>
        <v>0.60199999999999998</v>
      </c>
      <c r="M1612" s="134">
        <f>IF('2-E-Communication'!$AB$68="no","",ROUND($I1612,4))</f>
        <v>0.60199999999999998</v>
      </c>
    </row>
    <row r="1613" spans="9:13" x14ac:dyDescent="0.25">
      <c r="I1613" s="134">
        <f t="shared" si="217"/>
        <v>0.60300000000000042</v>
      </c>
      <c r="J1613" s="134">
        <f>IF('2-E-Communication'!$AB$65="no","",ROUND($I1613,4))</f>
        <v>0.60299999999999998</v>
      </c>
      <c r="K1613" s="134">
        <f>IF('2-E-Communication'!$AB$66="no","",ROUND($I1613,4))</f>
        <v>0.60299999999999998</v>
      </c>
      <c r="L1613" s="134">
        <f>IF('2-E-Communication'!$AB$67="no","",ROUND($I1613,4))</f>
        <v>0.60299999999999998</v>
      </c>
      <c r="M1613" s="134">
        <f>IF('2-E-Communication'!$AB$68="no","",ROUND($I1613,4))</f>
        <v>0.60299999999999998</v>
      </c>
    </row>
    <row r="1614" spans="9:13" x14ac:dyDescent="0.25">
      <c r="I1614" s="134">
        <f t="shared" si="217"/>
        <v>0.60400000000000043</v>
      </c>
      <c r="J1614" s="134">
        <f>IF('2-E-Communication'!$AB$65="no","",ROUND($I1614,4))</f>
        <v>0.60399999999999998</v>
      </c>
      <c r="K1614" s="134">
        <f>IF('2-E-Communication'!$AB$66="no","",ROUND($I1614,4))</f>
        <v>0.60399999999999998</v>
      </c>
      <c r="L1614" s="134">
        <f>IF('2-E-Communication'!$AB$67="no","",ROUND($I1614,4))</f>
        <v>0.60399999999999998</v>
      </c>
      <c r="M1614" s="134">
        <f>IF('2-E-Communication'!$AB$68="no","",ROUND($I1614,4))</f>
        <v>0.60399999999999998</v>
      </c>
    </row>
    <row r="1615" spans="9:13" x14ac:dyDescent="0.25">
      <c r="I1615" s="134">
        <f t="shared" si="217"/>
        <v>0.60500000000000043</v>
      </c>
      <c r="J1615" s="134">
        <f>IF('2-E-Communication'!$AB$65="no","",ROUND($I1615,4))</f>
        <v>0.60499999999999998</v>
      </c>
      <c r="K1615" s="134">
        <f>IF('2-E-Communication'!$AB$66="no","",ROUND($I1615,4))</f>
        <v>0.60499999999999998</v>
      </c>
      <c r="L1615" s="134">
        <f>IF('2-E-Communication'!$AB$67="no","",ROUND($I1615,4))</f>
        <v>0.60499999999999998</v>
      </c>
      <c r="M1615" s="134">
        <f>IF('2-E-Communication'!$AB$68="no","",ROUND($I1615,4))</f>
        <v>0.60499999999999998</v>
      </c>
    </row>
    <row r="1616" spans="9:13" x14ac:dyDescent="0.25">
      <c r="I1616" s="134">
        <f t="shared" si="217"/>
        <v>0.60600000000000043</v>
      </c>
      <c r="J1616" s="134">
        <f>IF('2-E-Communication'!$AB$65="no","",ROUND($I1616,4))</f>
        <v>0.60599999999999998</v>
      </c>
      <c r="K1616" s="134">
        <f>IF('2-E-Communication'!$AB$66="no","",ROUND($I1616,4))</f>
        <v>0.60599999999999998</v>
      </c>
      <c r="L1616" s="134">
        <f>IF('2-E-Communication'!$AB$67="no","",ROUND($I1616,4))</f>
        <v>0.60599999999999998</v>
      </c>
      <c r="M1616" s="134">
        <f>IF('2-E-Communication'!$AB$68="no","",ROUND($I1616,4))</f>
        <v>0.60599999999999998</v>
      </c>
    </row>
    <row r="1617" spans="9:13" x14ac:dyDescent="0.25">
      <c r="I1617" s="134">
        <f t="shared" si="217"/>
        <v>0.60700000000000043</v>
      </c>
      <c r="J1617" s="134">
        <f>IF('2-E-Communication'!$AB$65="no","",ROUND($I1617,4))</f>
        <v>0.60699999999999998</v>
      </c>
      <c r="K1617" s="134">
        <f>IF('2-E-Communication'!$AB$66="no","",ROUND($I1617,4))</f>
        <v>0.60699999999999998</v>
      </c>
      <c r="L1617" s="134">
        <f>IF('2-E-Communication'!$AB$67="no","",ROUND($I1617,4))</f>
        <v>0.60699999999999998</v>
      </c>
      <c r="M1617" s="134">
        <f>IF('2-E-Communication'!$AB$68="no","",ROUND($I1617,4))</f>
        <v>0.60699999999999998</v>
      </c>
    </row>
    <row r="1618" spans="9:13" x14ac:dyDescent="0.25">
      <c r="I1618" s="134">
        <f t="shared" si="217"/>
        <v>0.60800000000000043</v>
      </c>
      <c r="J1618" s="134">
        <f>IF('2-E-Communication'!$AB$65="no","",ROUND($I1618,4))</f>
        <v>0.60799999999999998</v>
      </c>
      <c r="K1618" s="134">
        <f>IF('2-E-Communication'!$AB$66="no","",ROUND($I1618,4))</f>
        <v>0.60799999999999998</v>
      </c>
      <c r="L1618" s="134">
        <f>IF('2-E-Communication'!$AB$67="no","",ROUND($I1618,4))</f>
        <v>0.60799999999999998</v>
      </c>
      <c r="M1618" s="134">
        <f>IF('2-E-Communication'!$AB$68="no","",ROUND($I1618,4))</f>
        <v>0.60799999999999998</v>
      </c>
    </row>
    <row r="1619" spans="9:13" x14ac:dyDescent="0.25">
      <c r="I1619" s="134">
        <f t="shared" si="217"/>
        <v>0.60900000000000043</v>
      </c>
      <c r="J1619" s="134">
        <f>IF('2-E-Communication'!$AB$65="no","",ROUND($I1619,4))</f>
        <v>0.60899999999999999</v>
      </c>
      <c r="K1619" s="134">
        <f>IF('2-E-Communication'!$AB$66="no","",ROUND($I1619,4))</f>
        <v>0.60899999999999999</v>
      </c>
      <c r="L1619" s="134">
        <f>IF('2-E-Communication'!$AB$67="no","",ROUND($I1619,4))</f>
        <v>0.60899999999999999</v>
      </c>
      <c r="M1619" s="134">
        <f>IF('2-E-Communication'!$AB$68="no","",ROUND($I1619,4))</f>
        <v>0.60899999999999999</v>
      </c>
    </row>
    <row r="1620" spans="9:13" x14ac:dyDescent="0.25">
      <c r="I1620" s="134">
        <f t="shared" si="217"/>
        <v>0.61000000000000043</v>
      </c>
      <c r="J1620" s="134">
        <f>IF('2-E-Communication'!$AB$65="no","",ROUND($I1620,4))</f>
        <v>0.61</v>
      </c>
      <c r="K1620" s="134">
        <f>IF('2-E-Communication'!$AB$66="no","",ROUND($I1620,4))</f>
        <v>0.61</v>
      </c>
      <c r="L1620" s="134">
        <f>IF('2-E-Communication'!$AB$67="no","",ROUND($I1620,4))</f>
        <v>0.61</v>
      </c>
      <c r="M1620" s="134">
        <f>IF('2-E-Communication'!$AB$68="no","",ROUND($I1620,4))</f>
        <v>0.61</v>
      </c>
    </row>
    <row r="1621" spans="9:13" x14ac:dyDescent="0.25">
      <c r="I1621" s="134">
        <f t="shared" si="217"/>
        <v>0.61100000000000043</v>
      </c>
      <c r="J1621" s="134">
        <f>IF('2-E-Communication'!$AB$65="no","",ROUND($I1621,4))</f>
        <v>0.61099999999999999</v>
      </c>
      <c r="K1621" s="134">
        <f>IF('2-E-Communication'!$AB$66="no","",ROUND($I1621,4))</f>
        <v>0.61099999999999999</v>
      </c>
      <c r="L1621" s="134">
        <f>IF('2-E-Communication'!$AB$67="no","",ROUND($I1621,4))</f>
        <v>0.61099999999999999</v>
      </c>
      <c r="M1621" s="134">
        <f>IF('2-E-Communication'!$AB$68="no","",ROUND($I1621,4))</f>
        <v>0.61099999999999999</v>
      </c>
    </row>
    <row r="1622" spans="9:13" x14ac:dyDescent="0.25">
      <c r="I1622" s="134">
        <f t="shared" si="217"/>
        <v>0.61200000000000043</v>
      </c>
      <c r="J1622" s="134">
        <f>IF('2-E-Communication'!$AB$65="no","",ROUND($I1622,4))</f>
        <v>0.61199999999999999</v>
      </c>
      <c r="K1622" s="134">
        <f>IF('2-E-Communication'!$AB$66="no","",ROUND($I1622,4))</f>
        <v>0.61199999999999999</v>
      </c>
      <c r="L1622" s="134">
        <f>IF('2-E-Communication'!$AB$67="no","",ROUND($I1622,4))</f>
        <v>0.61199999999999999</v>
      </c>
      <c r="M1622" s="134">
        <f>IF('2-E-Communication'!$AB$68="no","",ROUND($I1622,4))</f>
        <v>0.61199999999999999</v>
      </c>
    </row>
    <row r="1623" spans="9:13" x14ac:dyDescent="0.25">
      <c r="I1623" s="134">
        <f t="shared" si="217"/>
        <v>0.61300000000000043</v>
      </c>
      <c r="J1623" s="134">
        <f>IF('2-E-Communication'!$AB$65="no","",ROUND($I1623,4))</f>
        <v>0.61299999999999999</v>
      </c>
      <c r="K1623" s="134">
        <f>IF('2-E-Communication'!$AB$66="no","",ROUND($I1623,4))</f>
        <v>0.61299999999999999</v>
      </c>
      <c r="L1623" s="134">
        <f>IF('2-E-Communication'!$AB$67="no","",ROUND($I1623,4))</f>
        <v>0.61299999999999999</v>
      </c>
      <c r="M1623" s="134">
        <f>IF('2-E-Communication'!$AB$68="no","",ROUND($I1623,4))</f>
        <v>0.61299999999999999</v>
      </c>
    </row>
    <row r="1624" spans="9:13" x14ac:dyDescent="0.25">
      <c r="I1624" s="134">
        <f t="shared" si="217"/>
        <v>0.61400000000000043</v>
      </c>
      <c r="J1624" s="134">
        <f>IF('2-E-Communication'!$AB$65="no","",ROUND($I1624,4))</f>
        <v>0.61399999999999999</v>
      </c>
      <c r="K1624" s="134">
        <f>IF('2-E-Communication'!$AB$66="no","",ROUND($I1624,4))</f>
        <v>0.61399999999999999</v>
      </c>
      <c r="L1624" s="134">
        <f>IF('2-E-Communication'!$AB$67="no","",ROUND($I1624,4))</f>
        <v>0.61399999999999999</v>
      </c>
      <c r="M1624" s="134">
        <f>IF('2-E-Communication'!$AB$68="no","",ROUND($I1624,4))</f>
        <v>0.61399999999999999</v>
      </c>
    </row>
    <row r="1625" spans="9:13" x14ac:dyDescent="0.25">
      <c r="I1625" s="134">
        <f t="shared" si="217"/>
        <v>0.61500000000000044</v>
      </c>
      <c r="J1625" s="134">
        <f>IF('2-E-Communication'!$AB$65="no","",ROUND($I1625,4))</f>
        <v>0.61499999999999999</v>
      </c>
      <c r="K1625" s="134">
        <f>IF('2-E-Communication'!$AB$66="no","",ROUND($I1625,4))</f>
        <v>0.61499999999999999</v>
      </c>
      <c r="L1625" s="134">
        <f>IF('2-E-Communication'!$AB$67="no","",ROUND($I1625,4))</f>
        <v>0.61499999999999999</v>
      </c>
      <c r="M1625" s="134">
        <f>IF('2-E-Communication'!$AB$68="no","",ROUND($I1625,4))</f>
        <v>0.61499999999999999</v>
      </c>
    </row>
    <row r="1626" spans="9:13" x14ac:dyDescent="0.25">
      <c r="I1626" s="134">
        <f t="shared" si="217"/>
        <v>0.61600000000000044</v>
      </c>
      <c r="J1626" s="134">
        <f>IF('2-E-Communication'!$AB$65="no","",ROUND($I1626,4))</f>
        <v>0.61599999999999999</v>
      </c>
      <c r="K1626" s="134">
        <f>IF('2-E-Communication'!$AB$66="no","",ROUND($I1626,4))</f>
        <v>0.61599999999999999</v>
      </c>
      <c r="L1626" s="134">
        <f>IF('2-E-Communication'!$AB$67="no","",ROUND($I1626,4))</f>
        <v>0.61599999999999999</v>
      </c>
      <c r="M1626" s="134">
        <f>IF('2-E-Communication'!$AB$68="no","",ROUND($I1626,4))</f>
        <v>0.61599999999999999</v>
      </c>
    </row>
    <row r="1627" spans="9:13" x14ac:dyDescent="0.25">
      <c r="I1627" s="134">
        <f t="shared" si="217"/>
        <v>0.61700000000000044</v>
      </c>
      <c r="J1627" s="134">
        <f>IF('2-E-Communication'!$AB$65="no","",ROUND($I1627,4))</f>
        <v>0.61699999999999999</v>
      </c>
      <c r="K1627" s="134">
        <f>IF('2-E-Communication'!$AB$66="no","",ROUND($I1627,4))</f>
        <v>0.61699999999999999</v>
      </c>
      <c r="L1627" s="134">
        <f>IF('2-E-Communication'!$AB$67="no","",ROUND($I1627,4))</f>
        <v>0.61699999999999999</v>
      </c>
      <c r="M1627" s="134">
        <f>IF('2-E-Communication'!$AB$68="no","",ROUND($I1627,4))</f>
        <v>0.61699999999999999</v>
      </c>
    </row>
    <row r="1628" spans="9:13" x14ac:dyDescent="0.25">
      <c r="I1628" s="134">
        <f t="shared" si="217"/>
        <v>0.61800000000000044</v>
      </c>
      <c r="J1628" s="134">
        <f>IF('2-E-Communication'!$AB$65="no","",ROUND($I1628,4))</f>
        <v>0.61799999999999999</v>
      </c>
      <c r="K1628" s="134">
        <f>IF('2-E-Communication'!$AB$66="no","",ROUND($I1628,4))</f>
        <v>0.61799999999999999</v>
      </c>
      <c r="L1628" s="134">
        <f>IF('2-E-Communication'!$AB$67="no","",ROUND($I1628,4))</f>
        <v>0.61799999999999999</v>
      </c>
      <c r="M1628" s="134">
        <f>IF('2-E-Communication'!$AB$68="no","",ROUND($I1628,4))</f>
        <v>0.61799999999999999</v>
      </c>
    </row>
    <row r="1629" spans="9:13" x14ac:dyDescent="0.25">
      <c r="I1629" s="134">
        <f t="shared" si="217"/>
        <v>0.61900000000000044</v>
      </c>
      <c r="J1629" s="134">
        <f>IF('2-E-Communication'!$AB$65="no","",ROUND($I1629,4))</f>
        <v>0.61899999999999999</v>
      </c>
      <c r="K1629" s="134">
        <f>IF('2-E-Communication'!$AB$66="no","",ROUND($I1629,4))</f>
        <v>0.61899999999999999</v>
      </c>
      <c r="L1629" s="134">
        <f>IF('2-E-Communication'!$AB$67="no","",ROUND($I1629,4))</f>
        <v>0.61899999999999999</v>
      </c>
      <c r="M1629" s="134">
        <f>IF('2-E-Communication'!$AB$68="no","",ROUND($I1629,4))</f>
        <v>0.61899999999999999</v>
      </c>
    </row>
    <row r="1630" spans="9:13" x14ac:dyDescent="0.25">
      <c r="I1630" s="134">
        <f t="shared" si="217"/>
        <v>0.62000000000000044</v>
      </c>
      <c r="J1630" s="134">
        <f>IF('2-E-Communication'!$AB$65="no","",ROUND($I1630,4))</f>
        <v>0.62</v>
      </c>
      <c r="K1630" s="134">
        <f>IF('2-E-Communication'!$AB$66="no","",ROUND($I1630,4))</f>
        <v>0.62</v>
      </c>
      <c r="L1630" s="134">
        <f>IF('2-E-Communication'!$AB$67="no","",ROUND($I1630,4))</f>
        <v>0.62</v>
      </c>
      <c r="M1630" s="134">
        <f>IF('2-E-Communication'!$AB$68="no","",ROUND($I1630,4))</f>
        <v>0.62</v>
      </c>
    </row>
    <row r="1631" spans="9:13" x14ac:dyDescent="0.25">
      <c r="I1631" s="134">
        <f t="shared" si="217"/>
        <v>0.62100000000000044</v>
      </c>
      <c r="J1631" s="134">
        <f>IF('2-E-Communication'!$AB$65="no","",ROUND($I1631,4))</f>
        <v>0.621</v>
      </c>
      <c r="K1631" s="134">
        <f>IF('2-E-Communication'!$AB$66="no","",ROUND($I1631,4))</f>
        <v>0.621</v>
      </c>
      <c r="L1631" s="134">
        <f>IF('2-E-Communication'!$AB$67="no","",ROUND($I1631,4))</f>
        <v>0.621</v>
      </c>
      <c r="M1631" s="134">
        <f>IF('2-E-Communication'!$AB$68="no","",ROUND($I1631,4))</f>
        <v>0.621</v>
      </c>
    </row>
    <row r="1632" spans="9:13" x14ac:dyDescent="0.25">
      <c r="I1632" s="134">
        <f t="shared" si="217"/>
        <v>0.62200000000000044</v>
      </c>
      <c r="J1632" s="134">
        <f>IF('2-E-Communication'!$AB$65="no","",ROUND($I1632,4))</f>
        <v>0.622</v>
      </c>
      <c r="K1632" s="134">
        <f>IF('2-E-Communication'!$AB$66="no","",ROUND($I1632,4))</f>
        <v>0.622</v>
      </c>
      <c r="L1632" s="134">
        <f>IF('2-E-Communication'!$AB$67="no","",ROUND($I1632,4))</f>
        <v>0.622</v>
      </c>
      <c r="M1632" s="134">
        <f>IF('2-E-Communication'!$AB$68="no","",ROUND($I1632,4))</f>
        <v>0.622</v>
      </c>
    </row>
    <row r="1633" spans="9:13" x14ac:dyDescent="0.25">
      <c r="I1633" s="134">
        <f t="shared" si="217"/>
        <v>0.62300000000000044</v>
      </c>
      <c r="J1633" s="134">
        <f>IF('2-E-Communication'!$AB$65="no","",ROUND($I1633,4))</f>
        <v>0.623</v>
      </c>
      <c r="K1633" s="134">
        <f>IF('2-E-Communication'!$AB$66="no","",ROUND($I1633,4))</f>
        <v>0.623</v>
      </c>
      <c r="L1633" s="134">
        <f>IF('2-E-Communication'!$AB$67="no","",ROUND($I1633,4))</f>
        <v>0.623</v>
      </c>
      <c r="M1633" s="134">
        <f>IF('2-E-Communication'!$AB$68="no","",ROUND($I1633,4))</f>
        <v>0.623</v>
      </c>
    </row>
    <row r="1634" spans="9:13" x14ac:dyDescent="0.25">
      <c r="I1634" s="134">
        <f t="shared" si="217"/>
        <v>0.62400000000000044</v>
      </c>
      <c r="J1634" s="134">
        <f>IF('2-E-Communication'!$AB$65="no","",ROUND($I1634,4))</f>
        <v>0.624</v>
      </c>
      <c r="K1634" s="134">
        <f>IF('2-E-Communication'!$AB$66="no","",ROUND($I1634,4))</f>
        <v>0.624</v>
      </c>
      <c r="L1634" s="134">
        <f>IF('2-E-Communication'!$AB$67="no","",ROUND($I1634,4))</f>
        <v>0.624</v>
      </c>
      <c r="M1634" s="134">
        <f>IF('2-E-Communication'!$AB$68="no","",ROUND($I1634,4))</f>
        <v>0.624</v>
      </c>
    </row>
    <row r="1635" spans="9:13" x14ac:dyDescent="0.25">
      <c r="I1635" s="134">
        <f t="shared" si="217"/>
        <v>0.62500000000000044</v>
      </c>
      <c r="J1635" s="134">
        <f>IF('2-E-Communication'!$AB$65="no","",ROUND($I1635,4))</f>
        <v>0.625</v>
      </c>
      <c r="K1635" s="134">
        <f>IF('2-E-Communication'!$AB$66="no","",ROUND($I1635,4))</f>
        <v>0.625</v>
      </c>
      <c r="L1635" s="134">
        <f>IF('2-E-Communication'!$AB$67="no","",ROUND($I1635,4))</f>
        <v>0.625</v>
      </c>
      <c r="M1635" s="134">
        <f>IF('2-E-Communication'!$AB$68="no","",ROUND($I1635,4))</f>
        <v>0.625</v>
      </c>
    </row>
    <row r="1636" spans="9:13" x14ac:dyDescent="0.25">
      <c r="I1636" s="134">
        <f t="shared" si="217"/>
        <v>0.62600000000000044</v>
      </c>
      <c r="J1636" s="134">
        <f>IF('2-E-Communication'!$AB$65="no","",ROUND($I1636,4))</f>
        <v>0.626</v>
      </c>
      <c r="K1636" s="134">
        <f>IF('2-E-Communication'!$AB$66="no","",ROUND($I1636,4))</f>
        <v>0.626</v>
      </c>
      <c r="L1636" s="134">
        <f>IF('2-E-Communication'!$AB$67="no","",ROUND($I1636,4))</f>
        <v>0.626</v>
      </c>
      <c r="M1636" s="134">
        <f>IF('2-E-Communication'!$AB$68="no","",ROUND($I1636,4))</f>
        <v>0.626</v>
      </c>
    </row>
    <row r="1637" spans="9:13" x14ac:dyDescent="0.25">
      <c r="I1637" s="134">
        <f t="shared" si="217"/>
        <v>0.62700000000000045</v>
      </c>
      <c r="J1637" s="134">
        <f>IF('2-E-Communication'!$AB$65="no","",ROUND($I1637,4))</f>
        <v>0.627</v>
      </c>
      <c r="K1637" s="134">
        <f>IF('2-E-Communication'!$AB$66="no","",ROUND($I1637,4))</f>
        <v>0.627</v>
      </c>
      <c r="L1637" s="134">
        <f>IF('2-E-Communication'!$AB$67="no","",ROUND($I1637,4))</f>
        <v>0.627</v>
      </c>
      <c r="M1637" s="134">
        <f>IF('2-E-Communication'!$AB$68="no","",ROUND($I1637,4))</f>
        <v>0.627</v>
      </c>
    </row>
    <row r="1638" spans="9:13" x14ac:dyDescent="0.25">
      <c r="I1638" s="134">
        <f t="shared" si="217"/>
        <v>0.62800000000000045</v>
      </c>
      <c r="J1638" s="134">
        <f>IF('2-E-Communication'!$AB$65="no","",ROUND($I1638,4))</f>
        <v>0.628</v>
      </c>
      <c r="K1638" s="134">
        <f>IF('2-E-Communication'!$AB$66="no","",ROUND($I1638,4))</f>
        <v>0.628</v>
      </c>
      <c r="L1638" s="134">
        <f>IF('2-E-Communication'!$AB$67="no","",ROUND($I1638,4))</f>
        <v>0.628</v>
      </c>
      <c r="M1638" s="134">
        <f>IF('2-E-Communication'!$AB$68="no","",ROUND($I1638,4))</f>
        <v>0.628</v>
      </c>
    </row>
    <row r="1639" spans="9:13" x14ac:dyDescent="0.25">
      <c r="I1639" s="134">
        <f t="shared" si="217"/>
        <v>0.62900000000000045</v>
      </c>
      <c r="J1639" s="134">
        <f>IF('2-E-Communication'!$AB$65="no","",ROUND($I1639,4))</f>
        <v>0.629</v>
      </c>
      <c r="K1639" s="134">
        <f>IF('2-E-Communication'!$AB$66="no","",ROUND($I1639,4))</f>
        <v>0.629</v>
      </c>
      <c r="L1639" s="134">
        <f>IF('2-E-Communication'!$AB$67="no","",ROUND($I1639,4))</f>
        <v>0.629</v>
      </c>
      <c r="M1639" s="134">
        <f>IF('2-E-Communication'!$AB$68="no","",ROUND($I1639,4))</f>
        <v>0.629</v>
      </c>
    </row>
    <row r="1640" spans="9:13" x14ac:dyDescent="0.25">
      <c r="I1640" s="134">
        <f t="shared" si="217"/>
        <v>0.63000000000000045</v>
      </c>
      <c r="J1640" s="134">
        <f>IF('2-E-Communication'!$AB$65="no","",ROUND($I1640,4))</f>
        <v>0.63</v>
      </c>
      <c r="K1640" s="134">
        <f>IF('2-E-Communication'!$AB$66="no","",ROUND($I1640,4))</f>
        <v>0.63</v>
      </c>
      <c r="L1640" s="134">
        <f>IF('2-E-Communication'!$AB$67="no","",ROUND($I1640,4))</f>
        <v>0.63</v>
      </c>
      <c r="M1640" s="134">
        <f>IF('2-E-Communication'!$AB$68="no","",ROUND($I1640,4))</f>
        <v>0.63</v>
      </c>
    </row>
    <row r="1641" spans="9:13" x14ac:dyDescent="0.25">
      <c r="I1641" s="134">
        <f t="shared" si="217"/>
        <v>0.63100000000000045</v>
      </c>
      <c r="J1641" s="134">
        <f>IF('2-E-Communication'!$AB$65="no","",ROUND($I1641,4))</f>
        <v>0.63100000000000001</v>
      </c>
      <c r="K1641" s="134">
        <f>IF('2-E-Communication'!$AB$66="no","",ROUND($I1641,4))</f>
        <v>0.63100000000000001</v>
      </c>
      <c r="L1641" s="134">
        <f>IF('2-E-Communication'!$AB$67="no","",ROUND($I1641,4))</f>
        <v>0.63100000000000001</v>
      </c>
      <c r="M1641" s="134">
        <f>IF('2-E-Communication'!$AB$68="no","",ROUND($I1641,4))</f>
        <v>0.63100000000000001</v>
      </c>
    </row>
    <row r="1642" spans="9:13" x14ac:dyDescent="0.25">
      <c r="I1642" s="134">
        <f t="shared" si="217"/>
        <v>0.63200000000000045</v>
      </c>
      <c r="J1642" s="134">
        <f>IF('2-E-Communication'!$AB$65="no","",ROUND($I1642,4))</f>
        <v>0.63200000000000001</v>
      </c>
      <c r="K1642" s="134">
        <f>IF('2-E-Communication'!$AB$66="no","",ROUND($I1642,4))</f>
        <v>0.63200000000000001</v>
      </c>
      <c r="L1642" s="134">
        <f>IF('2-E-Communication'!$AB$67="no","",ROUND($I1642,4))</f>
        <v>0.63200000000000001</v>
      </c>
      <c r="M1642" s="134">
        <f>IF('2-E-Communication'!$AB$68="no","",ROUND($I1642,4))</f>
        <v>0.63200000000000001</v>
      </c>
    </row>
    <row r="1643" spans="9:13" x14ac:dyDescent="0.25">
      <c r="I1643" s="134">
        <f t="shared" ref="I1643:I1706" si="218">I1642+0.001</f>
        <v>0.63300000000000045</v>
      </c>
      <c r="J1643" s="134">
        <f>IF('2-E-Communication'!$AB$65="no","",ROUND($I1643,4))</f>
        <v>0.63300000000000001</v>
      </c>
      <c r="K1643" s="134">
        <f>IF('2-E-Communication'!$AB$66="no","",ROUND($I1643,4))</f>
        <v>0.63300000000000001</v>
      </c>
      <c r="L1643" s="134">
        <f>IF('2-E-Communication'!$AB$67="no","",ROUND($I1643,4))</f>
        <v>0.63300000000000001</v>
      </c>
      <c r="M1643" s="134">
        <f>IF('2-E-Communication'!$AB$68="no","",ROUND($I1643,4))</f>
        <v>0.63300000000000001</v>
      </c>
    </row>
    <row r="1644" spans="9:13" x14ac:dyDescent="0.25">
      <c r="I1644" s="134">
        <f t="shared" si="218"/>
        <v>0.63400000000000045</v>
      </c>
      <c r="J1644" s="134">
        <f>IF('2-E-Communication'!$AB$65="no","",ROUND($I1644,4))</f>
        <v>0.63400000000000001</v>
      </c>
      <c r="K1644" s="134">
        <f>IF('2-E-Communication'!$AB$66="no","",ROUND($I1644,4))</f>
        <v>0.63400000000000001</v>
      </c>
      <c r="L1644" s="134">
        <f>IF('2-E-Communication'!$AB$67="no","",ROUND($I1644,4))</f>
        <v>0.63400000000000001</v>
      </c>
      <c r="M1644" s="134">
        <f>IF('2-E-Communication'!$AB$68="no","",ROUND($I1644,4))</f>
        <v>0.63400000000000001</v>
      </c>
    </row>
    <row r="1645" spans="9:13" x14ac:dyDescent="0.25">
      <c r="I1645" s="134">
        <f t="shared" si="218"/>
        <v>0.63500000000000045</v>
      </c>
      <c r="J1645" s="134">
        <f>IF('2-E-Communication'!$AB$65="no","",ROUND($I1645,4))</f>
        <v>0.63500000000000001</v>
      </c>
      <c r="K1645" s="134">
        <f>IF('2-E-Communication'!$AB$66="no","",ROUND($I1645,4))</f>
        <v>0.63500000000000001</v>
      </c>
      <c r="L1645" s="134">
        <f>IF('2-E-Communication'!$AB$67="no","",ROUND($I1645,4))</f>
        <v>0.63500000000000001</v>
      </c>
      <c r="M1645" s="134">
        <f>IF('2-E-Communication'!$AB$68="no","",ROUND($I1645,4))</f>
        <v>0.63500000000000001</v>
      </c>
    </row>
    <row r="1646" spans="9:13" x14ac:dyDescent="0.25">
      <c r="I1646" s="134">
        <f t="shared" si="218"/>
        <v>0.63600000000000045</v>
      </c>
      <c r="J1646" s="134">
        <f>IF('2-E-Communication'!$AB$65="no","",ROUND($I1646,4))</f>
        <v>0.63600000000000001</v>
      </c>
      <c r="K1646" s="134">
        <f>IF('2-E-Communication'!$AB$66="no","",ROUND($I1646,4))</f>
        <v>0.63600000000000001</v>
      </c>
      <c r="L1646" s="134">
        <f>IF('2-E-Communication'!$AB$67="no","",ROUND($I1646,4))</f>
        <v>0.63600000000000001</v>
      </c>
      <c r="M1646" s="134">
        <f>IF('2-E-Communication'!$AB$68="no","",ROUND($I1646,4))</f>
        <v>0.63600000000000001</v>
      </c>
    </row>
    <row r="1647" spans="9:13" x14ac:dyDescent="0.25">
      <c r="I1647" s="134">
        <f t="shared" si="218"/>
        <v>0.63700000000000045</v>
      </c>
      <c r="J1647" s="134">
        <f>IF('2-E-Communication'!$AB$65="no","",ROUND($I1647,4))</f>
        <v>0.63700000000000001</v>
      </c>
      <c r="K1647" s="134">
        <f>IF('2-E-Communication'!$AB$66="no","",ROUND($I1647,4))</f>
        <v>0.63700000000000001</v>
      </c>
      <c r="L1647" s="134">
        <f>IF('2-E-Communication'!$AB$67="no","",ROUND($I1647,4))</f>
        <v>0.63700000000000001</v>
      </c>
      <c r="M1647" s="134">
        <f>IF('2-E-Communication'!$AB$68="no","",ROUND($I1647,4))</f>
        <v>0.63700000000000001</v>
      </c>
    </row>
    <row r="1648" spans="9:13" x14ac:dyDescent="0.25">
      <c r="I1648" s="134">
        <f t="shared" si="218"/>
        <v>0.63800000000000046</v>
      </c>
      <c r="J1648" s="134">
        <f>IF('2-E-Communication'!$AB$65="no","",ROUND($I1648,4))</f>
        <v>0.63800000000000001</v>
      </c>
      <c r="K1648" s="134">
        <f>IF('2-E-Communication'!$AB$66="no","",ROUND($I1648,4))</f>
        <v>0.63800000000000001</v>
      </c>
      <c r="L1648" s="134">
        <f>IF('2-E-Communication'!$AB$67="no","",ROUND($I1648,4))</f>
        <v>0.63800000000000001</v>
      </c>
      <c r="M1648" s="134">
        <f>IF('2-E-Communication'!$AB$68="no","",ROUND($I1648,4))</f>
        <v>0.63800000000000001</v>
      </c>
    </row>
    <row r="1649" spans="9:13" x14ac:dyDescent="0.25">
      <c r="I1649" s="134">
        <f t="shared" si="218"/>
        <v>0.63900000000000046</v>
      </c>
      <c r="J1649" s="134">
        <f>IF('2-E-Communication'!$AB$65="no","",ROUND($I1649,4))</f>
        <v>0.63900000000000001</v>
      </c>
      <c r="K1649" s="134">
        <f>IF('2-E-Communication'!$AB$66="no","",ROUND($I1649,4))</f>
        <v>0.63900000000000001</v>
      </c>
      <c r="L1649" s="134">
        <f>IF('2-E-Communication'!$AB$67="no","",ROUND($I1649,4))</f>
        <v>0.63900000000000001</v>
      </c>
      <c r="M1649" s="134">
        <f>IF('2-E-Communication'!$AB$68="no","",ROUND($I1649,4))</f>
        <v>0.63900000000000001</v>
      </c>
    </row>
    <row r="1650" spans="9:13" x14ac:dyDescent="0.25">
      <c r="I1650" s="134">
        <f t="shared" si="218"/>
        <v>0.64000000000000046</v>
      </c>
      <c r="J1650" s="134">
        <f>IF('2-E-Communication'!$AB$65="no","",ROUND($I1650,4))</f>
        <v>0.64</v>
      </c>
      <c r="K1650" s="134">
        <f>IF('2-E-Communication'!$AB$66="no","",ROUND($I1650,4))</f>
        <v>0.64</v>
      </c>
      <c r="L1650" s="134">
        <f>IF('2-E-Communication'!$AB$67="no","",ROUND($I1650,4))</f>
        <v>0.64</v>
      </c>
      <c r="M1650" s="134">
        <f>IF('2-E-Communication'!$AB$68="no","",ROUND($I1650,4))</f>
        <v>0.64</v>
      </c>
    </row>
    <row r="1651" spans="9:13" x14ac:dyDescent="0.25">
      <c r="I1651" s="134">
        <f t="shared" si="218"/>
        <v>0.64100000000000046</v>
      </c>
      <c r="J1651" s="134">
        <f>IF('2-E-Communication'!$AB$65="no","",ROUND($I1651,4))</f>
        <v>0.64100000000000001</v>
      </c>
      <c r="K1651" s="134">
        <f>IF('2-E-Communication'!$AB$66="no","",ROUND($I1651,4))</f>
        <v>0.64100000000000001</v>
      </c>
      <c r="L1651" s="134">
        <f>IF('2-E-Communication'!$AB$67="no","",ROUND($I1651,4))</f>
        <v>0.64100000000000001</v>
      </c>
      <c r="M1651" s="134">
        <f>IF('2-E-Communication'!$AB$68="no","",ROUND($I1651,4))</f>
        <v>0.64100000000000001</v>
      </c>
    </row>
    <row r="1652" spans="9:13" x14ac:dyDescent="0.25">
      <c r="I1652" s="134">
        <f t="shared" si="218"/>
        <v>0.64200000000000046</v>
      </c>
      <c r="J1652" s="134">
        <f>IF('2-E-Communication'!$AB$65="no","",ROUND($I1652,4))</f>
        <v>0.64200000000000002</v>
      </c>
      <c r="K1652" s="134">
        <f>IF('2-E-Communication'!$AB$66="no","",ROUND($I1652,4))</f>
        <v>0.64200000000000002</v>
      </c>
      <c r="L1652" s="134">
        <f>IF('2-E-Communication'!$AB$67="no","",ROUND($I1652,4))</f>
        <v>0.64200000000000002</v>
      </c>
      <c r="M1652" s="134">
        <f>IF('2-E-Communication'!$AB$68="no","",ROUND($I1652,4))</f>
        <v>0.64200000000000002</v>
      </c>
    </row>
    <row r="1653" spans="9:13" x14ac:dyDescent="0.25">
      <c r="I1653" s="134">
        <f t="shared" si="218"/>
        <v>0.64300000000000046</v>
      </c>
      <c r="J1653" s="134">
        <f>IF('2-E-Communication'!$AB$65="no","",ROUND($I1653,4))</f>
        <v>0.64300000000000002</v>
      </c>
      <c r="K1653" s="134">
        <f>IF('2-E-Communication'!$AB$66="no","",ROUND($I1653,4))</f>
        <v>0.64300000000000002</v>
      </c>
      <c r="L1653" s="134">
        <f>IF('2-E-Communication'!$AB$67="no","",ROUND($I1653,4))</f>
        <v>0.64300000000000002</v>
      </c>
      <c r="M1653" s="134">
        <f>IF('2-E-Communication'!$AB$68="no","",ROUND($I1653,4))</f>
        <v>0.64300000000000002</v>
      </c>
    </row>
    <row r="1654" spans="9:13" x14ac:dyDescent="0.25">
      <c r="I1654" s="134">
        <f t="shared" si="218"/>
        <v>0.64400000000000046</v>
      </c>
      <c r="J1654" s="134">
        <f>IF('2-E-Communication'!$AB$65="no","",ROUND($I1654,4))</f>
        <v>0.64400000000000002</v>
      </c>
      <c r="K1654" s="134">
        <f>IF('2-E-Communication'!$AB$66="no","",ROUND($I1654,4))</f>
        <v>0.64400000000000002</v>
      </c>
      <c r="L1654" s="134">
        <f>IF('2-E-Communication'!$AB$67="no","",ROUND($I1654,4))</f>
        <v>0.64400000000000002</v>
      </c>
      <c r="M1654" s="134">
        <f>IF('2-E-Communication'!$AB$68="no","",ROUND($I1654,4))</f>
        <v>0.64400000000000002</v>
      </c>
    </row>
    <row r="1655" spans="9:13" x14ac:dyDescent="0.25">
      <c r="I1655" s="134">
        <f t="shared" si="218"/>
        <v>0.64500000000000046</v>
      </c>
      <c r="J1655" s="134">
        <f>IF('2-E-Communication'!$AB$65="no","",ROUND($I1655,4))</f>
        <v>0.64500000000000002</v>
      </c>
      <c r="K1655" s="134">
        <f>IF('2-E-Communication'!$AB$66="no","",ROUND($I1655,4))</f>
        <v>0.64500000000000002</v>
      </c>
      <c r="L1655" s="134">
        <f>IF('2-E-Communication'!$AB$67="no","",ROUND($I1655,4))</f>
        <v>0.64500000000000002</v>
      </c>
      <c r="M1655" s="134">
        <f>IF('2-E-Communication'!$AB$68="no","",ROUND($I1655,4))</f>
        <v>0.64500000000000002</v>
      </c>
    </row>
    <row r="1656" spans="9:13" x14ac:dyDescent="0.25">
      <c r="I1656" s="134">
        <f t="shared" si="218"/>
        <v>0.64600000000000046</v>
      </c>
      <c r="J1656" s="134">
        <f>IF('2-E-Communication'!$AB$65="no","",ROUND($I1656,4))</f>
        <v>0.64600000000000002</v>
      </c>
      <c r="K1656" s="134">
        <f>IF('2-E-Communication'!$AB$66="no","",ROUND($I1656,4))</f>
        <v>0.64600000000000002</v>
      </c>
      <c r="L1656" s="134">
        <f>IF('2-E-Communication'!$AB$67="no","",ROUND($I1656,4))</f>
        <v>0.64600000000000002</v>
      </c>
      <c r="M1656" s="134">
        <f>IF('2-E-Communication'!$AB$68="no","",ROUND($I1656,4))</f>
        <v>0.64600000000000002</v>
      </c>
    </row>
    <row r="1657" spans="9:13" x14ac:dyDescent="0.25">
      <c r="I1657" s="134">
        <f t="shared" si="218"/>
        <v>0.64700000000000046</v>
      </c>
      <c r="J1657" s="134">
        <f>IF('2-E-Communication'!$AB$65="no","",ROUND($I1657,4))</f>
        <v>0.64700000000000002</v>
      </c>
      <c r="K1657" s="134">
        <f>IF('2-E-Communication'!$AB$66="no","",ROUND($I1657,4))</f>
        <v>0.64700000000000002</v>
      </c>
      <c r="L1657" s="134">
        <f>IF('2-E-Communication'!$AB$67="no","",ROUND($I1657,4))</f>
        <v>0.64700000000000002</v>
      </c>
      <c r="M1657" s="134">
        <f>IF('2-E-Communication'!$AB$68="no","",ROUND($I1657,4))</f>
        <v>0.64700000000000002</v>
      </c>
    </row>
    <row r="1658" spans="9:13" x14ac:dyDescent="0.25">
      <c r="I1658" s="134">
        <f t="shared" si="218"/>
        <v>0.64800000000000046</v>
      </c>
      <c r="J1658" s="134">
        <f>IF('2-E-Communication'!$AB$65="no","",ROUND($I1658,4))</f>
        <v>0.64800000000000002</v>
      </c>
      <c r="K1658" s="134">
        <f>IF('2-E-Communication'!$AB$66="no","",ROUND($I1658,4))</f>
        <v>0.64800000000000002</v>
      </c>
      <c r="L1658" s="134">
        <f>IF('2-E-Communication'!$AB$67="no","",ROUND($I1658,4))</f>
        <v>0.64800000000000002</v>
      </c>
      <c r="M1658" s="134">
        <f>IF('2-E-Communication'!$AB$68="no","",ROUND($I1658,4))</f>
        <v>0.64800000000000002</v>
      </c>
    </row>
    <row r="1659" spans="9:13" x14ac:dyDescent="0.25">
      <c r="I1659" s="134">
        <f t="shared" si="218"/>
        <v>0.64900000000000047</v>
      </c>
      <c r="J1659" s="134">
        <f>IF('2-E-Communication'!$AB$65="no","",ROUND($I1659,4))</f>
        <v>0.64900000000000002</v>
      </c>
      <c r="K1659" s="134">
        <f>IF('2-E-Communication'!$AB$66="no","",ROUND($I1659,4))</f>
        <v>0.64900000000000002</v>
      </c>
      <c r="L1659" s="134">
        <f>IF('2-E-Communication'!$AB$67="no","",ROUND($I1659,4))</f>
        <v>0.64900000000000002</v>
      </c>
      <c r="M1659" s="134">
        <f>IF('2-E-Communication'!$AB$68="no","",ROUND($I1659,4))</f>
        <v>0.64900000000000002</v>
      </c>
    </row>
    <row r="1660" spans="9:13" x14ac:dyDescent="0.25">
      <c r="I1660" s="134">
        <f t="shared" si="218"/>
        <v>0.65000000000000047</v>
      </c>
      <c r="J1660" s="134">
        <f>IF('2-E-Communication'!$AB$65="no","",ROUND($I1660,4))</f>
        <v>0.65</v>
      </c>
      <c r="K1660" s="134">
        <f>IF('2-E-Communication'!$AB$66="no","",ROUND($I1660,4))</f>
        <v>0.65</v>
      </c>
      <c r="L1660" s="134">
        <f>IF('2-E-Communication'!$AB$67="no","",ROUND($I1660,4))</f>
        <v>0.65</v>
      </c>
      <c r="M1660" s="134">
        <f>IF('2-E-Communication'!$AB$68="no","",ROUND($I1660,4))</f>
        <v>0.65</v>
      </c>
    </row>
    <row r="1661" spans="9:13" x14ac:dyDescent="0.25">
      <c r="I1661" s="134">
        <f t="shared" si="218"/>
        <v>0.65100000000000047</v>
      </c>
      <c r="J1661" s="134">
        <f>IF('2-E-Communication'!$AB$65="no","",ROUND($I1661,4))</f>
        <v>0.65100000000000002</v>
      </c>
      <c r="K1661" s="134">
        <f>IF('2-E-Communication'!$AB$66="no","",ROUND($I1661,4))</f>
        <v>0.65100000000000002</v>
      </c>
      <c r="L1661" s="134">
        <f>IF('2-E-Communication'!$AB$67="no","",ROUND($I1661,4))</f>
        <v>0.65100000000000002</v>
      </c>
      <c r="M1661" s="134">
        <f>IF('2-E-Communication'!$AB$68="no","",ROUND($I1661,4))</f>
        <v>0.65100000000000002</v>
      </c>
    </row>
    <row r="1662" spans="9:13" x14ac:dyDescent="0.25">
      <c r="I1662" s="134">
        <f t="shared" si="218"/>
        <v>0.65200000000000047</v>
      </c>
      <c r="J1662" s="134">
        <f>IF('2-E-Communication'!$AB$65="no","",ROUND($I1662,4))</f>
        <v>0.65200000000000002</v>
      </c>
      <c r="K1662" s="134">
        <f>IF('2-E-Communication'!$AB$66="no","",ROUND($I1662,4))</f>
        <v>0.65200000000000002</v>
      </c>
      <c r="L1662" s="134">
        <f>IF('2-E-Communication'!$AB$67="no","",ROUND($I1662,4))</f>
        <v>0.65200000000000002</v>
      </c>
      <c r="M1662" s="134">
        <f>IF('2-E-Communication'!$AB$68="no","",ROUND($I1662,4))</f>
        <v>0.65200000000000002</v>
      </c>
    </row>
    <row r="1663" spans="9:13" x14ac:dyDescent="0.25">
      <c r="I1663" s="134">
        <f t="shared" si="218"/>
        <v>0.65300000000000047</v>
      </c>
      <c r="J1663" s="134">
        <f>IF('2-E-Communication'!$AB$65="no","",ROUND($I1663,4))</f>
        <v>0.65300000000000002</v>
      </c>
      <c r="K1663" s="134">
        <f>IF('2-E-Communication'!$AB$66="no","",ROUND($I1663,4))</f>
        <v>0.65300000000000002</v>
      </c>
      <c r="L1663" s="134">
        <f>IF('2-E-Communication'!$AB$67="no","",ROUND($I1663,4))</f>
        <v>0.65300000000000002</v>
      </c>
      <c r="M1663" s="134">
        <f>IF('2-E-Communication'!$AB$68="no","",ROUND($I1663,4))</f>
        <v>0.65300000000000002</v>
      </c>
    </row>
    <row r="1664" spans="9:13" x14ac:dyDescent="0.25">
      <c r="I1664" s="134">
        <f t="shared" si="218"/>
        <v>0.65400000000000047</v>
      </c>
      <c r="J1664" s="134">
        <f>IF('2-E-Communication'!$AB$65="no","",ROUND($I1664,4))</f>
        <v>0.65400000000000003</v>
      </c>
      <c r="K1664" s="134">
        <f>IF('2-E-Communication'!$AB$66="no","",ROUND($I1664,4))</f>
        <v>0.65400000000000003</v>
      </c>
      <c r="L1664" s="134">
        <f>IF('2-E-Communication'!$AB$67="no","",ROUND($I1664,4))</f>
        <v>0.65400000000000003</v>
      </c>
      <c r="M1664" s="134">
        <f>IF('2-E-Communication'!$AB$68="no","",ROUND($I1664,4))</f>
        <v>0.65400000000000003</v>
      </c>
    </row>
    <row r="1665" spans="9:13" x14ac:dyDescent="0.25">
      <c r="I1665" s="134">
        <f t="shared" si="218"/>
        <v>0.65500000000000047</v>
      </c>
      <c r="J1665" s="134">
        <f>IF('2-E-Communication'!$AB$65="no","",ROUND($I1665,4))</f>
        <v>0.65500000000000003</v>
      </c>
      <c r="K1665" s="134">
        <f>IF('2-E-Communication'!$AB$66="no","",ROUND($I1665,4))</f>
        <v>0.65500000000000003</v>
      </c>
      <c r="L1665" s="134">
        <f>IF('2-E-Communication'!$AB$67="no","",ROUND($I1665,4))</f>
        <v>0.65500000000000003</v>
      </c>
      <c r="M1665" s="134">
        <f>IF('2-E-Communication'!$AB$68="no","",ROUND($I1665,4))</f>
        <v>0.65500000000000003</v>
      </c>
    </row>
    <row r="1666" spans="9:13" x14ac:dyDescent="0.25">
      <c r="I1666" s="134">
        <f t="shared" si="218"/>
        <v>0.65600000000000047</v>
      </c>
      <c r="J1666" s="134">
        <f>IF('2-E-Communication'!$AB$65="no","",ROUND($I1666,4))</f>
        <v>0.65600000000000003</v>
      </c>
      <c r="K1666" s="134">
        <f>IF('2-E-Communication'!$AB$66="no","",ROUND($I1666,4))</f>
        <v>0.65600000000000003</v>
      </c>
      <c r="L1666" s="134">
        <f>IF('2-E-Communication'!$AB$67="no","",ROUND($I1666,4))</f>
        <v>0.65600000000000003</v>
      </c>
      <c r="M1666" s="134">
        <f>IF('2-E-Communication'!$AB$68="no","",ROUND($I1666,4))</f>
        <v>0.65600000000000003</v>
      </c>
    </row>
    <row r="1667" spans="9:13" x14ac:dyDescent="0.25">
      <c r="I1667" s="134">
        <f t="shared" si="218"/>
        <v>0.65700000000000047</v>
      </c>
      <c r="J1667" s="134">
        <f>IF('2-E-Communication'!$AB$65="no","",ROUND($I1667,4))</f>
        <v>0.65700000000000003</v>
      </c>
      <c r="K1667" s="134">
        <f>IF('2-E-Communication'!$AB$66="no","",ROUND($I1667,4))</f>
        <v>0.65700000000000003</v>
      </c>
      <c r="L1667" s="134">
        <f>IF('2-E-Communication'!$AB$67="no","",ROUND($I1667,4))</f>
        <v>0.65700000000000003</v>
      </c>
      <c r="M1667" s="134">
        <f>IF('2-E-Communication'!$AB$68="no","",ROUND($I1667,4))</f>
        <v>0.65700000000000003</v>
      </c>
    </row>
    <row r="1668" spans="9:13" x14ac:dyDescent="0.25">
      <c r="I1668" s="134">
        <f t="shared" si="218"/>
        <v>0.65800000000000047</v>
      </c>
      <c r="J1668" s="134">
        <f>IF('2-E-Communication'!$AB$65="no","",ROUND($I1668,4))</f>
        <v>0.65800000000000003</v>
      </c>
      <c r="K1668" s="134">
        <f>IF('2-E-Communication'!$AB$66="no","",ROUND($I1668,4))</f>
        <v>0.65800000000000003</v>
      </c>
      <c r="L1668" s="134">
        <f>IF('2-E-Communication'!$AB$67="no","",ROUND($I1668,4))</f>
        <v>0.65800000000000003</v>
      </c>
      <c r="M1668" s="134">
        <f>IF('2-E-Communication'!$AB$68="no","",ROUND($I1668,4))</f>
        <v>0.65800000000000003</v>
      </c>
    </row>
    <row r="1669" spans="9:13" x14ac:dyDescent="0.25">
      <c r="I1669" s="134">
        <f t="shared" si="218"/>
        <v>0.65900000000000047</v>
      </c>
      <c r="J1669" s="134">
        <f>IF('2-E-Communication'!$AB$65="no","",ROUND($I1669,4))</f>
        <v>0.65900000000000003</v>
      </c>
      <c r="K1669" s="134">
        <f>IF('2-E-Communication'!$AB$66="no","",ROUND($I1669,4))</f>
        <v>0.65900000000000003</v>
      </c>
      <c r="L1669" s="134">
        <f>IF('2-E-Communication'!$AB$67="no","",ROUND($I1669,4))</f>
        <v>0.65900000000000003</v>
      </c>
      <c r="M1669" s="134">
        <f>IF('2-E-Communication'!$AB$68="no","",ROUND($I1669,4))</f>
        <v>0.65900000000000003</v>
      </c>
    </row>
    <row r="1670" spans="9:13" x14ac:dyDescent="0.25">
      <c r="I1670" s="134">
        <f t="shared" si="218"/>
        <v>0.66000000000000048</v>
      </c>
      <c r="J1670" s="134">
        <f>IF('2-E-Communication'!$AB$65="no","",ROUND($I1670,4))</f>
        <v>0.66</v>
      </c>
      <c r="K1670" s="134">
        <f>IF('2-E-Communication'!$AB$66="no","",ROUND($I1670,4))</f>
        <v>0.66</v>
      </c>
      <c r="L1670" s="134">
        <f>IF('2-E-Communication'!$AB$67="no","",ROUND($I1670,4))</f>
        <v>0.66</v>
      </c>
      <c r="M1670" s="134">
        <f>IF('2-E-Communication'!$AB$68="no","",ROUND($I1670,4))</f>
        <v>0.66</v>
      </c>
    </row>
    <row r="1671" spans="9:13" x14ac:dyDescent="0.25">
      <c r="I1671" s="134">
        <f t="shared" si="218"/>
        <v>0.66100000000000048</v>
      </c>
      <c r="J1671" s="134">
        <f>IF('2-E-Communication'!$AB$65="no","",ROUND($I1671,4))</f>
        <v>0.66100000000000003</v>
      </c>
      <c r="K1671" s="134">
        <f>IF('2-E-Communication'!$AB$66="no","",ROUND($I1671,4))</f>
        <v>0.66100000000000003</v>
      </c>
      <c r="L1671" s="134">
        <f>IF('2-E-Communication'!$AB$67="no","",ROUND($I1671,4))</f>
        <v>0.66100000000000003</v>
      </c>
      <c r="M1671" s="134">
        <f>IF('2-E-Communication'!$AB$68="no","",ROUND($I1671,4))</f>
        <v>0.66100000000000003</v>
      </c>
    </row>
    <row r="1672" spans="9:13" x14ac:dyDescent="0.25">
      <c r="I1672" s="134">
        <f t="shared" si="218"/>
        <v>0.66200000000000048</v>
      </c>
      <c r="J1672" s="134">
        <f>IF('2-E-Communication'!$AB$65="no","",ROUND($I1672,4))</f>
        <v>0.66200000000000003</v>
      </c>
      <c r="K1672" s="134">
        <f>IF('2-E-Communication'!$AB$66="no","",ROUND($I1672,4))</f>
        <v>0.66200000000000003</v>
      </c>
      <c r="L1672" s="134">
        <f>IF('2-E-Communication'!$AB$67="no","",ROUND($I1672,4))</f>
        <v>0.66200000000000003</v>
      </c>
      <c r="M1672" s="134">
        <f>IF('2-E-Communication'!$AB$68="no","",ROUND($I1672,4))</f>
        <v>0.66200000000000003</v>
      </c>
    </row>
    <row r="1673" spans="9:13" x14ac:dyDescent="0.25">
      <c r="I1673" s="134">
        <f t="shared" si="218"/>
        <v>0.66300000000000048</v>
      </c>
      <c r="J1673" s="134">
        <f>IF('2-E-Communication'!$AB$65="no","",ROUND($I1673,4))</f>
        <v>0.66300000000000003</v>
      </c>
      <c r="K1673" s="134">
        <f>IF('2-E-Communication'!$AB$66="no","",ROUND($I1673,4))</f>
        <v>0.66300000000000003</v>
      </c>
      <c r="L1673" s="134">
        <f>IF('2-E-Communication'!$AB$67="no","",ROUND($I1673,4))</f>
        <v>0.66300000000000003</v>
      </c>
      <c r="M1673" s="134">
        <f>IF('2-E-Communication'!$AB$68="no","",ROUND($I1673,4))</f>
        <v>0.66300000000000003</v>
      </c>
    </row>
    <row r="1674" spans="9:13" x14ac:dyDescent="0.25">
      <c r="I1674" s="134">
        <f t="shared" si="218"/>
        <v>0.66400000000000048</v>
      </c>
      <c r="J1674" s="134">
        <f>IF('2-E-Communication'!$AB$65="no","",ROUND($I1674,4))</f>
        <v>0.66400000000000003</v>
      </c>
      <c r="K1674" s="134">
        <f>IF('2-E-Communication'!$AB$66="no","",ROUND($I1674,4))</f>
        <v>0.66400000000000003</v>
      </c>
      <c r="L1674" s="134">
        <f>IF('2-E-Communication'!$AB$67="no","",ROUND($I1674,4))</f>
        <v>0.66400000000000003</v>
      </c>
      <c r="M1674" s="134">
        <f>IF('2-E-Communication'!$AB$68="no","",ROUND($I1674,4))</f>
        <v>0.66400000000000003</v>
      </c>
    </row>
    <row r="1675" spans="9:13" x14ac:dyDescent="0.25">
      <c r="I1675" s="134">
        <f t="shared" si="218"/>
        <v>0.66500000000000048</v>
      </c>
      <c r="J1675" s="134">
        <f>IF('2-E-Communication'!$AB$65="no","",ROUND($I1675,4))</f>
        <v>0.66500000000000004</v>
      </c>
      <c r="K1675" s="134">
        <f>IF('2-E-Communication'!$AB$66="no","",ROUND($I1675,4))</f>
        <v>0.66500000000000004</v>
      </c>
      <c r="L1675" s="134">
        <f>IF('2-E-Communication'!$AB$67="no","",ROUND($I1675,4))</f>
        <v>0.66500000000000004</v>
      </c>
      <c r="M1675" s="134">
        <f>IF('2-E-Communication'!$AB$68="no","",ROUND($I1675,4))</f>
        <v>0.66500000000000004</v>
      </c>
    </row>
    <row r="1676" spans="9:13" x14ac:dyDescent="0.25">
      <c r="I1676" s="134">
        <f t="shared" si="218"/>
        <v>0.66600000000000048</v>
      </c>
      <c r="J1676" s="134">
        <f>IF('2-E-Communication'!$AB$65="no","",ROUND($I1676,4))</f>
        <v>0.66600000000000004</v>
      </c>
      <c r="K1676" s="134">
        <f>IF('2-E-Communication'!$AB$66="no","",ROUND($I1676,4))</f>
        <v>0.66600000000000004</v>
      </c>
      <c r="L1676" s="134">
        <f>IF('2-E-Communication'!$AB$67="no","",ROUND($I1676,4))</f>
        <v>0.66600000000000004</v>
      </c>
      <c r="M1676" s="134">
        <f>IF('2-E-Communication'!$AB$68="no","",ROUND($I1676,4))</f>
        <v>0.66600000000000004</v>
      </c>
    </row>
    <row r="1677" spans="9:13" x14ac:dyDescent="0.25">
      <c r="I1677" s="134">
        <f t="shared" si="218"/>
        <v>0.66700000000000048</v>
      </c>
      <c r="J1677" s="134">
        <f>IF('2-E-Communication'!$AB$65="no","",ROUND($I1677,4))</f>
        <v>0.66700000000000004</v>
      </c>
      <c r="K1677" s="134">
        <f>IF('2-E-Communication'!$AB$66="no","",ROUND($I1677,4))</f>
        <v>0.66700000000000004</v>
      </c>
      <c r="L1677" s="134">
        <f>IF('2-E-Communication'!$AB$67="no","",ROUND($I1677,4))</f>
        <v>0.66700000000000004</v>
      </c>
      <c r="M1677" s="134">
        <f>IF('2-E-Communication'!$AB$68="no","",ROUND($I1677,4))</f>
        <v>0.66700000000000004</v>
      </c>
    </row>
    <row r="1678" spans="9:13" x14ac:dyDescent="0.25">
      <c r="I1678" s="134">
        <f t="shared" si="218"/>
        <v>0.66800000000000048</v>
      </c>
      <c r="J1678" s="134">
        <f>IF('2-E-Communication'!$AB$65="no","",ROUND($I1678,4))</f>
        <v>0.66800000000000004</v>
      </c>
      <c r="K1678" s="134">
        <f>IF('2-E-Communication'!$AB$66="no","",ROUND($I1678,4))</f>
        <v>0.66800000000000004</v>
      </c>
      <c r="L1678" s="134">
        <f>IF('2-E-Communication'!$AB$67="no","",ROUND($I1678,4))</f>
        <v>0.66800000000000004</v>
      </c>
      <c r="M1678" s="134">
        <f>IF('2-E-Communication'!$AB$68="no","",ROUND($I1678,4))</f>
        <v>0.66800000000000004</v>
      </c>
    </row>
    <row r="1679" spans="9:13" x14ac:dyDescent="0.25">
      <c r="I1679" s="134">
        <f t="shared" si="218"/>
        <v>0.66900000000000048</v>
      </c>
      <c r="J1679" s="134">
        <f>IF('2-E-Communication'!$AB$65="no","",ROUND($I1679,4))</f>
        <v>0.66900000000000004</v>
      </c>
      <c r="K1679" s="134">
        <f>IF('2-E-Communication'!$AB$66="no","",ROUND($I1679,4))</f>
        <v>0.66900000000000004</v>
      </c>
      <c r="L1679" s="134">
        <f>IF('2-E-Communication'!$AB$67="no","",ROUND($I1679,4))</f>
        <v>0.66900000000000004</v>
      </c>
      <c r="M1679" s="134">
        <f>IF('2-E-Communication'!$AB$68="no","",ROUND($I1679,4))</f>
        <v>0.66900000000000004</v>
      </c>
    </row>
    <row r="1680" spans="9:13" x14ac:dyDescent="0.25">
      <c r="I1680" s="134">
        <f t="shared" si="218"/>
        <v>0.67000000000000048</v>
      </c>
      <c r="J1680" s="134">
        <f>IF('2-E-Communication'!$AB$65="no","",ROUND($I1680,4))</f>
        <v>0.67</v>
      </c>
      <c r="K1680" s="134">
        <f>IF('2-E-Communication'!$AB$66="no","",ROUND($I1680,4))</f>
        <v>0.67</v>
      </c>
      <c r="L1680" s="134">
        <f>IF('2-E-Communication'!$AB$67="no","",ROUND($I1680,4))</f>
        <v>0.67</v>
      </c>
      <c r="M1680" s="134">
        <f>IF('2-E-Communication'!$AB$68="no","",ROUND($I1680,4))</f>
        <v>0.67</v>
      </c>
    </row>
    <row r="1681" spans="9:13" x14ac:dyDescent="0.25">
      <c r="I1681" s="134">
        <f t="shared" si="218"/>
        <v>0.67100000000000048</v>
      </c>
      <c r="J1681" s="134">
        <f>IF('2-E-Communication'!$AB$65="no","",ROUND($I1681,4))</f>
        <v>0.67100000000000004</v>
      </c>
      <c r="K1681" s="134">
        <f>IF('2-E-Communication'!$AB$66="no","",ROUND($I1681,4))</f>
        <v>0.67100000000000004</v>
      </c>
      <c r="L1681" s="134">
        <f>IF('2-E-Communication'!$AB$67="no","",ROUND($I1681,4))</f>
        <v>0.67100000000000004</v>
      </c>
      <c r="M1681" s="134">
        <f>IF('2-E-Communication'!$AB$68="no","",ROUND($I1681,4))</f>
        <v>0.67100000000000004</v>
      </c>
    </row>
    <row r="1682" spans="9:13" x14ac:dyDescent="0.25">
      <c r="I1682" s="134">
        <f t="shared" si="218"/>
        <v>0.67200000000000049</v>
      </c>
      <c r="J1682" s="134">
        <f>IF('2-E-Communication'!$AB$65="no","",ROUND($I1682,4))</f>
        <v>0.67200000000000004</v>
      </c>
      <c r="K1682" s="134">
        <f>IF('2-E-Communication'!$AB$66="no","",ROUND($I1682,4))</f>
        <v>0.67200000000000004</v>
      </c>
      <c r="L1682" s="134">
        <f>IF('2-E-Communication'!$AB$67="no","",ROUND($I1682,4))</f>
        <v>0.67200000000000004</v>
      </c>
      <c r="M1682" s="134">
        <f>IF('2-E-Communication'!$AB$68="no","",ROUND($I1682,4))</f>
        <v>0.67200000000000004</v>
      </c>
    </row>
    <row r="1683" spans="9:13" x14ac:dyDescent="0.25">
      <c r="I1683" s="134">
        <f t="shared" si="218"/>
        <v>0.67300000000000049</v>
      </c>
      <c r="J1683" s="134">
        <f>IF('2-E-Communication'!$AB$65="no","",ROUND($I1683,4))</f>
        <v>0.67300000000000004</v>
      </c>
      <c r="K1683" s="134">
        <f>IF('2-E-Communication'!$AB$66="no","",ROUND($I1683,4))</f>
        <v>0.67300000000000004</v>
      </c>
      <c r="L1683" s="134">
        <f>IF('2-E-Communication'!$AB$67="no","",ROUND($I1683,4))</f>
        <v>0.67300000000000004</v>
      </c>
      <c r="M1683" s="134">
        <f>IF('2-E-Communication'!$AB$68="no","",ROUND($I1683,4))</f>
        <v>0.67300000000000004</v>
      </c>
    </row>
    <row r="1684" spans="9:13" x14ac:dyDescent="0.25">
      <c r="I1684" s="134">
        <f t="shared" si="218"/>
        <v>0.67400000000000049</v>
      </c>
      <c r="J1684" s="134">
        <f>IF('2-E-Communication'!$AB$65="no","",ROUND($I1684,4))</f>
        <v>0.67400000000000004</v>
      </c>
      <c r="K1684" s="134">
        <f>IF('2-E-Communication'!$AB$66="no","",ROUND($I1684,4))</f>
        <v>0.67400000000000004</v>
      </c>
      <c r="L1684" s="134">
        <f>IF('2-E-Communication'!$AB$67="no","",ROUND($I1684,4))</f>
        <v>0.67400000000000004</v>
      </c>
      <c r="M1684" s="134">
        <f>IF('2-E-Communication'!$AB$68="no","",ROUND($I1684,4))</f>
        <v>0.67400000000000004</v>
      </c>
    </row>
    <row r="1685" spans="9:13" x14ac:dyDescent="0.25">
      <c r="I1685" s="134">
        <f t="shared" si="218"/>
        <v>0.67500000000000049</v>
      </c>
      <c r="J1685" s="134">
        <f>IF('2-E-Communication'!$AB$65="no","",ROUND($I1685,4))</f>
        <v>0.67500000000000004</v>
      </c>
      <c r="K1685" s="134">
        <f>IF('2-E-Communication'!$AB$66="no","",ROUND($I1685,4))</f>
        <v>0.67500000000000004</v>
      </c>
      <c r="L1685" s="134">
        <f>IF('2-E-Communication'!$AB$67="no","",ROUND($I1685,4))</f>
        <v>0.67500000000000004</v>
      </c>
      <c r="M1685" s="134">
        <f>IF('2-E-Communication'!$AB$68="no","",ROUND($I1685,4))</f>
        <v>0.67500000000000004</v>
      </c>
    </row>
    <row r="1686" spans="9:13" x14ac:dyDescent="0.25">
      <c r="I1686" s="134">
        <f t="shared" si="218"/>
        <v>0.67600000000000049</v>
      </c>
      <c r="J1686" s="134">
        <f>IF('2-E-Communication'!$AB$65="no","",ROUND($I1686,4))</f>
        <v>0.67600000000000005</v>
      </c>
      <c r="K1686" s="134">
        <f>IF('2-E-Communication'!$AB$66="no","",ROUND($I1686,4))</f>
        <v>0.67600000000000005</v>
      </c>
      <c r="L1686" s="134">
        <f>IF('2-E-Communication'!$AB$67="no","",ROUND($I1686,4))</f>
        <v>0.67600000000000005</v>
      </c>
      <c r="M1686" s="134">
        <f>IF('2-E-Communication'!$AB$68="no","",ROUND($I1686,4))</f>
        <v>0.67600000000000005</v>
      </c>
    </row>
    <row r="1687" spans="9:13" x14ac:dyDescent="0.25">
      <c r="I1687" s="134">
        <f t="shared" si="218"/>
        <v>0.67700000000000049</v>
      </c>
      <c r="J1687" s="134">
        <f>IF('2-E-Communication'!$AB$65="no","",ROUND($I1687,4))</f>
        <v>0.67700000000000005</v>
      </c>
      <c r="K1687" s="134">
        <f>IF('2-E-Communication'!$AB$66="no","",ROUND($I1687,4))</f>
        <v>0.67700000000000005</v>
      </c>
      <c r="L1687" s="134">
        <f>IF('2-E-Communication'!$AB$67="no","",ROUND($I1687,4))</f>
        <v>0.67700000000000005</v>
      </c>
      <c r="M1687" s="134">
        <f>IF('2-E-Communication'!$AB$68="no","",ROUND($I1687,4))</f>
        <v>0.67700000000000005</v>
      </c>
    </row>
    <row r="1688" spans="9:13" x14ac:dyDescent="0.25">
      <c r="I1688" s="134">
        <f t="shared" si="218"/>
        <v>0.67800000000000049</v>
      </c>
      <c r="J1688" s="134">
        <f>IF('2-E-Communication'!$AB$65="no","",ROUND($I1688,4))</f>
        <v>0.67800000000000005</v>
      </c>
      <c r="K1688" s="134">
        <f>IF('2-E-Communication'!$AB$66="no","",ROUND($I1688,4))</f>
        <v>0.67800000000000005</v>
      </c>
      <c r="L1688" s="134">
        <f>IF('2-E-Communication'!$AB$67="no","",ROUND($I1688,4))</f>
        <v>0.67800000000000005</v>
      </c>
      <c r="M1688" s="134">
        <f>IF('2-E-Communication'!$AB$68="no","",ROUND($I1688,4))</f>
        <v>0.67800000000000005</v>
      </c>
    </row>
    <row r="1689" spans="9:13" x14ac:dyDescent="0.25">
      <c r="I1689" s="134">
        <f t="shared" si="218"/>
        <v>0.67900000000000049</v>
      </c>
      <c r="J1689" s="134">
        <f>IF('2-E-Communication'!$AB$65="no","",ROUND($I1689,4))</f>
        <v>0.67900000000000005</v>
      </c>
      <c r="K1689" s="134">
        <f>IF('2-E-Communication'!$AB$66="no","",ROUND($I1689,4))</f>
        <v>0.67900000000000005</v>
      </c>
      <c r="L1689" s="134">
        <f>IF('2-E-Communication'!$AB$67="no","",ROUND($I1689,4))</f>
        <v>0.67900000000000005</v>
      </c>
      <c r="M1689" s="134">
        <f>IF('2-E-Communication'!$AB$68="no","",ROUND($I1689,4))</f>
        <v>0.67900000000000005</v>
      </c>
    </row>
    <row r="1690" spans="9:13" x14ac:dyDescent="0.25">
      <c r="I1690" s="134">
        <f t="shared" si="218"/>
        <v>0.68000000000000049</v>
      </c>
      <c r="J1690" s="134">
        <f>IF('2-E-Communication'!$AB$65="no","",ROUND($I1690,4))</f>
        <v>0.68</v>
      </c>
      <c r="K1690" s="134">
        <f>IF('2-E-Communication'!$AB$66="no","",ROUND($I1690,4))</f>
        <v>0.68</v>
      </c>
      <c r="L1690" s="134">
        <f>IF('2-E-Communication'!$AB$67="no","",ROUND($I1690,4))</f>
        <v>0.68</v>
      </c>
      <c r="M1690" s="134">
        <f>IF('2-E-Communication'!$AB$68="no","",ROUND($I1690,4))</f>
        <v>0.68</v>
      </c>
    </row>
    <row r="1691" spans="9:13" x14ac:dyDescent="0.25">
      <c r="I1691" s="134">
        <f t="shared" si="218"/>
        <v>0.68100000000000049</v>
      </c>
      <c r="J1691" s="134">
        <f>IF('2-E-Communication'!$AB$65="no","",ROUND($I1691,4))</f>
        <v>0.68100000000000005</v>
      </c>
      <c r="K1691" s="134">
        <f>IF('2-E-Communication'!$AB$66="no","",ROUND($I1691,4))</f>
        <v>0.68100000000000005</v>
      </c>
      <c r="L1691" s="134">
        <f>IF('2-E-Communication'!$AB$67="no","",ROUND($I1691,4))</f>
        <v>0.68100000000000005</v>
      </c>
      <c r="M1691" s="134">
        <f>IF('2-E-Communication'!$AB$68="no","",ROUND($I1691,4))</f>
        <v>0.68100000000000005</v>
      </c>
    </row>
    <row r="1692" spans="9:13" x14ac:dyDescent="0.25">
      <c r="I1692" s="134">
        <f t="shared" si="218"/>
        <v>0.68200000000000049</v>
      </c>
      <c r="J1692" s="134">
        <f>IF('2-E-Communication'!$AB$65="no","",ROUND($I1692,4))</f>
        <v>0.68200000000000005</v>
      </c>
      <c r="K1692" s="134">
        <f>IF('2-E-Communication'!$AB$66="no","",ROUND($I1692,4))</f>
        <v>0.68200000000000005</v>
      </c>
      <c r="L1692" s="134">
        <f>IF('2-E-Communication'!$AB$67="no","",ROUND($I1692,4))</f>
        <v>0.68200000000000005</v>
      </c>
      <c r="M1692" s="134">
        <f>IF('2-E-Communication'!$AB$68="no","",ROUND($I1692,4))</f>
        <v>0.68200000000000005</v>
      </c>
    </row>
    <row r="1693" spans="9:13" x14ac:dyDescent="0.25">
      <c r="I1693" s="134">
        <f t="shared" si="218"/>
        <v>0.6830000000000005</v>
      </c>
      <c r="J1693" s="134">
        <f>IF('2-E-Communication'!$AB$65="no","",ROUND($I1693,4))</f>
        <v>0.68300000000000005</v>
      </c>
      <c r="K1693" s="134">
        <f>IF('2-E-Communication'!$AB$66="no","",ROUND($I1693,4))</f>
        <v>0.68300000000000005</v>
      </c>
      <c r="L1693" s="134">
        <f>IF('2-E-Communication'!$AB$67="no","",ROUND($I1693,4))</f>
        <v>0.68300000000000005</v>
      </c>
      <c r="M1693" s="134">
        <f>IF('2-E-Communication'!$AB$68="no","",ROUND($I1693,4))</f>
        <v>0.68300000000000005</v>
      </c>
    </row>
    <row r="1694" spans="9:13" x14ac:dyDescent="0.25">
      <c r="I1694" s="134">
        <f t="shared" si="218"/>
        <v>0.6840000000000005</v>
      </c>
      <c r="J1694" s="134">
        <f>IF('2-E-Communication'!$AB$65="no","",ROUND($I1694,4))</f>
        <v>0.68400000000000005</v>
      </c>
      <c r="K1694" s="134">
        <f>IF('2-E-Communication'!$AB$66="no","",ROUND($I1694,4))</f>
        <v>0.68400000000000005</v>
      </c>
      <c r="L1694" s="134">
        <f>IF('2-E-Communication'!$AB$67="no","",ROUND($I1694,4))</f>
        <v>0.68400000000000005</v>
      </c>
      <c r="M1694" s="134">
        <f>IF('2-E-Communication'!$AB$68="no","",ROUND($I1694,4))</f>
        <v>0.68400000000000005</v>
      </c>
    </row>
    <row r="1695" spans="9:13" x14ac:dyDescent="0.25">
      <c r="I1695" s="134">
        <f t="shared" si="218"/>
        <v>0.6850000000000005</v>
      </c>
      <c r="J1695" s="134">
        <f>IF('2-E-Communication'!$AB$65="no","",ROUND($I1695,4))</f>
        <v>0.68500000000000005</v>
      </c>
      <c r="K1695" s="134">
        <f>IF('2-E-Communication'!$AB$66="no","",ROUND($I1695,4))</f>
        <v>0.68500000000000005</v>
      </c>
      <c r="L1695" s="134">
        <f>IF('2-E-Communication'!$AB$67="no","",ROUND($I1695,4))</f>
        <v>0.68500000000000005</v>
      </c>
      <c r="M1695" s="134">
        <f>IF('2-E-Communication'!$AB$68="no","",ROUND($I1695,4))</f>
        <v>0.68500000000000005</v>
      </c>
    </row>
    <row r="1696" spans="9:13" x14ac:dyDescent="0.25">
      <c r="I1696" s="134">
        <f t="shared" si="218"/>
        <v>0.6860000000000005</v>
      </c>
      <c r="J1696" s="134">
        <f>IF('2-E-Communication'!$AB$65="no","",ROUND($I1696,4))</f>
        <v>0.68600000000000005</v>
      </c>
      <c r="K1696" s="134">
        <f>IF('2-E-Communication'!$AB$66="no","",ROUND($I1696,4))</f>
        <v>0.68600000000000005</v>
      </c>
      <c r="L1696" s="134">
        <f>IF('2-E-Communication'!$AB$67="no","",ROUND($I1696,4))</f>
        <v>0.68600000000000005</v>
      </c>
      <c r="M1696" s="134">
        <f>IF('2-E-Communication'!$AB$68="no","",ROUND($I1696,4))</f>
        <v>0.68600000000000005</v>
      </c>
    </row>
    <row r="1697" spans="9:13" x14ac:dyDescent="0.25">
      <c r="I1697" s="134">
        <f t="shared" si="218"/>
        <v>0.6870000000000005</v>
      </c>
      <c r="J1697" s="134">
        <f>IF('2-E-Communication'!$AB$65="no","",ROUND($I1697,4))</f>
        <v>0.68700000000000006</v>
      </c>
      <c r="K1697" s="134">
        <f>IF('2-E-Communication'!$AB$66="no","",ROUND($I1697,4))</f>
        <v>0.68700000000000006</v>
      </c>
      <c r="L1697" s="134">
        <f>IF('2-E-Communication'!$AB$67="no","",ROUND($I1697,4))</f>
        <v>0.68700000000000006</v>
      </c>
      <c r="M1697" s="134">
        <f>IF('2-E-Communication'!$AB$68="no","",ROUND($I1697,4))</f>
        <v>0.68700000000000006</v>
      </c>
    </row>
    <row r="1698" spans="9:13" x14ac:dyDescent="0.25">
      <c r="I1698" s="134">
        <f t="shared" si="218"/>
        <v>0.6880000000000005</v>
      </c>
      <c r="J1698" s="134">
        <f>IF('2-E-Communication'!$AB$65="no","",ROUND($I1698,4))</f>
        <v>0.68799999999999994</v>
      </c>
      <c r="K1698" s="134">
        <f>IF('2-E-Communication'!$AB$66="no","",ROUND($I1698,4))</f>
        <v>0.68799999999999994</v>
      </c>
      <c r="L1698" s="134">
        <f>IF('2-E-Communication'!$AB$67="no","",ROUND($I1698,4))</f>
        <v>0.68799999999999994</v>
      </c>
      <c r="M1698" s="134">
        <f>IF('2-E-Communication'!$AB$68="no","",ROUND($I1698,4))</f>
        <v>0.68799999999999994</v>
      </c>
    </row>
    <row r="1699" spans="9:13" x14ac:dyDescent="0.25">
      <c r="I1699" s="134">
        <f t="shared" si="218"/>
        <v>0.6890000000000005</v>
      </c>
      <c r="J1699" s="134">
        <f>IF('2-E-Communication'!$AB$65="no","",ROUND($I1699,4))</f>
        <v>0.68899999999999995</v>
      </c>
      <c r="K1699" s="134">
        <f>IF('2-E-Communication'!$AB$66="no","",ROUND($I1699,4))</f>
        <v>0.68899999999999995</v>
      </c>
      <c r="L1699" s="134">
        <f>IF('2-E-Communication'!$AB$67="no","",ROUND($I1699,4))</f>
        <v>0.68899999999999995</v>
      </c>
      <c r="M1699" s="134">
        <f>IF('2-E-Communication'!$AB$68="no","",ROUND($I1699,4))</f>
        <v>0.68899999999999995</v>
      </c>
    </row>
    <row r="1700" spans="9:13" x14ac:dyDescent="0.25">
      <c r="I1700" s="134">
        <f t="shared" si="218"/>
        <v>0.6900000000000005</v>
      </c>
      <c r="J1700" s="134">
        <f>IF('2-E-Communication'!$AB$65="no","",ROUND($I1700,4))</f>
        <v>0.69</v>
      </c>
      <c r="K1700" s="134">
        <f>IF('2-E-Communication'!$AB$66="no","",ROUND($I1700,4))</f>
        <v>0.69</v>
      </c>
      <c r="L1700" s="134">
        <f>IF('2-E-Communication'!$AB$67="no","",ROUND($I1700,4))</f>
        <v>0.69</v>
      </c>
      <c r="M1700" s="134">
        <f>IF('2-E-Communication'!$AB$68="no","",ROUND($I1700,4))</f>
        <v>0.69</v>
      </c>
    </row>
    <row r="1701" spans="9:13" x14ac:dyDescent="0.25">
      <c r="I1701" s="134">
        <f t="shared" si="218"/>
        <v>0.6910000000000005</v>
      </c>
      <c r="J1701" s="134">
        <f>IF('2-E-Communication'!$AB$65="no","",ROUND($I1701,4))</f>
        <v>0.69099999999999995</v>
      </c>
      <c r="K1701" s="134">
        <f>IF('2-E-Communication'!$AB$66="no","",ROUND($I1701,4))</f>
        <v>0.69099999999999995</v>
      </c>
      <c r="L1701" s="134">
        <f>IF('2-E-Communication'!$AB$67="no","",ROUND($I1701,4))</f>
        <v>0.69099999999999995</v>
      </c>
      <c r="M1701" s="134">
        <f>IF('2-E-Communication'!$AB$68="no","",ROUND($I1701,4))</f>
        <v>0.69099999999999995</v>
      </c>
    </row>
    <row r="1702" spans="9:13" x14ac:dyDescent="0.25">
      <c r="I1702" s="134">
        <f t="shared" si="218"/>
        <v>0.6920000000000005</v>
      </c>
      <c r="J1702" s="134">
        <f>IF('2-E-Communication'!$AB$65="no","",ROUND($I1702,4))</f>
        <v>0.69199999999999995</v>
      </c>
      <c r="K1702" s="134">
        <f>IF('2-E-Communication'!$AB$66="no","",ROUND($I1702,4))</f>
        <v>0.69199999999999995</v>
      </c>
      <c r="L1702" s="134">
        <f>IF('2-E-Communication'!$AB$67="no","",ROUND($I1702,4))</f>
        <v>0.69199999999999995</v>
      </c>
      <c r="M1702" s="134">
        <f>IF('2-E-Communication'!$AB$68="no","",ROUND($I1702,4))</f>
        <v>0.69199999999999995</v>
      </c>
    </row>
    <row r="1703" spans="9:13" x14ac:dyDescent="0.25">
      <c r="I1703" s="134">
        <f t="shared" si="218"/>
        <v>0.6930000000000005</v>
      </c>
      <c r="J1703" s="134">
        <f>IF('2-E-Communication'!$AB$65="no","",ROUND($I1703,4))</f>
        <v>0.69299999999999995</v>
      </c>
      <c r="K1703" s="134">
        <f>IF('2-E-Communication'!$AB$66="no","",ROUND($I1703,4))</f>
        <v>0.69299999999999995</v>
      </c>
      <c r="L1703" s="134">
        <f>IF('2-E-Communication'!$AB$67="no","",ROUND($I1703,4))</f>
        <v>0.69299999999999995</v>
      </c>
      <c r="M1703" s="134">
        <f>IF('2-E-Communication'!$AB$68="no","",ROUND($I1703,4))</f>
        <v>0.69299999999999995</v>
      </c>
    </row>
    <row r="1704" spans="9:13" x14ac:dyDescent="0.25">
      <c r="I1704" s="134">
        <f t="shared" si="218"/>
        <v>0.69400000000000051</v>
      </c>
      <c r="J1704" s="134">
        <f>IF('2-E-Communication'!$AB$65="no","",ROUND($I1704,4))</f>
        <v>0.69399999999999995</v>
      </c>
      <c r="K1704" s="134">
        <f>IF('2-E-Communication'!$AB$66="no","",ROUND($I1704,4))</f>
        <v>0.69399999999999995</v>
      </c>
      <c r="L1704" s="134">
        <f>IF('2-E-Communication'!$AB$67="no","",ROUND($I1704,4))</f>
        <v>0.69399999999999995</v>
      </c>
      <c r="M1704" s="134">
        <f>IF('2-E-Communication'!$AB$68="no","",ROUND($I1704,4))</f>
        <v>0.69399999999999995</v>
      </c>
    </row>
    <row r="1705" spans="9:13" x14ac:dyDescent="0.25">
      <c r="I1705" s="134">
        <f t="shared" si="218"/>
        <v>0.69500000000000051</v>
      </c>
      <c r="J1705" s="134">
        <f>IF('2-E-Communication'!$AB$65="no","",ROUND($I1705,4))</f>
        <v>0.69499999999999995</v>
      </c>
      <c r="K1705" s="134">
        <f>IF('2-E-Communication'!$AB$66="no","",ROUND($I1705,4))</f>
        <v>0.69499999999999995</v>
      </c>
      <c r="L1705" s="134">
        <f>IF('2-E-Communication'!$AB$67="no","",ROUND($I1705,4))</f>
        <v>0.69499999999999995</v>
      </c>
      <c r="M1705" s="134">
        <f>IF('2-E-Communication'!$AB$68="no","",ROUND($I1705,4))</f>
        <v>0.69499999999999995</v>
      </c>
    </row>
    <row r="1706" spans="9:13" x14ac:dyDescent="0.25">
      <c r="I1706" s="134">
        <f t="shared" si="218"/>
        <v>0.69600000000000051</v>
      </c>
      <c r="J1706" s="134">
        <f>IF('2-E-Communication'!$AB$65="no","",ROUND($I1706,4))</f>
        <v>0.69599999999999995</v>
      </c>
      <c r="K1706" s="134">
        <f>IF('2-E-Communication'!$AB$66="no","",ROUND($I1706,4))</f>
        <v>0.69599999999999995</v>
      </c>
      <c r="L1706" s="134">
        <f>IF('2-E-Communication'!$AB$67="no","",ROUND($I1706,4))</f>
        <v>0.69599999999999995</v>
      </c>
      <c r="M1706" s="134">
        <f>IF('2-E-Communication'!$AB$68="no","",ROUND($I1706,4))</f>
        <v>0.69599999999999995</v>
      </c>
    </row>
    <row r="1707" spans="9:13" x14ac:dyDescent="0.25">
      <c r="I1707" s="134">
        <f t="shared" ref="I1707:I1770" si="219">I1706+0.001</f>
        <v>0.69700000000000051</v>
      </c>
      <c r="J1707" s="134">
        <f>IF('2-E-Communication'!$AB$65="no","",ROUND($I1707,4))</f>
        <v>0.69699999999999995</v>
      </c>
      <c r="K1707" s="134">
        <f>IF('2-E-Communication'!$AB$66="no","",ROUND($I1707,4))</f>
        <v>0.69699999999999995</v>
      </c>
      <c r="L1707" s="134">
        <f>IF('2-E-Communication'!$AB$67="no","",ROUND($I1707,4))</f>
        <v>0.69699999999999995</v>
      </c>
      <c r="M1707" s="134">
        <f>IF('2-E-Communication'!$AB$68="no","",ROUND($I1707,4))</f>
        <v>0.69699999999999995</v>
      </c>
    </row>
    <row r="1708" spans="9:13" x14ac:dyDescent="0.25">
      <c r="I1708" s="134">
        <f t="shared" si="219"/>
        <v>0.69800000000000051</v>
      </c>
      <c r="J1708" s="134">
        <f>IF('2-E-Communication'!$AB$65="no","",ROUND($I1708,4))</f>
        <v>0.69799999999999995</v>
      </c>
      <c r="K1708" s="134">
        <f>IF('2-E-Communication'!$AB$66="no","",ROUND($I1708,4))</f>
        <v>0.69799999999999995</v>
      </c>
      <c r="L1708" s="134">
        <f>IF('2-E-Communication'!$AB$67="no","",ROUND($I1708,4))</f>
        <v>0.69799999999999995</v>
      </c>
      <c r="M1708" s="134">
        <f>IF('2-E-Communication'!$AB$68="no","",ROUND($I1708,4))</f>
        <v>0.69799999999999995</v>
      </c>
    </row>
    <row r="1709" spans="9:13" x14ac:dyDescent="0.25">
      <c r="I1709" s="134">
        <f t="shared" si="219"/>
        <v>0.69900000000000051</v>
      </c>
      <c r="J1709" s="134">
        <f>IF('2-E-Communication'!$AB$65="no","",ROUND($I1709,4))</f>
        <v>0.69899999999999995</v>
      </c>
      <c r="K1709" s="134">
        <f>IF('2-E-Communication'!$AB$66="no","",ROUND($I1709,4))</f>
        <v>0.69899999999999995</v>
      </c>
      <c r="L1709" s="134">
        <f>IF('2-E-Communication'!$AB$67="no","",ROUND($I1709,4))</f>
        <v>0.69899999999999995</v>
      </c>
      <c r="M1709" s="134">
        <f>IF('2-E-Communication'!$AB$68="no","",ROUND($I1709,4))</f>
        <v>0.69899999999999995</v>
      </c>
    </row>
    <row r="1710" spans="9:13" x14ac:dyDescent="0.25">
      <c r="I1710" s="134">
        <f t="shared" si="219"/>
        <v>0.70000000000000051</v>
      </c>
      <c r="J1710" s="134">
        <f>IF('2-E-Communication'!$AB$65="no","",ROUND($I1710,4))</f>
        <v>0.7</v>
      </c>
      <c r="K1710" s="134">
        <f>IF('2-E-Communication'!$AB$66="no","",ROUND($I1710,4))</f>
        <v>0.7</v>
      </c>
      <c r="L1710" s="134">
        <f>IF('2-E-Communication'!$AB$67="no","",ROUND($I1710,4))</f>
        <v>0.7</v>
      </c>
      <c r="M1710" s="134">
        <f>IF('2-E-Communication'!$AB$68="no","",ROUND($I1710,4))</f>
        <v>0.7</v>
      </c>
    </row>
    <row r="1711" spans="9:13" x14ac:dyDescent="0.25">
      <c r="I1711" s="134">
        <f t="shared" si="219"/>
        <v>0.70100000000000051</v>
      </c>
      <c r="J1711" s="134">
        <f>IF('2-E-Communication'!$AB$65="no","",ROUND($I1711,4))</f>
        <v>0.70099999999999996</v>
      </c>
      <c r="K1711" s="134">
        <f>IF('2-E-Communication'!$AB$66="no","",ROUND($I1711,4))</f>
        <v>0.70099999999999996</v>
      </c>
      <c r="L1711" s="134">
        <f>IF('2-E-Communication'!$AB$67="no","",ROUND($I1711,4))</f>
        <v>0.70099999999999996</v>
      </c>
      <c r="M1711" s="134">
        <f>IF('2-E-Communication'!$AB$68="no","",ROUND($I1711,4))</f>
        <v>0.70099999999999996</v>
      </c>
    </row>
    <row r="1712" spans="9:13" x14ac:dyDescent="0.25">
      <c r="I1712" s="134">
        <f t="shared" si="219"/>
        <v>0.70200000000000051</v>
      </c>
      <c r="J1712" s="134">
        <f>IF('2-E-Communication'!$AB$65="no","",ROUND($I1712,4))</f>
        <v>0.70199999999999996</v>
      </c>
      <c r="K1712" s="134">
        <f>IF('2-E-Communication'!$AB$66="no","",ROUND($I1712,4))</f>
        <v>0.70199999999999996</v>
      </c>
      <c r="L1712" s="134">
        <f>IF('2-E-Communication'!$AB$67="no","",ROUND($I1712,4))</f>
        <v>0.70199999999999996</v>
      </c>
      <c r="M1712" s="134">
        <f>IF('2-E-Communication'!$AB$68="no","",ROUND($I1712,4))</f>
        <v>0.70199999999999996</v>
      </c>
    </row>
    <row r="1713" spans="9:13" x14ac:dyDescent="0.25">
      <c r="I1713" s="134">
        <f t="shared" si="219"/>
        <v>0.70300000000000051</v>
      </c>
      <c r="J1713" s="134">
        <f>IF('2-E-Communication'!$AB$65="no","",ROUND($I1713,4))</f>
        <v>0.70299999999999996</v>
      </c>
      <c r="K1713" s="134">
        <f>IF('2-E-Communication'!$AB$66="no","",ROUND($I1713,4))</f>
        <v>0.70299999999999996</v>
      </c>
      <c r="L1713" s="134">
        <f>IF('2-E-Communication'!$AB$67="no","",ROUND($I1713,4))</f>
        <v>0.70299999999999996</v>
      </c>
      <c r="M1713" s="134">
        <f>IF('2-E-Communication'!$AB$68="no","",ROUND($I1713,4))</f>
        <v>0.70299999999999996</v>
      </c>
    </row>
    <row r="1714" spans="9:13" x14ac:dyDescent="0.25">
      <c r="I1714" s="134">
        <f t="shared" si="219"/>
        <v>0.70400000000000051</v>
      </c>
      <c r="J1714" s="134">
        <f>IF('2-E-Communication'!$AB$65="no","",ROUND($I1714,4))</f>
        <v>0.70399999999999996</v>
      </c>
      <c r="K1714" s="134">
        <f>IF('2-E-Communication'!$AB$66="no","",ROUND($I1714,4))</f>
        <v>0.70399999999999996</v>
      </c>
      <c r="L1714" s="134">
        <f>IF('2-E-Communication'!$AB$67="no","",ROUND($I1714,4))</f>
        <v>0.70399999999999996</v>
      </c>
      <c r="M1714" s="134">
        <f>IF('2-E-Communication'!$AB$68="no","",ROUND($I1714,4))</f>
        <v>0.70399999999999996</v>
      </c>
    </row>
    <row r="1715" spans="9:13" x14ac:dyDescent="0.25">
      <c r="I1715" s="134">
        <f t="shared" si="219"/>
        <v>0.70500000000000052</v>
      </c>
      <c r="J1715" s="134">
        <f>IF('2-E-Communication'!$AB$65="no","",ROUND($I1715,4))</f>
        <v>0.70499999999999996</v>
      </c>
      <c r="K1715" s="134">
        <f>IF('2-E-Communication'!$AB$66="no","",ROUND($I1715,4))</f>
        <v>0.70499999999999996</v>
      </c>
      <c r="L1715" s="134">
        <f>IF('2-E-Communication'!$AB$67="no","",ROUND($I1715,4))</f>
        <v>0.70499999999999996</v>
      </c>
      <c r="M1715" s="134">
        <f>IF('2-E-Communication'!$AB$68="no","",ROUND($I1715,4))</f>
        <v>0.70499999999999996</v>
      </c>
    </row>
    <row r="1716" spans="9:13" x14ac:dyDescent="0.25">
      <c r="I1716" s="134">
        <f t="shared" si="219"/>
        <v>0.70600000000000052</v>
      </c>
      <c r="J1716" s="134">
        <f>IF('2-E-Communication'!$AB$65="no","",ROUND($I1716,4))</f>
        <v>0.70599999999999996</v>
      </c>
      <c r="K1716" s="134">
        <f>IF('2-E-Communication'!$AB$66="no","",ROUND($I1716,4))</f>
        <v>0.70599999999999996</v>
      </c>
      <c r="L1716" s="134">
        <f>IF('2-E-Communication'!$AB$67="no","",ROUND($I1716,4))</f>
        <v>0.70599999999999996</v>
      </c>
      <c r="M1716" s="134">
        <f>IF('2-E-Communication'!$AB$68="no","",ROUND($I1716,4))</f>
        <v>0.70599999999999996</v>
      </c>
    </row>
    <row r="1717" spans="9:13" x14ac:dyDescent="0.25">
      <c r="I1717" s="134">
        <f t="shared" si="219"/>
        <v>0.70700000000000052</v>
      </c>
      <c r="J1717" s="134">
        <f>IF('2-E-Communication'!$AB$65="no","",ROUND($I1717,4))</f>
        <v>0.70699999999999996</v>
      </c>
      <c r="K1717" s="134">
        <f>IF('2-E-Communication'!$AB$66="no","",ROUND($I1717,4))</f>
        <v>0.70699999999999996</v>
      </c>
      <c r="L1717" s="134">
        <f>IF('2-E-Communication'!$AB$67="no","",ROUND($I1717,4))</f>
        <v>0.70699999999999996</v>
      </c>
      <c r="M1717" s="134">
        <f>IF('2-E-Communication'!$AB$68="no","",ROUND($I1717,4))</f>
        <v>0.70699999999999996</v>
      </c>
    </row>
    <row r="1718" spans="9:13" x14ac:dyDescent="0.25">
      <c r="I1718" s="134">
        <f t="shared" si="219"/>
        <v>0.70800000000000052</v>
      </c>
      <c r="J1718" s="134">
        <f>IF('2-E-Communication'!$AB$65="no","",ROUND($I1718,4))</f>
        <v>0.70799999999999996</v>
      </c>
      <c r="K1718" s="134">
        <f>IF('2-E-Communication'!$AB$66="no","",ROUND($I1718,4))</f>
        <v>0.70799999999999996</v>
      </c>
      <c r="L1718" s="134">
        <f>IF('2-E-Communication'!$AB$67="no","",ROUND($I1718,4))</f>
        <v>0.70799999999999996</v>
      </c>
      <c r="M1718" s="134">
        <f>IF('2-E-Communication'!$AB$68="no","",ROUND($I1718,4))</f>
        <v>0.70799999999999996</v>
      </c>
    </row>
    <row r="1719" spans="9:13" x14ac:dyDescent="0.25">
      <c r="I1719" s="134">
        <f t="shared" si="219"/>
        <v>0.70900000000000052</v>
      </c>
      <c r="J1719" s="134">
        <f>IF('2-E-Communication'!$AB$65="no","",ROUND($I1719,4))</f>
        <v>0.70899999999999996</v>
      </c>
      <c r="K1719" s="134">
        <f>IF('2-E-Communication'!$AB$66="no","",ROUND($I1719,4))</f>
        <v>0.70899999999999996</v>
      </c>
      <c r="L1719" s="134">
        <f>IF('2-E-Communication'!$AB$67="no","",ROUND($I1719,4))</f>
        <v>0.70899999999999996</v>
      </c>
      <c r="M1719" s="134">
        <f>IF('2-E-Communication'!$AB$68="no","",ROUND($I1719,4))</f>
        <v>0.70899999999999996</v>
      </c>
    </row>
    <row r="1720" spans="9:13" x14ac:dyDescent="0.25">
      <c r="I1720" s="134">
        <f t="shared" si="219"/>
        <v>0.71000000000000052</v>
      </c>
      <c r="J1720" s="134">
        <f>IF('2-E-Communication'!$AB$65="no","",ROUND($I1720,4))</f>
        <v>0.71</v>
      </c>
      <c r="K1720" s="134">
        <f>IF('2-E-Communication'!$AB$66="no","",ROUND($I1720,4))</f>
        <v>0.71</v>
      </c>
      <c r="L1720" s="134">
        <f>IF('2-E-Communication'!$AB$67="no","",ROUND($I1720,4))</f>
        <v>0.71</v>
      </c>
      <c r="M1720" s="134">
        <f>IF('2-E-Communication'!$AB$68="no","",ROUND($I1720,4))</f>
        <v>0.71</v>
      </c>
    </row>
    <row r="1721" spans="9:13" x14ac:dyDescent="0.25">
      <c r="I1721" s="134">
        <f t="shared" si="219"/>
        <v>0.71100000000000052</v>
      </c>
      <c r="J1721" s="134">
        <f>IF('2-E-Communication'!$AB$65="no","",ROUND($I1721,4))</f>
        <v>0.71099999999999997</v>
      </c>
      <c r="K1721" s="134">
        <f>IF('2-E-Communication'!$AB$66="no","",ROUND($I1721,4))</f>
        <v>0.71099999999999997</v>
      </c>
      <c r="L1721" s="134">
        <f>IF('2-E-Communication'!$AB$67="no","",ROUND($I1721,4))</f>
        <v>0.71099999999999997</v>
      </c>
      <c r="M1721" s="134">
        <f>IF('2-E-Communication'!$AB$68="no","",ROUND($I1721,4))</f>
        <v>0.71099999999999997</v>
      </c>
    </row>
    <row r="1722" spans="9:13" x14ac:dyDescent="0.25">
      <c r="I1722" s="134">
        <f t="shared" si="219"/>
        <v>0.71200000000000052</v>
      </c>
      <c r="J1722" s="134">
        <f>IF('2-E-Communication'!$AB$65="no","",ROUND($I1722,4))</f>
        <v>0.71199999999999997</v>
      </c>
      <c r="K1722" s="134">
        <f>IF('2-E-Communication'!$AB$66="no","",ROUND($I1722,4))</f>
        <v>0.71199999999999997</v>
      </c>
      <c r="L1722" s="134">
        <f>IF('2-E-Communication'!$AB$67="no","",ROUND($I1722,4))</f>
        <v>0.71199999999999997</v>
      </c>
      <c r="M1722" s="134">
        <f>IF('2-E-Communication'!$AB$68="no","",ROUND($I1722,4))</f>
        <v>0.71199999999999997</v>
      </c>
    </row>
    <row r="1723" spans="9:13" x14ac:dyDescent="0.25">
      <c r="I1723" s="134">
        <f t="shared" si="219"/>
        <v>0.71300000000000052</v>
      </c>
      <c r="J1723" s="134">
        <f>IF('2-E-Communication'!$AB$65="no","",ROUND($I1723,4))</f>
        <v>0.71299999999999997</v>
      </c>
      <c r="K1723" s="134">
        <f>IF('2-E-Communication'!$AB$66="no","",ROUND($I1723,4))</f>
        <v>0.71299999999999997</v>
      </c>
      <c r="L1723" s="134">
        <f>IF('2-E-Communication'!$AB$67="no","",ROUND($I1723,4))</f>
        <v>0.71299999999999997</v>
      </c>
      <c r="M1723" s="134">
        <f>IF('2-E-Communication'!$AB$68="no","",ROUND($I1723,4))</f>
        <v>0.71299999999999997</v>
      </c>
    </row>
    <row r="1724" spans="9:13" x14ac:dyDescent="0.25">
      <c r="I1724" s="134">
        <f t="shared" si="219"/>
        <v>0.71400000000000052</v>
      </c>
      <c r="J1724" s="134">
        <f>IF('2-E-Communication'!$AB$65="no","",ROUND($I1724,4))</f>
        <v>0.71399999999999997</v>
      </c>
      <c r="K1724" s="134">
        <f>IF('2-E-Communication'!$AB$66="no","",ROUND($I1724,4))</f>
        <v>0.71399999999999997</v>
      </c>
      <c r="L1724" s="134">
        <f>IF('2-E-Communication'!$AB$67="no","",ROUND($I1724,4))</f>
        <v>0.71399999999999997</v>
      </c>
      <c r="M1724" s="134">
        <f>IF('2-E-Communication'!$AB$68="no","",ROUND($I1724,4))</f>
        <v>0.71399999999999997</v>
      </c>
    </row>
    <row r="1725" spans="9:13" x14ac:dyDescent="0.25">
      <c r="I1725" s="134">
        <f t="shared" si="219"/>
        <v>0.71500000000000052</v>
      </c>
      <c r="J1725" s="134">
        <f>IF('2-E-Communication'!$AB$65="no","",ROUND($I1725,4))</f>
        <v>0.71499999999999997</v>
      </c>
      <c r="K1725" s="134">
        <f>IF('2-E-Communication'!$AB$66="no","",ROUND($I1725,4))</f>
        <v>0.71499999999999997</v>
      </c>
      <c r="L1725" s="134">
        <f>IF('2-E-Communication'!$AB$67="no","",ROUND($I1725,4))</f>
        <v>0.71499999999999997</v>
      </c>
      <c r="M1725" s="134">
        <f>IF('2-E-Communication'!$AB$68="no","",ROUND($I1725,4))</f>
        <v>0.71499999999999997</v>
      </c>
    </row>
    <row r="1726" spans="9:13" x14ac:dyDescent="0.25">
      <c r="I1726" s="134">
        <f t="shared" si="219"/>
        <v>0.71600000000000052</v>
      </c>
      <c r="J1726" s="134">
        <f>IF('2-E-Communication'!$AB$65="no","",ROUND($I1726,4))</f>
        <v>0.71599999999999997</v>
      </c>
      <c r="K1726" s="134">
        <f>IF('2-E-Communication'!$AB$66="no","",ROUND($I1726,4))</f>
        <v>0.71599999999999997</v>
      </c>
      <c r="L1726" s="134">
        <f>IF('2-E-Communication'!$AB$67="no","",ROUND($I1726,4))</f>
        <v>0.71599999999999997</v>
      </c>
      <c r="M1726" s="134">
        <f>IF('2-E-Communication'!$AB$68="no","",ROUND($I1726,4))</f>
        <v>0.71599999999999997</v>
      </c>
    </row>
    <row r="1727" spans="9:13" x14ac:dyDescent="0.25">
      <c r="I1727" s="134">
        <f t="shared" si="219"/>
        <v>0.71700000000000053</v>
      </c>
      <c r="J1727" s="134">
        <f>IF('2-E-Communication'!$AB$65="no","",ROUND($I1727,4))</f>
        <v>0.71699999999999997</v>
      </c>
      <c r="K1727" s="134">
        <f>IF('2-E-Communication'!$AB$66="no","",ROUND($I1727,4))</f>
        <v>0.71699999999999997</v>
      </c>
      <c r="L1727" s="134">
        <f>IF('2-E-Communication'!$AB$67="no","",ROUND($I1727,4))</f>
        <v>0.71699999999999997</v>
      </c>
      <c r="M1727" s="134">
        <f>IF('2-E-Communication'!$AB$68="no","",ROUND($I1727,4))</f>
        <v>0.71699999999999997</v>
      </c>
    </row>
    <row r="1728" spans="9:13" x14ac:dyDescent="0.25">
      <c r="I1728" s="134">
        <f t="shared" si="219"/>
        <v>0.71800000000000053</v>
      </c>
      <c r="J1728" s="134">
        <f>IF('2-E-Communication'!$AB$65="no","",ROUND($I1728,4))</f>
        <v>0.71799999999999997</v>
      </c>
      <c r="K1728" s="134">
        <f>IF('2-E-Communication'!$AB$66="no","",ROUND($I1728,4))</f>
        <v>0.71799999999999997</v>
      </c>
      <c r="L1728" s="134">
        <f>IF('2-E-Communication'!$AB$67="no","",ROUND($I1728,4))</f>
        <v>0.71799999999999997</v>
      </c>
      <c r="M1728" s="134">
        <f>IF('2-E-Communication'!$AB$68="no","",ROUND($I1728,4))</f>
        <v>0.71799999999999997</v>
      </c>
    </row>
    <row r="1729" spans="9:13" x14ac:dyDescent="0.25">
      <c r="I1729" s="134">
        <f t="shared" si="219"/>
        <v>0.71900000000000053</v>
      </c>
      <c r="J1729" s="134">
        <f>IF('2-E-Communication'!$AB$65="no","",ROUND($I1729,4))</f>
        <v>0.71899999999999997</v>
      </c>
      <c r="K1729" s="134">
        <f>IF('2-E-Communication'!$AB$66="no","",ROUND($I1729,4))</f>
        <v>0.71899999999999997</v>
      </c>
      <c r="L1729" s="134">
        <f>IF('2-E-Communication'!$AB$67="no","",ROUND($I1729,4))</f>
        <v>0.71899999999999997</v>
      </c>
      <c r="M1729" s="134">
        <f>IF('2-E-Communication'!$AB$68="no","",ROUND($I1729,4))</f>
        <v>0.71899999999999997</v>
      </c>
    </row>
    <row r="1730" spans="9:13" x14ac:dyDescent="0.25">
      <c r="I1730" s="134">
        <f t="shared" si="219"/>
        <v>0.72000000000000053</v>
      </c>
      <c r="J1730" s="134">
        <f>IF('2-E-Communication'!$AB$65="no","",ROUND($I1730,4))</f>
        <v>0.72</v>
      </c>
      <c r="K1730" s="134">
        <f>IF('2-E-Communication'!$AB$66="no","",ROUND($I1730,4))</f>
        <v>0.72</v>
      </c>
      <c r="L1730" s="134">
        <f>IF('2-E-Communication'!$AB$67="no","",ROUND($I1730,4))</f>
        <v>0.72</v>
      </c>
      <c r="M1730" s="134">
        <f>IF('2-E-Communication'!$AB$68="no","",ROUND($I1730,4))</f>
        <v>0.72</v>
      </c>
    </row>
    <row r="1731" spans="9:13" x14ac:dyDescent="0.25">
      <c r="I1731" s="134">
        <f t="shared" si="219"/>
        <v>0.72100000000000053</v>
      </c>
      <c r="J1731" s="134">
        <f>IF('2-E-Communication'!$AB$65="no","",ROUND($I1731,4))</f>
        <v>0.72099999999999997</v>
      </c>
      <c r="K1731" s="134">
        <f>IF('2-E-Communication'!$AB$66="no","",ROUND($I1731,4))</f>
        <v>0.72099999999999997</v>
      </c>
      <c r="L1731" s="134">
        <f>IF('2-E-Communication'!$AB$67="no","",ROUND($I1731,4))</f>
        <v>0.72099999999999997</v>
      </c>
      <c r="M1731" s="134">
        <f>IF('2-E-Communication'!$AB$68="no","",ROUND($I1731,4))</f>
        <v>0.72099999999999997</v>
      </c>
    </row>
    <row r="1732" spans="9:13" x14ac:dyDescent="0.25">
      <c r="I1732" s="134">
        <f t="shared" si="219"/>
        <v>0.72200000000000053</v>
      </c>
      <c r="J1732" s="134">
        <f>IF('2-E-Communication'!$AB$65="no","",ROUND($I1732,4))</f>
        <v>0.72199999999999998</v>
      </c>
      <c r="K1732" s="134">
        <f>IF('2-E-Communication'!$AB$66="no","",ROUND($I1732,4))</f>
        <v>0.72199999999999998</v>
      </c>
      <c r="L1732" s="134">
        <f>IF('2-E-Communication'!$AB$67="no","",ROUND($I1732,4))</f>
        <v>0.72199999999999998</v>
      </c>
      <c r="M1732" s="134">
        <f>IF('2-E-Communication'!$AB$68="no","",ROUND($I1732,4))</f>
        <v>0.72199999999999998</v>
      </c>
    </row>
    <row r="1733" spans="9:13" x14ac:dyDescent="0.25">
      <c r="I1733" s="134">
        <f t="shared" si="219"/>
        <v>0.72300000000000053</v>
      </c>
      <c r="J1733" s="134">
        <f>IF('2-E-Communication'!$AB$65="no","",ROUND($I1733,4))</f>
        <v>0.72299999999999998</v>
      </c>
      <c r="K1733" s="134">
        <f>IF('2-E-Communication'!$AB$66="no","",ROUND($I1733,4))</f>
        <v>0.72299999999999998</v>
      </c>
      <c r="L1733" s="134">
        <f>IF('2-E-Communication'!$AB$67="no","",ROUND($I1733,4))</f>
        <v>0.72299999999999998</v>
      </c>
      <c r="M1733" s="134">
        <f>IF('2-E-Communication'!$AB$68="no","",ROUND($I1733,4))</f>
        <v>0.72299999999999998</v>
      </c>
    </row>
    <row r="1734" spans="9:13" x14ac:dyDescent="0.25">
      <c r="I1734" s="134">
        <f t="shared" si="219"/>
        <v>0.72400000000000053</v>
      </c>
      <c r="J1734" s="134">
        <f>IF('2-E-Communication'!$AB$65="no","",ROUND($I1734,4))</f>
        <v>0.72399999999999998</v>
      </c>
      <c r="K1734" s="134">
        <f>IF('2-E-Communication'!$AB$66="no","",ROUND($I1734,4))</f>
        <v>0.72399999999999998</v>
      </c>
      <c r="L1734" s="134">
        <f>IF('2-E-Communication'!$AB$67="no","",ROUND($I1734,4))</f>
        <v>0.72399999999999998</v>
      </c>
      <c r="M1734" s="134">
        <f>IF('2-E-Communication'!$AB$68="no","",ROUND($I1734,4))</f>
        <v>0.72399999999999998</v>
      </c>
    </row>
    <row r="1735" spans="9:13" x14ac:dyDescent="0.25">
      <c r="I1735" s="134">
        <f t="shared" si="219"/>
        <v>0.72500000000000053</v>
      </c>
      <c r="J1735" s="134">
        <f>IF('2-E-Communication'!$AB$65="no","",ROUND($I1735,4))</f>
        <v>0.72499999999999998</v>
      </c>
      <c r="K1735" s="134">
        <f>IF('2-E-Communication'!$AB$66="no","",ROUND($I1735,4))</f>
        <v>0.72499999999999998</v>
      </c>
      <c r="L1735" s="134">
        <f>IF('2-E-Communication'!$AB$67="no","",ROUND($I1735,4))</f>
        <v>0.72499999999999998</v>
      </c>
      <c r="M1735" s="134">
        <f>IF('2-E-Communication'!$AB$68="no","",ROUND($I1735,4))</f>
        <v>0.72499999999999998</v>
      </c>
    </row>
    <row r="1736" spans="9:13" x14ac:dyDescent="0.25">
      <c r="I1736" s="134">
        <f t="shared" si="219"/>
        <v>0.72600000000000053</v>
      </c>
      <c r="J1736" s="134">
        <f>IF('2-E-Communication'!$AB$65="no","",ROUND($I1736,4))</f>
        <v>0.72599999999999998</v>
      </c>
      <c r="K1736" s="134">
        <f>IF('2-E-Communication'!$AB$66="no","",ROUND($I1736,4))</f>
        <v>0.72599999999999998</v>
      </c>
      <c r="L1736" s="134">
        <f>IF('2-E-Communication'!$AB$67="no","",ROUND($I1736,4))</f>
        <v>0.72599999999999998</v>
      </c>
      <c r="M1736" s="134">
        <f>IF('2-E-Communication'!$AB$68="no","",ROUND($I1736,4))</f>
        <v>0.72599999999999998</v>
      </c>
    </row>
    <row r="1737" spans="9:13" x14ac:dyDescent="0.25">
      <c r="I1737" s="134">
        <f t="shared" si="219"/>
        <v>0.72700000000000053</v>
      </c>
      <c r="J1737" s="134">
        <f>IF('2-E-Communication'!$AB$65="no","",ROUND($I1737,4))</f>
        <v>0.72699999999999998</v>
      </c>
      <c r="K1737" s="134">
        <f>IF('2-E-Communication'!$AB$66="no","",ROUND($I1737,4))</f>
        <v>0.72699999999999998</v>
      </c>
      <c r="L1737" s="134">
        <f>IF('2-E-Communication'!$AB$67="no","",ROUND($I1737,4))</f>
        <v>0.72699999999999998</v>
      </c>
      <c r="M1737" s="134">
        <f>IF('2-E-Communication'!$AB$68="no","",ROUND($I1737,4))</f>
        <v>0.72699999999999998</v>
      </c>
    </row>
    <row r="1738" spans="9:13" x14ac:dyDescent="0.25">
      <c r="I1738" s="134">
        <f t="shared" si="219"/>
        <v>0.72800000000000054</v>
      </c>
      <c r="J1738" s="134">
        <f>IF('2-E-Communication'!$AB$65="no","",ROUND($I1738,4))</f>
        <v>0.72799999999999998</v>
      </c>
      <c r="K1738" s="134">
        <f>IF('2-E-Communication'!$AB$66="no","",ROUND($I1738,4))</f>
        <v>0.72799999999999998</v>
      </c>
      <c r="L1738" s="134">
        <f>IF('2-E-Communication'!$AB$67="no","",ROUND($I1738,4))</f>
        <v>0.72799999999999998</v>
      </c>
      <c r="M1738" s="134">
        <f>IF('2-E-Communication'!$AB$68="no","",ROUND($I1738,4))</f>
        <v>0.72799999999999998</v>
      </c>
    </row>
    <row r="1739" spans="9:13" x14ac:dyDescent="0.25">
      <c r="I1739" s="134">
        <f t="shared" si="219"/>
        <v>0.72900000000000054</v>
      </c>
      <c r="J1739" s="134">
        <f>IF('2-E-Communication'!$AB$65="no","",ROUND($I1739,4))</f>
        <v>0.72899999999999998</v>
      </c>
      <c r="K1739" s="134">
        <f>IF('2-E-Communication'!$AB$66="no","",ROUND($I1739,4))</f>
        <v>0.72899999999999998</v>
      </c>
      <c r="L1739" s="134">
        <f>IF('2-E-Communication'!$AB$67="no","",ROUND($I1739,4))</f>
        <v>0.72899999999999998</v>
      </c>
      <c r="M1739" s="134">
        <f>IF('2-E-Communication'!$AB$68="no","",ROUND($I1739,4))</f>
        <v>0.72899999999999998</v>
      </c>
    </row>
    <row r="1740" spans="9:13" x14ac:dyDescent="0.25">
      <c r="I1740" s="134">
        <f t="shared" si="219"/>
        <v>0.73000000000000054</v>
      </c>
      <c r="J1740" s="134">
        <f>IF('2-E-Communication'!$AB$65="no","",ROUND($I1740,4))</f>
        <v>0.73</v>
      </c>
      <c r="K1740" s="134">
        <f>IF('2-E-Communication'!$AB$66="no","",ROUND($I1740,4))</f>
        <v>0.73</v>
      </c>
      <c r="L1740" s="134">
        <f>IF('2-E-Communication'!$AB$67="no","",ROUND($I1740,4))</f>
        <v>0.73</v>
      </c>
      <c r="M1740" s="134">
        <f>IF('2-E-Communication'!$AB$68="no","",ROUND($I1740,4))</f>
        <v>0.73</v>
      </c>
    </row>
    <row r="1741" spans="9:13" x14ac:dyDescent="0.25">
      <c r="I1741" s="134">
        <f t="shared" si="219"/>
        <v>0.73100000000000054</v>
      </c>
      <c r="J1741" s="134">
        <f>IF('2-E-Communication'!$AB$65="no","",ROUND($I1741,4))</f>
        <v>0.73099999999999998</v>
      </c>
      <c r="K1741" s="134">
        <f>IF('2-E-Communication'!$AB$66="no","",ROUND($I1741,4))</f>
        <v>0.73099999999999998</v>
      </c>
      <c r="L1741" s="134">
        <f>IF('2-E-Communication'!$AB$67="no","",ROUND($I1741,4))</f>
        <v>0.73099999999999998</v>
      </c>
      <c r="M1741" s="134">
        <f>IF('2-E-Communication'!$AB$68="no","",ROUND($I1741,4))</f>
        <v>0.73099999999999998</v>
      </c>
    </row>
    <row r="1742" spans="9:13" x14ac:dyDescent="0.25">
      <c r="I1742" s="134">
        <f t="shared" si="219"/>
        <v>0.73200000000000054</v>
      </c>
      <c r="J1742" s="134">
        <f>IF('2-E-Communication'!$AB$65="no","",ROUND($I1742,4))</f>
        <v>0.73199999999999998</v>
      </c>
      <c r="K1742" s="134">
        <f>IF('2-E-Communication'!$AB$66="no","",ROUND($I1742,4))</f>
        <v>0.73199999999999998</v>
      </c>
      <c r="L1742" s="134">
        <f>IF('2-E-Communication'!$AB$67="no","",ROUND($I1742,4))</f>
        <v>0.73199999999999998</v>
      </c>
      <c r="M1742" s="134">
        <f>IF('2-E-Communication'!$AB$68="no","",ROUND($I1742,4))</f>
        <v>0.73199999999999998</v>
      </c>
    </row>
    <row r="1743" spans="9:13" x14ac:dyDescent="0.25">
      <c r="I1743" s="134">
        <f t="shared" si="219"/>
        <v>0.73300000000000054</v>
      </c>
      <c r="J1743" s="134">
        <f>IF('2-E-Communication'!$AB$65="no","",ROUND($I1743,4))</f>
        <v>0.73299999999999998</v>
      </c>
      <c r="K1743" s="134">
        <f>IF('2-E-Communication'!$AB$66="no","",ROUND($I1743,4))</f>
        <v>0.73299999999999998</v>
      </c>
      <c r="L1743" s="134">
        <f>IF('2-E-Communication'!$AB$67="no","",ROUND($I1743,4))</f>
        <v>0.73299999999999998</v>
      </c>
      <c r="M1743" s="134">
        <f>IF('2-E-Communication'!$AB$68="no","",ROUND($I1743,4))</f>
        <v>0.73299999999999998</v>
      </c>
    </row>
    <row r="1744" spans="9:13" x14ac:dyDescent="0.25">
      <c r="I1744" s="134">
        <f t="shared" si="219"/>
        <v>0.73400000000000054</v>
      </c>
      <c r="J1744" s="134">
        <f>IF('2-E-Communication'!$AB$65="no","",ROUND($I1744,4))</f>
        <v>0.73399999999999999</v>
      </c>
      <c r="K1744" s="134">
        <f>IF('2-E-Communication'!$AB$66="no","",ROUND($I1744,4))</f>
        <v>0.73399999999999999</v>
      </c>
      <c r="L1744" s="134">
        <f>IF('2-E-Communication'!$AB$67="no","",ROUND($I1744,4))</f>
        <v>0.73399999999999999</v>
      </c>
      <c r="M1744" s="134">
        <f>IF('2-E-Communication'!$AB$68="no","",ROUND($I1744,4))</f>
        <v>0.73399999999999999</v>
      </c>
    </row>
    <row r="1745" spans="9:13" x14ac:dyDescent="0.25">
      <c r="I1745" s="134">
        <f t="shared" si="219"/>
        <v>0.73500000000000054</v>
      </c>
      <c r="J1745" s="134">
        <f>IF('2-E-Communication'!$AB$65="no","",ROUND($I1745,4))</f>
        <v>0.73499999999999999</v>
      </c>
      <c r="K1745" s="134">
        <f>IF('2-E-Communication'!$AB$66="no","",ROUND($I1745,4))</f>
        <v>0.73499999999999999</v>
      </c>
      <c r="L1745" s="134">
        <f>IF('2-E-Communication'!$AB$67="no","",ROUND($I1745,4))</f>
        <v>0.73499999999999999</v>
      </c>
      <c r="M1745" s="134">
        <f>IF('2-E-Communication'!$AB$68="no","",ROUND($I1745,4))</f>
        <v>0.73499999999999999</v>
      </c>
    </row>
    <row r="1746" spans="9:13" x14ac:dyDescent="0.25">
      <c r="I1746" s="134">
        <f t="shared" si="219"/>
        <v>0.73600000000000054</v>
      </c>
      <c r="J1746" s="134">
        <f>IF('2-E-Communication'!$AB$65="no","",ROUND($I1746,4))</f>
        <v>0.73599999999999999</v>
      </c>
      <c r="K1746" s="134">
        <f>IF('2-E-Communication'!$AB$66="no","",ROUND($I1746,4))</f>
        <v>0.73599999999999999</v>
      </c>
      <c r="L1746" s="134">
        <f>IF('2-E-Communication'!$AB$67="no","",ROUND($I1746,4))</f>
        <v>0.73599999999999999</v>
      </c>
      <c r="M1746" s="134">
        <f>IF('2-E-Communication'!$AB$68="no","",ROUND($I1746,4))</f>
        <v>0.73599999999999999</v>
      </c>
    </row>
    <row r="1747" spans="9:13" x14ac:dyDescent="0.25">
      <c r="I1747" s="134">
        <f t="shared" si="219"/>
        <v>0.73700000000000054</v>
      </c>
      <c r="J1747" s="134">
        <f>IF('2-E-Communication'!$AB$65="no","",ROUND($I1747,4))</f>
        <v>0.73699999999999999</v>
      </c>
      <c r="K1747" s="134">
        <f>IF('2-E-Communication'!$AB$66="no","",ROUND($I1747,4))</f>
        <v>0.73699999999999999</v>
      </c>
      <c r="L1747" s="134">
        <f>IF('2-E-Communication'!$AB$67="no","",ROUND($I1747,4))</f>
        <v>0.73699999999999999</v>
      </c>
      <c r="M1747" s="134">
        <f>IF('2-E-Communication'!$AB$68="no","",ROUND($I1747,4))</f>
        <v>0.73699999999999999</v>
      </c>
    </row>
    <row r="1748" spans="9:13" x14ac:dyDescent="0.25">
      <c r="I1748" s="134">
        <f t="shared" si="219"/>
        <v>0.73800000000000054</v>
      </c>
      <c r="J1748" s="134">
        <f>IF('2-E-Communication'!$AB$65="no","",ROUND($I1748,4))</f>
        <v>0.73799999999999999</v>
      </c>
      <c r="K1748" s="134">
        <f>IF('2-E-Communication'!$AB$66="no","",ROUND($I1748,4))</f>
        <v>0.73799999999999999</v>
      </c>
      <c r="L1748" s="134">
        <f>IF('2-E-Communication'!$AB$67="no","",ROUND($I1748,4))</f>
        <v>0.73799999999999999</v>
      </c>
      <c r="M1748" s="134">
        <f>IF('2-E-Communication'!$AB$68="no","",ROUND($I1748,4))</f>
        <v>0.73799999999999999</v>
      </c>
    </row>
    <row r="1749" spans="9:13" x14ac:dyDescent="0.25">
      <c r="I1749" s="134">
        <f t="shared" si="219"/>
        <v>0.73900000000000055</v>
      </c>
      <c r="J1749" s="134">
        <f>IF('2-E-Communication'!$AB$65="no","",ROUND($I1749,4))</f>
        <v>0.73899999999999999</v>
      </c>
      <c r="K1749" s="134">
        <f>IF('2-E-Communication'!$AB$66="no","",ROUND($I1749,4))</f>
        <v>0.73899999999999999</v>
      </c>
      <c r="L1749" s="134">
        <f>IF('2-E-Communication'!$AB$67="no","",ROUND($I1749,4))</f>
        <v>0.73899999999999999</v>
      </c>
      <c r="M1749" s="134">
        <f>IF('2-E-Communication'!$AB$68="no","",ROUND($I1749,4))</f>
        <v>0.73899999999999999</v>
      </c>
    </row>
    <row r="1750" spans="9:13" x14ac:dyDescent="0.25">
      <c r="I1750" s="134">
        <f t="shared" si="219"/>
        <v>0.74000000000000055</v>
      </c>
      <c r="J1750" s="134">
        <f>IF('2-E-Communication'!$AB$65="no","",ROUND($I1750,4))</f>
        <v>0.74</v>
      </c>
      <c r="K1750" s="134">
        <f>IF('2-E-Communication'!$AB$66="no","",ROUND($I1750,4))</f>
        <v>0.74</v>
      </c>
      <c r="L1750" s="134">
        <f>IF('2-E-Communication'!$AB$67="no","",ROUND($I1750,4))</f>
        <v>0.74</v>
      </c>
      <c r="M1750" s="134">
        <f>IF('2-E-Communication'!$AB$68="no","",ROUND($I1750,4))</f>
        <v>0.74</v>
      </c>
    </row>
    <row r="1751" spans="9:13" x14ac:dyDescent="0.25">
      <c r="I1751" s="134">
        <f t="shared" si="219"/>
        <v>0.74100000000000055</v>
      </c>
      <c r="J1751" s="134">
        <f>IF('2-E-Communication'!$AB$65="no","",ROUND($I1751,4))</f>
        <v>0.74099999999999999</v>
      </c>
      <c r="K1751" s="134">
        <f>IF('2-E-Communication'!$AB$66="no","",ROUND($I1751,4))</f>
        <v>0.74099999999999999</v>
      </c>
      <c r="L1751" s="134">
        <f>IF('2-E-Communication'!$AB$67="no","",ROUND($I1751,4))</f>
        <v>0.74099999999999999</v>
      </c>
      <c r="M1751" s="134">
        <f>IF('2-E-Communication'!$AB$68="no","",ROUND($I1751,4))</f>
        <v>0.74099999999999999</v>
      </c>
    </row>
    <row r="1752" spans="9:13" x14ac:dyDescent="0.25">
      <c r="I1752" s="134">
        <f t="shared" si="219"/>
        <v>0.74200000000000055</v>
      </c>
      <c r="J1752" s="134">
        <f>IF('2-E-Communication'!$AB$65="no","",ROUND($I1752,4))</f>
        <v>0.74199999999999999</v>
      </c>
      <c r="K1752" s="134">
        <f>IF('2-E-Communication'!$AB$66="no","",ROUND($I1752,4))</f>
        <v>0.74199999999999999</v>
      </c>
      <c r="L1752" s="134">
        <f>IF('2-E-Communication'!$AB$67="no","",ROUND($I1752,4))</f>
        <v>0.74199999999999999</v>
      </c>
      <c r="M1752" s="134">
        <f>IF('2-E-Communication'!$AB$68="no","",ROUND($I1752,4))</f>
        <v>0.74199999999999999</v>
      </c>
    </row>
    <row r="1753" spans="9:13" x14ac:dyDescent="0.25">
      <c r="I1753" s="134">
        <f t="shared" si="219"/>
        <v>0.74300000000000055</v>
      </c>
      <c r="J1753" s="134">
        <f>IF('2-E-Communication'!$AB$65="no","",ROUND($I1753,4))</f>
        <v>0.74299999999999999</v>
      </c>
      <c r="K1753" s="134">
        <f>IF('2-E-Communication'!$AB$66="no","",ROUND($I1753,4))</f>
        <v>0.74299999999999999</v>
      </c>
      <c r="L1753" s="134">
        <f>IF('2-E-Communication'!$AB$67="no","",ROUND($I1753,4))</f>
        <v>0.74299999999999999</v>
      </c>
      <c r="M1753" s="134">
        <f>IF('2-E-Communication'!$AB$68="no","",ROUND($I1753,4))</f>
        <v>0.74299999999999999</v>
      </c>
    </row>
    <row r="1754" spans="9:13" x14ac:dyDescent="0.25">
      <c r="I1754" s="134">
        <f t="shared" si="219"/>
        <v>0.74400000000000055</v>
      </c>
      <c r="J1754" s="134">
        <f>IF('2-E-Communication'!$AB$65="no","",ROUND($I1754,4))</f>
        <v>0.74399999999999999</v>
      </c>
      <c r="K1754" s="134">
        <f>IF('2-E-Communication'!$AB$66="no","",ROUND($I1754,4))</f>
        <v>0.74399999999999999</v>
      </c>
      <c r="L1754" s="134">
        <f>IF('2-E-Communication'!$AB$67="no","",ROUND($I1754,4))</f>
        <v>0.74399999999999999</v>
      </c>
      <c r="M1754" s="134">
        <f>IF('2-E-Communication'!$AB$68="no","",ROUND($I1754,4))</f>
        <v>0.74399999999999999</v>
      </c>
    </row>
    <row r="1755" spans="9:13" x14ac:dyDescent="0.25">
      <c r="I1755" s="134">
        <f t="shared" si="219"/>
        <v>0.74500000000000055</v>
      </c>
      <c r="J1755" s="134">
        <f>IF('2-E-Communication'!$AB$65="no","",ROUND($I1755,4))</f>
        <v>0.745</v>
      </c>
      <c r="K1755" s="134">
        <f>IF('2-E-Communication'!$AB$66="no","",ROUND($I1755,4))</f>
        <v>0.745</v>
      </c>
      <c r="L1755" s="134">
        <f>IF('2-E-Communication'!$AB$67="no","",ROUND($I1755,4))</f>
        <v>0.745</v>
      </c>
      <c r="M1755" s="134">
        <f>IF('2-E-Communication'!$AB$68="no","",ROUND($I1755,4))</f>
        <v>0.745</v>
      </c>
    </row>
    <row r="1756" spans="9:13" x14ac:dyDescent="0.25">
      <c r="I1756" s="134">
        <f t="shared" si="219"/>
        <v>0.74600000000000055</v>
      </c>
      <c r="J1756" s="134">
        <f>IF('2-E-Communication'!$AB$65="no","",ROUND($I1756,4))</f>
        <v>0.746</v>
      </c>
      <c r="K1756" s="134">
        <f>IF('2-E-Communication'!$AB$66="no","",ROUND($I1756,4))</f>
        <v>0.746</v>
      </c>
      <c r="L1756" s="134">
        <f>IF('2-E-Communication'!$AB$67="no","",ROUND($I1756,4))</f>
        <v>0.746</v>
      </c>
      <c r="M1756" s="134">
        <f>IF('2-E-Communication'!$AB$68="no","",ROUND($I1756,4))</f>
        <v>0.746</v>
      </c>
    </row>
    <row r="1757" spans="9:13" x14ac:dyDescent="0.25">
      <c r="I1757" s="134">
        <f t="shared" si="219"/>
        <v>0.74700000000000055</v>
      </c>
      <c r="J1757" s="134">
        <f>IF('2-E-Communication'!$AB$65="no","",ROUND($I1757,4))</f>
        <v>0.747</v>
      </c>
      <c r="K1757" s="134">
        <f>IF('2-E-Communication'!$AB$66="no","",ROUND($I1757,4))</f>
        <v>0.747</v>
      </c>
      <c r="L1757" s="134">
        <f>IF('2-E-Communication'!$AB$67="no","",ROUND($I1757,4))</f>
        <v>0.747</v>
      </c>
      <c r="M1757" s="134">
        <f>IF('2-E-Communication'!$AB$68="no","",ROUND($I1757,4))</f>
        <v>0.747</v>
      </c>
    </row>
    <row r="1758" spans="9:13" x14ac:dyDescent="0.25">
      <c r="I1758" s="134">
        <f t="shared" si="219"/>
        <v>0.74800000000000055</v>
      </c>
      <c r="J1758" s="134">
        <f>IF('2-E-Communication'!$AB$65="no","",ROUND($I1758,4))</f>
        <v>0.748</v>
      </c>
      <c r="K1758" s="134">
        <f>IF('2-E-Communication'!$AB$66="no","",ROUND($I1758,4))</f>
        <v>0.748</v>
      </c>
      <c r="L1758" s="134">
        <f>IF('2-E-Communication'!$AB$67="no","",ROUND($I1758,4))</f>
        <v>0.748</v>
      </c>
      <c r="M1758" s="134">
        <f>IF('2-E-Communication'!$AB$68="no","",ROUND($I1758,4))</f>
        <v>0.748</v>
      </c>
    </row>
    <row r="1759" spans="9:13" x14ac:dyDescent="0.25">
      <c r="I1759" s="134">
        <f t="shared" si="219"/>
        <v>0.74900000000000055</v>
      </c>
      <c r="J1759" s="134">
        <f>IF('2-E-Communication'!$AB$65="no","",ROUND($I1759,4))</f>
        <v>0.749</v>
      </c>
      <c r="K1759" s="134">
        <f>IF('2-E-Communication'!$AB$66="no","",ROUND($I1759,4))</f>
        <v>0.749</v>
      </c>
      <c r="L1759" s="134">
        <f>IF('2-E-Communication'!$AB$67="no","",ROUND($I1759,4))</f>
        <v>0.749</v>
      </c>
      <c r="M1759" s="134">
        <f>IF('2-E-Communication'!$AB$68="no","",ROUND($I1759,4))</f>
        <v>0.749</v>
      </c>
    </row>
    <row r="1760" spans="9:13" x14ac:dyDescent="0.25">
      <c r="I1760" s="134">
        <f t="shared" si="219"/>
        <v>0.75000000000000056</v>
      </c>
      <c r="J1760" s="134">
        <f>IF('2-E-Communication'!$AB$65="no","",ROUND($I1760,4))</f>
        <v>0.75</v>
      </c>
      <c r="K1760" s="134">
        <f>IF('2-E-Communication'!$AB$66="no","",ROUND($I1760,4))</f>
        <v>0.75</v>
      </c>
      <c r="L1760" s="134">
        <f>IF('2-E-Communication'!$AB$67="no","",ROUND($I1760,4))</f>
        <v>0.75</v>
      </c>
      <c r="M1760" s="134">
        <f>IF('2-E-Communication'!$AB$68="no","",ROUND($I1760,4))</f>
        <v>0.75</v>
      </c>
    </row>
    <row r="1761" spans="9:13" x14ac:dyDescent="0.25">
      <c r="I1761" s="134">
        <f t="shared" si="219"/>
        <v>0.75100000000000056</v>
      </c>
      <c r="J1761" s="134">
        <f>IF('2-E-Communication'!$AB$65="no","",ROUND($I1761,4))</f>
        <v>0.751</v>
      </c>
      <c r="K1761" s="134">
        <f>IF('2-E-Communication'!$AB$66="no","",ROUND($I1761,4))</f>
        <v>0.751</v>
      </c>
      <c r="L1761" s="134">
        <f>IF('2-E-Communication'!$AB$67="no","",ROUND($I1761,4))</f>
        <v>0.751</v>
      </c>
      <c r="M1761" s="134">
        <f>IF('2-E-Communication'!$AB$68="no","",ROUND($I1761,4))</f>
        <v>0.751</v>
      </c>
    </row>
    <row r="1762" spans="9:13" x14ac:dyDescent="0.25">
      <c r="I1762" s="134">
        <f t="shared" si="219"/>
        <v>0.75200000000000056</v>
      </c>
      <c r="J1762" s="134">
        <f>IF('2-E-Communication'!$AB$65="no","",ROUND($I1762,4))</f>
        <v>0.752</v>
      </c>
      <c r="K1762" s="134">
        <f>IF('2-E-Communication'!$AB$66="no","",ROUND($I1762,4))</f>
        <v>0.752</v>
      </c>
      <c r="L1762" s="134">
        <f>IF('2-E-Communication'!$AB$67="no","",ROUND($I1762,4))</f>
        <v>0.752</v>
      </c>
      <c r="M1762" s="134">
        <f>IF('2-E-Communication'!$AB$68="no","",ROUND($I1762,4))</f>
        <v>0.752</v>
      </c>
    </row>
    <row r="1763" spans="9:13" x14ac:dyDescent="0.25">
      <c r="I1763" s="134">
        <f t="shared" si="219"/>
        <v>0.75300000000000056</v>
      </c>
      <c r="J1763" s="134">
        <f>IF('2-E-Communication'!$AB$65="no","",ROUND($I1763,4))</f>
        <v>0.753</v>
      </c>
      <c r="K1763" s="134">
        <f>IF('2-E-Communication'!$AB$66="no","",ROUND($I1763,4))</f>
        <v>0.753</v>
      </c>
      <c r="L1763" s="134">
        <f>IF('2-E-Communication'!$AB$67="no","",ROUND($I1763,4))</f>
        <v>0.753</v>
      </c>
      <c r="M1763" s="134">
        <f>IF('2-E-Communication'!$AB$68="no","",ROUND($I1763,4))</f>
        <v>0.753</v>
      </c>
    </row>
    <row r="1764" spans="9:13" x14ac:dyDescent="0.25">
      <c r="I1764" s="134">
        <f t="shared" si="219"/>
        <v>0.75400000000000056</v>
      </c>
      <c r="J1764" s="134">
        <f>IF('2-E-Communication'!$AB$65="no","",ROUND($I1764,4))</f>
        <v>0.754</v>
      </c>
      <c r="K1764" s="134">
        <f>IF('2-E-Communication'!$AB$66="no","",ROUND($I1764,4))</f>
        <v>0.754</v>
      </c>
      <c r="L1764" s="134">
        <f>IF('2-E-Communication'!$AB$67="no","",ROUND($I1764,4))</f>
        <v>0.754</v>
      </c>
      <c r="M1764" s="134">
        <f>IF('2-E-Communication'!$AB$68="no","",ROUND($I1764,4))</f>
        <v>0.754</v>
      </c>
    </row>
    <row r="1765" spans="9:13" x14ac:dyDescent="0.25">
      <c r="I1765" s="134">
        <f t="shared" si="219"/>
        <v>0.75500000000000056</v>
      </c>
      <c r="J1765" s="134">
        <f>IF('2-E-Communication'!$AB$65="no","",ROUND($I1765,4))</f>
        <v>0.755</v>
      </c>
      <c r="K1765" s="134">
        <f>IF('2-E-Communication'!$AB$66="no","",ROUND($I1765,4))</f>
        <v>0.755</v>
      </c>
      <c r="L1765" s="134">
        <f>IF('2-E-Communication'!$AB$67="no","",ROUND($I1765,4))</f>
        <v>0.755</v>
      </c>
      <c r="M1765" s="134">
        <f>IF('2-E-Communication'!$AB$68="no","",ROUND($I1765,4))</f>
        <v>0.755</v>
      </c>
    </row>
    <row r="1766" spans="9:13" x14ac:dyDescent="0.25">
      <c r="I1766" s="134">
        <f t="shared" si="219"/>
        <v>0.75600000000000056</v>
      </c>
      <c r="J1766" s="134">
        <f>IF('2-E-Communication'!$AB$65="no","",ROUND($I1766,4))</f>
        <v>0.75600000000000001</v>
      </c>
      <c r="K1766" s="134">
        <f>IF('2-E-Communication'!$AB$66="no","",ROUND($I1766,4))</f>
        <v>0.75600000000000001</v>
      </c>
      <c r="L1766" s="134">
        <f>IF('2-E-Communication'!$AB$67="no","",ROUND($I1766,4))</f>
        <v>0.75600000000000001</v>
      </c>
      <c r="M1766" s="134">
        <f>IF('2-E-Communication'!$AB$68="no","",ROUND($I1766,4))</f>
        <v>0.75600000000000001</v>
      </c>
    </row>
    <row r="1767" spans="9:13" x14ac:dyDescent="0.25">
      <c r="I1767" s="134">
        <f t="shared" si="219"/>
        <v>0.75700000000000056</v>
      </c>
      <c r="J1767" s="134">
        <f>IF('2-E-Communication'!$AB$65="no","",ROUND($I1767,4))</f>
        <v>0.75700000000000001</v>
      </c>
      <c r="K1767" s="134">
        <f>IF('2-E-Communication'!$AB$66="no","",ROUND($I1767,4))</f>
        <v>0.75700000000000001</v>
      </c>
      <c r="L1767" s="134">
        <f>IF('2-E-Communication'!$AB$67="no","",ROUND($I1767,4))</f>
        <v>0.75700000000000001</v>
      </c>
      <c r="M1767" s="134">
        <f>IF('2-E-Communication'!$AB$68="no","",ROUND($I1767,4))</f>
        <v>0.75700000000000001</v>
      </c>
    </row>
    <row r="1768" spans="9:13" x14ac:dyDescent="0.25">
      <c r="I1768" s="134">
        <f t="shared" si="219"/>
        <v>0.75800000000000056</v>
      </c>
      <c r="J1768" s="134">
        <f>IF('2-E-Communication'!$AB$65="no","",ROUND($I1768,4))</f>
        <v>0.75800000000000001</v>
      </c>
      <c r="K1768" s="134">
        <f>IF('2-E-Communication'!$AB$66="no","",ROUND($I1768,4))</f>
        <v>0.75800000000000001</v>
      </c>
      <c r="L1768" s="134">
        <f>IF('2-E-Communication'!$AB$67="no","",ROUND($I1768,4))</f>
        <v>0.75800000000000001</v>
      </c>
      <c r="M1768" s="134">
        <f>IF('2-E-Communication'!$AB$68="no","",ROUND($I1768,4))</f>
        <v>0.75800000000000001</v>
      </c>
    </row>
    <row r="1769" spans="9:13" x14ac:dyDescent="0.25">
      <c r="I1769" s="134">
        <f t="shared" si="219"/>
        <v>0.75900000000000056</v>
      </c>
      <c r="J1769" s="134">
        <f>IF('2-E-Communication'!$AB$65="no","",ROUND($I1769,4))</f>
        <v>0.75900000000000001</v>
      </c>
      <c r="K1769" s="134">
        <f>IF('2-E-Communication'!$AB$66="no","",ROUND($I1769,4))</f>
        <v>0.75900000000000001</v>
      </c>
      <c r="L1769" s="134">
        <f>IF('2-E-Communication'!$AB$67="no","",ROUND($I1769,4))</f>
        <v>0.75900000000000001</v>
      </c>
      <c r="M1769" s="134">
        <f>IF('2-E-Communication'!$AB$68="no","",ROUND($I1769,4))</f>
        <v>0.75900000000000001</v>
      </c>
    </row>
    <row r="1770" spans="9:13" x14ac:dyDescent="0.25">
      <c r="I1770" s="134">
        <f t="shared" si="219"/>
        <v>0.76000000000000056</v>
      </c>
      <c r="J1770" s="134">
        <f>IF('2-E-Communication'!$AB$65="no","",ROUND($I1770,4))</f>
        <v>0.76</v>
      </c>
      <c r="K1770" s="134">
        <f>IF('2-E-Communication'!$AB$66="no","",ROUND($I1770,4))</f>
        <v>0.76</v>
      </c>
      <c r="L1770" s="134">
        <f>IF('2-E-Communication'!$AB$67="no","",ROUND($I1770,4))</f>
        <v>0.76</v>
      </c>
      <c r="M1770" s="134">
        <f>IF('2-E-Communication'!$AB$68="no","",ROUND($I1770,4))</f>
        <v>0.76</v>
      </c>
    </row>
    <row r="1771" spans="9:13" x14ac:dyDescent="0.25">
      <c r="I1771" s="134">
        <f t="shared" ref="I1771:I1834" si="220">I1770+0.001</f>
        <v>0.76100000000000056</v>
      </c>
      <c r="J1771" s="134">
        <f>IF('2-E-Communication'!$AB$65="no","",ROUND($I1771,4))</f>
        <v>0.76100000000000001</v>
      </c>
      <c r="K1771" s="134">
        <f>IF('2-E-Communication'!$AB$66="no","",ROUND($I1771,4))</f>
        <v>0.76100000000000001</v>
      </c>
      <c r="L1771" s="134">
        <f>IF('2-E-Communication'!$AB$67="no","",ROUND($I1771,4))</f>
        <v>0.76100000000000001</v>
      </c>
      <c r="M1771" s="134">
        <f>IF('2-E-Communication'!$AB$68="no","",ROUND($I1771,4))</f>
        <v>0.76100000000000001</v>
      </c>
    </row>
    <row r="1772" spans="9:13" x14ac:dyDescent="0.25">
      <c r="I1772" s="134">
        <f t="shared" si="220"/>
        <v>0.76200000000000057</v>
      </c>
      <c r="J1772" s="134">
        <f>IF('2-E-Communication'!$AB$65="no","",ROUND($I1772,4))</f>
        <v>0.76200000000000001</v>
      </c>
      <c r="K1772" s="134">
        <f>IF('2-E-Communication'!$AB$66="no","",ROUND($I1772,4))</f>
        <v>0.76200000000000001</v>
      </c>
      <c r="L1772" s="134">
        <f>IF('2-E-Communication'!$AB$67="no","",ROUND($I1772,4))</f>
        <v>0.76200000000000001</v>
      </c>
      <c r="M1772" s="134">
        <f>IF('2-E-Communication'!$AB$68="no","",ROUND($I1772,4))</f>
        <v>0.76200000000000001</v>
      </c>
    </row>
    <row r="1773" spans="9:13" x14ac:dyDescent="0.25">
      <c r="I1773" s="134">
        <f t="shared" si="220"/>
        <v>0.76300000000000057</v>
      </c>
      <c r="J1773" s="134">
        <f>IF('2-E-Communication'!$AB$65="no","",ROUND($I1773,4))</f>
        <v>0.76300000000000001</v>
      </c>
      <c r="K1773" s="134">
        <f>IF('2-E-Communication'!$AB$66="no","",ROUND($I1773,4))</f>
        <v>0.76300000000000001</v>
      </c>
      <c r="L1773" s="134">
        <f>IF('2-E-Communication'!$AB$67="no","",ROUND($I1773,4))</f>
        <v>0.76300000000000001</v>
      </c>
      <c r="M1773" s="134">
        <f>IF('2-E-Communication'!$AB$68="no","",ROUND($I1773,4))</f>
        <v>0.76300000000000001</v>
      </c>
    </row>
    <row r="1774" spans="9:13" x14ac:dyDescent="0.25">
      <c r="I1774" s="134">
        <f t="shared" si="220"/>
        <v>0.76400000000000057</v>
      </c>
      <c r="J1774" s="134">
        <f>IF('2-E-Communication'!$AB$65="no","",ROUND($I1774,4))</f>
        <v>0.76400000000000001</v>
      </c>
      <c r="K1774" s="134">
        <f>IF('2-E-Communication'!$AB$66="no","",ROUND($I1774,4))</f>
        <v>0.76400000000000001</v>
      </c>
      <c r="L1774" s="134">
        <f>IF('2-E-Communication'!$AB$67="no","",ROUND($I1774,4))</f>
        <v>0.76400000000000001</v>
      </c>
      <c r="M1774" s="134">
        <f>IF('2-E-Communication'!$AB$68="no","",ROUND($I1774,4))</f>
        <v>0.76400000000000001</v>
      </c>
    </row>
    <row r="1775" spans="9:13" x14ac:dyDescent="0.25">
      <c r="I1775" s="134">
        <f t="shared" si="220"/>
        <v>0.76500000000000057</v>
      </c>
      <c r="J1775" s="134">
        <f>IF('2-E-Communication'!$AB$65="no","",ROUND($I1775,4))</f>
        <v>0.76500000000000001</v>
      </c>
      <c r="K1775" s="134">
        <f>IF('2-E-Communication'!$AB$66="no","",ROUND($I1775,4))</f>
        <v>0.76500000000000001</v>
      </c>
      <c r="L1775" s="134">
        <f>IF('2-E-Communication'!$AB$67="no","",ROUND($I1775,4))</f>
        <v>0.76500000000000001</v>
      </c>
      <c r="M1775" s="134">
        <f>IF('2-E-Communication'!$AB$68="no","",ROUND($I1775,4))</f>
        <v>0.76500000000000001</v>
      </c>
    </row>
    <row r="1776" spans="9:13" x14ac:dyDescent="0.25">
      <c r="I1776" s="134">
        <f t="shared" si="220"/>
        <v>0.76600000000000057</v>
      </c>
      <c r="J1776" s="134">
        <f>IF('2-E-Communication'!$AB$65="no","",ROUND($I1776,4))</f>
        <v>0.76600000000000001</v>
      </c>
      <c r="K1776" s="134">
        <f>IF('2-E-Communication'!$AB$66="no","",ROUND($I1776,4))</f>
        <v>0.76600000000000001</v>
      </c>
      <c r="L1776" s="134">
        <f>IF('2-E-Communication'!$AB$67="no","",ROUND($I1776,4))</f>
        <v>0.76600000000000001</v>
      </c>
      <c r="M1776" s="134">
        <f>IF('2-E-Communication'!$AB$68="no","",ROUND($I1776,4))</f>
        <v>0.76600000000000001</v>
      </c>
    </row>
    <row r="1777" spans="9:13" x14ac:dyDescent="0.25">
      <c r="I1777" s="134">
        <f t="shared" si="220"/>
        <v>0.76700000000000057</v>
      </c>
      <c r="J1777" s="134">
        <f>IF('2-E-Communication'!$AB$65="no","",ROUND($I1777,4))</f>
        <v>0.76700000000000002</v>
      </c>
      <c r="K1777" s="134">
        <f>IF('2-E-Communication'!$AB$66="no","",ROUND($I1777,4))</f>
        <v>0.76700000000000002</v>
      </c>
      <c r="L1777" s="134">
        <f>IF('2-E-Communication'!$AB$67="no","",ROUND($I1777,4))</f>
        <v>0.76700000000000002</v>
      </c>
      <c r="M1777" s="134">
        <f>IF('2-E-Communication'!$AB$68="no","",ROUND($I1777,4))</f>
        <v>0.76700000000000002</v>
      </c>
    </row>
    <row r="1778" spans="9:13" x14ac:dyDescent="0.25">
      <c r="I1778" s="134">
        <f t="shared" si="220"/>
        <v>0.76800000000000057</v>
      </c>
      <c r="J1778" s="134">
        <f>IF('2-E-Communication'!$AB$65="no","",ROUND($I1778,4))</f>
        <v>0.76800000000000002</v>
      </c>
      <c r="K1778" s="134">
        <f>IF('2-E-Communication'!$AB$66="no","",ROUND($I1778,4))</f>
        <v>0.76800000000000002</v>
      </c>
      <c r="L1778" s="134">
        <f>IF('2-E-Communication'!$AB$67="no","",ROUND($I1778,4))</f>
        <v>0.76800000000000002</v>
      </c>
      <c r="M1778" s="134">
        <f>IF('2-E-Communication'!$AB$68="no","",ROUND($I1778,4))</f>
        <v>0.76800000000000002</v>
      </c>
    </row>
    <row r="1779" spans="9:13" x14ac:dyDescent="0.25">
      <c r="I1779" s="134">
        <f t="shared" si="220"/>
        <v>0.76900000000000057</v>
      </c>
      <c r="J1779" s="134">
        <f>IF('2-E-Communication'!$AB$65="no","",ROUND($I1779,4))</f>
        <v>0.76900000000000002</v>
      </c>
      <c r="K1779" s="134">
        <f>IF('2-E-Communication'!$AB$66="no","",ROUND($I1779,4))</f>
        <v>0.76900000000000002</v>
      </c>
      <c r="L1779" s="134">
        <f>IF('2-E-Communication'!$AB$67="no","",ROUND($I1779,4))</f>
        <v>0.76900000000000002</v>
      </c>
      <c r="M1779" s="134">
        <f>IF('2-E-Communication'!$AB$68="no","",ROUND($I1779,4))</f>
        <v>0.76900000000000002</v>
      </c>
    </row>
    <row r="1780" spans="9:13" x14ac:dyDescent="0.25">
      <c r="I1780" s="134">
        <f t="shared" si="220"/>
        <v>0.77000000000000057</v>
      </c>
      <c r="J1780" s="134">
        <f>IF('2-E-Communication'!$AB$65="no","",ROUND($I1780,4))</f>
        <v>0.77</v>
      </c>
      <c r="K1780" s="134">
        <f>IF('2-E-Communication'!$AB$66="no","",ROUND($I1780,4))</f>
        <v>0.77</v>
      </c>
      <c r="L1780" s="134">
        <f>IF('2-E-Communication'!$AB$67="no","",ROUND($I1780,4))</f>
        <v>0.77</v>
      </c>
      <c r="M1780" s="134">
        <f>IF('2-E-Communication'!$AB$68="no","",ROUND($I1780,4))</f>
        <v>0.77</v>
      </c>
    </row>
    <row r="1781" spans="9:13" x14ac:dyDescent="0.25">
      <c r="I1781" s="134">
        <f t="shared" si="220"/>
        <v>0.77100000000000057</v>
      </c>
      <c r="J1781" s="134">
        <f>IF('2-E-Communication'!$AB$65="no","",ROUND($I1781,4))</f>
        <v>0.77100000000000002</v>
      </c>
      <c r="K1781" s="134">
        <f>IF('2-E-Communication'!$AB$66="no","",ROUND($I1781,4))</f>
        <v>0.77100000000000002</v>
      </c>
      <c r="L1781" s="134">
        <f>IF('2-E-Communication'!$AB$67="no","",ROUND($I1781,4))</f>
        <v>0.77100000000000002</v>
      </c>
      <c r="M1781" s="134">
        <f>IF('2-E-Communication'!$AB$68="no","",ROUND($I1781,4))</f>
        <v>0.77100000000000002</v>
      </c>
    </row>
    <row r="1782" spans="9:13" x14ac:dyDescent="0.25">
      <c r="I1782" s="134">
        <f t="shared" si="220"/>
        <v>0.77200000000000057</v>
      </c>
      <c r="J1782" s="134">
        <f>IF('2-E-Communication'!$AB$65="no","",ROUND($I1782,4))</f>
        <v>0.77200000000000002</v>
      </c>
      <c r="K1782" s="134">
        <f>IF('2-E-Communication'!$AB$66="no","",ROUND($I1782,4))</f>
        <v>0.77200000000000002</v>
      </c>
      <c r="L1782" s="134">
        <f>IF('2-E-Communication'!$AB$67="no","",ROUND($I1782,4))</f>
        <v>0.77200000000000002</v>
      </c>
      <c r="M1782" s="134">
        <f>IF('2-E-Communication'!$AB$68="no","",ROUND($I1782,4))</f>
        <v>0.77200000000000002</v>
      </c>
    </row>
    <row r="1783" spans="9:13" x14ac:dyDescent="0.25">
      <c r="I1783" s="134">
        <f t="shared" si="220"/>
        <v>0.77300000000000058</v>
      </c>
      <c r="J1783" s="134">
        <f>IF('2-E-Communication'!$AB$65="no","",ROUND($I1783,4))</f>
        <v>0.77300000000000002</v>
      </c>
      <c r="K1783" s="134">
        <f>IF('2-E-Communication'!$AB$66="no","",ROUND($I1783,4))</f>
        <v>0.77300000000000002</v>
      </c>
      <c r="L1783" s="134">
        <f>IF('2-E-Communication'!$AB$67="no","",ROUND($I1783,4))</f>
        <v>0.77300000000000002</v>
      </c>
      <c r="M1783" s="134">
        <f>IF('2-E-Communication'!$AB$68="no","",ROUND($I1783,4))</f>
        <v>0.77300000000000002</v>
      </c>
    </row>
    <row r="1784" spans="9:13" x14ac:dyDescent="0.25">
      <c r="I1784" s="134">
        <f t="shared" si="220"/>
        <v>0.77400000000000058</v>
      </c>
      <c r="J1784" s="134">
        <f>IF('2-E-Communication'!$AB$65="no","",ROUND($I1784,4))</f>
        <v>0.77400000000000002</v>
      </c>
      <c r="K1784" s="134">
        <f>IF('2-E-Communication'!$AB$66="no","",ROUND($I1784,4))</f>
        <v>0.77400000000000002</v>
      </c>
      <c r="L1784" s="134">
        <f>IF('2-E-Communication'!$AB$67="no","",ROUND($I1784,4))</f>
        <v>0.77400000000000002</v>
      </c>
      <c r="M1784" s="134">
        <f>IF('2-E-Communication'!$AB$68="no","",ROUND($I1784,4))</f>
        <v>0.77400000000000002</v>
      </c>
    </row>
    <row r="1785" spans="9:13" x14ac:dyDescent="0.25">
      <c r="I1785" s="134">
        <f t="shared" si="220"/>
        <v>0.77500000000000058</v>
      </c>
      <c r="J1785" s="134">
        <f>IF('2-E-Communication'!$AB$65="no","",ROUND($I1785,4))</f>
        <v>0.77500000000000002</v>
      </c>
      <c r="K1785" s="134">
        <f>IF('2-E-Communication'!$AB$66="no","",ROUND($I1785,4))</f>
        <v>0.77500000000000002</v>
      </c>
      <c r="L1785" s="134">
        <f>IF('2-E-Communication'!$AB$67="no","",ROUND($I1785,4))</f>
        <v>0.77500000000000002</v>
      </c>
      <c r="M1785" s="134">
        <f>IF('2-E-Communication'!$AB$68="no","",ROUND($I1785,4))</f>
        <v>0.77500000000000002</v>
      </c>
    </row>
    <row r="1786" spans="9:13" x14ac:dyDescent="0.25">
      <c r="I1786" s="134">
        <f t="shared" si="220"/>
        <v>0.77600000000000058</v>
      </c>
      <c r="J1786" s="134">
        <f>IF('2-E-Communication'!$AB$65="no","",ROUND($I1786,4))</f>
        <v>0.77600000000000002</v>
      </c>
      <c r="K1786" s="134">
        <f>IF('2-E-Communication'!$AB$66="no","",ROUND($I1786,4))</f>
        <v>0.77600000000000002</v>
      </c>
      <c r="L1786" s="134">
        <f>IF('2-E-Communication'!$AB$67="no","",ROUND($I1786,4))</f>
        <v>0.77600000000000002</v>
      </c>
      <c r="M1786" s="134">
        <f>IF('2-E-Communication'!$AB$68="no","",ROUND($I1786,4))</f>
        <v>0.77600000000000002</v>
      </c>
    </row>
    <row r="1787" spans="9:13" x14ac:dyDescent="0.25">
      <c r="I1787" s="134">
        <f t="shared" si="220"/>
        <v>0.77700000000000058</v>
      </c>
      <c r="J1787" s="134">
        <f>IF('2-E-Communication'!$AB$65="no","",ROUND($I1787,4))</f>
        <v>0.77700000000000002</v>
      </c>
      <c r="K1787" s="134">
        <f>IF('2-E-Communication'!$AB$66="no","",ROUND($I1787,4))</f>
        <v>0.77700000000000002</v>
      </c>
      <c r="L1787" s="134">
        <f>IF('2-E-Communication'!$AB$67="no","",ROUND($I1787,4))</f>
        <v>0.77700000000000002</v>
      </c>
      <c r="M1787" s="134">
        <f>IF('2-E-Communication'!$AB$68="no","",ROUND($I1787,4))</f>
        <v>0.77700000000000002</v>
      </c>
    </row>
    <row r="1788" spans="9:13" x14ac:dyDescent="0.25">
      <c r="I1788" s="134">
        <f t="shared" si="220"/>
        <v>0.77800000000000058</v>
      </c>
      <c r="J1788" s="134">
        <f>IF('2-E-Communication'!$AB$65="no","",ROUND($I1788,4))</f>
        <v>0.77800000000000002</v>
      </c>
      <c r="K1788" s="134">
        <f>IF('2-E-Communication'!$AB$66="no","",ROUND($I1788,4))</f>
        <v>0.77800000000000002</v>
      </c>
      <c r="L1788" s="134">
        <f>IF('2-E-Communication'!$AB$67="no","",ROUND($I1788,4))</f>
        <v>0.77800000000000002</v>
      </c>
      <c r="M1788" s="134">
        <f>IF('2-E-Communication'!$AB$68="no","",ROUND($I1788,4))</f>
        <v>0.77800000000000002</v>
      </c>
    </row>
    <row r="1789" spans="9:13" x14ac:dyDescent="0.25">
      <c r="I1789" s="134">
        <f t="shared" si="220"/>
        <v>0.77900000000000058</v>
      </c>
      <c r="J1789" s="134">
        <f>IF('2-E-Communication'!$AB$65="no","",ROUND($I1789,4))</f>
        <v>0.77900000000000003</v>
      </c>
      <c r="K1789" s="134">
        <f>IF('2-E-Communication'!$AB$66="no","",ROUND($I1789,4))</f>
        <v>0.77900000000000003</v>
      </c>
      <c r="L1789" s="134">
        <f>IF('2-E-Communication'!$AB$67="no","",ROUND($I1789,4))</f>
        <v>0.77900000000000003</v>
      </c>
      <c r="M1789" s="134">
        <f>IF('2-E-Communication'!$AB$68="no","",ROUND($I1789,4))</f>
        <v>0.77900000000000003</v>
      </c>
    </row>
    <row r="1790" spans="9:13" x14ac:dyDescent="0.25">
      <c r="I1790" s="134">
        <f t="shared" si="220"/>
        <v>0.78000000000000058</v>
      </c>
      <c r="J1790" s="134">
        <f>IF('2-E-Communication'!$AB$65="no","",ROUND($I1790,4))</f>
        <v>0.78</v>
      </c>
      <c r="K1790" s="134">
        <f>IF('2-E-Communication'!$AB$66="no","",ROUND($I1790,4))</f>
        <v>0.78</v>
      </c>
      <c r="L1790" s="134">
        <f>IF('2-E-Communication'!$AB$67="no","",ROUND($I1790,4))</f>
        <v>0.78</v>
      </c>
      <c r="M1790" s="134">
        <f>IF('2-E-Communication'!$AB$68="no","",ROUND($I1790,4))</f>
        <v>0.78</v>
      </c>
    </row>
    <row r="1791" spans="9:13" x14ac:dyDescent="0.25">
      <c r="I1791" s="134">
        <f t="shared" si="220"/>
        <v>0.78100000000000058</v>
      </c>
      <c r="J1791" s="134">
        <f>IF('2-E-Communication'!$AB$65="no","",ROUND($I1791,4))</f>
        <v>0.78100000000000003</v>
      </c>
      <c r="K1791" s="134">
        <f>IF('2-E-Communication'!$AB$66="no","",ROUND($I1791,4))</f>
        <v>0.78100000000000003</v>
      </c>
      <c r="L1791" s="134">
        <f>IF('2-E-Communication'!$AB$67="no","",ROUND($I1791,4))</f>
        <v>0.78100000000000003</v>
      </c>
      <c r="M1791" s="134">
        <f>IF('2-E-Communication'!$AB$68="no","",ROUND($I1791,4))</f>
        <v>0.78100000000000003</v>
      </c>
    </row>
    <row r="1792" spans="9:13" x14ac:dyDescent="0.25">
      <c r="I1792" s="134">
        <f t="shared" si="220"/>
        <v>0.78200000000000058</v>
      </c>
      <c r="J1792" s="134">
        <f>IF('2-E-Communication'!$AB$65="no","",ROUND($I1792,4))</f>
        <v>0.78200000000000003</v>
      </c>
      <c r="K1792" s="134">
        <f>IF('2-E-Communication'!$AB$66="no","",ROUND($I1792,4))</f>
        <v>0.78200000000000003</v>
      </c>
      <c r="L1792" s="134">
        <f>IF('2-E-Communication'!$AB$67="no","",ROUND($I1792,4))</f>
        <v>0.78200000000000003</v>
      </c>
      <c r="M1792" s="134">
        <f>IF('2-E-Communication'!$AB$68="no","",ROUND($I1792,4))</f>
        <v>0.78200000000000003</v>
      </c>
    </row>
    <row r="1793" spans="9:13" x14ac:dyDescent="0.25">
      <c r="I1793" s="134">
        <f t="shared" si="220"/>
        <v>0.78300000000000058</v>
      </c>
      <c r="J1793" s="134">
        <f>IF('2-E-Communication'!$AB$65="no","",ROUND($I1793,4))</f>
        <v>0.78300000000000003</v>
      </c>
      <c r="K1793" s="134">
        <f>IF('2-E-Communication'!$AB$66="no","",ROUND($I1793,4))</f>
        <v>0.78300000000000003</v>
      </c>
      <c r="L1793" s="134">
        <f>IF('2-E-Communication'!$AB$67="no","",ROUND($I1793,4))</f>
        <v>0.78300000000000003</v>
      </c>
      <c r="M1793" s="134">
        <f>IF('2-E-Communication'!$AB$68="no","",ROUND($I1793,4))</f>
        <v>0.78300000000000003</v>
      </c>
    </row>
    <row r="1794" spans="9:13" x14ac:dyDescent="0.25">
      <c r="I1794" s="134">
        <f t="shared" si="220"/>
        <v>0.78400000000000059</v>
      </c>
      <c r="J1794" s="134">
        <f>IF('2-E-Communication'!$AB$65="no","",ROUND($I1794,4))</f>
        <v>0.78400000000000003</v>
      </c>
      <c r="K1794" s="134">
        <f>IF('2-E-Communication'!$AB$66="no","",ROUND($I1794,4))</f>
        <v>0.78400000000000003</v>
      </c>
      <c r="L1794" s="134">
        <f>IF('2-E-Communication'!$AB$67="no","",ROUND($I1794,4))</f>
        <v>0.78400000000000003</v>
      </c>
      <c r="M1794" s="134">
        <f>IF('2-E-Communication'!$AB$68="no","",ROUND($I1794,4))</f>
        <v>0.78400000000000003</v>
      </c>
    </row>
    <row r="1795" spans="9:13" x14ac:dyDescent="0.25">
      <c r="I1795" s="134">
        <f t="shared" si="220"/>
        <v>0.78500000000000059</v>
      </c>
      <c r="J1795" s="134">
        <f>IF('2-E-Communication'!$AB$65="no","",ROUND($I1795,4))</f>
        <v>0.78500000000000003</v>
      </c>
      <c r="K1795" s="134">
        <f>IF('2-E-Communication'!$AB$66="no","",ROUND($I1795,4))</f>
        <v>0.78500000000000003</v>
      </c>
      <c r="L1795" s="134">
        <f>IF('2-E-Communication'!$AB$67="no","",ROUND($I1795,4))</f>
        <v>0.78500000000000003</v>
      </c>
      <c r="M1795" s="134">
        <f>IF('2-E-Communication'!$AB$68="no","",ROUND($I1795,4))</f>
        <v>0.78500000000000003</v>
      </c>
    </row>
    <row r="1796" spans="9:13" x14ac:dyDescent="0.25">
      <c r="I1796" s="134">
        <f t="shared" si="220"/>
        <v>0.78600000000000059</v>
      </c>
      <c r="J1796" s="134">
        <f>IF('2-E-Communication'!$AB$65="no","",ROUND($I1796,4))</f>
        <v>0.78600000000000003</v>
      </c>
      <c r="K1796" s="134">
        <f>IF('2-E-Communication'!$AB$66="no","",ROUND($I1796,4))</f>
        <v>0.78600000000000003</v>
      </c>
      <c r="L1796" s="134">
        <f>IF('2-E-Communication'!$AB$67="no","",ROUND($I1796,4))</f>
        <v>0.78600000000000003</v>
      </c>
      <c r="M1796" s="134">
        <f>IF('2-E-Communication'!$AB$68="no","",ROUND($I1796,4))</f>
        <v>0.78600000000000003</v>
      </c>
    </row>
    <row r="1797" spans="9:13" x14ac:dyDescent="0.25">
      <c r="I1797" s="134">
        <f t="shared" si="220"/>
        <v>0.78700000000000059</v>
      </c>
      <c r="J1797" s="134">
        <f>IF('2-E-Communication'!$AB$65="no","",ROUND($I1797,4))</f>
        <v>0.78700000000000003</v>
      </c>
      <c r="K1797" s="134">
        <f>IF('2-E-Communication'!$AB$66="no","",ROUND($I1797,4))</f>
        <v>0.78700000000000003</v>
      </c>
      <c r="L1797" s="134">
        <f>IF('2-E-Communication'!$AB$67="no","",ROUND($I1797,4))</f>
        <v>0.78700000000000003</v>
      </c>
      <c r="M1797" s="134">
        <f>IF('2-E-Communication'!$AB$68="no","",ROUND($I1797,4))</f>
        <v>0.78700000000000003</v>
      </c>
    </row>
    <row r="1798" spans="9:13" x14ac:dyDescent="0.25">
      <c r="I1798" s="134">
        <f t="shared" si="220"/>
        <v>0.78800000000000059</v>
      </c>
      <c r="J1798" s="134">
        <f>IF('2-E-Communication'!$AB$65="no","",ROUND($I1798,4))</f>
        <v>0.78800000000000003</v>
      </c>
      <c r="K1798" s="134">
        <f>IF('2-E-Communication'!$AB$66="no","",ROUND($I1798,4))</f>
        <v>0.78800000000000003</v>
      </c>
      <c r="L1798" s="134">
        <f>IF('2-E-Communication'!$AB$67="no","",ROUND($I1798,4))</f>
        <v>0.78800000000000003</v>
      </c>
      <c r="M1798" s="134">
        <f>IF('2-E-Communication'!$AB$68="no","",ROUND($I1798,4))</f>
        <v>0.78800000000000003</v>
      </c>
    </row>
    <row r="1799" spans="9:13" x14ac:dyDescent="0.25">
      <c r="I1799" s="134">
        <f t="shared" si="220"/>
        <v>0.78900000000000059</v>
      </c>
      <c r="J1799" s="134">
        <f>IF('2-E-Communication'!$AB$65="no","",ROUND($I1799,4))</f>
        <v>0.78900000000000003</v>
      </c>
      <c r="K1799" s="134">
        <f>IF('2-E-Communication'!$AB$66="no","",ROUND($I1799,4))</f>
        <v>0.78900000000000003</v>
      </c>
      <c r="L1799" s="134">
        <f>IF('2-E-Communication'!$AB$67="no","",ROUND($I1799,4))</f>
        <v>0.78900000000000003</v>
      </c>
      <c r="M1799" s="134">
        <f>IF('2-E-Communication'!$AB$68="no","",ROUND($I1799,4))</f>
        <v>0.78900000000000003</v>
      </c>
    </row>
    <row r="1800" spans="9:13" x14ac:dyDescent="0.25">
      <c r="I1800" s="134">
        <f t="shared" si="220"/>
        <v>0.79000000000000059</v>
      </c>
      <c r="J1800" s="134">
        <f>IF('2-E-Communication'!$AB$65="no","",ROUND($I1800,4))</f>
        <v>0.79</v>
      </c>
      <c r="K1800" s="134">
        <f>IF('2-E-Communication'!$AB$66="no","",ROUND($I1800,4))</f>
        <v>0.79</v>
      </c>
      <c r="L1800" s="134">
        <f>IF('2-E-Communication'!$AB$67="no","",ROUND($I1800,4))</f>
        <v>0.79</v>
      </c>
      <c r="M1800" s="134">
        <f>IF('2-E-Communication'!$AB$68="no","",ROUND($I1800,4))</f>
        <v>0.79</v>
      </c>
    </row>
    <row r="1801" spans="9:13" x14ac:dyDescent="0.25">
      <c r="I1801" s="134">
        <f t="shared" si="220"/>
        <v>0.79100000000000059</v>
      </c>
      <c r="J1801" s="134">
        <f>IF('2-E-Communication'!$AB$65="no","",ROUND($I1801,4))</f>
        <v>0.79100000000000004</v>
      </c>
      <c r="K1801" s="134">
        <f>IF('2-E-Communication'!$AB$66="no","",ROUND($I1801,4))</f>
        <v>0.79100000000000004</v>
      </c>
      <c r="L1801" s="134">
        <f>IF('2-E-Communication'!$AB$67="no","",ROUND($I1801,4))</f>
        <v>0.79100000000000004</v>
      </c>
      <c r="M1801" s="134">
        <f>IF('2-E-Communication'!$AB$68="no","",ROUND($I1801,4))</f>
        <v>0.79100000000000004</v>
      </c>
    </row>
    <row r="1802" spans="9:13" x14ac:dyDescent="0.25">
      <c r="I1802" s="134">
        <f t="shared" si="220"/>
        <v>0.79200000000000059</v>
      </c>
      <c r="J1802" s="134">
        <f>IF('2-E-Communication'!$AB$65="no","",ROUND($I1802,4))</f>
        <v>0.79200000000000004</v>
      </c>
      <c r="K1802" s="134">
        <f>IF('2-E-Communication'!$AB$66="no","",ROUND($I1802,4))</f>
        <v>0.79200000000000004</v>
      </c>
      <c r="L1802" s="134">
        <f>IF('2-E-Communication'!$AB$67="no","",ROUND($I1802,4))</f>
        <v>0.79200000000000004</v>
      </c>
      <c r="M1802" s="134">
        <f>IF('2-E-Communication'!$AB$68="no","",ROUND($I1802,4))</f>
        <v>0.79200000000000004</v>
      </c>
    </row>
    <row r="1803" spans="9:13" x14ac:dyDescent="0.25">
      <c r="I1803" s="134">
        <f t="shared" si="220"/>
        <v>0.79300000000000059</v>
      </c>
      <c r="J1803" s="134">
        <f>IF('2-E-Communication'!$AB$65="no","",ROUND($I1803,4))</f>
        <v>0.79300000000000004</v>
      </c>
      <c r="K1803" s="134">
        <f>IF('2-E-Communication'!$AB$66="no","",ROUND($I1803,4))</f>
        <v>0.79300000000000004</v>
      </c>
      <c r="L1803" s="134">
        <f>IF('2-E-Communication'!$AB$67="no","",ROUND($I1803,4))</f>
        <v>0.79300000000000004</v>
      </c>
      <c r="M1803" s="134">
        <f>IF('2-E-Communication'!$AB$68="no","",ROUND($I1803,4))</f>
        <v>0.79300000000000004</v>
      </c>
    </row>
    <row r="1804" spans="9:13" x14ac:dyDescent="0.25">
      <c r="I1804" s="134">
        <f t="shared" si="220"/>
        <v>0.79400000000000059</v>
      </c>
      <c r="J1804" s="134">
        <f>IF('2-E-Communication'!$AB$65="no","",ROUND($I1804,4))</f>
        <v>0.79400000000000004</v>
      </c>
      <c r="K1804" s="134">
        <f>IF('2-E-Communication'!$AB$66="no","",ROUND($I1804,4))</f>
        <v>0.79400000000000004</v>
      </c>
      <c r="L1804" s="134">
        <f>IF('2-E-Communication'!$AB$67="no","",ROUND($I1804,4))</f>
        <v>0.79400000000000004</v>
      </c>
      <c r="M1804" s="134">
        <f>IF('2-E-Communication'!$AB$68="no","",ROUND($I1804,4))</f>
        <v>0.79400000000000004</v>
      </c>
    </row>
    <row r="1805" spans="9:13" x14ac:dyDescent="0.25">
      <c r="I1805" s="134">
        <f t="shared" si="220"/>
        <v>0.7950000000000006</v>
      </c>
      <c r="J1805" s="134">
        <f>IF('2-E-Communication'!$AB$65="no","",ROUND($I1805,4))</f>
        <v>0.79500000000000004</v>
      </c>
      <c r="K1805" s="134">
        <f>IF('2-E-Communication'!$AB$66="no","",ROUND($I1805,4))</f>
        <v>0.79500000000000004</v>
      </c>
      <c r="L1805" s="134">
        <f>IF('2-E-Communication'!$AB$67="no","",ROUND($I1805,4))</f>
        <v>0.79500000000000004</v>
      </c>
      <c r="M1805" s="134">
        <f>IF('2-E-Communication'!$AB$68="no","",ROUND($I1805,4))</f>
        <v>0.79500000000000004</v>
      </c>
    </row>
    <row r="1806" spans="9:13" x14ac:dyDescent="0.25">
      <c r="I1806" s="134">
        <f t="shared" si="220"/>
        <v>0.7960000000000006</v>
      </c>
      <c r="J1806" s="134">
        <f>IF('2-E-Communication'!$AB$65="no","",ROUND($I1806,4))</f>
        <v>0.79600000000000004</v>
      </c>
      <c r="K1806" s="134">
        <f>IF('2-E-Communication'!$AB$66="no","",ROUND($I1806,4))</f>
        <v>0.79600000000000004</v>
      </c>
      <c r="L1806" s="134">
        <f>IF('2-E-Communication'!$AB$67="no","",ROUND($I1806,4))</f>
        <v>0.79600000000000004</v>
      </c>
      <c r="M1806" s="134">
        <f>IF('2-E-Communication'!$AB$68="no","",ROUND($I1806,4))</f>
        <v>0.79600000000000004</v>
      </c>
    </row>
    <row r="1807" spans="9:13" x14ac:dyDescent="0.25">
      <c r="I1807" s="134">
        <f t="shared" si="220"/>
        <v>0.7970000000000006</v>
      </c>
      <c r="J1807" s="134">
        <f>IF('2-E-Communication'!$AB$65="no","",ROUND($I1807,4))</f>
        <v>0.79700000000000004</v>
      </c>
      <c r="K1807" s="134">
        <f>IF('2-E-Communication'!$AB$66="no","",ROUND($I1807,4))</f>
        <v>0.79700000000000004</v>
      </c>
      <c r="L1807" s="134">
        <f>IF('2-E-Communication'!$AB$67="no","",ROUND($I1807,4))</f>
        <v>0.79700000000000004</v>
      </c>
      <c r="M1807" s="134">
        <f>IF('2-E-Communication'!$AB$68="no","",ROUND($I1807,4))</f>
        <v>0.79700000000000004</v>
      </c>
    </row>
    <row r="1808" spans="9:13" x14ac:dyDescent="0.25">
      <c r="I1808" s="134">
        <f t="shared" si="220"/>
        <v>0.7980000000000006</v>
      </c>
      <c r="J1808" s="134">
        <f>IF('2-E-Communication'!$AB$65="no","",ROUND($I1808,4))</f>
        <v>0.79800000000000004</v>
      </c>
      <c r="K1808" s="134">
        <f>IF('2-E-Communication'!$AB$66="no","",ROUND($I1808,4))</f>
        <v>0.79800000000000004</v>
      </c>
      <c r="L1808" s="134">
        <f>IF('2-E-Communication'!$AB$67="no","",ROUND($I1808,4))</f>
        <v>0.79800000000000004</v>
      </c>
      <c r="M1808" s="134">
        <f>IF('2-E-Communication'!$AB$68="no","",ROUND($I1808,4))</f>
        <v>0.79800000000000004</v>
      </c>
    </row>
    <row r="1809" spans="9:13" x14ac:dyDescent="0.25">
      <c r="I1809" s="134">
        <f t="shared" si="220"/>
        <v>0.7990000000000006</v>
      </c>
      <c r="J1809" s="134">
        <f>IF('2-E-Communication'!$AB$65="no","",ROUND($I1809,4))</f>
        <v>0.79900000000000004</v>
      </c>
      <c r="K1809" s="134">
        <f>IF('2-E-Communication'!$AB$66="no","",ROUND($I1809,4))</f>
        <v>0.79900000000000004</v>
      </c>
      <c r="L1809" s="134">
        <f>IF('2-E-Communication'!$AB$67="no","",ROUND($I1809,4))</f>
        <v>0.79900000000000004</v>
      </c>
      <c r="M1809" s="134">
        <f>IF('2-E-Communication'!$AB$68="no","",ROUND($I1809,4))</f>
        <v>0.79900000000000004</v>
      </c>
    </row>
    <row r="1810" spans="9:13" x14ac:dyDescent="0.25">
      <c r="I1810" s="134">
        <f t="shared" si="220"/>
        <v>0.8000000000000006</v>
      </c>
      <c r="J1810" s="134">
        <f>IF('2-E-Communication'!$AB$65="no","",ROUND($I1810,4))</f>
        <v>0.8</v>
      </c>
      <c r="K1810" s="134">
        <f>IF('2-E-Communication'!$AB$66="no","",ROUND($I1810,4))</f>
        <v>0.8</v>
      </c>
      <c r="L1810" s="134">
        <f>IF('2-E-Communication'!$AB$67="no","",ROUND($I1810,4))</f>
        <v>0.8</v>
      </c>
      <c r="M1810" s="134">
        <f>IF('2-E-Communication'!$AB$68="no","",ROUND($I1810,4))</f>
        <v>0.8</v>
      </c>
    </row>
    <row r="1811" spans="9:13" x14ac:dyDescent="0.25">
      <c r="I1811" s="134">
        <f t="shared" si="220"/>
        <v>0.8010000000000006</v>
      </c>
      <c r="J1811" s="134">
        <f>IF('2-E-Communication'!$AB$65="no","",ROUND($I1811,4))</f>
        <v>0.80100000000000005</v>
      </c>
      <c r="K1811" s="134">
        <f>IF('2-E-Communication'!$AB$66="no","",ROUND($I1811,4))</f>
        <v>0.80100000000000005</v>
      </c>
      <c r="L1811" s="134">
        <f>IF('2-E-Communication'!$AB$67="no","",ROUND($I1811,4))</f>
        <v>0.80100000000000005</v>
      </c>
      <c r="M1811" s="134">
        <f>IF('2-E-Communication'!$AB$68="no","",ROUND($I1811,4))</f>
        <v>0.80100000000000005</v>
      </c>
    </row>
    <row r="1812" spans="9:13" x14ac:dyDescent="0.25">
      <c r="I1812" s="134">
        <f t="shared" si="220"/>
        <v>0.8020000000000006</v>
      </c>
      <c r="J1812" s="134">
        <f>IF('2-E-Communication'!$AB$65="no","",ROUND($I1812,4))</f>
        <v>0.80200000000000005</v>
      </c>
      <c r="K1812" s="134">
        <f>IF('2-E-Communication'!$AB$66="no","",ROUND($I1812,4))</f>
        <v>0.80200000000000005</v>
      </c>
      <c r="L1812" s="134">
        <f>IF('2-E-Communication'!$AB$67="no","",ROUND($I1812,4))</f>
        <v>0.80200000000000005</v>
      </c>
      <c r="M1812" s="134">
        <f>IF('2-E-Communication'!$AB$68="no","",ROUND($I1812,4))</f>
        <v>0.80200000000000005</v>
      </c>
    </row>
    <row r="1813" spans="9:13" x14ac:dyDescent="0.25">
      <c r="I1813" s="134">
        <f t="shared" si="220"/>
        <v>0.8030000000000006</v>
      </c>
      <c r="J1813" s="134">
        <f>IF('2-E-Communication'!$AB$65="no","",ROUND($I1813,4))</f>
        <v>0.80300000000000005</v>
      </c>
      <c r="K1813" s="134">
        <f>IF('2-E-Communication'!$AB$66="no","",ROUND($I1813,4))</f>
        <v>0.80300000000000005</v>
      </c>
      <c r="L1813" s="134">
        <f>IF('2-E-Communication'!$AB$67="no","",ROUND($I1813,4))</f>
        <v>0.80300000000000005</v>
      </c>
      <c r="M1813" s="134">
        <f>IF('2-E-Communication'!$AB$68="no","",ROUND($I1813,4))</f>
        <v>0.80300000000000005</v>
      </c>
    </row>
    <row r="1814" spans="9:13" x14ac:dyDescent="0.25">
      <c r="I1814" s="134">
        <f t="shared" si="220"/>
        <v>0.8040000000000006</v>
      </c>
      <c r="J1814" s="134">
        <f>IF('2-E-Communication'!$AB$65="no","",ROUND($I1814,4))</f>
        <v>0.80400000000000005</v>
      </c>
      <c r="K1814" s="134">
        <f>IF('2-E-Communication'!$AB$66="no","",ROUND($I1814,4))</f>
        <v>0.80400000000000005</v>
      </c>
      <c r="L1814" s="134">
        <f>IF('2-E-Communication'!$AB$67="no","",ROUND($I1814,4))</f>
        <v>0.80400000000000005</v>
      </c>
      <c r="M1814" s="134">
        <f>IF('2-E-Communication'!$AB$68="no","",ROUND($I1814,4))</f>
        <v>0.80400000000000005</v>
      </c>
    </row>
    <row r="1815" spans="9:13" x14ac:dyDescent="0.25">
      <c r="I1815" s="134">
        <f t="shared" si="220"/>
        <v>0.8050000000000006</v>
      </c>
      <c r="J1815" s="134">
        <f>IF('2-E-Communication'!$AB$65="no","",ROUND($I1815,4))</f>
        <v>0.80500000000000005</v>
      </c>
      <c r="K1815" s="134">
        <f>IF('2-E-Communication'!$AB$66="no","",ROUND($I1815,4))</f>
        <v>0.80500000000000005</v>
      </c>
      <c r="L1815" s="134">
        <f>IF('2-E-Communication'!$AB$67="no","",ROUND($I1815,4))</f>
        <v>0.80500000000000005</v>
      </c>
      <c r="M1815" s="134">
        <f>IF('2-E-Communication'!$AB$68="no","",ROUND($I1815,4))</f>
        <v>0.80500000000000005</v>
      </c>
    </row>
    <row r="1816" spans="9:13" x14ac:dyDescent="0.25">
      <c r="I1816" s="134">
        <f t="shared" si="220"/>
        <v>0.8060000000000006</v>
      </c>
      <c r="J1816" s="134">
        <f>IF('2-E-Communication'!$AB$65="no","",ROUND($I1816,4))</f>
        <v>0.80600000000000005</v>
      </c>
      <c r="K1816" s="134">
        <f>IF('2-E-Communication'!$AB$66="no","",ROUND($I1816,4))</f>
        <v>0.80600000000000005</v>
      </c>
      <c r="L1816" s="134">
        <f>IF('2-E-Communication'!$AB$67="no","",ROUND($I1816,4))</f>
        <v>0.80600000000000005</v>
      </c>
      <c r="M1816" s="134">
        <f>IF('2-E-Communication'!$AB$68="no","",ROUND($I1816,4))</f>
        <v>0.80600000000000005</v>
      </c>
    </row>
    <row r="1817" spans="9:13" x14ac:dyDescent="0.25">
      <c r="I1817" s="134">
        <f t="shared" si="220"/>
        <v>0.80700000000000061</v>
      </c>
      <c r="J1817" s="134">
        <f>IF('2-E-Communication'!$AB$65="no","",ROUND($I1817,4))</f>
        <v>0.80700000000000005</v>
      </c>
      <c r="K1817" s="134">
        <f>IF('2-E-Communication'!$AB$66="no","",ROUND($I1817,4))</f>
        <v>0.80700000000000005</v>
      </c>
      <c r="L1817" s="134">
        <f>IF('2-E-Communication'!$AB$67="no","",ROUND($I1817,4))</f>
        <v>0.80700000000000005</v>
      </c>
      <c r="M1817" s="134">
        <f>IF('2-E-Communication'!$AB$68="no","",ROUND($I1817,4))</f>
        <v>0.80700000000000005</v>
      </c>
    </row>
    <row r="1818" spans="9:13" x14ac:dyDescent="0.25">
      <c r="I1818" s="134">
        <f t="shared" si="220"/>
        <v>0.80800000000000061</v>
      </c>
      <c r="J1818" s="134">
        <f>IF('2-E-Communication'!$AB$65="no","",ROUND($I1818,4))</f>
        <v>0.80800000000000005</v>
      </c>
      <c r="K1818" s="134">
        <f>IF('2-E-Communication'!$AB$66="no","",ROUND($I1818,4))</f>
        <v>0.80800000000000005</v>
      </c>
      <c r="L1818" s="134">
        <f>IF('2-E-Communication'!$AB$67="no","",ROUND($I1818,4))</f>
        <v>0.80800000000000005</v>
      </c>
      <c r="M1818" s="134">
        <f>IF('2-E-Communication'!$AB$68="no","",ROUND($I1818,4))</f>
        <v>0.80800000000000005</v>
      </c>
    </row>
    <row r="1819" spans="9:13" x14ac:dyDescent="0.25">
      <c r="I1819" s="134">
        <f t="shared" si="220"/>
        <v>0.80900000000000061</v>
      </c>
      <c r="J1819" s="134">
        <f>IF('2-E-Communication'!$AB$65="no","",ROUND($I1819,4))</f>
        <v>0.80900000000000005</v>
      </c>
      <c r="K1819" s="134">
        <f>IF('2-E-Communication'!$AB$66="no","",ROUND($I1819,4))</f>
        <v>0.80900000000000005</v>
      </c>
      <c r="L1819" s="134">
        <f>IF('2-E-Communication'!$AB$67="no","",ROUND($I1819,4))</f>
        <v>0.80900000000000005</v>
      </c>
      <c r="M1819" s="134">
        <f>IF('2-E-Communication'!$AB$68="no","",ROUND($I1819,4))</f>
        <v>0.80900000000000005</v>
      </c>
    </row>
    <row r="1820" spans="9:13" x14ac:dyDescent="0.25">
      <c r="I1820" s="134">
        <f t="shared" si="220"/>
        <v>0.81000000000000061</v>
      </c>
      <c r="J1820" s="134">
        <f>IF('2-E-Communication'!$AB$65="no","",ROUND($I1820,4))</f>
        <v>0.81</v>
      </c>
      <c r="K1820" s="134">
        <f>IF('2-E-Communication'!$AB$66="no","",ROUND($I1820,4))</f>
        <v>0.81</v>
      </c>
      <c r="L1820" s="134">
        <f>IF('2-E-Communication'!$AB$67="no","",ROUND($I1820,4))</f>
        <v>0.81</v>
      </c>
      <c r="M1820" s="134">
        <f>IF('2-E-Communication'!$AB$68="no","",ROUND($I1820,4))</f>
        <v>0.81</v>
      </c>
    </row>
    <row r="1821" spans="9:13" x14ac:dyDescent="0.25">
      <c r="I1821" s="134">
        <f t="shared" si="220"/>
        <v>0.81100000000000061</v>
      </c>
      <c r="J1821" s="134">
        <f>IF('2-E-Communication'!$AB$65="no","",ROUND($I1821,4))</f>
        <v>0.81100000000000005</v>
      </c>
      <c r="K1821" s="134">
        <f>IF('2-E-Communication'!$AB$66="no","",ROUND($I1821,4))</f>
        <v>0.81100000000000005</v>
      </c>
      <c r="L1821" s="134">
        <f>IF('2-E-Communication'!$AB$67="no","",ROUND($I1821,4))</f>
        <v>0.81100000000000005</v>
      </c>
      <c r="M1821" s="134">
        <f>IF('2-E-Communication'!$AB$68="no","",ROUND($I1821,4))</f>
        <v>0.81100000000000005</v>
      </c>
    </row>
    <row r="1822" spans="9:13" x14ac:dyDescent="0.25">
      <c r="I1822" s="134">
        <f t="shared" si="220"/>
        <v>0.81200000000000061</v>
      </c>
      <c r="J1822" s="134">
        <f>IF('2-E-Communication'!$AB$65="no","",ROUND($I1822,4))</f>
        <v>0.81200000000000006</v>
      </c>
      <c r="K1822" s="134">
        <f>IF('2-E-Communication'!$AB$66="no","",ROUND($I1822,4))</f>
        <v>0.81200000000000006</v>
      </c>
      <c r="L1822" s="134">
        <f>IF('2-E-Communication'!$AB$67="no","",ROUND($I1822,4))</f>
        <v>0.81200000000000006</v>
      </c>
      <c r="M1822" s="134">
        <f>IF('2-E-Communication'!$AB$68="no","",ROUND($I1822,4))</f>
        <v>0.81200000000000006</v>
      </c>
    </row>
    <row r="1823" spans="9:13" x14ac:dyDescent="0.25">
      <c r="I1823" s="134">
        <f t="shared" si="220"/>
        <v>0.81300000000000061</v>
      </c>
      <c r="J1823" s="134">
        <f>IF('2-E-Communication'!$AB$65="no","",ROUND($I1823,4))</f>
        <v>0.81299999999999994</v>
      </c>
      <c r="K1823" s="134">
        <f>IF('2-E-Communication'!$AB$66="no","",ROUND($I1823,4))</f>
        <v>0.81299999999999994</v>
      </c>
      <c r="L1823" s="134">
        <f>IF('2-E-Communication'!$AB$67="no","",ROUND($I1823,4))</f>
        <v>0.81299999999999994</v>
      </c>
      <c r="M1823" s="134">
        <f>IF('2-E-Communication'!$AB$68="no","",ROUND($I1823,4))</f>
        <v>0.81299999999999994</v>
      </c>
    </row>
    <row r="1824" spans="9:13" x14ac:dyDescent="0.25">
      <c r="I1824" s="134">
        <f t="shared" si="220"/>
        <v>0.81400000000000061</v>
      </c>
      <c r="J1824" s="134">
        <f>IF('2-E-Communication'!$AB$65="no","",ROUND($I1824,4))</f>
        <v>0.81399999999999995</v>
      </c>
      <c r="K1824" s="134">
        <f>IF('2-E-Communication'!$AB$66="no","",ROUND($I1824,4))</f>
        <v>0.81399999999999995</v>
      </c>
      <c r="L1824" s="134">
        <f>IF('2-E-Communication'!$AB$67="no","",ROUND($I1824,4))</f>
        <v>0.81399999999999995</v>
      </c>
      <c r="M1824" s="134">
        <f>IF('2-E-Communication'!$AB$68="no","",ROUND($I1824,4))</f>
        <v>0.81399999999999995</v>
      </c>
    </row>
    <row r="1825" spans="9:13" x14ac:dyDescent="0.25">
      <c r="I1825" s="134">
        <f t="shared" si="220"/>
        <v>0.81500000000000061</v>
      </c>
      <c r="J1825" s="134">
        <f>IF('2-E-Communication'!$AB$65="no","",ROUND($I1825,4))</f>
        <v>0.81499999999999995</v>
      </c>
      <c r="K1825" s="134">
        <f>IF('2-E-Communication'!$AB$66="no","",ROUND($I1825,4))</f>
        <v>0.81499999999999995</v>
      </c>
      <c r="L1825" s="134">
        <f>IF('2-E-Communication'!$AB$67="no","",ROUND($I1825,4))</f>
        <v>0.81499999999999995</v>
      </c>
      <c r="M1825" s="134">
        <f>IF('2-E-Communication'!$AB$68="no","",ROUND($I1825,4))</f>
        <v>0.81499999999999995</v>
      </c>
    </row>
    <row r="1826" spans="9:13" x14ac:dyDescent="0.25">
      <c r="I1826" s="134">
        <f t="shared" si="220"/>
        <v>0.81600000000000061</v>
      </c>
      <c r="J1826" s="134">
        <f>IF('2-E-Communication'!$AB$65="no","",ROUND($I1826,4))</f>
        <v>0.81599999999999995</v>
      </c>
      <c r="K1826" s="134">
        <f>IF('2-E-Communication'!$AB$66="no","",ROUND($I1826,4))</f>
        <v>0.81599999999999995</v>
      </c>
      <c r="L1826" s="134">
        <f>IF('2-E-Communication'!$AB$67="no","",ROUND($I1826,4))</f>
        <v>0.81599999999999995</v>
      </c>
      <c r="M1826" s="134">
        <f>IF('2-E-Communication'!$AB$68="no","",ROUND($I1826,4))</f>
        <v>0.81599999999999995</v>
      </c>
    </row>
    <row r="1827" spans="9:13" x14ac:dyDescent="0.25">
      <c r="I1827" s="134">
        <f t="shared" si="220"/>
        <v>0.81700000000000061</v>
      </c>
      <c r="J1827" s="134">
        <f>IF('2-E-Communication'!$AB$65="no","",ROUND($I1827,4))</f>
        <v>0.81699999999999995</v>
      </c>
      <c r="K1827" s="134">
        <f>IF('2-E-Communication'!$AB$66="no","",ROUND($I1827,4))</f>
        <v>0.81699999999999995</v>
      </c>
      <c r="L1827" s="134">
        <f>IF('2-E-Communication'!$AB$67="no","",ROUND($I1827,4))</f>
        <v>0.81699999999999995</v>
      </c>
      <c r="M1827" s="134">
        <f>IF('2-E-Communication'!$AB$68="no","",ROUND($I1827,4))</f>
        <v>0.81699999999999995</v>
      </c>
    </row>
    <row r="1828" spans="9:13" x14ac:dyDescent="0.25">
      <c r="I1828" s="134">
        <f t="shared" si="220"/>
        <v>0.81800000000000062</v>
      </c>
      <c r="J1828" s="134">
        <f>IF('2-E-Communication'!$AB$65="no","",ROUND($I1828,4))</f>
        <v>0.81799999999999995</v>
      </c>
      <c r="K1828" s="134">
        <f>IF('2-E-Communication'!$AB$66="no","",ROUND($I1828,4))</f>
        <v>0.81799999999999995</v>
      </c>
      <c r="L1828" s="134">
        <f>IF('2-E-Communication'!$AB$67="no","",ROUND($I1828,4))</f>
        <v>0.81799999999999995</v>
      </c>
      <c r="M1828" s="134">
        <f>IF('2-E-Communication'!$AB$68="no","",ROUND($I1828,4))</f>
        <v>0.81799999999999995</v>
      </c>
    </row>
    <row r="1829" spans="9:13" x14ac:dyDescent="0.25">
      <c r="I1829" s="134">
        <f t="shared" si="220"/>
        <v>0.81900000000000062</v>
      </c>
      <c r="J1829" s="134">
        <f>IF('2-E-Communication'!$AB$65="no","",ROUND($I1829,4))</f>
        <v>0.81899999999999995</v>
      </c>
      <c r="K1829" s="134">
        <f>IF('2-E-Communication'!$AB$66="no","",ROUND($I1829,4))</f>
        <v>0.81899999999999995</v>
      </c>
      <c r="L1829" s="134">
        <f>IF('2-E-Communication'!$AB$67="no","",ROUND($I1829,4))</f>
        <v>0.81899999999999995</v>
      </c>
      <c r="M1829" s="134">
        <f>IF('2-E-Communication'!$AB$68="no","",ROUND($I1829,4))</f>
        <v>0.81899999999999995</v>
      </c>
    </row>
    <row r="1830" spans="9:13" x14ac:dyDescent="0.25">
      <c r="I1830" s="134">
        <f t="shared" si="220"/>
        <v>0.82000000000000062</v>
      </c>
      <c r="J1830" s="134">
        <f>IF('2-E-Communication'!$AB$65="no","",ROUND($I1830,4))</f>
        <v>0.82</v>
      </c>
      <c r="K1830" s="134">
        <f>IF('2-E-Communication'!$AB$66="no","",ROUND($I1830,4))</f>
        <v>0.82</v>
      </c>
      <c r="L1830" s="134">
        <f>IF('2-E-Communication'!$AB$67="no","",ROUND($I1830,4))</f>
        <v>0.82</v>
      </c>
      <c r="M1830" s="134">
        <f>IF('2-E-Communication'!$AB$68="no","",ROUND($I1830,4))</f>
        <v>0.82</v>
      </c>
    </row>
    <row r="1831" spans="9:13" x14ac:dyDescent="0.25">
      <c r="I1831" s="134">
        <f t="shared" si="220"/>
        <v>0.82100000000000062</v>
      </c>
      <c r="J1831" s="134">
        <f>IF('2-E-Communication'!$AB$65="no","",ROUND($I1831,4))</f>
        <v>0.82099999999999995</v>
      </c>
      <c r="K1831" s="134">
        <f>IF('2-E-Communication'!$AB$66="no","",ROUND($I1831,4))</f>
        <v>0.82099999999999995</v>
      </c>
      <c r="L1831" s="134">
        <f>IF('2-E-Communication'!$AB$67="no","",ROUND($I1831,4))</f>
        <v>0.82099999999999995</v>
      </c>
      <c r="M1831" s="134">
        <f>IF('2-E-Communication'!$AB$68="no","",ROUND($I1831,4))</f>
        <v>0.82099999999999995</v>
      </c>
    </row>
    <row r="1832" spans="9:13" x14ac:dyDescent="0.25">
      <c r="I1832" s="134">
        <f t="shared" si="220"/>
        <v>0.82200000000000062</v>
      </c>
      <c r="J1832" s="134">
        <f>IF('2-E-Communication'!$AB$65="no","",ROUND($I1832,4))</f>
        <v>0.82199999999999995</v>
      </c>
      <c r="K1832" s="134">
        <f>IF('2-E-Communication'!$AB$66="no","",ROUND($I1832,4))</f>
        <v>0.82199999999999995</v>
      </c>
      <c r="L1832" s="134">
        <f>IF('2-E-Communication'!$AB$67="no","",ROUND($I1832,4))</f>
        <v>0.82199999999999995</v>
      </c>
      <c r="M1832" s="134">
        <f>IF('2-E-Communication'!$AB$68="no","",ROUND($I1832,4))</f>
        <v>0.82199999999999995</v>
      </c>
    </row>
    <row r="1833" spans="9:13" x14ac:dyDescent="0.25">
      <c r="I1833" s="134">
        <f t="shared" si="220"/>
        <v>0.82300000000000062</v>
      </c>
      <c r="J1833" s="134">
        <f>IF('2-E-Communication'!$AB$65="no","",ROUND($I1833,4))</f>
        <v>0.82299999999999995</v>
      </c>
      <c r="K1833" s="134">
        <f>IF('2-E-Communication'!$AB$66="no","",ROUND($I1833,4))</f>
        <v>0.82299999999999995</v>
      </c>
      <c r="L1833" s="134">
        <f>IF('2-E-Communication'!$AB$67="no","",ROUND($I1833,4))</f>
        <v>0.82299999999999995</v>
      </c>
      <c r="M1833" s="134">
        <f>IF('2-E-Communication'!$AB$68="no","",ROUND($I1833,4))</f>
        <v>0.82299999999999995</v>
      </c>
    </row>
    <row r="1834" spans="9:13" x14ac:dyDescent="0.25">
      <c r="I1834" s="134">
        <f t="shared" si="220"/>
        <v>0.82400000000000062</v>
      </c>
      <c r="J1834" s="134">
        <f>IF('2-E-Communication'!$AB$65="no","",ROUND($I1834,4))</f>
        <v>0.82399999999999995</v>
      </c>
      <c r="K1834" s="134">
        <f>IF('2-E-Communication'!$AB$66="no","",ROUND($I1834,4))</f>
        <v>0.82399999999999995</v>
      </c>
      <c r="L1834" s="134">
        <f>IF('2-E-Communication'!$AB$67="no","",ROUND($I1834,4))</f>
        <v>0.82399999999999995</v>
      </c>
      <c r="M1834" s="134">
        <f>IF('2-E-Communication'!$AB$68="no","",ROUND($I1834,4))</f>
        <v>0.82399999999999995</v>
      </c>
    </row>
    <row r="1835" spans="9:13" x14ac:dyDescent="0.25">
      <c r="I1835" s="134">
        <f t="shared" ref="I1835:I1898" si="221">I1834+0.001</f>
        <v>0.82500000000000062</v>
      </c>
      <c r="J1835" s="134">
        <f>IF('2-E-Communication'!$AB$65="no","",ROUND($I1835,4))</f>
        <v>0.82499999999999996</v>
      </c>
      <c r="K1835" s="134">
        <f>IF('2-E-Communication'!$AB$66="no","",ROUND($I1835,4))</f>
        <v>0.82499999999999996</v>
      </c>
      <c r="L1835" s="134">
        <f>IF('2-E-Communication'!$AB$67="no","",ROUND($I1835,4))</f>
        <v>0.82499999999999996</v>
      </c>
      <c r="M1835" s="134">
        <f>IF('2-E-Communication'!$AB$68="no","",ROUND($I1835,4))</f>
        <v>0.82499999999999996</v>
      </c>
    </row>
    <row r="1836" spans="9:13" x14ac:dyDescent="0.25">
      <c r="I1836" s="134">
        <f t="shared" si="221"/>
        <v>0.82600000000000062</v>
      </c>
      <c r="J1836" s="134">
        <f>IF('2-E-Communication'!$AB$65="no","",ROUND($I1836,4))</f>
        <v>0.82599999999999996</v>
      </c>
      <c r="K1836" s="134">
        <f>IF('2-E-Communication'!$AB$66="no","",ROUND($I1836,4))</f>
        <v>0.82599999999999996</v>
      </c>
      <c r="L1836" s="134">
        <f>IF('2-E-Communication'!$AB$67="no","",ROUND($I1836,4))</f>
        <v>0.82599999999999996</v>
      </c>
      <c r="M1836" s="134">
        <f>IF('2-E-Communication'!$AB$68="no","",ROUND($I1836,4))</f>
        <v>0.82599999999999996</v>
      </c>
    </row>
    <row r="1837" spans="9:13" x14ac:dyDescent="0.25">
      <c r="I1837" s="134">
        <f t="shared" si="221"/>
        <v>0.82700000000000062</v>
      </c>
      <c r="J1837" s="134">
        <f>IF('2-E-Communication'!$AB$65="no","",ROUND($I1837,4))</f>
        <v>0.82699999999999996</v>
      </c>
      <c r="K1837" s="134">
        <f>IF('2-E-Communication'!$AB$66="no","",ROUND($I1837,4))</f>
        <v>0.82699999999999996</v>
      </c>
      <c r="L1837" s="134">
        <f>IF('2-E-Communication'!$AB$67="no","",ROUND($I1837,4))</f>
        <v>0.82699999999999996</v>
      </c>
      <c r="M1837" s="134">
        <f>IF('2-E-Communication'!$AB$68="no","",ROUND($I1837,4))</f>
        <v>0.82699999999999996</v>
      </c>
    </row>
    <row r="1838" spans="9:13" x14ac:dyDescent="0.25">
      <c r="I1838" s="134">
        <f t="shared" si="221"/>
        <v>0.82800000000000062</v>
      </c>
      <c r="J1838" s="134">
        <f>IF('2-E-Communication'!$AB$65="no","",ROUND($I1838,4))</f>
        <v>0.82799999999999996</v>
      </c>
      <c r="K1838" s="134">
        <f>IF('2-E-Communication'!$AB$66="no","",ROUND($I1838,4))</f>
        <v>0.82799999999999996</v>
      </c>
      <c r="L1838" s="134">
        <f>IF('2-E-Communication'!$AB$67="no","",ROUND($I1838,4))</f>
        <v>0.82799999999999996</v>
      </c>
      <c r="M1838" s="134">
        <f>IF('2-E-Communication'!$AB$68="no","",ROUND($I1838,4))</f>
        <v>0.82799999999999996</v>
      </c>
    </row>
    <row r="1839" spans="9:13" x14ac:dyDescent="0.25">
      <c r="I1839" s="134">
        <f t="shared" si="221"/>
        <v>0.82900000000000063</v>
      </c>
      <c r="J1839" s="134">
        <f>IF('2-E-Communication'!$AB$65="no","",ROUND($I1839,4))</f>
        <v>0.82899999999999996</v>
      </c>
      <c r="K1839" s="134">
        <f>IF('2-E-Communication'!$AB$66="no","",ROUND($I1839,4))</f>
        <v>0.82899999999999996</v>
      </c>
      <c r="L1839" s="134">
        <f>IF('2-E-Communication'!$AB$67="no","",ROUND($I1839,4))</f>
        <v>0.82899999999999996</v>
      </c>
      <c r="M1839" s="134">
        <f>IF('2-E-Communication'!$AB$68="no","",ROUND($I1839,4))</f>
        <v>0.82899999999999996</v>
      </c>
    </row>
    <row r="1840" spans="9:13" x14ac:dyDescent="0.25">
      <c r="I1840" s="134">
        <f t="shared" si="221"/>
        <v>0.83000000000000063</v>
      </c>
      <c r="J1840" s="134">
        <f>IF('2-E-Communication'!$AB$65="no","",ROUND($I1840,4))</f>
        <v>0.83</v>
      </c>
      <c r="K1840" s="134">
        <f>IF('2-E-Communication'!$AB$66="no","",ROUND($I1840,4))</f>
        <v>0.83</v>
      </c>
      <c r="L1840" s="134">
        <f>IF('2-E-Communication'!$AB$67="no","",ROUND($I1840,4))</f>
        <v>0.83</v>
      </c>
      <c r="M1840" s="134">
        <f>IF('2-E-Communication'!$AB$68="no","",ROUND($I1840,4))</f>
        <v>0.83</v>
      </c>
    </row>
    <row r="1841" spans="9:13" x14ac:dyDescent="0.25">
      <c r="I1841" s="134">
        <f t="shared" si="221"/>
        <v>0.83100000000000063</v>
      </c>
      <c r="J1841" s="134">
        <f>IF('2-E-Communication'!$AB$65="no","",ROUND($I1841,4))</f>
        <v>0.83099999999999996</v>
      </c>
      <c r="K1841" s="134">
        <f>IF('2-E-Communication'!$AB$66="no","",ROUND($I1841,4))</f>
        <v>0.83099999999999996</v>
      </c>
      <c r="L1841" s="134">
        <f>IF('2-E-Communication'!$AB$67="no","",ROUND($I1841,4))</f>
        <v>0.83099999999999996</v>
      </c>
      <c r="M1841" s="134">
        <f>IF('2-E-Communication'!$AB$68="no","",ROUND($I1841,4))</f>
        <v>0.83099999999999996</v>
      </c>
    </row>
    <row r="1842" spans="9:13" x14ac:dyDescent="0.25">
      <c r="I1842" s="134">
        <f t="shared" si="221"/>
        <v>0.83200000000000063</v>
      </c>
      <c r="J1842" s="134">
        <f>IF('2-E-Communication'!$AB$65="no","",ROUND($I1842,4))</f>
        <v>0.83199999999999996</v>
      </c>
      <c r="K1842" s="134">
        <f>IF('2-E-Communication'!$AB$66="no","",ROUND($I1842,4))</f>
        <v>0.83199999999999996</v>
      </c>
      <c r="L1842" s="134">
        <f>IF('2-E-Communication'!$AB$67="no","",ROUND($I1842,4))</f>
        <v>0.83199999999999996</v>
      </c>
      <c r="M1842" s="134">
        <f>IF('2-E-Communication'!$AB$68="no","",ROUND($I1842,4))</f>
        <v>0.83199999999999996</v>
      </c>
    </row>
    <row r="1843" spans="9:13" x14ac:dyDescent="0.25">
      <c r="I1843" s="134">
        <f t="shared" si="221"/>
        <v>0.83300000000000063</v>
      </c>
      <c r="J1843" s="134">
        <f>IF('2-E-Communication'!$AB$65="no","",ROUND($I1843,4))</f>
        <v>0.83299999999999996</v>
      </c>
      <c r="K1843" s="134">
        <f>IF('2-E-Communication'!$AB$66="no","",ROUND($I1843,4))</f>
        <v>0.83299999999999996</v>
      </c>
      <c r="L1843" s="134">
        <f>IF('2-E-Communication'!$AB$67="no","",ROUND($I1843,4))</f>
        <v>0.83299999999999996</v>
      </c>
      <c r="M1843" s="134">
        <f>IF('2-E-Communication'!$AB$68="no","",ROUND($I1843,4))</f>
        <v>0.83299999999999996</v>
      </c>
    </row>
    <row r="1844" spans="9:13" x14ac:dyDescent="0.25">
      <c r="I1844" s="134">
        <f t="shared" si="221"/>
        <v>0.83400000000000063</v>
      </c>
      <c r="J1844" s="134">
        <f>IF('2-E-Communication'!$AB$65="no","",ROUND($I1844,4))</f>
        <v>0.83399999999999996</v>
      </c>
      <c r="K1844" s="134">
        <f>IF('2-E-Communication'!$AB$66="no","",ROUND($I1844,4))</f>
        <v>0.83399999999999996</v>
      </c>
      <c r="L1844" s="134">
        <f>IF('2-E-Communication'!$AB$67="no","",ROUND($I1844,4))</f>
        <v>0.83399999999999996</v>
      </c>
      <c r="M1844" s="134">
        <f>IF('2-E-Communication'!$AB$68="no","",ROUND($I1844,4))</f>
        <v>0.83399999999999996</v>
      </c>
    </row>
    <row r="1845" spans="9:13" x14ac:dyDescent="0.25">
      <c r="I1845" s="134">
        <f t="shared" si="221"/>
        <v>0.83500000000000063</v>
      </c>
      <c r="J1845" s="134">
        <f>IF('2-E-Communication'!$AB$65="no","",ROUND($I1845,4))</f>
        <v>0.83499999999999996</v>
      </c>
      <c r="K1845" s="134">
        <f>IF('2-E-Communication'!$AB$66="no","",ROUND($I1845,4))</f>
        <v>0.83499999999999996</v>
      </c>
      <c r="L1845" s="134">
        <f>IF('2-E-Communication'!$AB$67="no","",ROUND($I1845,4))</f>
        <v>0.83499999999999996</v>
      </c>
      <c r="M1845" s="134">
        <f>IF('2-E-Communication'!$AB$68="no","",ROUND($I1845,4))</f>
        <v>0.83499999999999996</v>
      </c>
    </row>
    <row r="1846" spans="9:13" x14ac:dyDescent="0.25">
      <c r="I1846" s="134">
        <f t="shared" si="221"/>
        <v>0.83600000000000063</v>
      </c>
      <c r="J1846" s="134">
        <f>IF('2-E-Communication'!$AB$65="no","",ROUND($I1846,4))</f>
        <v>0.83599999999999997</v>
      </c>
      <c r="K1846" s="134">
        <f>IF('2-E-Communication'!$AB$66="no","",ROUND($I1846,4))</f>
        <v>0.83599999999999997</v>
      </c>
      <c r="L1846" s="134">
        <f>IF('2-E-Communication'!$AB$67="no","",ROUND($I1846,4))</f>
        <v>0.83599999999999997</v>
      </c>
      <c r="M1846" s="134">
        <f>IF('2-E-Communication'!$AB$68="no","",ROUND($I1846,4))</f>
        <v>0.83599999999999997</v>
      </c>
    </row>
    <row r="1847" spans="9:13" x14ac:dyDescent="0.25">
      <c r="I1847" s="134">
        <f t="shared" si="221"/>
        <v>0.83700000000000063</v>
      </c>
      <c r="J1847" s="134">
        <f>IF('2-E-Communication'!$AB$65="no","",ROUND($I1847,4))</f>
        <v>0.83699999999999997</v>
      </c>
      <c r="K1847" s="134">
        <f>IF('2-E-Communication'!$AB$66="no","",ROUND($I1847,4))</f>
        <v>0.83699999999999997</v>
      </c>
      <c r="L1847" s="134">
        <f>IF('2-E-Communication'!$AB$67="no","",ROUND($I1847,4))</f>
        <v>0.83699999999999997</v>
      </c>
      <c r="M1847" s="134">
        <f>IF('2-E-Communication'!$AB$68="no","",ROUND($I1847,4))</f>
        <v>0.83699999999999997</v>
      </c>
    </row>
    <row r="1848" spans="9:13" x14ac:dyDescent="0.25">
      <c r="I1848" s="134">
        <f t="shared" si="221"/>
        <v>0.83800000000000063</v>
      </c>
      <c r="J1848" s="134">
        <f>IF('2-E-Communication'!$AB$65="no","",ROUND($I1848,4))</f>
        <v>0.83799999999999997</v>
      </c>
      <c r="K1848" s="134">
        <f>IF('2-E-Communication'!$AB$66="no","",ROUND($I1848,4))</f>
        <v>0.83799999999999997</v>
      </c>
      <c r="L1848" s="134">
        <f>IF('2-E-Communication'!$AB$67="no","",ROUND($I1848,4))</f>
        <v>0.83799999999999997</v>
      </c>
      <c r="M1848" s="134">
        <f>IF('2-E-Communication'!$AB$68="no","",ROUND($I1848,4))</f>
        <v>0.83799999999999997</v>
      </c>
    </row>
    <row r="1849" spans="9:13" x14ac:dyDescent="0.25">
      <c r="I1849" s="134">
        <f t="shared" si="221"/>
        <v>0.83900000000000063</v>
      </c>
      <c r="J1849" s="134">
        <f>IF('2-E-Communication'!$AB$65="no","",ROUND($I1849,4))</f>
        <v>0.83899999999999997</v>
      </c>
      <c r="K1849" s="134">
        <f>IF('2-E-Communication'!$AB$66="no","",ROUND($I1849,4))</f>
        <v>0.83899999999999997</v>
      </c>
      <c r="L1849" s="134">
        <f>IF('2-E-Communication'!$AB$67="no","",ROUND($I1849,4))</f>
        <v>0.83899999999999997</v>
      </c>
      <c r="M1849" s="134">
        <f>IF('2-E-Communication'!$AB$68="no","",ROUND($I1849,4))</f>
        <v>0.83899999999999997</v>
      </c>
    </row>
    <row r="1850" spans="9:13" x14ac:dyDescent="0.25">
      <c r="I1850" s="134">
        <f t="shared" si="221"/>
        <v>0.84000000000000064</v>
      </c>
      <c r="J1850" s="134">
        <f>IF('2-E-Communication'!$AB$65="no","",ROUND($I1850,4))</f>
        <v>0.84</v>
      </c>
      <c r="K1850" s="134">
        <f>IF('2-E-Communication'!$AB$66="no","",ROUND($I1850,4))</f>
        <v>0.84</v>
      </c>
      <c r="L1850" s="134">
        <f>IF('2-E-Communication'!$AB$67="no","",ROUND($I1850,4))</f>
        <v>0.84</v>
      </c>
      <c r="M1850" s="134">
        <f>IF('2-E-Communication'!$AB$68="no","",ROUND($I1850,4))</f>
        <v>0.84</v>
      </c>
    </row>
    <row r="1851" spans="9:13" x14ac:dyDescent="0.25">
      <c r="I1851" s="134">
        <f t="shared" si="221"/>
        <v>0.84100000000000064</v>
      </c>
      <c r="J1851" s="134">
        <f>IF('2-E-Communication'!$AB$65="no","",ROUND($I1851,4))</f>
        <v>0.84099999999999997</v>
      </c>
      <c r="K1851" s="134">
        <f>IF('2-E-Communication'!$AB$66="no","",ROUND($I1851,4))</f>
        <v>0.84099999999999997</v>
      </c>
      <c r="L1851" s="134">
        <f>IF('2-E-Communication'!$AB$67="no","",ROUND($I1851,4))</f>
        <v>0.84099999999999997</v>
      </c>
      <c r="M1851" s="134">
        <f>IF('2-E-Communication'!$AB$68="no","",ROUND($I1851,4))</f>
        <v>0.84099999999999997</v>
      </c>
    </row>
    <row r="1852" spans="9:13" x14ac:dyDescent="0.25">
      <c r="I1852" s="134">
        <f t="shared" si="221"/>
        <v>0.84200000000000064</v>
      </c>
      <c r="J1852" s="134">
        <f>IF('2-E-Communication'!$AB$65="no","",ROUND($I1852,4))</f>
        <v>0.84199999999999997</v>
      </c>
      <c r="K1852" s="134">
        <f>IF('2-E-Communication'!$AB$66="no","",ROUND($I1852,4))</f>
        <v>0.84199999999999997</v>
      </c>
      <c r="L1852" s="134">
        <f>IF('2-E-Communication'!$AB$67="no","",ROUND($I1852,4))</f>
        <v>0.84199999999999997</v>
      </c>
      <c r="M1852" s="134">
        <f>IF('2-E-Communication'!$AB$68="no","",ROUND($I1852,4))</f>
        <v>0.84199999999999997</v>
      </c>
    </row>
    <row r="1853" spans="9:13" x14ac:dyDescent="0.25">
      <c r="I1853" s="134">
        <f t="shared" si="221"/>
        <v>0.84300000000000064</v>
      </c>
      <c r="J1853" s="134">
        <f>IF('2-E-Communication'!$AB$65="no","",ROUND($I1853,4))</f>
        <v>0.84299999999999997</v>
      </c>
      <c r="K1853" s="134">
        <f>IF('2-E-Communication'!$AB$66="no","",ROUND($I1853,4))</f>
        <v>0.84299999999999997</v>
      </c>
      <c r="L1853" s="134">
        <f>IF('2-E-Communication'!$AB$67="no","",ROUND($I1853,4))</f>
        <v>0.84299999999999997</v>
      </c>
      <c r="M1853" s="134">
        <f>IF('2-E-Communication'!$AB$68="no","",ROUND($I1853,4))</f>
        <v>0.84299999999999997</v>
      </c>
    </row>
    <row r="1854" spans="9:13" x14ac:dyDescent="0.25">
      <c r="I1854" s="134">
        <f t="shared" si="221"/>
        <v>0.84400000000000064</v>
      </c>
      <c r="J1854" s="134">
        <f>IF('2-E-Communication'!$AB$65="no","",ROUND($I1854,4))</f>
        <v>0.84399999999999997</v>
      </c>
      <c r="K1854" s="134">
        <f>IF('2-E-Communication'!$AB$66="no","",ROUND($I1854,4))</f>
        <v>0.84399999999999997</v>
      </c>
      <c r="L1854" s="134">
        <f>IF('2-E-Communication'!$AB$67="no","",ROUND($I1854,4))</f>
        <v>0.84399999999999997</v>
      </c>
      <c r="M1854" s="134">
        <f>IF('2-E-Communication'!$AB$68="no","",ROUND($I1854,4))</f>
        <v>0.84399999999999997</v>
      </c>
    </row>
    <row r="1855" spans="9:13" x14ac:dyDescent="0.25">
      <c r="I1855" s="134">
        <f t="shared" si="221"/>
        <v>0.84500000000000064</v>
      </c>
      <c r="J1855" s="134">
        <f>IF('2-E-Communication'!$AB$65="no","",ROUND($I1855,4))</f>
        <v>0.84499999999999997</v>
      </c>
      <c r="K1855" s="134">
        <f>IF('2-E-Communication'!$AB$66="no","",ROUND($I1855,4))</f>
        <v>0.84499999999999997</v>
      </c>
      <c r="L1855" s="134">
        <f>IF('2-E-Communication'!$AB$67="no","",ROUND($I1855,4))</f>
        <v>0.84499999999999997</v>
      </c>
      <c r="M1855" s="134">
        <f>IF('2-E-Communication'!$AB$68="no","",ROUND($I1855,4))</f>
        <v>0.84499999999999997</v>
      </c>
    </row>
    <row r="1856" spans="9:13" x14ac:dyDescent="0.25">
      <c r="I1856" s="134">
        <f t="shared" si="221"/>
        <v>0.84600000000000064</v>
      </c>
      <c r="J1856" s="134">
        <f>IF('2-E-Communication'!$AB$65="no","",ROUND($I1856,4))</f>
        <v>0.84599999999999997</v>
      </c>
      <c r="K1856" s="134">
        <f>IF('2-E-Communication'!$AB$66="no","",ROUND($I1856,4))</f>
        <v>0.84599999999999997</v>
      </c>
      <c r="L1856" s="134">
        <f>IF('2-E-Communication'!$AB$67="no","",ROUND($I1856,4))</f>
        <v>0.84599999999999997</v>
      </c>
      <c r="M1856" s="134">
        <f>IF('2-E-Communication'!$AB$68="no","",ROUND($I1856,4))</f>
        <v>0.84599999999999997</v>
      </c>
    </row>
    <row r="1857" spans="9:13" x14ac:dyDescent="0.25">
      <c r="I1857" s="134">
        <f t="shared" si="221"/>
        <v>0.84700000000000064</v>
      </c>
      <c r="J1857" s="134">
        <f>IF('2-E-Communication'!$AB$65="no","",ROUND($I1857,4))</f>
        <v>0.84699999999999998</v>
      </c>
      <c r="K1857" s="134">
        <f>IF('2-E-Communication'!$AB$66="no","",ROUND($I1857,4))</f>
        <v>0.84699999999999998</v>
      </c>
      <c r="L1857" s="134">
        <f>IF('2-E-Communication'!$AB$67="no","",ROUND($I1857,4))</f>
        <v>0.84699999999999998</v>
      </c>
      <c r="M1857" s="134">
        <f>IF('2-E-Communication'!$AB$68="no","",ROUND($I1857,4))</f>
        <v>0.84699999999999998</v>
      </c>
    </row>
    <row r="1858" spans="9:13" x14ac:dyDescent="0.25">
      <c r="I1858" s="134">
        <f t="shared" si="221"/>
        <v>0.84800000000000064</v>
      </c>
      <c r="J1858" s="134">
        <f>IF('2-E-Communication'!$AB$65="no","",ROUND($I1858,4))</f>
        <v>0.84799999999999998</v>
      </c>
      <c r="K1858" s="134">
        <f>IF('2-E-Communication'!$AB$66="no","",ROUND($I1858,4))</f>
        <v>0.84799999999999998</v>
      </c>
      <c r="L1858" s="134">
        <f>IF('2-E-Communication'!$AB$67="no","",ROUND($I1858,4))</f>
        <v>0.84799999999999998</v>
      </c>
      <c r="M1858" s="134">
        <f>IF('2-E-Communication'!$AB$68="no","",ROUND($I1858,4))</f>
        <v>0.84799999999999998</v>
      </c>
    </row>
    <row r="1859" spans="9:13" x14ac:dyDescent="0.25">
      <c r="I1859" s="134">
        <f t="shared" si="221"/>
        <v>0.84900000000000064</v>
      </c>
      <c r="J1859" s="134">
        <f>IF('2-E-Communication'!$AB$65="no","",ROUND($I1859,4))</f>
        <v>0.84899999999999998</v>
      </c>
      <c r="K1859" s="134">
        <f>IF('2-E-Communication'!$AB$66="no","",ROUND($I1859,4))</f>
        <v>0.84899999999999998</v>
      </c>
      <c r="L1859" s="134">
        <f>IF('2-E-Communication'!$AB$67="no","",ROUND($I1859,4))</f>
        <v>0.84899999999999998</v>
      </c>
      <c r="M1859" s="134">
        <f>IF('2-E-Communication'!$AB$68="no","",ROUND($I1859,4))</f>
        <v>0.84899999999999998</v>
      </c>
    </row>
    <row r="1860" spans="9:13" x14ac:dyDescent="0.25">
      <c r="I1860" s="134">
        <f t="shared" si="221"/>
        <v>0.85000000000000064</v>
      </c>
      <c r="J1860" s="134">
        <f>IF('2-E-Communication'!$AB$65="no","",ROUND($I1860,4))</f>
        <v>0.85</v>
      </c>
      <c r="K1860" s="134">
        <f>IF('2-E-Communication'!$AB$66="no","",ROUND($I1860,4))</f>
        <v>0.85</v>
      </c>
      <c r="L1860" s="134">
        <f>IF('2-E-Communication'!$AB$67="no","",ROUND($I1860,4))</f>
        <v>0.85</v>
      </c>
      <c r="M1860" s="134">
        <f>IF('2-E-Communication'!$AB$68="no","",ROUND($I1860,4))</f>
        <v>0.85</v>
      </c>
    </row>
    <row r="1861" spans="9:13" x14ac:dyDescent="0.25">
      <c r="I1861" s="134">
        <f t="shared" si="221"/>
        <v>0.85100000000000064</v>
      </c>
      <c r="J1861" s="134">
        <f>IF('2-E-Communication'!$AB$65="no","",ROUND($I1861,4))</f>
        <v>0.85099999999999998</v>
      </c>
      <c r="K1861" s="134">
        <f>IF('2-E-Communication'!$AB$66="no","",ROUND($I1861,4))</f>
        <v>0.85099999999999998</v>
      </c>
      <c r="L1861" s="134">
        <f>IF('2-E-Communication'!$AB$67="no","",ROUND($I1861,4))</f>
        <v>0.85099999999999998</v>
      </c>
      <c r="M1861" s="134">
        <f>IF('2-E-Communication'!$AB$68="no","",ROUND($I1861,4))</f>
        <v>0.85099999999999998</v>
      </c>
    </row>
    <row r="1862" spans="9:13" x14ac:dyDescent="0.25">
      <c r="I1862" s="134">
        <f t="shared" si="221"/>
        <v>0.85200000000000065</v>
      </c>
      <c r="J1862" s="134">
        <f>IF('2-E-Communication'!$AB$65="no","",ROUND($I1862,4))</f>
        <v>0.85199999999999998</v>
      </c>
      <c r="K1862" s="134">
        <f>IF('2-E-Communication'!$AB$66="no","",ROUND($I1862,4))</f>
        <v>0.85199999999999998</v>
      </c>
      <c r="L1862" s="134">
        <f>IF('2-E-Communication'!$AB$67="no","",ROUND($I1862,4))</f>
        <v>0.85199999999999998</v>
      </c>
      <c r="M1862" s="134">
        <f>IF('2-E-Communication'!$AB$68="no","",ROUND($I1862,4))</f>
        <v>0.85199999999999998</v>
      </c>
    </row>
    <row r="1863" spans="9:13" x14ac:dyDescent="0.25">
      <c r="I1863" s="134">
        <f t="shared" si="221"/>
        <v>0.85300000000000065</v>
      </c>
      <c r="J1863" s="134">
        <f>IF('2-E-Communication'!$AB$65="no","",ROUND($I1863,4))</f>
        <v>0.85299999999999998</v>
      </c>
      <c r="K1863" s="134">
        <f>IF('2-E-Communication'!$AB$66="no","",ROUND($I1863,4))</f>
        <v>0.85299999999999998</v>
      </c>
      <c r="L1863" s="134">
        <f>IF('2-E-Communication'!$AB$67="no","",ROUND($I1863,4))</f>
        <v>0.85299999999999998</v>
      </c>
      <c r="M1863" s="134">
        <f>IF('2-E-Communication'!$AB$68="no","",ROUND($I1863,4))</f>
        <v>0.85299999999999998</v>
      </c>
    </row>
    <row r="1864" spans="9:13" x14ac:dyDescent="0.25">
      <c r="I1864" s="134">
        <f t="shared" si="221"/>
        <v>0.85400000000000065</v>
      </c>
      <c r="J1864" s="134">
        <f>IF('2-E-Communication'!$AB$65="no","",ROUND($I1864,4))</f>
        <v>0.85399999999999998</v>
      </c>
      <c r="K1864" s="134">
        <f>IF('2-E-Communication'!$AB$66="no","",ROUND($I1864,4))</f>
        <v>0.85399999999999998</v>
      </c>
      <c r="L1864" s="134">
        <f>IF('2-E-Communication'!$AB$67="no","",ROUND($I1864,4))</f>
        <v>0.85399999999999998</v>
      </c>
      <c r="M1864" s="134">
        <f>IF('2-E-Communication'!$AB$68="no","",ROUND($I1864,4))</f>
        <v>0.85399999999999998</v>
      </c>
    </row>
    <row r="1865" spans="9:13" x14ac:dyDescent="0.25">
      <c r="I1865" s="134">
        <f t="shared" si="221"/>
        <v>0.85500000000000065</v>
      </c>
      <c r="J1865" s="134">
        <f>IF('2-E-Communication'!$AB$65="no","",ROUND($I1865,4))</f>
        <v>0.85499999999999998</v>
      </c>
      <c r="K1865" s="134">
        <f>IF('2-E-Communication'!$AB$66="no","",ROUND($I1865,4))</f>
        <v>0.85499999999999998</v>
      </c>
      <c r="L1865" s="134">
        <f>IF('2-E-Communication'!$AB$67="no","",ROUND($I1865,4))</f>
        <v>0.85499999999999998</v>
      </c>
      <c r="M1865" s="134">
        <f>IF('2-E-Communication'!$AB$68="no","",ROUND($I1865,4))</f>
        <v>0.85499999999999998</v>
      </c>
    </row>
    <row r="1866" spans="9:13" x14ac:dyDescent="0.25">
      <c r="I1866" s="134">
        <f t="shared" si="221"/>
        <v>0.85600000000000065</v>
      </c>
      <c r="J1866" s="134">
        <f>IF('2-E-Communication'!$AB$65="no","",ROUND($I1866,4))</f>
        <v>0.85599999999999998</v>
      </c>
      <c r="K1866" s="134">
        <f>IF('2-E-Communication'!$AB$66="no","",ROUND($I1866,4))</f>
        <v>0.85599999999999998</v>
      </c>
      <c r="L1866" s="134">
        <f>IF('2-E-Communication'!$AB$67="no","",ROUND($I1866,4))</f>
        <v>0.85599999999999998</v>
      </c>
      <c r="M1866" s="134">
        <f>IF('2-E-Communication'!$AB$68="no","",ROUND($I1866,4))</f>
        <v>0.85599999999999998</v>
      </c>
    </row>
    <row r="1867" spans="9:13" x14ac:dyDescent="0.25">
      <c r="I1867" s="134">
        <f t="shared" si="221"/>
        <v>0.85700000000000065</v>
      </c>
      <c r="J1867" s="134">
        <f>IF('2-E-Communication'!$AB$65="no","",ROUND($I1867,4))</f>
        <v>0.85699999999999998</v>
      </c>
      <c r="K1867" s="134">
        <f>IF('2-E-Communication'!$AB$66="no","",ROUND($I1867,4))</f>
        <v>0.85699999999999998</v>
      </c>
      <c r="L1867" s="134">
        <f>IF('2-E-Communication'!$AB$67="no","",ROUND($I1867,4))</f>
        <v>0.85699999999999998</v>
      </c>
      <c r="M1867" s="134">
        <f>IF('2-E-Communication'!$AB$68="no","",ROUND($I1867,4))</f>
        <v>0.85699999999999998</v>
      </c>
    </row>
    <row r="1868" spans="9:13" x14ac:dyDescent="0.25">
      <c r="I1868" s="134">
        <f t="shared" si="221"/>
        <v>0.85800000000000065</v>
      </c>
      <c r="J1868" s="134">
        <f>IF('2-E-Communication'!$AB$65="no","",ROUND($I1868,4))</f>
        <v>0.85799999999999998</v>
      </c>
      <c r="K1868" s="134">
        <f>IF('2-E-Communication'!$AB$66="no","",ROUND($I1868,4))</f>
        <v>0.85799999999999998</v>
      </c>
      <c r="L1868" s="134">
        <f>IF('2-E-Communication'!$AB$67="no","",ROUND($I1868,4))</f>
        <v>0.85799999999999998</v>
      </c>
      <c r="M1868" s="134">
        <f>IF('2-E-Communication'!$AB$68="no","",ROUND($I1868,4))</f>
        <v>0.85799999999999998</v>
      </c>
    </row>
    <row r="1869" spans="9:13" x14ac:dyDescent="0.25">
      <c r="I1869" s="134">
        <f t="shared" si="221"/>
        <v>0.85900000000000065</v>
      </c>
      <c r="J1869" s="134">
        <f>IF('2-E-Communication'!$AB$65="no","",ROUND($I1869,4))</f>
        <v>0.85899999999999999</v>
      </c>
      <c r="K1869" s="134">
        <f>IF('2-E-Communication'!$AB$66="no","",ROUND($I1869,4))</f>
        <v>0.85899999999999999</v>
      </c>
      <c r="L1869" s="134">
        <f>IF('2-E-Communication'!$AB$67="no","",ROUND($I1869,4))</f>
        <v>0.85899999999999999</v>
      </c>
      <c r="M1869" s="134">
        <f>IF('2-E-Communication'!$AB$68="no","",ROUND($I1869,4))</f>
        <v>0.85899999999999999</v>
      </c>
    </row>
    <row r="1870" spans="9:13" x14ac:dyDescent="0.25">
      <c r="I1870" s="134">
        <f t="shared" si="221"/>
        <v>0.86000000000000065</v>
      </c>
      <c r="J1870" s="134">
        <f>IF('2-E-Communication'!$AB$65="no","",ROUND($I1870,4))</f>
        <v>0.86</v>
      </c>
      <c r="K1870" s="134">
        <f>IF('2-E-Communication'!$AB$66="no","",ROUND($I1870,4))</f>
        <v>0.86</v>
      </c>
      <c r="L1870" s="134">
        <f>IF('2-E-Communication'!$AB$67="no","",ROUND($I1870,4))</f>
        <v>0.86</v>
      </c>
      <c r="M1870" s="134">
        <f>IF('2-E-Communication'!$AB$68="no","",ROUND($I1870,4))</f>
        <v>0.86</v>
      </c>
    </row>
    <row r="1871" spans="9:13" x14ac:dyDescent="0.25">
      <c r="I1871" s="134">
        <f t="shared" si="221"/>
        <v>0.86100000000000065</v>
      </c>
      <c r="J1871" s="134">
        <f>IF('2-E-Communication'!$AB$65="no","",ROUND($I1871,4))</f>
        <v>0.86099999999999999</v>
      </c>
      <c r="K1871" s="134">
        <f>IF('2-E-Communication'!$AB$66="no","",ROUND($I1871,4))</f>
        <v>0.86099999999999999</v>
      </c>
      <c r="L1871" s="134">
        <f>IF('2-E-Communication'!$AB$67="no","",ROUND($I1871,4))</f>
        <v>0.86099999999999999</v>
      </c>
      <c r="M1871" s="134">
        <f>IF('2-E-Communication'!$AB$68="no","",ROUND($I1871,4))</f>
        <v>0.86099999999999999</v>
      </c>
    </row>
    <row r="1872" spans="9:13" x14ac:dyDescent="0.25">
      <c r="I1872" s="134">
        <f t="shared" si="221"/>
        <v>0.86200000000000065</v>
      </c>
      <c r="J1872" s="134">
        <f>IF('2-E-Communication'!$AB$65="no","",ROUND($I1872,4))</f>
        <v>0.86199999999999999</v>
      </c>
      <c r="K1872" s="134">
        <f>IF('2-E-Communication'!$AB$66="no","",ROUND($I1872,4))</f>
        <v>0.86199999999999999</v>
      </c>
      <c r="L1872" s="134">
        <f>IF('2-E-Communication'!$AB$67="no","",ROUND($I1872,4))</f>
        <v>0.86199999999999999</v>
      </c>
      <c r="M1872" s="134">
        <f>IF('2-E-Communication'!$AB$68="no","",ROUND($I1872,4))</f>
        <v>0.86199999999999999</v>
      </c>
    </row>
    <row r="1873" spans="9:13" x14ac:dyDescent="0.25">
      <c r="I1873" s="134">
        <f t="shared" si="221"/>
        <v>0.86300000000000066</v>
      </c>
      <c r="J1873" s="134">
        <f>IF('2-E-Communication'!$AB$65="no","",ROUND($I1873,4))</f>
        <v>0.86299999999999999</v>
      </c>
      <c r="K1873" s="134">
        <f>IF('2-E-Communication'!$AB$66="no","",ROUND($I1873,4))</f>
        <v>0.86299999999999999</v>
      </c>
      <c r="L1873" s="134">
        <f>IF('2-E-Communication'!$AB$67="no","",ROUND($I1873,4))</f>
        <v>0.86299999999999999</v>
      </c>
      <c r="M1873" s="134">
        <f>IF('2-E-Communication'!$AB$68="no","",ROUND($I1873,4))</f>
        <v>0.86299999999999999</v>
      </c>
    </row>
    <row r="1874" spans="9:13" x14ac:dyDescent="0.25">
      <c r="I1874" s="134">
        <f t="shared" si="221"/>
        <v>0.86400000000000066</v>
      </c>
      <c r="J1874" s="134">
        <f>IF('2-E-Communication'!$AB$65="no","",ROUND($I1874,4))</f>
        <v>0.86399999999999999</v>
      </c>
      <c r="K1874" s="134">
        <f>IF('2-E-Communication'!$AB$66="no","",ROUND($I1874,4))</f>
        <v>0.86399999999999999</v>
      </c>
      <c r="L1874" s="134">
        <f>IF('2-E-Communication'!$AB$67="no","",ROUND($I1874,4))</f>
        <v>0.86399999999999999</v>
      </c>
      <c r="M1874" s="134">
        <f>IF('2-E-Communication'!$AB$68="no","",ROUND($I1874,4))</f>
        <v>0.86399999999999999</v>
      </c>
    </row>
    <row r="1875" spans="9:13" x14ac:dyDescent="0.25">
      <c r="I1875" s="134">
        <f t="shared" si="221"/>
        <v>0.86500000000000066</v>
      </c>
      <c r="J1875" s="134">
        <f>IF('2-E-Communication'!$AB$65="no","",ROUND($I1875,4))</f>
        <v>0.86499999999999999</v>
      </c>
      <c r="K1875" s="134">
        <f>IF('2-E-Communication'!$AB$66="no","",ROUND($I1875,4))</f>
        <v>0.86499999999999999</v>
      </c>
      <c r="L1875" s="134">
        <f>IF('2-E-Communication'!$AB$67="no","",ROUND($I1875,4))</f>
        <v>0.86499999999999999</v>
      </c>
      <c r="M1875" s="134">
        <f>IF('2-E-Communication'!$AB$68="no","",ROUND($I1875,4))</f>
        <v>0.86499999999999999</v>
      </c>
    </row>
    <row r="1876" spans="9:13" x14ac:dyDescent="0.25">
      <c r="I1876" s="134">
        <f t="shared" si="221"/>
        <v>0.86600000000000066</v>
      </c>
      <c r="J1876" s="134">
        <f>IF('2-E-Communication'!$AB$65="no","",ROUND($I1876,4))</f>
        <v>0.86599999999999999</v>
      </c>
      <c r="K1876" s="134">
        <f>IF('2-E-Communication'!$AB$66="no","",ROUND($I1876,4))</f>
        <v>0.86599999999999999</v>
      </c>
      <c r="L1876" s="134">
        <f>IF('2-E-Communication'!$AB$67="no","",ROUND($I1876,4))</f>
        <v>0.86599999999999999</v>
      </c>
      <c r="M1876" s="134">
        <f>IF('2-E-Communication'!$AB$68="no","",ROUND($I1876,4))</f>
        <v>0.86599999999999999</v>
      </c>
    </row>
    <row r="1877" spans="9:13" x14ac:dyDescent="0.25">
      <c r="I1877" s="134">
        <f t="shared" si="221"/>
        <v>0.86700000000000066</v>
      </c>
      <c r="J1877" s="134">
        <f>IF('2-E-Communication'!$AB$65="no","",ROUND($I1877,4))</f>
        <v>0.86699999999999999</v>
      </c>
      <c r="K1877" s="134">
        <f>IF('2-E-Communication'!$AB$66="no","",ROUND($I1877,4))</f>
        <v>0.86699999999999999</v>
      </c>
      <c r="L1877" s="134">
        <f>IF('2-E-Communication'!$AB$67="no","",ROUND($I1877,4))</f>
        <v>0.86699999999999999</v>
      </c>
      <c r="M1877" s="134">
        <f>IF('2-E-Communication'!$AB$68="no","",ROUND($I1877,4))</f>
        <v>0.86699999999999999</v>
      </c>
    </row>
    <row r="1878" spans="9:13" x14ac:dyDescent="0.25">
      <c r="I1878" s="134">
        <f t="shared" si="221"/>
        <v>0.86800000000000066</v>
      </c>
      <c r="J1878" s="134">
        <f>IF('2-E-Communication'!$AB$65="no","",ROUND($I1878,4))</f>
        <v>0.86799999999999999</v>
      </c>
      <c r="K1878" s="134">
        <f>IF('2-E-Communication'!$AB$66="no","",ROUND($I1878,4))</f>
        <v>0.86799999999999999</v>
      </c>
      <c r="L1878" s="134">
        <f>IF('2-E-Communication'!$AB$67="no","",ROUND($I1878,4))</f>
        <v>0.86799999999999999</v>
      </c>
      <c r="M1878" s="134">
        <f>IF('2-E-Communication'!$AB$68="no","",ROUND($I1878,4))</f>
        <v>0.86799999999999999</v>
      </c>
    </row>
    <row r="1879" spans="9:13" x14ac:dyDescent="0.25">
      <c r="I1879" s="134">
        <f t="shared" si="221"/>
        <v>0.86900000000000066</v>
      </c>
      <c r="J1879" s="134">
        <f>IF('2-E-Communication'!$AB$65="no","",ROUND($I1879,4))</f>
        <v>0.86899999999999999</v>
      </c>
      <c r="K1879" s="134">
        <f>IF('2-E-Communication'!$AB$66="no","",ROUND($I1879,4))</f>
        <v>0.86899999999999999</v>
      </c>
      <c r="L1879" s="134">
        <f>IF('2-E-Communication'!$AB$67="no","",ROUND($I1879,4))</f>
        <v>0.86899999999999999</v>
      </c>
      <c r="M1879" s="134">
        <f>IF('2-E-Communication'!$AB$68="no","",ROUND($I1879,4))</f>
        <v>0.86899999999999999</v>
      </c>
    </row>
    <row r="1880" spans="9:13" x14ac:dyDescent="0.25">
      <c r="I1880" s="134">
        <f t="shared" si="221"/>
        <v>0.87000000000000066</v>
      </c>
      <c r="J1880" s="134">
        <f>IF('2-E-Communication'!$AB$65="no","",ROUND($I1880,4))</f>
        <v>0.87</v>
      </c>
      <c r="K1880" s="134">
        <f>IF('2-E-Communication'!$AB$66="no","",ROUND($I1880,4))</f>
        <v>0.87</v>
      </c>
      <c r="L1880" s="134">
        <f>IF('2-E-Communication'!$AB$67="no","",ROUND($I1880,4))</f>
        <v>0.87</v>
      </c>
      <c r="M1880" s="134">
        <f>IF('2-E-Communication'!$AB$68="no","",ROUND($I1880,4))</f>
        <v>0.87</v>
      </c>
    </row>
    <row r="1881" spans="9:13" x14ac:dyDescent="0.25">
      <c r="I1881" s="134">
        <f t="shared" si="221"/>
        <v>0.87100000000000066</v>
      </c>
      <c r="J1881" s="134">
        <f>IF('2-E-Communication'!$AB$65="no","",ROUND($I1881,4))</f>
        <v>0.871</v>
      </c>
      <c r="K1881" s="134">
        <f>IF('2-E-Communication'!$AB$66="no","",ROUND($I1881,4))</f>
        <v>0.871</v>
      </c>
      <c r="L1881" s="134">
        <f>IF('2-E-Communication'!$AB$67="no","",ROUND($I1881,4))</f>
        <v>0.871</v>
      </c>
      <c r="M1881" s="134">
        <f>IF('2-E-Communication'!$AB$68="no","",ROUND($I1881,4))</f>
        <v>0.871</v>
      </c>
    </row>
    <row r="1882" spans="9:13" x14ac:dyDescent="0.25">
      <c r="I1882" s="134">
        <f t="shared" si="221"/>
        <v>0.87200000000000066</v>
      </c>
      <c r="J1882" s="134">
        <f>IF('2-E-Communication'!$AB$65="no","",ROUND($I1882,4))</f>
        <v>0.872</v>
      </c>
      <c r="K1882" s="134">
        <f>IF('2-E-Communication'!$AB$66="no","",ROUND($I1882,4))</f>
        <v>0.872</v>
      </c>
      <c r="L1882" s="134">
        <f>IF('2-E-Communication'!$AB$67="no","",ROUND($I1882,4))</f>
        <v>0.872</v>
      </c>
      <c r="M1882" s="134">
        <f>IF('2-E-Communication'!$AB$68="no","",ROUND($I1882,4))</f>
        <v>0.872</v>
      </c>
    </row>
    <row r="1883" spans="9:13" x14ac:dyDescent="0.25">
      <c r="I1883" s="134">
        <f t="shared" si="221"/>
        <v>0.87300000000000066</v>
      </c>
      <c r="J1883" s="134">
        <f>IF('2-E-Communication'!$AB$65="no","",ROUND($I1883,4))</f>
        <v>0.873</v>
      </c>
      <c r="K1883" s="134">
        <f>IF('2-E-Communication'!$AB$66="no","",ROUND($I1883,4))</f>
        <v>0.873</v>
      </c>
      <c r="L1883" s="134">
        <f>IF('2-E-Communication'!$AB$67="no","",ROUND($I1883,4))</f>
        <v>0.873</v>
      </c>
      <c r="M1883" s="134">
        <f>IF('2-E-Communication'!$AB$68="no","",ROUND($I1883,4))</f>
        <v>0.873</v>
      </c>
    </row>
    <row r="1884" spans="9:13" x14ac:dyDescent="0.25">
      <c r="I1884" s="134">
        <f t="shared" si="221"/>
        <v>0.87400000000000067</v>
      </c>
      <c r="J1884" s="134">
        <f>IF('2-E-Communication'!$AB$65="no","",ROUND($I1884,4))</f>
        <v>0.874</v>
      </c>
      <c r="K1884" s="134">
        <f>IF('2-E-Communication'!$AB$66="no","",ROUND($I1884,4))</f>
        <v>0.874</v>
      </c>
      <c r="L1884" s="134">
        <f>IF('2-E-Communication'!$AB$67="no","",ROUND($I1884,4))</f>
        <v>0.874</v>
      </c>
      <c r="M1884" s="134">
        <f>IF('2-E-Communication'!$AB$68="no","",ROUND($I1884,4))</f>
        <v>0.874</v>
      </c>
    </row>
    <row r="1885" spans="9:13" x14ac:dyDescent="0.25">
      <c r="I1885" s="134">
        <f t="shared" si="221"/>
        <v>0.87500000000000067</v>
      </c>
      <c r="J1885" s="134">
        <f>IF('2-E-Communication'!$AB$65="no","",ROUND($I1885,4))</f>
        <v>0.875</v>
      </c>
      <c r="K1885" s="134">
        <f>IF('2-E-Communication'!$AB$66="no","",ROUND($I1885,4))</f>
        <v>0.875</v>
      </c>
      <c r="L1885" s="134">
        <f>IF('2-E-Communication'!$AB$67="no","",ROUND($I1885,4))</f>
        <v>0.875</v>
      </c>
      <c r="M1885" s="134">
        <f>IF('2-E-Communication'!$AB$68="no","",ROUND($I1885,4))</f>
        <v>0.875</v>
      </c>
    </row>
    <row r="1886" spans="9:13" x14ac:dyDescent="0.25">
      <c r="I1886" s="134">
        <f t="shared" si="221"/>
        <v>0.87600000000000067</v>
      </c>
      <c r="J1886" s="134">
        <f>IF('2-E-Communication'!$AB$65="no","",ROUND($I1886,4))</f>
        <v>0.876</v>
      </c>
      <c r="K1886" s="134">
        <f>IF('2-E-Communication'!$AB$66="no","",ROUND($I1886,4))</f>
        <v>0.876</v>
      </c>
      <c r="L1886" s="134">
        <f>IF('2-E-Communication'!$AB$67="no","",ROUND($I1886,4))</f>
        <v>0.876</v>
      </c>
      <c r="M1886" s="134">
        <f>IF('2-E-Communication'!$AB$68="no","",ROUND($I1886,4))</f>
        <v>0.876</v>
      </c>
    </row>
    <row r="1887" spans="9:13" x14ac:dyDescent="0.25">
      <c r="I1887" s="134">
        <f t="shared" si="221"/>
        <v>0.87700000000000067</v>
      </c>
      <c r="J1887" s="134">
        <f>IF('2-E-Communication'!$AB$65="no","",ROUND($I1887,4))</f>
        <v>0.877</v>
      </c>
      <c r="K1887" s="134">
        <f>IF('2-E-Communication'!$AB$66="no","",ROUND($I1887,4))</f>
        <v>0.877</v>
      </c>
      <c r="L1887" s="134">
        <f>IF('2-E-Communication'!$AB$67="no","",ROUND($I1887,4))</f>
        <v>0.877</v>
      </c>
      <c r="M1887" s="134">
        <f>IF('2-E-Communication'!$AB$68="no","",ROUND($I1887,4))</f>
        <v>0.877</v>
      </c>
    </row>
    <row r="1888" spans="9:13" x14ac:dyDescent="0.25">
      <c r="I1888" s="134">
        <f t="shared" si="221"/>
        <v>0.87800000000000067</v>
      </c>
      <c r="J1888" s="134">
        <f>IF('2-E-Communication'!$AB$65="no","",ROUND($I1888,4))</f>
        <v>0.878</v>
      </c>
      <c r="K1888" s="134">
        <f>IF('2-E-Communication'!$AB$66="no","",ROUND($I1888,4))</f>
        <v>0.878</v>
      </c>
      <c r="L1888" s="134">
        <f>IF('2-E-Communication'!$AB$67="no","",ROUND($I1888,4))</f>
        <v>0.878</v>
      </c>
      <c r="M1888" s="134">
        <f>IF('2-E-Communication'!$AB$68="no","",ROUND($I1888,4))</f>
        <v>0.878</v>
      </c>
    </row>
    <row r="1889" spans="9:13" x14ac:dyDescent="0.25">
      <c r="I1889" s="134">
        <f t="shared" si="221"/>
        <v>0.87900000000000067</v>
      </c>
      <c r="J1889" s="134">
        <f>IF('2-E-Communication'!$AB$65="no","",ROUND($I1889,4))</f>
        <v>0.879</v>
      </c>
      <c r="K1889" s="134">
        <f>IF('2-E-Communication'!$AB$66="no","",ROUND($I1889,4))</f>
        <v>0.879</v>
      </c>
      <c r="L1889" s="134">
        <f>IF('2-E-Communication'!$AB$67="no","",ROUND($I1889,4))</f>
        <v>0.879</v>
      </c>
      <c r="M1889" s="134">
        <f>IF('2-E-Communication'!$AB$68="no","",ROUND($I1889,4))</f>
        <v>0.879</v>
      </c>
    </row>
    <row r="1890" spans="9:13" x14ac:dyDescent="0.25">
      <c r="I1890" s="134">
        <f t="shared" si="221"/>
        <v>0.88000000000000067</v>
      </c>
      <c r="J1890" s="134">
        <f>IF('2-E-Communication'!$AB$65="no","",ROUND($I1890,4))</f>
        <v>0.88</v>
      </c>
      <c r="K1890" s="134">
        <f>IF('2-E-Communication'!$AB$66="no","",ROUND($I1890,4))</f>
        <v>0.88</v>
      </c>
      <c r="L1890" s="134">
        <f>IF('2-E-Communication'!$AB$67="no","",ROUND($I1890,4))</f>
        <v>0.88</v>
      </c>
      <c r="M1890" s="134">
        <f>IF('2-E-Communication'!$AB$68="no","",ROUND($I1890,4))</f>
        <v>0.88</v>
      </c>
    </row>
    <row r="1891" spans="9:13" x14ac:dyDescent="0.25">
      <c r="I1891" s="134">
        <f t="shared" si="221"/>
        <v>0.88100000000000067</v>
      </c>
      <c r="J1891" s="134">
        <f>IF('2-E-Communication'!$AB$65="no","",ROUND($I1891,4))</f>
        <v>0.88100000000000001</v>
      </c>
      <c r="K1891" s="134">
        <f>IF('2-E-Communication'!$AB$66="no","",ROUND($I1891,4))</f>
        <v>0.88100000000000001</v>
      </c>
      <c r="L1891" s="134">
        <f>IF('2-E-Communication'!$AB$67="no","",ROUND($I1891,4))</f>
        <v>0.88100000000000001</v>
      </c>
      <c r="M1891" s="134">
        <f>IF('2-E-Communication'!$AB$68="no","",ROUND($I1891,4))</f>
        <v>0.88100000000000001</v>
      </c>
    </row>
    <row r="1892" spans="9:13" x14ac:dyDescent="0.25">
      <c r="I1892" s="134">
        <f t="shared" si="221"/>
        <v>0.88200000000000067</v>
      </c>
      <c r="J1892" s="134">
        <f>IF('2-E-Communication'!$AB$65="no","",ROUND($I1892,4))</f>
        <v>0.88200000000000001</v>
      </c>
      <c r="K1892" s="134">
        <f>IF('2-E-Communication'!$AB$66="no","",ROUND($I1892,4))</f>
        <v>0.88200000000000001</v>
      </c>
      <c r="L1892" s="134">
        <f>IF('2-E-Communication'!$AB$67="no","",ROUND($I1892,4))</f>
        <v>0.88200000000000001</v>
      </c>
      <c r="M1892" s="134">
        <f>IF('2-E-Communication'!$AB$68="no","",ROUND($I1892,4))</f>
        <v>0.88200000000000001</v>
      </c>
    </row>
    <row r="1893" spans="9:13" x14ac:dyDescent="0.25">
      <c r="I1893" s="134">
        <f t="shared" si="221"/>
        <v>0.88300000000000067</v>
      </c>
      <c r="J1893" s="134">
        <f>IF('2-E-Communication'!$AB$65="no","",ROUND($I1893,4))</f>
        <v>0.88300000000000001</v>
      </c>
      <c r="K1893" s="134">
        <f>IF('2-E-Communication'!$AB$66="no","",ROUND($I1893,4))</f>
        <v>0.88300000000000001</v>
      </c>
      <c r="L1893" s="134">
        <f>IF('2-E-Communication'!$AB$67="no","",ROUND($I1893,4))</f>
        <v>0.88300000000000001</v>
      </c>
      <c r="M1893" s="134">
        <f>IF('2-E-Communication'!$AB$68="no","",ROUND($I1893,4))</f>
        <v>0.88300000000000001</v>
      </c>
    </row>
    <row r="1894" spans="9:13" x14ac:dyDescent="0.25">
      <c r="I1894" s="134">
        <f t="shared" si="221"/>
        <v>0.88400000000000067</v>
      </c>
      <c r="J1894" s="134">
        <f>IF('2-E-Communication'!$AB$65="no","",ROUND($I1894,4))</f>
        <v>0.88400000000000001</v>
      </c>
      <c r="K1894" s="134">
        <f>IF('2-E-Communication'!$AB$66="no","",ROUND($I1894,4))</f>
        <v>0.88400000000000001</v>
      </c>
      <c r="L1894" s="134">
        <f>IF('2-E-Communication'!$AB$67="no","",ROUND($I1894,4))</f>
        <v>0.88400000000000001</v>
      </c>
      <c r="M1894" s="134">
        <f>IF('2-E-Communication'!$AB$68="no","",ROUND($I1894,4))</f>
        <v>0.88400000000000001</v>
      </c>
    </row>
    <row r="1895" spans="9:13" x14ac:dyDescent="0.25">
      <c r="I1895" s="134">
        <f t="shared" si="221"/>
        <v>0.88500000000000068</v>
      </c>
      <c r="J1895" s="134">
        <f>IF('2-E-Communication'!$AB$65="no","",ROUND($I1895,4))</f>
        <v>0.88500000000000001</v>
      </c>
      <c r="K1895" s="134">
        <f>IF('2-E-Communication'!$AB$66="no","",ROUND($I1895,4))</f>
        <v>0.88500000000000001</v>
      </c>
      <c r="L1895" s="134">
        <f>IF('2-E-Communication'!$AB$67="no","",ROUND($I1895,4))</f>
        <v>0.88500000000000001</v>
      </c>
      <c r="M1895" s="134">
        <f>IF('2-E-Communication'!$AB$68="no","",ROUND($I1895,4))</f>
        <v>0.88500000000000001</v>
      </c>
    </row>
    <row r="1896" spans="9:13" x14ac:dyDescent="0.25">
      <c r="I1896" s="134">
        <f t="shared" si="221"/>
        <v>0.88600000000000068</v>
      </c>
      <c r="J1896" s="134">
        <f>IF('2-E-Communication'!$AB$65="no","",ROUND($I1896,4))</f>
        <v>0.88600000000000001</v>
      </c>
      <c r="K1896" s="134">
        <f>IF('2-E-Communication'!$AB$66="no","",ROUND($I1896,4))</f>
        <v>0.88600000000000001</v>
      </c>
      <c r="L1896" s="134">
        <f>IF('2-E-Communication'!$AB$67="no","",ROUND($I1896,4))</f>
        <v>0.88600000000000001</v>
      </c>
      <c r="M1896" s="134">
        <f>IF('2-E-Communication'!$AB$68="no","",ROUND($I1896,4))</f>
        <v>0.88600000000000001</v>
      </c>
    </row>
    <row r="1897" spans="9:13" x14ac:dyDescent="0.25">
      <c r="I1897" s="134">
        <f t="shared" si="221"/>
        <v>0.88700000000000068</v>
      </c>
      <c r="J1897" s="134">
        <f>IF('2-E-Communication'!$AB$65="no","",ROUND($I1897,4))</f>
        <v>0.88700000000000001</v>
      </c>
      <c r="K1897" s="134">
        <f>IF('2-E-Communication'!$AB$66="no","",ROUND($I1897,4))</f>
        <v>0.88700000000000001</v>
      </c>
      <c r="L1897" s="134">
        <f>IF('2-E-Communication'!$AB$67="no","",ROUND($I1897,4))</f>
        <v>0.88700000000000001</v>
      </c>
      <c r="M1897" s="134">
        <f>IF('2-E-Communication'!$AB$68="no","",ROUND($I1897,4))</f>
        <v>0.88700000000000001</v>
      </c>
    </row>
    <row r="1898" spans="9:13" x14ac:dyDescent="0.25">
      <c r="I1898" s="134">
        <f t="shared" si="221"/>
        <v>0.88800000000000068</v>
      </c>
      <c r="J1898" s="134">
        <f>IF('2-E-Communication'!$AB$65="no","",ROUND($I1898,4))</f>
        <v>0.88800000000000001</v>
      </c>
      <c r="K1898" s="134">
        <f>IF('2-E-Communication'!$AB$66="no","",ROUND($I1898,4))</f>
        <v>0.88800000000000001</v>
      </c>
      <c r="L1898" s="134">
        <f>IF('2-E-Communication'!$AB$67="no","",ROUND($I1898,4))</f>
        <v>0.88800000000000001</v>
      </c>
      <c r="M1898" s="134">
        <f>IF('2-E-Communication'!$AB$68="no","",ROUND($I1898,4))</f>
        <v>0.88800000000000001</v>
      </c>
    </row>
    <row r="1899" spans="9:13" x14ac:dyDescent="0.25">
      <c r="I1899" s="134">
        <f t="shared" ref="I1899:I1962" si="222">I1898+0.001</f>
        <v>0.88900000000000068</v>
      </c>
      <c r="J1899" s="134">
        <f>IF('2-E-Communication'!$AB$65="no","",ROUND($I1899,4))</f>
        <v>0.88900000000000001</v>
      </c>
      <c r="K1899" s="134">
        <f>IF('2-E-Communication'!$AB$66="no","",ROUND($I1899,4))</f>
        <v>0.88900000000000001</v>
      </c>
      <c r="L1899" s="134">
        <f>IF('2-E-Communication'!$AB$67="no","",ROUND($I1899,4))</f>
        <v>0.88900000000000001</v>
      </c>
      <c r="M1899" s="134">
        <f>IF('2-E-Communication'!$AB$68="no","",ROUND($I1899,4))</f>
        <v>0.88900000000000001</v>
      </c>
    </row>
    <row r="1900" spans="9:13" x14ac:dyDescent="0.25">
      <c r="I1900" s="134">
        <f t="shared" si="222"/>
        <v>0.89000000000000068</v>
      </c>
      <c r="J1900" s="134">
        <f>IF('2-E-Communication'!$AB$65="no","",ROUND($I1900,4))</f>
        <v>0.89</v>
      </c>
      <c r="K1900" s="134">
        <f>IF('2-E-Communication'!$AB$66="no","",ROUND($I1900,4))</f>
        <v>0.89</v>
      </c>
      <c r="L1900" s="134">
        <f>IF('2-E-Communication'!$AB$67="no","",ROUND($I1900,4))</f>
        <v>0.89</v>
      </c>
      <c r="M1900" s="134">
        <f>IF('2-E-Communication'!$AB$68="no","",ROUND($I1900,4))</f>
        <v>0.89</v>
      </c>
    </row>
    <row r="1901" spans="9:13" x14ac:dyDescent="0.25">
      <c r="I1901" s="134">
        <f t="shared" si="222"/>
        <v>0.89100000000000068</v>
      </c>
      <c r="J1901" s="134">
        <f>IF('2-E-Communication'!$AB$65="no","",ROUND($I1901,4))</f>
        <v>0.89100000000000001</v>
      </c>
      <c r="K1901" s="134">
        <f>IF('2-E-Communication'!$AB$66="no","",ROUND($I1901,4))</f>
        <v>0.89100000000000001</v>
      </c>
      <c r="L1901" s="134">
        <f>IF('2-E-Communication'!$AB$67="no","",ROUND($I1901,4))</f>
        <v>0.89100000000000001</v>
      </c>
      <c r="M1901" s="134">
        <f>IF('2-E-Communication'!$AB$68="no","",ROUND($I1901,4))</f>
        <v>0.89100000000000001</v>
      </c>
    </row>
    <row r="1902" spans="9:13" x14ac:dyDescent="0.25">
      <c r="I1902" s="134">
        <f t="shared" si="222"/>
        <v>0.89200000000000068</v>
      </c>
      <c r="J1902" s="134">
        <f>IF('2-E-Communication'!$AB$65="no","",ROUND($I1902,4))</f>
        <v>0.89200000000000002</v>
      </c>
      <c r="K1902" s="134">
        <f>IF('2-E-Communication'!$AB$66="no","",ROUND($I1902,4))</f>
        <v>0.89200000000000002</v>
      </c>
      <c r="L1902" s="134">
        <f>IF('2-E-Communication'!$AB$67="no","",ROUND($I1902,4))</f>
        <v>0.89200000000000002</v>
      </c>
      <c r="M1902" s="134">
        <f>IF('2-E-Communication'!$AB$68="no","",ROUND($I1902,4))</f>
        <v>0.89200000000000002</v>
      </c>
    </row>
    <row r="1903" spans="9:13" x14ac:dyDescent="0.25">
      <c r="I1903" s="134">
        <f t="shared" si="222"/>
        <v>0.89300000000000068</v>
      </c>
      <c r="J1903" s="134">
        <f>IF('2-E-Communication'!$AB$65="no","",ROUND($I1903,4))</f>
        <v>0.89300000000000002</v>
      </c>
      <c r="K1903" s="134">
        <f>IF('2-E-Communication'!$AB$66="no","",ROUND($I1903,4))</f>
        <v>0.89300000000000002</v>
      </c>
      <c r="L1903" s="134">
        <f>IF('2-E-Communication'!$AB$67="no","",ROUND($I1903,4))</f>
        <v>0.89300000000000002</v>
      </c>
      <c r="M1903" s="134">
        <f>IF('2-E-Communication'!$AB$68="no","",ROUND($I1903,4))</f>
        <v>0.89300000000000002</v>
      </c>
    </row>
    <row r="1904" spans="9:13" x14ac:dyDescent="0.25">
      <c r="I1904" s="134">
        <f t="shared" si="222"/>
        <v>0.89400000000000068</v>
      </c>
      <c r="J1904" s="134">
        <f>IF('2-E-Communication'!$AB$65="no","",ROUND($I1904,4))</f>
        <v>0.89400000000000002</v>
      </c>
      <c r="K1904" s="134">
        <f>IF('2-E-Communication'!$AB$66="no","",ROUND($I1904,4))</f>
        <v>0.89400000000000002</v>
      </c>
      <c r="L1904" s="134">
        <f>IF('2-E-Communication'!$AB$67="no","",ROUND($I1904,4))</f>
        <v>0.89400000000000002</v>
      </c>
      <c r="M1904" s="134">
        <f>IF('2-E-Communication'!$AB$68="no","",ROUND($I1904,4))</f>
        <v>0.89400000000000002</v>
      </c>
    </row>
    <row r="1905" spans="9:13" x14ac:dyDescent="0.25">
      <c r="I1905" s="134">
        <f t="shared" si="222"/>
        <v>0.89500000000000068</v>
      </c>
      <c r="J1905" s="134">
        <f>IF('2-E-Communication'!$AB$65="no","",ROUND($I1905,4))</f>
        <v>0.89500000000000002</v>
      </c>
      <c r="K1905" s="134">
        <f>IF('2-E-Communication'!$AB$66="no","",ROUND($I1905,4))</f>
        <v>0.89500000000000002</v>
      </c>
      <c r="L1905" s="134">
        <f>IF('2-E-Communication'!$AB$67="no","",ROUND($I1905,4))</f>
        <v>0.89500000000000002</v>
      </c>
      <c r="M1905" s="134">
        <f>IF('2-E-Communication'!$AB$68="no","",ROUND($I1905,4))</f>
        <v>0.89500000000000002</v>
      </c>
    </row>
    <row r="1906" spans="9:13" x14ac:dyDescent="0.25">
      <c r="I1906" s="134">
        <f t="shared" si="222"/>
        <v>0.89600000000000068</v>
      </c>
      <c r="J1906" s="134">
        <f>IF('2-E-Communication'!$AB$65="no","",ROUND($I1906,4))</f>
        <v>0.89600000000000002</v>
      </c>
      <c r="K1906" s="134">
        <f>IF('2-E-Communication'!$AB$66="no","",ROUND($I1906,4))</f>
        <v>0.89600000000000002</v>
      </c>
      <c r="L1906" s="134">
        <f>IF('2-E-Communication'!$AB$67="no","",ROUND($I1906,4))</f>
        <v>0.89600000000000002</v>
      </c>
      <c r="M1906" s="134">
        <f>IF('2-E-Communication'!$AB$68="no","",ROUND($I1906,4))</f>
        <v>0.89600000000000002</v>
      </c>
    </row>
    <row r="1907" spans="9:13" x14ac:dyDescent="0.25">
      <c r="I1907" s="134">
        <f t="shared" si="222"/>
        <v>0.89700000000000069</v>
      </c>
      <c r="J1907" s="134">
        <f>IF('2-E-Communication'!$AB$65="no","",ROUND($I1907,4))</f>
        <v>0.89700000000000002</v>
      </c>
      <c r="K1907" s="134">
        <f>IF('2-E-Communication'!$AB$66="no","",ROUND($I1907,4))</f>
        <v>0.89700000000000002</v>
      </c>
      <c r="L1907" s="134">
        <f>IF('2-E-Communication'!$AB$67="no","",ROUND($I1907,4))</f>
        <v>0.89700000000000002</v>
      </c>
      <c r="M1907" s="134">
        <f>IF('2-E-Communication'!$AB$68="no","",ROUND($I1907,4))</f>
        <v>0.89700000000000002</v>
      </c>
    </row>
    <row r="1908" spans="9:13" x14ac:dyDescent="0.25">
      <c r="I1908" s="134">
        <f t="shared" si="222"/>
        <v>0.89800000000000069</v>
      </c>
      <c r="J1908" s="134">
        <f>IF('2-E-Communication'!$AB$65="no","",ROUND($I1908,4))</f>
        <v>0.89800000000000002</v>
      </c>
      <c r="K1908" s="134">
        <f>IF('2-E-Communication'!$AB$66="no","",ROUND($I1908,4))</f>
        <v>0.89800000000000002</v>
      </c>
      <c r="L1908" s="134">
        <f>IF('2-E-Communication'!$AB$67="no","",ROUND($I1908,4))</f>
        <v>0.89800000000000002</v>
      </c>
      <c r="M1908" s="134">
        <f>IF('2-E-Communication'!$AB$68="no","",ROUND($I1908,4))</f>
        <v>0.89800000000000002</v>
      </c>
    </row>
    <row r="1909" spans="9:13" x14ac:dyDescent="0.25">
      <c r="I1909" s="134">
        <f t="shared" si="222"/>
        <v>0.89900000000000069</v>
      </c>
      <c r="J1909" s="134">
        <f>IF('2-E-Communication'!$AB$65="no","",ROUND($I1909,4))</f>
        <v>0.89900000000000002</v>
      </c>
      <c r="K1909" s="134">
        <f>IF('2-E-Communication'!$AB$66="no","",ROUND($I1909,4))</f>
        <v>0.89900000000000002</v>
      </c>
      <c r="L1909" s="134">
        <f>IF('2-E-Communication'!$AB$67="no","",ROUND($I1909,4))</f>
        <v>0.89900000000000002</v>
      </c>
      <c r="M1909" s="134">
        <f>IF('2-E-Communication'!$AB$68="no","",ROUND($I1909,4))</f>
        <v>0.89900000000000002</v>
      </c>
    </row>
    <row r="1910" spans="9:13" x14ac:dyDescent="0.25">
      <c r="I1910" s="134">
        <f t="shared" si="222"/>
        <v>0.90000000000000069</v>
      </c>
      <c r="J1910" s="134">
        <f>IF('2-E-Communication'!$AB$65="no","",ROUND($I1910,4))</f>
        <v>0.9</v>
      </c>
      <c r="K1910" s="134">
        <f>IF('2-E-Communication'!$AB$66="no","",ROUND($I1910,4))</f>
        <v>0.9</v>
      </c>
      <c r="L1910" s="134">
        <f>IF('2-E-Communication'!$AB$67="no","",ROUND($I1910,4))</f>
        <v>0.9</v>
      </c>
      <c r="M1910" s="134">
        <f>IF('2-E-Communication'!$AB$68="no","",ROUND($I1910,4))</f>
        <v>0.9</v>
      </c>
    </row>
    <row r="1911" spans="9:13" x14ac:dyDescent="0.25">
      <c r="I1911" s="134">
        <f t="shared" si="222"/>
        <v>0.90100000000000069</v>
      </c>
      <c r="J1911" s="134">
        <f>IF('2-E-Communication'!$AB$65="no","",ROUND($I1911,4))</f>
        <v>0.90100000000000002</v>
      </c>
      <c r="K1911" s="134">
        <f>IF('2-E-Communication'!$AB$66="no","",ROUND($I1911,4))</f>
        <v>0.90100000000000002</v>
      </c>
      <c r="L1911" s="134">
        <f>IF('2-E-Communication'!$AB$67="no","",ROUND($I1911,4))</f>
        <v>0.90100000000000002</v>
      </c>
      <c r="M1911" s="134">
        <f>IF('2-E-Communication'!$AB$68="no","",ROUND($I1911,4))</f>
        <v>0.90100000000000002</v>
      </c>
    </row>
    <row r="1912" spans="9:13" x14ac:dyDescent="0.25">
      <c r="I1912" s="134">
        <f t="shared" si="222"/>
        <v>0.90200000000000069</v>
      </c>
      <c r="J1912" s="134">
        <f>IF('2-E-Communication'!$AB$65="no","",ROUND($I1912,4))</f>
        <v>0.90200000000000002</v>
      </c>
      <c r="K1912" s="134">
        <f>IF('2-E-Communication'!$AB$66="no","",ROUND($I1912,4))</f>
        <v>0.90200000000000002</v>
      </c>
      <c r="L1912" s="134">
        <f>IF('2-E-Communication'!$AB$67="no","",ROUND($I1912,4))</f>
        <v>0.90200000000000002</v>
      </c>
      <c r="M1912" s="134">
        <f>IF('2-E-Communication'!$AB$68="no","",ROUND($I1912,4))</f>
        <v>0.90200000000000002</v>
      </c>
    </row>
    <row r="1913" spans="9:13" x14ac:dyDescent="0.25">
      <c r="I1913" s="134">
        <f t="shared" si="222"/>
        <v>0.90300000000000069</v>
      </c>
      <c r="J1913" s="134">
        <f>IF('2-E-Communication'!$AB$65="no","",ROUND($I1913,4))</f>
        <v>0.90300000000000002</v>
      </c>
      <c r="K1913" s="134">
        <f>IF('2-E-Communication'!$AB$66="no","",ROUND($I1913,4))</f>
        <v>0.90300000000000002</v>
      </c>
      <c r="L1913" s="134">
        <f>IF('2-E-Communication'!$AB$67="no","",ROUND($I1913,4))</f>
        <v>0.90300000000000002</v>
      </c>
      <c r="M1913" s="134">
        <f>IF('2-E-Communication'!$AB$68="no","",ROUND($I1913,4))</f>
        <v>0.90300000000000002</v>
      </c>
    </row>
    <row r="1914" spans="9:13" x14ac:dyDescent="0.25">
      <c r="I1914" s="134">
        <f t="shared" si="222"/>
        <v>0.90400000000000069</v>
      </c>
      <c r="J1914" s="134">
        <f>IF('2-E-Communication'!$AB$65="no","",ROUND($I1914,4))</f>
        <v>0.90400000000000003</v>
      </c>
      <c r="K1914" s="134">
        <f>IF('2-E-Communication'!$AB$66="no","",ROUND($I1914,4))</f>
        <v>0.90400000000000003</v>
      </c>
      <c r="L1914" s="134">
        <f>IF('2-E-Communication'!$AB$67="no","",ROUND($I1914,4))</f>
        <v>0.90400000000000003</v>
      </c>
      <c r="M1914" s="134">
        <f>IF('2-E-Communication'!$AB$68="no","",ROUND($I1914,4))</f>
        <v>0.90400000000000003</v>
      </c>
    </row>
    <row r="1915" spans="9:13" x14ac:dyDescent="0.25">
      <c r="I1915" s="134">
        <f t="shared" si="222"/>
        <v>0.90500000000000069</v>
      </c>
      <c r="J1915" s="134">
        <f>IF('2-E-Communication'!$AB$65="no","",ROUND($I1915,4))</f>
        <v>0.90500000000000003</v>
      </c>
      <c r="K1915" s="134">
        <f>IF('2-E-Communication'!$AB$66="no","",ROUND($I1915,4))</f>
        <v>0.90500000000000003</v>
      </c>
      <c r="L1915" s="134">
        <f>IF('2-E-Communication'!$AB$67="no","",ROUND($I1915,4))</f>
        <v>0.90500000000000003</v>
      </c>
      <c r="M1915" s="134">
        <f>IF('2-E-Communication'!$AB$68="no","",ROUND($I1915,4))</f>
        <v>0.90500000000000003</v>
      </c>
    </row>
    <row r="1916" spans="9:13" x14ac:dyDescent="0.25">
      <c r="I1916" s="134">
        <f t="shared" si="222"/>
        <v>0.90600000000000069</v>
      </c>
      <c r="J1916" s="134">
        <f>IF('2-E-Communication'!$AB$65="no","",ROUND($I1916,4))</f>
        <v>0.90600000000000003</v>
      </c>
      <c r="K1916" s="134">
        <f>IF('2-E-Communication'!$AB$66="no","",ROUND($I1916,4))</f>
        <v>0.90600000000000003</v>
      </c>
      <c r="L1916" s="134">
        <f>IF('2-E-Communication'!$AB$67="no","",ROUND($I1916,4))</f>
        <v>0.90600000000000003</v>
      </c>
      <c r="M1916" s="134">
        <f>IF('2-E-Communication'!$AB$68="no","",ROUND($I1916,4))</f>
        <v>0.90600000000000003</v>
      </c>
    </row>
    <row r="1917" spans="9:13" x14ac:dyDescent="0.25">
      <c r="I1917" s="134">
        <f t="shared" si="222"/>
        <v>0.90700000000000069</v>
      </c>
      <c r="J1917" s="134">
        <f>IF('2-E-Communication'!$AB$65="no","",ROUND($I1917,4))</f>
        <v>0.90700000000000003</v>
      </c>
      <c r="K1917" s="134">
        <f>IF('2-E-Communication'!$AB$66="no","",ROUND($I1917,4))</f>
        <v>0.90700000000000003</v>
      </c>
      <c r="L1917" s="134">
        <f>IF('2-E-Communication'!$AB$67="no","",ROUND($I1917,4))</f>
        <v>0.90700000000000003</v>
      </c>
      <c r="M1917" s="134">
        <f>IF('2-E-Communication'!$AB$68="no","",ROUND($I1917,4))</f>
        <v>0.90700000000000003</v>
      </c>
    </row>
    <row r="1918" spans="9:13" x14ac:dyDescent="0.25">
      <c r="I1918" s="134">
        <f t="shared" si="222"/>
        <v>0.9080000000000007</v>
      </c>
      <c r="J1918" s="134">
        <f>IF('2-E-Communication'!$AB$65="no","",ROUND($I1918,4))</f>
        <v>0.90800000000000003</v>
      </c>
      <c r="K1918" s="134">
        <f>IF('2-E-Communication'!$AB$66="no","",ROUND($I1918,4))</f>
        <v>0.90800000000000003</v>
      </c>
      <c r="L1918" s="134">
        <f>IF('2-E-Communication'!$AB$67="no","",ROUND($I1918,4))</f>
        <v>0.90800000000000003</v>
      </c>
      <c r="M1918" s="134">
        <f>IF('2-E-Communication'!$AB$68="no","",ROUND($I1918,4))</f>
        <v>0.90800000000000003</v>
      </c>
    </row>
    <row r="1919" spans="9:13" x14ac:dyDescent="0.25">
      <c r="I1919" s="134">
        <f t="shared" si="222"/>
        <v>0.9090000000000007</v>
      </c>
      <c r="J1919" s="134">
        <f>IF('2-E-Communication'!$AB$65="no","",ROUND($I1919,4))</f>
        <v>0.90900000000000003</v>
      </c>
      <c r="K1919" s="134">
        <f>IF('2-E-Communication'!$AB$66="no","",ROUND($I1919,4))</f>
        <v>0.90900000000000003</v>
      </c>
      <c r="L1919" s="134">
        <f>IF('2-E-Communication'!$AB$67="no","",ROUND($I1919,4))</f>
        <v>0.90900000000000003</v>
      </c>
      <c r="M1919" s="134">
        <f>IF('2-E-Communication'!$AB$68="no","",ROUND($I1919,4))</f>
        <v>0.90900000000000003</v>
      </c>
    </row>
    <row r="1920" spans="9:13" x14ac:dyDescent="0.25">
      <c r="I1920" s="134">
        <f t="shared" si="222"/>
        <v>0.9100000000000007</v>
      </c>
      <c r="J1920" s="134">
        <f>IF('2-E-Communication'!$AB$65="no","",ROUND($I1920,4))</f>
        <v>0.91</v>
      </c>
      <c r="K1920" s="134">
        <f>IF('2-E-Communication'!$AB$66="no","",ROUND($I1920,4))</f>
        <v>0.91</v>
      </c>
      <c r="L1920" s="134">
        <f>IF('2-E-Communication'!$AB$67="no","",ROUND($I1920,4))</f>
        <v>0.91</v>
      </c>
      <c r="M1920" s="134">
        <f>IF('2-E-Communication'!$AB$68="no","",ROUND($I1920,4))</f>
        <v>0.91</v>
      </c>
    </row>
    <row r="1921" spans="9:13" x14ac:dyDescent="0.25">
      <c r="I1921" s="134">
        <f t="shared" si="222"/>
        <v>0.9110000000000007</v>
      </c>
      <c r="J1921" s="134">
        <f>IF('2-E-Communication'!$AB$65="no","",ROUND($I1921,4))</f>
        <v>0.91100000000000003</v>
      </c>
      <c r="K1921" s="134">
        <f>IF('2-E-Communication'!$AB$66="no","",ROUND($I1921,4))</f>
        <v>0.91100000000000003</v>
      </c>
      <c r="L1921" s="134">
        <f>IF('2-E-Communication'!$AB$67="no","",ROUND($I1921,4))</f>
        <v>0.91100000000000003</v>
      </c>
      <c r="M1921" s="134">
        <f>IF('2-E-Communication'!$AB$68="no","",ROUND($I1921,4))</f>
        <v>0.91100000000000003</v>
      </c>
    </row>
    <row r="1922" spans="9:13" x14ac:dyDescent="0.25">
      <c r="I1922" s="134">
        <f t="shared" si="222"/>
        <v>0.9120000000000007</v>
      </c>
      <c r="J1922" s="134">
        <f>IF('2-E-Communication'!$AB$65="no","",ROUND($I1922,4))</f>
        <v>0.91200000000000003</v>
      </c>
      <c r="K1922" s="134">
        <f>IF('2-E-Communication'!$AB$66="no","",ROUND($I1922,4))</f>
        <v>0.91200000000000003</v>
      </c>
      <c r="L1922" s="134">
        <f>IF('2-E-Communication'!$AB$67="no","",ROUND($I1922,4))</f>
        <v>0.91200000000000003</v>
      </c>
      <c r="M1922" s="134">
        <f>IF('2-E-Communication'!$AB$68="no","",ROUND($I1922,4))</f>
        <v>0.91200000000000003</v>
      </c>
    </row>
    <row r="1923" spans="9:13" x14ac:dyDescent="0.25">
      <c r="I1923" s="134">
        <f t="shared" si="222"/>
        <v>0.9130000000000007</v>
      </c>
      <c r="J1923" s="134">
        <f>IF('2-E-Communication'!$AB$65="no","",ROUND($I1923,4))</f>
        <v>0.91300000000000003</v>
      </c>
      <c r="K1923" s="134">
        <f>IF('2-E-Communication'!$AB$66="no","",ROUND($I1923,4))</f>
        <v>0.91300000000000003</v>
      </c>
      <c r="L1923" s="134">
        <f>IF('2-E-Communication'!$AB$67="no","",ROUND($I1923,4))</f>
        <v>0.91300000000000003</v>
      </c>
      <c r="M1923" s="134">
        <f>IF('2-E-Communication'!$AB$68="no","",ROUND($I1923,4))</f>
        <v>0.91300000000000003</v>
      </c>
    </row>
    <row r="1924" spans="9:13" x14ac:dyDescent="0.25">
      <c r="I1924" s="134">
        <f t="shared" si="222"/>
        <v>0.9140000000000007</v>
      </c>
      <c r="J1924" s="134">
        <f>IF('2-E-Communication'!$AB$65="no","",ROUND($I1924,4))</f>
        <v>0.91400000000000003</v>
      </c>
      <c r="K1924" s="134">
        <f>IF('2-E-Communication'!$AB$66="no","",ROUND($I1924,4))</f>
        <v>0.91400000000000003</v>
      </c>
      <c r="L1924" s="134">
        <f>IF('2-E-Communication'!$AB$67="no","",ROUND($I1924,4))</f>
        <v>0.91400000000000003</v>
      </c>
      <c r="M1924" s="134">
        <f>IF('2-E-Communication'!$AB$68="no","",ROUND($I1924,4))</f>
        <v>0.91400000000000003</v>
      </c>
    </row>
    <row r="1925" spans="9:13" x14ac:dyDescent="0.25">
      <c r="I1925" s="134">
        <f t="shared" si="222"/>
        <v>0.9150000000000007</v>
      </c>
      <c r="J1925" s="134">
        <f>IF('2-E-Communication'!$AB$65="no","",ROUND($I1925,4))</f>
        <v>0.91500000000000004</v>
      </c>
      <c r="K1925" s="134">
        <f>IF('2-E-Communication'!$AB$66="no","",ROUND($I1925,4))</f>
        <v>0.91500000000000004</v>
      </c>
      <c r="L1925" s="134">
        <f>IF('2-E-Communication'!$AB$67="no","",ROUND($I1925,4))</f>
        <v>0.91500000000000004</v>
      </c>
      <c r="M1925" s="134">
        <f>IF('2-E-Communication'!$AB$68="no","",ROUND($I1925,4))</f>
        <v>0.91500000000000004</v>
      </c>
    </row>
    <row r="1926" spans="9:13" x14ac:dyDescent="0.25">
      <c r="I1926" s="134">
        <f t="shared" si="222"/>
        <v>0.9160000000000007</v>
      </c>
      <c r="J1926" s="134">
        <f>IF('2-E-Communication'!$AB$65="no","",ROUND($I1926,4))</f>
        <v>0.91600000000000004</v>
      </c>
      <c r="K1926" s="134">
        <f>IF('2-E-Communication'!$AB$66="no","",ROUND($I1926,4))</f>
        <v>0.91600000000000004</v>
      </c>
      <c r="L1926" s="134">
        <f>IF('2-E-Communication'!$AB$67="no","",ROUND($I1926,4))</f>
        <v>0.91600000000000004</v>
      </c>
      <c r="M1926" s="134">
        <f>IF('2-E-Communication'!$AB$68="no","",ROUND($I1926,4))</f>
        <v>0.91600000000000004</v>
      </c>
    </row>
    <row r="1927" spans="9:13" x14ac:dyDescent="0.25">
      <c r="I1927" s="134">
        <f t="shared" si="222"/>
        <v>0.9170000000000007</v>
      </c>
      <c r="J1927" s="134">
        <f>IF('2-E-Communication'!$AB$65="no","",ROUND($I1927,4))</f>
        <v>0.91700000000000004</v>
      </c>
      <c r="K1927" s="134">
        <f>IF('2-E-Communication'!$AB$66="no","",ROUND($I1927,4))</f>
        <v>0.91700000000000004</v>
      </c>
      <c r="L1927" s="134">
        <f>IF('2-E-Communication'!$AB$67="no","",ROUND($I1927,4))</f>
        <v>0.91700000000000004</v>
      </c>
      <c r="M1927" s="134">
        <f>IF('2-E-Communication'!$AB$68="no","",ROUND($I1927,4))</f>
        <v>0.91700000000000004</v>
      </c>
    </row>
    <row r="1928" spans="9:13" x14ac:dyDescent="0.25">
      <c r="I1928" s="134">
        <f t="shared" si="222"/>
        <v>0.9180000000000007</v>
      </c>
      <c r="J1928" s="134">
        <f>IF('2-E-Communication'!$AB$65="no","",ROUND($I1928,4))</f>
        <v>0.91800000000000004</v>
      </c>
      <c r="K1928" s="134">
        <f>IF('2-E-Communication'!$AB$66="no","",ROUND($I1928,4))</f>
        <v>0.91800000000000004</v>
      </c>
      <c r="L1928" s="134">
        <f>IF('2-E-Communication'!$AB$67="no","",ROUND($I1928,4))</f>
        <v>0.91800000000000004</v>
      </c>
      <c r="M1928" s="134">
        <f>IF('2-E-Communication'!$AB$68="no","",ROUND($I1928,4))</f>
        <v>0.91800000000000004</v>
      </c>
    </row>
    <row r="1929" spans="9:13" x14ac:dyDescent="0.25">
      <c r="I1929" s="134">
        <f t="shared" si="222"/>
        <v>0.91900000000000071</v>
      </c>
      <c r="J1929" s="134">
        <f>IF('2-E-Communication'!$AB$65="no","",ROUND($I1929,4))</f>
        <v>0.91900000000000004</v>
      </c>
      <c r="K1929" s="134">
        <f>IF('2-E-Communication'!$AB$66="no","",ROUND($I1929,4))</f>
        <v>0.91900000000000004</v>
      </c>
      <c r="L1929" s="134">
        <f>IF('2-E-Communication'!$AB$67="no","",ROUND($I1929,4))</f>
        <v>0.91900000000000004</v>
      </c>
      <c r="M1929" s="134">
        <f>IF('2-E-Communication'!$AB$68="no","",ROUND($I1929,4))</f>
        <v>0.91900000000000004</v>
      </c>
    </row>
    <row r="1930" spans="9:13" x14ac:dyDescent="0.25">
      <c r="I1930" s="134">
        <f t="shared" si="222"/>
        <v>0.92000000000000071</v>
      </c>
      <c r="J1930" s="134">
        <f>IF('2-E-Communication'!$AB$65="no","",ROUND($I1930,4))</f>
        <v>0.92</v>
      </c>
      <c r="K1930" s="134">
        <f>IF('2-E-Communication'!$AB$66="no","",ROUND($I1930,4))</f>
        <v>0.92</v>
      </c>
      <c r="L1930" s="134">
        <f>IF('2-E-Communication'!$AB$67="no","",ROUND($I1930,4))</f>
        <v>0.92</v>
      </c>
      <c r="M1930" s="134">
        <f>IF('2-E-Communication'!$AB$68="no","",ROUND($I1930,4))</f>
        <v>0.92</v>
      </c>
    </row>
    <row r="1931" spans="9:13" x14ac:dyDescent="0.25">
      <c r="I1931" s="134">
        <f t="shared" si="222"/>
        <v>0.92100000000000071</v>
      </c>
      <c r="J1931" s="134">
        <f>IF('2-E-Communication'!$AB$65="no","",ROUND($I1931,4))</f>
        <v>0.92100000000000004</v>
      </c>
      <c r="K1931" s="134">
        <f>IF('2-E-Communication'!$AB$66="no","",ROUND($I1931,4))</f>
        <v>0.92100000000000004</v>
      </c>
      <c r="L1931" s="134">
        <f>IF('2-E-Communication'!$AB$67="no","",ROUND($I1931,4))</f>
        <v>0.92100000000000004</v>
      </c>
      <c r="M1931" s="134">
        <f>IF('2-E-Communication'!$AB$68="no","",ROUND($I1931,4))</f>
        <v>0.92100000000000004</v>
      </c>
    </row>
    <row r="1932" spans="9:13" x14ac:dyDescent="0.25">
      <c r="I1932" s="134">
        <f t="shared" si="222"/>
        <v>0.92200000000000071</v>
      </c>
      <c r="J1932" s="134">
        <f>IF('2-E-Communication'!$AB$65="no","",ROUND($I1932,4))</f>
        <v>0.92200000000000004</v>
      </c>
      <c r="K1932" s="134">
        <f>IF('2-E-Communication'!$AB$66="no","",ROUND($I1932,4))</f>
        <v>0.92200000000000004</v>
      </c>
      <c r="L1932" s="134">
        <f>IF('2-E-Communication'!$AB$67="no","",ROUND($I1932,4))</f>
        <v>0.92200000000000004</v>
      </c>
      <c r="M1932" s="134">
        <f>IF('2-E-Communication'!$AB$68="no","",ROUND($I1932,4))</f>
        <v>0.92200000000000004</v>
      </c>
    </row>
    <row r="1933" spans="9:13" x14ac:dyDescent="0.25">
      <c r="I1933" s="134">
        <f t="shared" si="222"/>
        <v>0.92300000000000071</v>
      </c>
      <c r="J1933" s="134">
        <f>IF('2-E-Communication'!$AB$65="no","",ROUND($I1933,4))</f>
        <v>0.92300000000000004</v>
      </c>
      <c r="K1933" s="134">
        <f>IF('2-E-Communication'!$AB$66="no","",ROUND($I1933,4))</f>
        <v>0.92300000000000004</v>
      </c>
      <c r="L1933" s="134">
        <f>IF('2-E-Communication'!$AB$67="no","",ROUND($I1933,4))</f>
        <v>0.92300000000000004</v>
      </c>
      <c r="M1933" s="134">
        <f>IF('2-E-Communication'!$AB$68="no","",ROUND($I1933,4))</f>
        <v>0.92300000000000004</v>
      </c>
    </row>
    <row r="1934" spans="9:13" x14ac:dyDescent="0.25">
      <c r="I1934" s="134">
        <f t="shared" si="222"/>
        <v>0.92400000000000071</v>
      </c>
      <c r="J1934" s="134">
        <f>IF('2-E-Communication'!$AB$65="no","",ROUND($I1934,4))</f>
        <v>0.92400000000000004</v>
      </c>
      <c r="K1934" s="134">
        <f>IF('2-E-Communication'!$AB$66="no","",ROUND($I1934,4))</f>
        <v>0.92400000000000004</v>
      </c>
      <c r="L1934" s="134">
        <f>IF('2-E-Communication'!$AB$67="no","",ROUND($I1934,4))</f>
        <v>0.92400000000000004</v>
      </c>
      <c r="M1934" s="134">
        <f>IF('2-E-Communication'!$AB$68="no","",ROUND($I1934,4))</f>
        <v>0.92400000000000004</v>
      </c>
    </row>
    <row r="1935" spans="9:13" x14ac:dyDescent="0.25">
      <c r="I1935" s="134">
        <f t="shared" si="222"/>
        <v>0.92500000000000071</v>
      </c>
      <c r="J1935" s="134">
        <f>IF('2-E-Communication'!$AB$65="no","",ROUND($I1935,4))</f>
        <v>0.92500000000000004</v>
      </c>
      <c r="K1935" s="134">
        <f>IF('2-E-Communication'!$AB$66="no","",ROUND($I1935,4))</f>
        <v>0.92500000000000004</v>
      </c>
      <c r="L1935" s="134">
        <f>IF('2-E-Communication'!$AB$67="no","",ROUND($I1935,4))</f>
        <v>0.92500000000000004</v>
      </c>
      <c r="M1935" s="134">
        <f>IF('2-E-Communication'!$AB$68="no","",ROUND($I1935,4))</f>
        <v>0.92500000000000004</v>
      </c>
    </row>
    <row r="1936" spans="9:13" x14ac:dyDescent="0.25">
      <c r="I1936" s="134">
        <f t="shared" si="222"/>
        <v>0.92600000000000071</v>
      </c>
      <c r="J1936" s="134">
        <f>IF('2-E-Communication'!$AB$65="no","",ROUND($I1936,4))</f>
        <v>0.92600000000000005</v>
      </c>
      <c r="K1936" s="134">
        <f>IF('2-E-Communication'!$AB$66="no","",ROUND($I1936,4))</f>
        <v>0.92600000000000005</v>
      </c>
      <c r="L1936" s="134">
        <f>IF('2-E-Communication'!$AB$67="no","",ROUND($I1936,4))</f>
        <v>0.92600000000000005</v>
      </c>
      <c r="M1936" s="134">
        <f>IF('2-E-Communication'!$AB$68="no","",ROUND($I1936,4))</f>
        <v>0.92600000000000005</v>
      </c>
    </row>
    <row r="1937" spans="9:13" x14ac:dyDescent="0.25">
      <c r="I1937" s="134">
        <f t="shared" si="222"/>
        <v>0.92700000000000071</v>
      </c>
      <c r="J1937" s="134">
        <f>IF('2-E-Communication'!$AB$65="no","",ROUND($I1937,4))</f>
        <v>0.92700000000000005</v>
      </c>
      <c r="K1937" s="134">
        <f>IF('2-E-Communication'!$AB$66="no","",ROUND($I1937,4))</f>
        <v>0.92700000000000005</v>
      </c>
      <c r="L1937" s="134">
        <f>IF('2-E-Communication'!$AB$67="no","",ROUND($I1937,4))</f>
        <v>0.92700000000000005</v>
      </c>
      <c r="M1937" s="134">
        <f>IF('2-E-Communication'!$AB$68="no","",ROUND($I1937,4))</f>
        <v>0.92700000000000005</v>
      </c>
    </row>
    <row r="1938" spans="9:13" x14ac:dyDescent="0.25">
      <c r="I1938" s="134">
        <f t="shared" si="222"/>
        <v>0.92800000000000071</v>
      </c>
      <c r="J1938" s="134">
        <f>IF('2-E-Communication'!$AB$65="no","",ROUND($I1938,4))</f>
        <v>0.92800000000000005</v>
      </c>
      <c r="K1938" s="134">
        <f>IF('2-E-Communication'!$AB$66="no","",ROUND($I1938,4))</f>
        <v>0.92800000000000005</v>
      </c>
      <c r="L1938" s="134">
        <f>IF('2-E-Communication'!$AB$67="no","",ROUND($I1938,4))</f>
        <v>0.92800000000000005</v>
      </c>
      <c r="M1938" s="134">
        <f>IF('2-E-Communication'!$AB$68="no","",ROUND($I1938,4))</f>
        <v>0.92800000000000005</v>
      </c>
    </row>
    <row r="1939" spans="9:13" x14ac:dyDescent="0.25">
      <c r="I1939" s="134">
        <f t="shared" si="222"/>
        <v>0.92900000000000071</v>
      </c>
      <c r="J1939" s="134">
        <f>IF('2-E-Communication'!$AB$65="no","",ROUND($I1939,4))</f>
        <v>0.92900000000000005</v>
      </c>
      <c r="K1939" s="134">
        <f>IF('2-E-Communication'!$AB$66="no","",ROUND($I1939,4))</f>
        <v>0.92900000000000005</v>
      </c>
      <c r="L1939" s="134">
        <f>IF('2-E-Communication'!$AB$67="no","",ROUND($I1939,4))</f>
        <v>0.92900000000000005</v>
      </c>
      <c r="M1939" s="134">
        <f>IF('2-E-Communication'!$AB$68="no","",ROUND($I1939,4))</f>
        <v>0.92900000000000005</v>
      </c>
    </row>
    <row r="1940" spans="9:13" x14ac:dyDescent="0.25">
      <c r="I1940" s="134">
        <f t="shared" si="222"/>
        <v>0.93000000000000071</v>
      </c>
      <c r="J1940" s="134">
        <f>IF('2-E-Communication'!$AB$65="no","",ROUND($I1940,4))</f>
        <v>0.93</v>
      </c>
      <c r="K1940" s="134">
        <f>IF('2-E-Communication'!$AB$66="no","",ROUND($I1940,4))</f>
        <v>0.93</v>
      </c>
      <c r="L1940" s="134">
        <f>IF('2-E-Communication'!$AB$67="no","",ROUND($I1940,4))</f>
        <v>0.93</v>
      </c>
      <c r="M1940" s="134">
        <f>IF('2-E-Communication'!$AB$68="no","",ROUND($I1940,4))</f>
        <v>0.93</v>
      </c>
    </row>
    <row r="1941" spans="9:13" x14ac:dyDescent="0.25">
      <c r="I1941" s="134">
        <f t="shared" si="222"/>
        <v>0.93100000000000072</v>
      </c>
      <c r="J1941" s="134">
        <f>IF('2-E-Communication'!$AB$65="no","",ROUND($I1941,4))</f>
        <v>0.93100000000000005</v>
      </c>
      <c r="K1941" s="134">
        <f>IF('2-E-Communication'!$AB$66="no","",ROUND($I1941,4))</f>
        <v>0.93100000000000005</v>
      </c>
      <c r="L1941" s="134">
        <f>IF('2-E-Communication'!$AB$67="no","",ROUND($I1941,4))</f>
        <v>0.93100000000000005</v>
      </c>
      <c r="M1941" s="134">
        <f>IF('2-E-Communication'!$AB$68="no","",ROUND($I1941,4))</f>
        <v>0.93100000000000005</v>
      </c>
    </row>
    <row r="1942" spans="9:13" x14ac:dyDescent="0.25">
      <c r="I1942" s="134">
        <f t="shared" si="222"/>
        <v>0.93200000000000072</v>
      </c>
      <c r="J1942" s="134">
        <f>IF('2-E-Communication'!$AB$65="no","",ROUND($I1942,4))</f>
        <v>0.93200000000000005</v>
      </c>
      <c r="K1942" s="134">
        <f>IF('2-E-Communication'!$AB$66="no","",ROUND($I1942,4))</f>
        <v>0.93200000000000005</v>
      </c>
      <c r="L1942" s="134">
        <f>IF('2-E-Communication'!$AB$67="no","",ROUND($I1942,4))</f>
        <v>0.93200000000000005</v>
      </c>
      <c r="M1942" s="134">
        <f>IF('2-E-Communication'!$AB$68="no","",ROUND($I1942,4))</f>
        <v>0.93200000000000005</v>
      </c>
    </row>
    <row r="1943" spans="9:13" x14ac:dyDescent="0.25">
      <c r="I1943" s="134">
        <f t="shared" si="222"/>
        <v>0.93300000000000072</v>
      </c>
      <c r="J1943" s="134">
        <f>IF('2-E-Communication'!$AB$65="no","",ROUND($I1943,4))</f>
        <v>0.93300000000000005</v>
      </c>
      <c r="K1943" s="134">
        <f>IF('2-E-Communication'!$AB$66="no","",ROUND($I1943,4))</f>
        <v>0.93300000000000005</v>
      </c>
      <c r="L1943" s="134">
        <f>IF('2-E-Communication'!$AB$67="no","",ROUND($I1943,4))</f>
        <v>0.93300000000000005</v>
      </c>
      <c r="M1943" s="134">
        <f>IF('2-E-Communication'!$AB$68="no","",ROUND($I1943,4))</f>
        <v>0.93300000000000005</v>
      </c>
    </row>
    <row r="1944" spans="9:13" x14ac:dyDescent="0.25">
      <c r="I1944" s="134">
        <f t="shared" si="222"/>
        <v>0.93400000000000072</v>
      </c>
      <c r="J1944" s="134">
        <f>IF('2-E-Communication'!$AB$65="no","",ROUND($I1944,4))</f>
        <v>0.93400000000000005</v>
      </c>
      <c r="K1944" s="134">
        <f>IF('2-E-Communication'!$AB$66="no","",ROUND($I1944,4))</f>
        <v>0.93400000000000005</v>
      </c>
      <c r="L1944" s="134">
        <f>IF('2-E-Communication'!$AB$67="no","",ROUND($I1944,4))</f>
        <v>0.93400000000000005</v>
      </c>
      <c r="M1944" s="134">
        <f>IF('2-E-Communication'!$AB$68="no","",ROUND($I1944,4))</f>
        <v>0.93400000000000005</v>
      </c>
    </row>
    <row r="1945" spans="9:13" x14ac:dyDescent="0.25">
      <c r="I1945" s="134">
        <f t="shared" si="222"/>
        <v>0.93500000000000072</v>
      </c>
      <c r="J1945" s="134">
        <f>IF('2-E-Communication'!$AB$65="no","",ROUND($I1945,4))</f>
        <v>0.93500000000000005</v>
      </c>
      <c r="K1945" s="134">
        <f>IF('2-E-Communication'!$AB$66="no","",ROUND($I1945,4))</f>
        <v>0.93500000000000005</v>
      </c>
      <c r="L1945" s="134">
        <f>IF('2-E-Communication'!$AB$67="no","",ROUND($I1945,4))</f>
        <v>0.93500000000000005</v>
      </c>
      <c r="M1945" s="134">
        <f>IF('2-E-Communication'!$AB$68="no","",ROUND($I1945,4))</f>
        <v>0.93500000000000005</v>
      </c>
    </row>
    <row r="1946" spans="9:13" x14ac:dyDescent="0.25">
      <c r="I1946" s="134">
        <f t="shared" si="222"/>
        <v>0.93600000000000072</v>
      </c>
      <c r="J1946" s="134">
        <f>IF('2-E-Communication'!$AB$65="no","",ROUND($I1946,4))</f>
        <v>0.93600000000000005</v>
      </c>
      <c r="K1946" s="134">
        <f>IF('2-E-Communication'!$AB$66="no","",ROUND($I1946,4))</f>
        <v>0.93600000000000005</v>
      </c>
      <c r="L1946" s="134">
        <f>IF('2-E-Communication'!$AB$67="no","",ROUND($I1946,4))</f>
        <v>0.93600000000000005</v>
      </c>
      <c r="M1946" s="134">
        <f>IF('2-E-Communication'!$AB$68="no","",ROUND($I1946,4))</f>
        <v>0.93600000000000005</v>
      </c>
    </row>
    <row r="1947" spans="9:13" x14ac:dyDescent="0.25">
      <c r="I1947" s="134">
        <f t="shared" si="222"/>
        <v>0.93700000000000072</v>
      </c>
      <c r="J1947" s="134">
        <f>IF('2-E-Communication'!$AB$65="no","",ROUND($I1947,4))</f>
        <v>0.93700000000000006</v>
      </c>
      <c r="K1947" s="134">
        <f>IF('2-E-Communication'!$AB$66="no","",ROUND($I1947,4))</f>
        <v>0.93700000000000006</v>
      </c>
      <c r="L1947" s="134">
        <f>IF('2-E-Communication'!$AB$67="no","",ROUND($I1947,4))</f>
        <v>0.93700000000000006</v>
      </c>
      <c r="M1947" s="134">
        <f>IF('2-E-Communication'!$AB$68="no","",ROUND($I1947,4))</f>
        <v>0.93700000000000006</v>
      </c>
    </row>
    <row r="1948" spans="9:13" x14ac:dyDescent="0.25">
      <c r="I1948" s="134">
        <f t="shared" si="222"/>
        <v>0.93800000000000072</v>
      </c>
      <c r="J1948" s="134">
        <f>IF('2-E-Communication'!$AB$65="no","",ROUND($I1948,4))</f>
        <v>0.93799999999999994</v>
      </c>
      <c r="K1948" s="134">
        <f>IF('2-E-Communication'!$AB$66="no","",ROUND($I1948,4))</f>
        <v>0.93799999999999994</v>
      </c>
      <c r="L1948" s="134">
        <f>IF('2-E-Communication'!$AB$67="no","",ROUND($I1948,4))</f>
        <v>0.93799999999999994</v>
      </c>
      <c r="M1948" s="134">
        <f>IF('2-E-Communication'!$AB$68="no","",ROUND($I1948,4))</f>
        <v>0.93799999999999994</v>
      </c>
    </row>
    <row r="1949" spans="9:13" x14ac:dyDescent="0.25">
      <c r="I1949" s="134">
        <f t="shared" si="222"/>
        <v>0.93900000000000072</v>
      </c>
      <c r="J1949" s="134">
        <f>IF('2-E-Communication'!$AB$65="no","",ROUND($I1949,4))</f>
        <v>0.93899999999999995</v>
      </c>
      <c r="K1949" s="134">
        <f>IF('2-E-Communication'!$AB$66="no","",ROUND($I1949,4))</f>
        <v>0.93899999999999995</v>
      </c>
      <c r="L1949" s="134">
        <f>IF('2-E-Communication'!$AB$67="no","",ROUND($I1949,4))</f>
        <v>0.93899999999999995</v>
      </c>
      <c r="M1949" s="134">
        <f>IF('2-E-Communication'!$AB$68="no","",ROUND($I1949,4))</f>
        <v>0.93899999999999995</v>
      </c>
    </row>
    <row r="1950" spans="9:13" x14ac:dyDescent="0.25">
      <c r="I1950" s="134">
        <f t="shared" si="222"/>
        <v>0.94000000000000072</v>
      </c>
      <c r="J1950" s="134">
        <f>IF('2-E-Communication'!$AB$65="no","",ROUND($I1950,4))</f>
        <v>0.94</v>
      </c>
      <c r="K1950" s="134">
        <f>IF('2-E-Communication'!$AB$66="no","",ROUND($I1950,4))</f>
        <v>0.94</v>
      </c>
      <c r="L1950" s="134">
        <f>IF('2-E-Communication'!$AB$67="no","",ROUND($I1950,4))</f>
        <v>0.94</v>
      </c>
      <c r="M1950" s="134">
        <f>IF('2-E-Communication'!$AB$68="no","",ROUND($I1950,4))</f>
        <v>0.94</v>
      </c>
    </row>
    <row r="1951" spans="9:13" x14ac:dyDescent="0.25">
      <c r="I1951" s="134">
        <f t="shared" si="222"/>
        <v>0.94100000000000072</v>
      </c>
      <c r="J1951" s="134">
        <f>IF('2-E-Communication'!$AB$65="no","",ROUND($I1951,4))</f>
        <v>0.94099999999999995</v>
      </c>
      <c r="K1951" s="134">
        <f>IF('2-E-Communication'!$AB$66="no","",ROUND($I1951,4))</f>
        <v>0.94099999999999995</v>
      </c>
      <c r="L1951" s="134">
        <f>IF('2-E-Communication'!$AB$67="no","",ROUND($I1951,4))</f>
        <v>0.94099999999999995</v>
      </c>
      <c r="M1951" s="134">
        <f>IF('2-E-Communication'!$AB$68="no","",ROUND($I1951,4))</f>
        <v>0.94099999999999995</v>
      </c>
    </row>
    <row r="1952" spans="9:13" x14ac:dyDescent="0.25">
      <c r="I1952" s="134">
        <f t="shared" si="222"/>
        <v>0.94200000000000073</v>
      </c>
      <c r="J1952" s="134">
        <f>IF('2-E-Communication'!$AB$65="no","",ROUND($I1952,4))</f>
        <v>0.94199999999999995</v>
      </c>
      <c r="K1952" s="134">
        <f>IF('2-E-Communication'!$AB$66="no","",ROUND($I1952,4))</f>
        <v>0.94199999999999995</v>
      </c>
      <c r="L1952" s="134">
        <f>IF('2-E-Communication'!$AB$67="no","",ROUND($I1952,4))</f>
        <v>0.94199999999999995</v>
      </c>
      <c r="M1952" s="134">
        <f>IF('2-E-Communication'!$AB$68="no","",ROUND($I1952,4))</f>
        <v>0.94199999999999995</v>
      </c>
    </row>
    <row r="1953" spans="9:13" x14ac:dyDescent="0.25">
      <c r="I1953" s="134">
        <f t="shared" si="222"/>
        <v>0.94300000000000073</v>
      </c>
      <c r="J1953" s="134">
        <f>IF('2-E-Communication'!$AB$65="no","",ROUND($I1953,4))</f>
        <v>0.94299999999999995</v>
      </c>
      <c r="K1953" s="134">
        <f>IF('2-E-Communication'!$AB$66="no","",ROUND($I1953,4))</f>
        <v>0.94299999999999995</v>
      </c>
      <c r="L1953" s="134">
        <f>IF('2-E-Communication'!$AB$67="no","",ROUND($I1953,4))</f>
        <v>0.94299999999999995</v>
      </c>
      <c r="M1953" s="134">
        <f>IF('2-E-Communication'!$AB$68="no","",ROUND($I1953,4))</f>
        <v>0.94299999999999995</v>
      </c>
    </row>
    <row r="1954" spans="9:13" x14ac:dyDescent="0.25">
      <c r="I1954" s="134">
        <f t="shared" si="222"/>
        <v>0.94400000000000073</v>
      </c>
      <c r="J1954" s="134">
        <f>IF('2-E-Communication'!$AB$65="no","",ROUND($I1954,4))</f>
        <v>0.94399999999999995</v>
      </c>
      <c r="K1954" s="134">
        <f>IF('2-E-Communication'!$AB$66="no","",ROUND($I1954,4))</f>
        <v>0.94399999999999995</v>
      </c>
      <c r="L1954" s="134">
        <f>IF('2-E-Communication'!$AB$67="no","",ROUND($I1954,4))</f>
        <v>0.94399999999999995</v>
      </c>
      <c r="M1954" s="134">
        <f>IF('2-E-Communication'!$AB$68="no","",ROUND($I1954,4))</f>
        <v>0.94399999999999995</v>
      </c>
    </row>
    <row r="1955" spans="9:13" x14ac:dyDescent="0.25">
      <c r="I1955" s="134">
        <f t="shared" si="222"/>
        <v>0.94500000000000073</v>
      </c>
      <c r="J1955" s="134">
        <f>IF('2-E-Communication'!$AB$65="no","",ROUND($I1955,4))</f>
        <v>0.94499999999999995</v>
      </c>
      <c r="K1955" s="134">
        <f>IF('2-E-Communication'!$AB$66="no","",ROUND($I1955,4))</f>
        <v>0.94499999999999995</v>
      </c>
      <c r="L1955" s="134">
        <f>IF('2-E-Communication'!$AB$67="no","",ROUND($I1955,4))</f>
        <v>0.94499999999999995</v>
      </c>
      <c r="M1955" s="134">
        <f>IF('2-E-Communication'!$AB$68="no","",ROUND($I1955,4))</f>
        <v>0.94499999999999995</v>
      </c>
    </row>
    <row r="1956" spans="9:13" x14ac:dyDescent="0.25">
      <c r="I1956" s="134">
        <f t="shared" si="222"/>
        <v>0.94600000000000073</v>
      </c>
      <c r="J1956" s="134">
        <f>IF('2-E-Communication'!$AB$65="no","",ROUND($I1956,4))</f>
        <v>0.94599999999999995</v>
      </c>
      <c r="K1956" s="134">
        <f>IF('2-E-Communication'!$AB$66="no","",ROUND($I1956,4))</f>
        <v>0.94599999999999995</v>
      </c>
      <c r="L1956" s="134">
        <f>IF('2-E-Communication'!$AB$67="no","",ROUND($I1956,4))</f>
        <v>0.94599999999999995</v>
      </c>
      <c r="M1956" s="134">
        <f>IF('2-E-Communication'!$AB$68="no","",ROUND($I1956,4))</f>
        <v>0.94599999999999995</v>
      </c>
    </row>
    <row r="1957" spans="9:13" x14ac:dyDescent="0.25">
      <c r="I1957" s="134">
        <f t="shared" si="222"/>
        <v>0.94700000000000073</v>
      </c>
      <c r="J1957" s="134">
        <f>IF('2-E-Communication'!$AB$65="no","",ROUND($I1957,4))</f>
        <v>0.94699999999999995</v>
      </c>
      <c r="K1957" s="134">
        <f>IF('2-E-Communication'!$AB$66="no","",ROUND($I1957,4))</f>
        <v>0.94699999999999995</v>
      </c>
      <c r="L1957" s="134">
        <f>IF('2-E-Communication'!$AB$67="no","",ROUND($I1957,4))</f>
        <v>0.94699999999999995</v>
      </c>
      <c r="M1957" s="134">
        <f>IF('2-E-Communication'!$AB$68="no","",ROUND($I1957,4))</f>
        <v>0.94699999999999995</v>
      </c>
    </row>
    <row r="1958" spans="9:13" x14ac:dyDescent="0.25">
      <c r="I1958" s="134">
        <f t="shared" si="222"/>
        <v>0.94800000000000073</v>
      </c>
      <c r="J1958" s="134">
        <f>IF('2-E-Communication'!$AB$65="no","",ROUND($I1958,4))</f>
        <v>0.94799999999999995</v>
      </c>
      <c r="K1958" s="134">
        <f>IF('2-E-Communication'!$AB$66="no","",ROUND($I1958,4))</f>
        <v>0.94799999999999995</v>
      </c>
      <c r="L1958" s="134">
        <f>IF('2-E-Communication'!$AB$67="no","",ROUND($I1958,4))</f>
        <v>0.94799999999999995</v>
      </c>
      <c r="M1958" s="134">
        <f>IF('2-E-Communication'!$AB$68="no","",ROUND($I1958,4))</f>
        <v>0.94799999999999995</v>
      </c>
    </row>
    <row r="1959" spans="9:13" x14ac:dyDescent="0.25">
      <c r="I1959" s="134">
        <f t="shared" si="222"/>
        <v>0.94900000000000073</v>
      </c>
      <c r="J1959" s="134">
        <f>IF('2-E-Communication'!$AB$65="no","",ROUND($I1959,4))</f>
        <v>0.94899999999999995</v>
      </c>
      <c r="K1959" s="134">
        <f>IF('2-E-Communication'!$AB$66="no","",ROUND($I1959,4))</f>
        <v>0.94899999999999995</v>
      </c>
      <c r="L1959" s="134">
        <f>IF('2-E-Communication'!$AB$67="no","",ROUND($I1959,4))</f>
        <v>0.94899999999999995</v>
      </c>
      <c r="M1959" s="134">
        <f>IF('2-E-Communication'!$AB$68="no","",ROUND($I1959,4))</f>
        <v>0.94899999999999995</v>
      </c>
    </row>
    <row r="1960" spans="9:13" x14ac:dyDescent="0.25">
      <c r="I1960" s="134">
        <f t="shared" si="222"/>
        <v>0.95000000000000073</v>
      </c>
      <c r="J1960" s="134">
        <f>IF('2-E-Communication'!$AB$65="no","",ROUND($I1960,4))</f>
        <v>0.95</v>
      </c>
      <c r="K1960" s="134">
        <f>IF('2-E-Communication'!$AB$66="no","",ROUND($I1960,4))</f>
        <v>0.95</v>
      </c>
      <c r="L1960" s="134">
        <f>IF('2-E-Communication'!$AB$67="no","",ROUND($I1960,4))</f>
        <v>0.95</v>
      </c>
      <c r="M1960" s="134">
        <f>IF('2-E-Communication'!$AB$68="no","",ROUND($I1960,4))</f>
        <v>0.95</v>
      </c>
    </row>
    <row r="1961" spans="9:13" x14ac:dyDescent="0.25">
      <c r="I1961" s="134">
        <f t="shared" si="222"/>
        <v>0.95100000000000073</v>
      </c>
      <c r="J1961" s="134">
        <f>IF('2-E-Communication'!$AB$65="no","",ROUND($I1961,4))</f>
        <v>0.95099999999999996</v>
      </c>
      <c r="K1961" s="134">
        <f>IF('2-E-Communication'!$AB$66="no","",ROUND($I1961,4))</f>
        <v>0.95099999999999996</v>
      </c>
      <c r="L1961" s="134">
        <f>IF('2-E-Communication'!$AB$67="no","",ROUND($I1961,4))</f>
        <v>0.95099999999999996</v>
      </c>
      <c r="M1961" s="134">
        <f>IF('2-E-Communication'!$AB$68="no","",ROUND($I1961,4))</f>
        <v>0.95099999999999996</v>
      </c>
    </row>
    <row r="1962" spans="9:13" x14ac:dyDescent="0.25">
      <c r="I1962" s="134">
        <f t="shared" si="222"/>
        <v>0.95200000000000073</v>
      </c>
      <c r="J1962" s="134">
        <f>IF('2-E-Communication'!$AB$65="no","",ROUND($I1962,4))</f>
        <v>0.95199999999999996</v>
      </c>
      <c r="K1962" s="134">
        <f>IF('2-E-Communication'!$AB$66="no","",ROUND($I1962,4))</f>
        <v>0.95199999999999996</v>
      </c>
      <c r="L1962" s="134">
        <f>IF('2-E-Communication'!$AB$67="no","",ROUND($I1962,4))</f>
        <v>0.95199999999999996</v>
      </c>
      <c r="M1962" s="134">
        <f>IF('2-E-Communication'!$AB$68="no","",ROUND($I1962,4))</f>
        <v>0.95199999999999996</v>
      </c>
    </row>
    <row r="1963" spans="9:13" x14ac:dyDescent="0.25">
      <c r="I1963" s="134">
        <f t="shared" ref="I1963:I2010" si="223">I1962+0.001</f>
        <v>0.95300000000000074</v>
      </c>
      <c r="J1963" s="134">
        <f>IF('2-E-Communication'!$AB$65="no","",ROUND($I1963,4))</f>
        <v>0.95299999999999996</v>
      </c>
      <c r="K1963" s="134">
        <f>IF('2-E-Communication'!$AB$66="no","",ROUND($I1963,4))</f>
        <v>0.95299999999999996</v>
      </c>
      <c r="L1963" s="134">
        <f>IF('2-E-Communication'!$AB$67="no","",ROUND($I1963,4))</f>
        <v>0.95299999999999996</v>
      </c>
      <c r="M1963" s="134">
        <f>IF('2-E-Communication'!$AB$68="no","",ROUND($I1963,4))</f>
        <v>0.95299999999999996</v>
      </c>
    </row>
    <row r="1964" spans="9:13" x14ac:dyDescent="0.25">
      <c r="I1964" s="134">
        <f t="shared" si="223"/>
        <v>0.95400000000000074</v>
      </c>
      <c r="J1964" s="134">
        <f>IF('2-E-Communication'!$AB$65="no","",ROUND($I1964,4))</f>
        <v>0.95399999999999996</v>
      </c>
      <c r="K1964" s="134">
        <f>IF('2-E-Communication'!$AB$66="no","",ROUND($I1964,4))</f>
        <v>0.95399999999999996</v>
      </c>
      <c r="L1964" s="134">
        <f>IF('2-E-Communication'!$AB$67="no","",ROUND($I1964,4))</f>
        <v>0.95399999999999996</v>
      </c>
      <c r="M1964" s="134">
        <f>IF('2-E-Communication'!$AB$68="no","",ROUND($I1964,4))</f>
        <v>0.95399999999999996</v>
      </c>
    </row>
    <row r="1965" spans="9:13" x14ac:dyDescent="0.25">
      <c r="I1965" s="134">
        <f t="shared" si="223"/>
        <v>0.95500000000000074</v>
      </c>
      <c r="J1965" s="134">
        <f>IF('2-E-Communication'!$AB$65="no","",ROUND($I1965,4))</f>
        <v>0.95499999999999996</v>
      </c>
      <c r="K1965" s="134">
        <f>IF('2-E-Communication'!$AB$66="no","",ROUND($I1965,4))</f>
        <v>0.95499999999999996</v>
      </c>
      <c r="L1965" s="134">
        <f>IF('2-E-Communication'!$AB$67="no","",ROUND($I1965,4))</f>
        <v>0.95499999999999996</v>
      </c>
      <c r="M1965" s="134">
        <f>IF('2-E-Communication'!$AB$68="no","",ROUND($I1965,4))</f>
        <v>0.95499999999999996</v>
      </c>
    </row>
    <row r="1966" spans="9:13" x14ac:dyDescent="0.25">
      <c r="I1966" s="134">
        <f t="shared" si="223"/>
        <v>0.95600000000000074</v>
      </c>
      <c r="J1966" s="134">
        <f>IF('2-E-Communication'!$AB$65="no","",ROUND($I1966,4))</f>
        <v>0.95599999999999996</v>
      </c>
      <c r="K1966" s="134">
        <f>IF('2-E-Communication'!$AB$66="no","",ROUND($I1966,4))</f>
        <v>0.95599999999999996</v>
      </c>
      <c r="L1966" s="134">
        <f>IF('2-E-Communication'!$AB$67="no","",ROUND($I1966,4))</f>
        <v>0.95599999999999996</v>
      </c>
      <c r="M1966" s="134">
        <f>IF('2-E-Communication'!$AB$68="no","",ROUND($I1966,4))</f>
        <v>0.95599999999999996</v>
      </c>
    </row>
    <row r="1967" spans="9:13" x14ac:dyDescent="0.25">
      <c r="I1967" s="134">
        <f t="shared" si="223"/>
        <v>0.95700000000000074</v>
      </c>
      <c r="J1967" s="134">
        <f>IF('2-E-Communication'!$AB$65="no","",ROUND($I1967,4))</f>
        <v>0.95699999999999996</v>
      </c>
      <c r="K1967" s="134">
        <f>IF('2-E-Communication'!$AB$66="no","",ROUND($I1967,4))</f>
        <v>0.95699999999999996</v>
      </c>
      <c r="L1967" s="134">
        <f>IF('2-E-Communication'!$AB$67="no","",ROUND($I1967,4))</f>
        <v>0.95699999999999996</v>
      </c>
      <c r="M1967" s="134">
        <f>IF('2-E-Communication'!$AB$68="no","",ROUND($I1967,4))</f>
        <v>0.95699999999999996</v>
      </c>
    </row>
    <row r="1968" spans="9:13" x14ac:dyDescent="0.25">
      <c r="I1968" s="134">
        <f t="shared" si="223"/>
        <v>0.95800000000000074</v>
      </c>
      <c r="J1968" s="134">
        <f>IF('2-E-Communication'!$AB$65="no","",ROUND($I1968,4))</f>
        <v>0.95799999999999996</v>
      </c>
      <c r="K1968" s="134">
        <f>IF('2-E-Communication'!$AB$66="no","",ROUND($I1968,4))</f>
        <v>0.95799999999999996</v>
      </c>
      <c r="L1968" s="134">
        <f>IF('2-E-Communication'!$AB$67="no","",ROUND($I1968,4))</f>
        <v>0.95799999999999996</v>
      </c>
      <c r="M1968" s="134">
        <f>IF('2-E-Communication'!$AB$68="no","",ROUND($I1968,4))</f>
        <v>0.95799999999999996</v>
      </c>
    </row>
    <row r="1969" spans="9:13" x14ac:dyDescent="0.25">
      <c r="I1969" s="134">
        <f t="shared" si="223"/>
        <v>0.95900000000000074</v>
      </c>
      <c r="J1969" s="134">
        <f>IF('2-E-Communication'!$AB$65="no","",ROUND($I1969,4))</f>
        <v>0.95899999999999996</v>
      </c>
      <c r="K1969" s="134">
        <f>IF('2-E-Communication'!$AB$66="no","",ROUND($I1969,4))</f>
        <v>0.95899999999999996</v>
      </c>
      <c r="L1969" s="134">
        <f>IF('2-E-Communication'!$AB$67="no","",ROUND($I1969,4))</f>
        <v>0.95899999999999996</v>
      </c>
      <c r="M1969" s="134">
        <f>IF('2-E-Communication'!$AB$68="no","",ROUND($I1969,4))</f>
        <v>0.95899999999999996</v>
      </c>
    </row>
    <row r="1970" spans="9:13" x14ac:dyDescent="0.25">
      <c r="I1970" s="134">
        <f t="shared" si="223"/>
        <v>0.96000000000000074</v>
      </c>
      <c r="J1970" s="134">
        <f>IF('2-E-Communication'!$AB$65="no","",ROUND($I1970,4))</f>
        <v>0.96</v>
      </c>
      <c r="K1970" s="134">
        <f>IF('2-E-Communication'!$AB$66="no","",ROUND($I1970,4))</f>
        <v>0.96</v>
      </c>
      <c r="L1970" s="134">
        <f>IF('2-E-Communication'!$AB$67="no","",ROUND($I1970,4))</f>
        <v>0.96</v>
      </c>
      <c r="M1970" s="134">
        <f>IF('2-E-Communication'!$AB$68="no","",ROUND($I1970,4))</f>
        <v>0.96</v>
      </c>
    </row>
    <row r="1971" spans="9:13" x14ac:dyDescent="0.25">
      <c r="I1971" s="134">
        <f t="shared" si="223"/>
        <v>0.96100000000000074</v>
      </c>
      <c r="J1971" s="134">
        <f>IF('2-E-Communication'!$AB$65="no","",ROUND($I1971,4))</f>
        <v>0.96099999999999997</v>
      </c>
      <c r="K1971" s="134">
        <f>IF('2-E-Communication'!$AB$66="no","",ROUND($I1971,4))</f>
        <v>0.96099999999999997</v>
      </c>
      <c r="L1971" s="134">
        <f>IF('2-E-Communication'!$AB$67="no","",ROUND($I1971,4))</f>
        <v>0.96099999999999997</v>
      </c>
      <c r="M1971" s="134">
        <f>IF('2-E-Communication'!$AB$68="no","",ROUND($I1971,4))</f>
        <v>0.96099999999999997</v>
      </c>
    </row>
    <row r="1972" spans="9:13" x14ac:dyDescent="0.25">
      <c r="I1972" s="134">
        <f t="shared" si="223"/>
        <v>0.96200000000000074</v>
      </c>
      <c r="J1972" s="134">
        <f>IF('2-E-Communication'!$AB$65="no","",ROUND($I1972,4))</f>
        <v>0.96199999999999997</v>
      </c>
      <c r="K1972" s="134">
        <f>IF('2-E-Communication'!$AB$66="no","",ROUND($I1972,4))</f>
        <v>0.96199999999999997</v>
      </c>
      <c r="L1972" s="134">
        <f>IF('2-E-Communication'!$AB$67="no","",ROUND($I1972,4))</f>
        <v>0.96199999999999997</v>
      </c>
      <c r="M1972" s="134">
        <f>IF('2-E-Communication'!$AB$68="no","",ROUND($I1972,4))</f>
        <v>0.96199999999999997</v>
      </c>
    </row>
    <row r="1973" spans="9:13" x14ac:dyDescent="0.25">
      <c r="I1973" s="134">
        <f t="shared" si="223"/>
        <v>0.96300000000000074</v>
      </c>
      <c r="J1973" s="134">
        <f>IF('2-E-Communication'!$AB$65="no","",ROUND($I1973,4))</f>
        <v>0.96299999999999997</v>
      </c>
      <c r="K1973" s="134">
        <f>IF('2-E-Communication'!$AB$66="no","",ROUND($I1973,4))</f>
        <v>0.96299999999999997</v>
      </c>
      <c r="L1973" s="134">
        <f>IF('2-E-Communication'!$AB$67="no","",ROUND($I1973,4))</f>
        <v>0.96299999999999997</v>
      </c>
      <c r="M1973" s="134">
        <f>IF('2-E-Communication'!$AB$68="no","",ROUND($I1973,4))</f>
        <v>0.96299999999999997</v>
      </c>
    </row>
    <row r="1974" spans="9:13" x14ac:dyDescent="0.25">
      <c r="I1974" s="134">
        <f t="shared" si="223"/>
        <v>0.96400000000000075</v>
      </c>
      <c r="J1974" s="134">
        <f>IF('2-E-Communication'!$AB$65="no","",ROUND($I1974,4))</f>
        <v>0.96399999999999997</v>
      </c>
      <c r="K1974" s="134">
        <f>IF('2-E-Communication'!$AB$66="no","",ROUND($I1974,4))</f>
        <v>0.96399999999999997</v>
      </c>
      <c r="L1974" s="134">
        <f>IF('2-E-Communication'!$AB$67="no","",ROUND($I1974,4))</f>
        <v>0.96399999999999997</v>
      </c>
      <c r="M1974" s="134">
        <f>IF('2-E-Communication'!$AB$68="no","",ROUND($I1974,4))</f>
        <v>0.96399999999999997</v>
      </c>
    </row>
    <row r="1975" spans="9:13" x14ac:dyDescent="0.25">
      <c r="I1975" s="134">
        <f t="shared" si="223"/>
        <v>0.96500000000000075</v>
      </c>
      <c r="J1975" s="134">
        <f>IF('2-E-Communication'!$AB$65="no","",ROUND($I1975,4))</f>
        <v>0.96499999999999997</v>
      </c>
      <c r="K1975" s="134">
        <f>IF('2-E-Communication'!$AB$66="no","",ROUND($I1975,4))</f>
        <v>0.96499999999999997</v>
      </c>
      <c r="L1975" s="134">
        <f>IF('2-E-Communication'!$AB$67="no","",ROUND($I1975,4))</f>
        <v>0.96499999999999997</v>
      </c>
      <c r="M1975" s="134">
        <f>IF('2-E-Communication'!$AB$68="no","",ROUND($I1975,4))</f>
        <v>0.96499999999999997</v>
      </c>
    </row>
    <row r="1976" spans="9:13" x14ac:dyDescent="0.25">
      <c r="I1976" s="134">
        <f t="shared" si="223"/>
        <v>0.96600000000000075</v>
      </c>
      <c r="J1976" s="134">
        <f>IF('2-E-Communication'!$AB$65="no","",ROUND($I1976,4))</f>
        <v>0.96599999999999997</v>
      </c>
      <c r="K1976" s="134">
        <f>IF('2-E-Communication'!$AB$66="no","",ROUND($I1976,4))</f>
        <v>0.96599999999999997</v>
      </c>
      <c r="L1976" s="134">
        <f>IF('2-E-Communication'!$AB$67="no","",ROUND($I1976,4))</f>
        <v>0.96599999999999997</v>
      </c>
      <c r="M1976" s="134">
        <f>IF('2-E-Communication'!$AB$68="no","",ROUND($I1976,4))</f>
        <v>0.96599999999999997</v>
      </c>
    </row>
    <row r="1977" spans="9:13" x14ac:dyDescent="0.25">
      <c r="I1977" s="134">
        <f t="shared" si="223"/>
        <v>0.96700000000000075</v>
      </c>
      <c r="J1977" s="134">
        <f>IF('2-E-Communication'!$AB$65="no","",ROUND($I1977,4))</f>
        <v>0.96699999999999997</v>
      </c>
      <c r="K1977" s="134">
        <f>IF('2-E-Communication'!$AB$66="no","",ROUND($I1977,4))</f>
        <v>0.96699999999999997</v>
      </c>
      <c r="L1977" s="134">
        <f>IF('2-E-Communication'!$AB$67="no","",ROUND($I1977,4))</f>
        <v>0.96699999999999997</v>
      </c>
      <c r="M1977" s="134">
        <f>IF('2-E-Communication'!$AB$68="no","",ROUND($I1977,4))</f>
        <v>0.96699999999999997</v>
      </c>
    </row>
    <row r="1978" spans="9:13" x14ac:dyDescent="0.25">
      <c r="I1978" s="134">
        <f t="shared" si="223"/>
        <v>0.96800000000000075</v>
      </c>
      <c r="J1978" s="134">
        <f>IF('2-E-Communication'!$AB$65="no","",ROUND($I1978,4))</f>
        <v>0.96799999999999997</v>
      </c>
      <c r="K1978" s="134">
        <f>IF('2-E-Communication'!$AB$66="no","",ROUND($I1978,4))</f>
        <v>0.96799999999999997</v>
      </c>
      <c r="L1978" s="134">
        <f>IF('2-E-Communication'!$AB$67="no","",ROUND($I1978,4))</f>
        <v>0.96799999999999997</v>
      </c>
      <c r="M1978" s="134">
        <f>IF('2-E-Communication'!$AB$68="no","",ROUND($I1978,4))</f>
        <v>0.96799999999999997</v>
      </c>
    </row>
    <row r="1979" spans="9:13" x14ac:dyDescent="0.25">
      <c r="I1979" s="134">
        <f t="shared" si="223"/>
        <v>0.96900000000000075</v>
      </c>
      <c r="J1979" s="134">
        <f>IF('2-E-Communication'!$AB$65="no","",ROUND($I1979,4))</f>
        <v>0.96899999999999997</v>
      </c>
      <c r="K1979" s="134">
        <f>IF('2-E-Communication'!$AB$66="no","",ROUND($I1979,4))</f>
        <v>0.96899999999999997</v>
      </c>
      <c r="L1979" s="134">
        <f>IF('2-E-Communication'!$AB$67="no","",ROUND($I1979,4))</f>
        <v>0.96899999999999997</v>
      </c>
      <c r="M1979" s="134">
        <f>IF('2-E-Communication'!$AB$68="no","",ROUND($I1979,4))</f>
        <v>0.96899999999999997</v>
      </c>
    </row>
    <row r="1980" spans="9:13" x14ac:dyDescent="0.25">
      <c r="I1980" s="134">
        <f t="shared" si="223"/>
        <v>0.97000000000000075</v>
      </c>
      <c r="J1980" s="134">
        <f>IF('2-E-Communication'!$AB$65="no","",ROUND($I1980,4))</f>
        <v>0.97</v>
      </c>
      <c r="K1980" s="134">
        <f>IF('2-E-Communication'!$AB$66="no","",ROUND($I1980,4))</f>
        <v>0.97</v>
      </c>
      <c r="L1980" s="134">
        <f>IF('2-E-Communication'!$AB$67="no","",ROUND($I1980,4))</f>
        <v>0.97</v>
      </c>
      <c r="M1980" s="134">
        <f>IF('2-E-Communication'!$AB$68="no","",ROUND($I1980,4))</f>
        <v>0.97</v>
      </c>
    </row>
    <row r="1981" spans="9:13" x14ac:dyDescent="0.25">
      <c r="I1981" s="134">
        <f t="shared" si="223"/>
        <v>0.97100000000000075</v>
      </c>
      <c r="J1981" s="134">
        <f>IF('2-E-Communication'!$AB$65="no","",ROUND($I1981,4))</f>
        <v>0.97099999999999997</v>
      </c>
      <c r="K1981" s="134">
        <f>IF('2-E-Communication'!$AB$66="no","",ROUND($I1981,4))</f>
        <v>0.97099999999999997</v>
      </c>
      <c r="L1981" s="134">
        <f>IF('2-E-Communication'!$AB$67="no","",ROUND($I1981,4))</f>
        <v>0.97099999999999997</v>
      </c>
      <c r="M1981" s="134">
        <f>IF('2-E-Communication'!$AB$68="no","",ROUND($I1981,4))</f>
        <v>0.97099999999999997</v>
      </c>
    </row>
    <row r="1982" spans="9:13" x14ac:dyDescent="0.25">
      <c r="I1982" s="134">
        <f t="shared" si="223"/>
        <v>0.97200000000000075</v>
      </c>
      <c r="J1982" s="134">
        <f>IF('2-E-Communication'!$AB$65="no","",ROUND($I1982,4))</f>
        <v>0.97199999999999998</v>
      </c>
      <c r="K1982" s="134">
        <f>IF('2-E-Communication'!$AB$66="no","",ROUND($I1982,4))</f>
        <v>0.97199999999999998</v>
      </c>
      <c r="L1982" s="134">
        <f>IF('2-E-Communication'!$AB$67="no","",ROUND($I1982,4))</f>
        <v>0.97199999999999998</v>
      </c>
      <c r="M1982" s="134">
        <f>IF('2-E-Communication'!$AB$68="no","",ROUND($I1982,4))</f>
        <v>0.97199999999999998</v>
      </c>
    </row>
    <row r="1983" spans="9:13" x14ac:dyDescent="0.25">
      <c r="I1983" s="134">
        <f t="shared" si="223"/>
        <v>0.97300000000000075</v>
      </c>
      <c r="J1983" s="134">
        <f>IF('2-E-Communication'!$AB$65="no","",ROUND($I1983,4))</f>
        <v>0.97299999999999998</v>
      </c>
      <c r="K1983" s="134">
        <f>IF('2-E-Communication'!$AB$66="no","",ROUND($I1983,4))</f>
        <v>0.97299999999999998</v>
      </c>
      <c r="L1983" s="134">
        <f>IF('2-E-Communication'!$AB$67="no","",ROUND($I1983,4))</f>
        <v>0.97299999999999998</v>
      </c>
      <c r="M1983" s="134">
        <f>IF('2-E-Communication'!$AB$68="no","",ROUND($I1983,4))</f>
        <v>0.97299999999999998</v>
      </c>
    </row>
    <row r="1984" spans="9:13" x14ac:dyDescent="0.25">
      <c r="I1984" s="134">
        <f t="shared" si="223"/>
        <v>0.97400000000000075</v>
      </c>
      <c r="J1984" s="134">
        <f>IF('2-E-Communication'!$AB$65="no","",ROUND($I1984,4))</f>
        <v>0.97399999999999998</v>
      </c>
      <c r="K1984" s="134">
        <f>IF('2-E-Communication'!$AB$66="no","",ROUND($I1984,4))</f>
        <v>0.97399999999999998</v>
      </c>
      <c r="L1984" s="134">
        <f>IF('2-E-Communication'!$AB$67="no","",ROUND($I1984,4))</f>
        <v>0.97399999999999998</v>
      </c>
      <c r="M1984" s="134">
        <f>IF('2-E-Communication'!$AB$68="no","",ROUND($I1984,4))</f>
        <v>0.97399999999999998</v>
      </c>
    </row>
    <row r="1985" spans="9:13" x14ac:dyDescent="0.25">
      <c r="I1985" s="134">
        <f t="shared" si="223"/>
        <v>0.97500000000000075</v>
      </c>
      <c r="J1985" s="134">
        <f>IF('2-E-Communication'!$AB$65="no","",ROUND($I1985,4))</f>
        <v>0.97499999999999998</v>
      </c>
      <c r="K1985" s="134">
        <f>IF('2-E-Communication'!$AB$66="no","",ROUND($I1985,4))</f>
        <v>0.97499999999999998</v>
      </c>
      <c r="L1985" s="134">
        <f>IF('2-E-Communication'!$AB$67="no","",ROUND($I1985,4))</f>
        <v>0.97499999999999998</v>
      </c>
      <c r="M1985" s="134">
        <f>IF('2-E-Communication'!$AB$68="no","",ROUND($I1985,4))</f>
        <v>0.97499999999999998</v>
      </c>
    </row>
    <row r="1986" spans="9:13" x14ac:dyDescent="0.25">
      <c r="I1986" s="134">
        <f t="shared" si="223"/>
        <v>0.97600000000000076</v>
      </c>
      <c r="J1986" s="134">
        <f>IF('2-E-Communication'!$AB$65="no","",ROUND($I1986,4))</f>
        <v>0.97599999999999998</v>
      </c>
      <c r="K1986" s="134">
        <f>IF('2-E-Communication'!$AB$66="no","",ROUND($I1986,4))</f>
        <v>0.97599999999999998</v>
      </c>
      <c r="L1986" s="134">
        <f>IF('2-E-Communication'!$AB$67="no","",ROUND($I1986,4))</f>
        <v>0.97599999999999998</v>
      </c>
      <c r="M1986" s="134">
        <f>IF('2-E-Communication'!$AB$68="no","",ROUND($I1986,4))</f>
        <v>0.97599999999999998</v>
      </c>
    </row>
    <row r="1987" spans="9:13" x14ac:dyDescent="0.25">
      <c r="I1987" s="134">
        <f t="shared" si="223"/>
        <v>0.97700000000000076</v>
      </c>
      <c r="J1987" s="134">
        <f>IF('2-E-Communication'!$AB$65="no","",ROUND($I1987,4))</f>
        <v>0.97699999999999998</v>
      </c>
      <c r="K1987" s="134">
        <f>IF('2-E-Communication'!$AB$66="no","",ROUND($I1987,4))</f>
        <v>0.97699999999999998</v>
      </c>
      <c r="L1987" s="134">
        <f>IF('2-E-Communication'!$AB$67="no","",ROUND($I1987,4))</f>
        <v>0.97699999999999998</v>
      </c>
      <c r="M1987" s="134">
        <f>IF('2-E-Communication'!$AB$68="no","",ROUND($I1987,4))</f>
        <v>0.97699999999999998</v>
      </c>
    </row>
    <row r="1988" spans="9:13" x14ac:dyDescent="0.25">
      <c r="I1988" s="134">
        <f t="shared" si="223"/>
        <v>0.97800000000000076</v>
      </c>
      <c r="J1988" s="134">
        <f>IF('2-E-Communication'!$AB$65="no","",ROUND($I1988,4))</f>
        <v>0.97799999999999998</v>
      </c>
      <c r="K1988" s="134">
        <f>IF('2-E-Communication'!$AB$66="no","",ROUND($I1988,4))</f>
        <v>0.97799999999999998</v>
      </c>
      <c r="L1988" s="134">
        <f>IF('2-E-Communication'!$AB$67="no","",ROUND($I1988,4))</f>
        <v>0.97799999999999998</v>
      </c>
      <c r="M1988" s="134">
        <f>IF('2-E-Communication'!$AB$68="no","",ROUND($I1988,4))</f>
        <v>0.97799999999999998</v>
      </c>
    </row>
    <row r="1989" spans="9:13" x14ac:dyDescent="0.25">
      <c r="I1989" s="134">
        <f t="shared" si="223"/>
        <v>0.97900000000000076</v>
      </c>
      <c r="J1989" s="134">
        <f>IF('2-E-Communication'!$AB$65="no","",ROUND($I1989,4))</f>
        <v>0.97899999999999998</v>
      </c>
      <c r="K1989" s="134">
        <f>IF('2-E-Communication'!$AB$66="no","",ROUND($I1989,4))</f>
        <v>0.97899999999999998</v>
      </c>
      <c r="L1989" s="134">
        <f>IF('2-E-Communication'!$AB$67="no","",ROUND($I1989,4))</f>
        <v>0.97899999999999998</v>
      </c>
      <c r="M1989" s="134">
        <f>IF('2-E-Communication'!$AB$68="no","",ROUND($I1989,4))</f>
        <v>0.97899999999999998</v>
      </c>
    </row>
    <row r="1990" spans="9:13" x14ac:dyDescent="0.25">
      <c r="I1990" s="134">
        <f t="shared" si="223"/>
        <v>0.98000000000000076</v>
      </c>
      <c r="J1990" s="134">
        <f>IF('2-E-Communication'!$AB$65="no","",ROUND($I1990,4))</f>
        <v>0.98</v>
      </c>
      <c r="K1990" s="134">
        <f>IF('2-E-Communication'!$AB$66="no","",ROUND($I1990,4))</f>
        <v>0.98</v>
      </c>
      <c r="L1990" s="134">
        <f>IF('2-E-Communication'!$AB$67="no","",ROUND($I1990,4))</f>
        <v>0.98</v>
      </c>
      <c r="M1990" s="134">
        <f>IF('2-E-Communication'!$AB$68="no","",ROUND($I1990,4))</f>
        <v>0.98</v>
      </c>
    </row>
    <row r="1991" spans="9:13" x14ac:dyDescent="0.25">
      <c r="I1991" s="134">
        <f t="shared" si="223"/>
        <v>0.98100000000000076</v>
      </c>
      <c r="J1991" s="134">
        <f>IF('2-E-Communication'!$AB$65="no","",ROUND($I1991,4))</f>
        <v>0.98099999999999998</v>
      </c>
      <c r="K1991" s="134">
        <f>IF('2-E-Communication'!$AB$66="no","",ROUND($I1991,4))</f>
        <v>0.98099999999999998</v>
      </c>
      <c r="L1991" s="134">
        <f>IF('2-E-Communication'!$AB$67="no","",ROUND($I1991,4))</f>
        <v>0.98099999999999998</v>
      </c>
      <c r="M1991" s="134">
        <f>IF('2-E-Communication'!$AB$68="no","",ROUND($I1991,4))</f>
        <v>0.98099999999999998</v>
      </c>
    </row>
    <row r="1992" spans="9:13" x14ac:dyDescent="0.25">
      <c r="I1992" s="134">
        <f t="shared" si="223"/>
        <v>0.98200000000000076</v>
      </c>
      <c r="J1992" s="134">
        <f>IF('2-E-Communication'!$AB$65="no","",ROUND($I1992,4))</f>
        <v>0.98199999999999998</v>
      </c>
      <c r="K1992" s="134">
        <f>IF('2-E-Communication'!$AB$66="no","",ROUND($I1992,4))</f>
        <v>0.98199999999999998</v>
      </c>
      <c r="L1992" s="134">
        <f>IF('2-E-Communication'!$AB$67="no","",ROUND($I1992,4))</f>
        <v>0.98199999999999998</v>
      </c>
      <c r="M1992" s="134">
        <f>IF('2-E-Communication'!$AB$68="no","",ROUND($I1992,4))</f>
        <v>0.98199999999999998</v>
      </c>
    </row>
    <row r="1993" spans="9:13" x14ac:dyDescent="0.25">
      <c r="I1993" s="134">
        <f t="shared" si="223"/>
        <v>0.98300000000000076</v>
      </c>
      <c r="J1993" s="134">
        <f>IF('2-E-Communication'!$AB$65="no","",ROUND($I1993,4))</f>
        <v>0.98299999999999998</v>
      </c>
      <c r="K1993" s="134">
        <f>IF('2-E-Communication'!$AB$66="no","",ROUND($I1993,4))</f>
        <v>0.98299999999999998</v>
      </c>
      <c r="L1993" s="134">
        <f>IF('2-E-Communication'!$AB$67="no","",ROUND($I1993,4))</f>
        <v>0.98299999999999998</v>
      </c>
      <c r="M1993" s="134">
        <f>IF('2-E-Communication'!$AB$68="no","",ROUND($I1993,4))</f>
        <v>0.98299999999999998</v>
      </c>
    </row>
    <row r="1994" spans="9:13" x14ac:dyDescent="0.25">
      <c r="I1994" s="134">
        <f t="shared" si="223"/>
        <v>0.98400000000000076</v>
      </c>
      <c r="J1994" s="134">
        <f>IF('2-E-Communication'!$AB$65="no","",ROUND($I1994,4))</f>
        <v>0.98399999999999999</v>
      </c>
      <c r="K1994" s="134">
        <f>IF('2-E-Communication'!$AB$66="no","",ROUND($I1994,4))</f>
        <v>0.98399999999999999</v>
      </c>
      <c r="L1994" s="134">
        <f>IF('2-E-Communication'!$AB$67="no","",ROUND($I1994,4))</f>
        <v>0.98399999999999999</v>
      </c>
      <c r="M1994" s="134">
        <f>IF('2-E-Communication'!$AB$68="no","",ROUND($I1994,4))</f>
        <v>0.98399999999999999</v>
      </c>
    </row>
    <row r="1995" spans="9:13" x14ac:dyDescent="0.25">
      <c r="I1995" s="134">
        <f t="shared" si="223"/>
        <v>0.98500000000000076</v>
      </c>
      <c r="J1995" s="134">
        <f>IF('2-E-Communication'!$AB$65="no","",ROUND($I1995,4))</f>
        <v>0.98499999999999999</v>
      </c>
      <c r="K1995" s="134">
        <f>IF('2-E-Communication'!$AB$66="no","",ROUND($I1995,4))</f>
        <v>0.98499999999999999</v>
      </c>
      <c r="L1995" s="134">
        <f>IF('2-E-Communication'!$AB$67="no","",ROUND($I1995,4))</f>
        <v>0.98499999999999999</v>
      </c>
      <c r="M1995" s="134">
        <f>IF('2-E-Communication'!$AB$68="no","",ROUND($I1995,4))</f>
        <v>0.98499999999999999</v>
      </c>
    </row>
    <row r="1996" spans="9:13" x14ac:dyDescent="0.25">
      <c r="I1996" s="134">
        <f t="shared" si="223"/>
        <v>0.98600000000000076</v>
      </c>
      <c r="J1996" s="134">
        <f>IF('2-E-Communication'!$AB$65="no","",ROUND($I1996,4))</f>
        <v>0.98599999999999999</v>
      </c>
      <c r="K1996" s="134">
        <f>IF('2-E-Communication'!$AB$66="no","",ROUND($I1996,4))</f>
        <v>0.98599999999999999</v>
      </c>
      <c r="L1996" s="134">
        <f>IF('2-E-Communication'!$AB$67="no","",ROUND($I1996,4))</f>
        <v>0.98599999999999999</v>
      </c>
      <c r="M1996" s="134">
        <f>IF('2-E-Communication'!$AB$68="no","",ROUND($I1996,4))</f>
        <v>0.98599999999999999</v>
      </c>
    </row>
    <row r="1997" spans="9:13" x14ac:dyDescent="0.25">
      <c r="I1997" s="134">
        <f t="shared" si="223"/>
        <v>0.98700000000000077</v>
      </c>
      <c r="J1997" s="134">
        <f>IF('2-E-Communication'!$AB$65="no","",ROUND($I1997,4))</f>
        <v>0.98699999999999999</v>
      </c>
      <c r="K1997" s="134">
        <f>IF('2-E-Communication'!$AB$66="no","",ROUND($I1997,4))</f>
        <v>0.98699999999999999</v>
      </c>
      <c r="L1997" s="134">
        <f>IF('2-E-Communication'!$AB$67="no","",ROUND($I1997,4))</f>
        <v>0.98699999999999999</v>
      </c>
      <c r="M1997" s="134">
        <f>IF('2-E-Communication'!$AB$68="no","",ROUND($I1997,4))</f>
        <v>0.98699999999999999</v>
      </c>
    </row>
    <row r="1998" spans="9:13" x14ac:dyDescent="0.25">
      <c r="I1998" s="134">
        <f t="shared" si="223"/>
        <v>0.98800000000000077</v>
      </c>
      <c r="J1998" s="134">
        <f>IF('2-E-Communication'!$AB$65="no","",ROUND($I1998,4))</f>
        <v>0.98799999999999999</v>
      </c>
      <c r="K1998" s="134">
        <f>IF('2-E-Communication'!$AB$66="no","",ROUND($I1998,4))</f>
        <v>0.98799999999999999</v>
      </c>
      <c r="L1998" s="134">
        <f>IF('2-E-Communication'!$AB$67="no","",ROUND($I1998,4))</f>
        <v>0.98799999999999999</v>
      </c>
      <c r="M1998" s="134">
        <f>IF('2-E-Communication'!$AB$68="no","",ROUND($I1998,4))</f>
        <v>0.98799999999999999</v>
      </c>
    </row>
    <row r="1999" spans="9:13" x14ac:dyDescent="0.25">
      <c r="I1999" s="134">
        <f t="shared" si="223"/>
        <v>0.98900000000000077</v>
      </c>
      <c r="J1999" s="134">
        <f>IF('2-E-Communication'!$AB$65="no","",ROUND($I1999,4))</f>
        <v>0.98899999999999999</v>
      </c>
      <c r="K1999" s="134">
        <f>IF('2-E-Communication'!$AB$66="no","",ROUND($I1999,4))</f>
        <v>0.98899999999999999</v>
      </c>
      <c r="L1999" s="134">
        <f>IF('2-E-Communication'!$AB$67="no","",ROUND($I1999,4))</f>
        <v>0.98899999999999999</v>
      </c>
      <c r="M1999" s="134">
        <f>IF('2-E-Communication'!$AB$68="no","",ROUND($I1999,4))</f>
        <v>0.98899999999999999</v>
      </c>
    </row>
    <row r="2000" spans="9:13" x14ac:dyDescent="0.25">
      <c r="I2000" s="134">
        <f t="shared" si="223"/>
        <v>0.99000000000000077</v>
      </c>
      <c r="J2000" s="134">
        <f>IF('2-E-Communication'!$AB$65="no","",ROUND($I2000,4))</f>
        <v>0.99</v>
      </c>
      <c r="K2000" s="134">
        <f>IF('2-E-Communication'!$AB$66="no","",ROUND($I2000,4))</f>
        <v>0.99</v>
      </c>
      <c r="L2000" s="134">
        <f>IF('2-E-Communication'!$AB$67="no","",ROUND($I2000,4))</f>
        <v>0.99</v>
      </c>
      <c r="M2000" s="134">
        <f>IF('2-E-Communication'!$AB$68="no","",ROUND($I2000,4))</f>
        <v>0.99</v>
      </c>
    </row>
    <row r="2001" spans="9:13" x14ac:dyDescent="0.25">
      <c r="I2001" s="134">
        <f t="shared" si="223"/>
        <v>0.99100000000000077</v>
      </c>
      <c r="J2001" s="134">
        <f>IF('2-E-Communication'!$AB$65="no","",ROUND($I2001,4))</f>
        <v>0.99099999999999999</v>
      </c>
      <c r="K2001" s="134">
        <f>IF('2-E-Communication'!$AB$66="no","",ROUND($I2001,4))</f>
        <v>0.99099999999999999</v>
      </c>
      <c r="L2001" s="134">
        <f>IF('2-E-Communication'!$AB$67="no","",ROUND($I2001,4))</f>
        <v>0.99099999999999999</v>
      </c>
      <c r="M2001" s="134">
        <f>IF('2-E-Communication'!$AB$68="no","",ROUND($I2001,4))</f>
        <v>0.99099999999999999</v>
      </c>
    </row>
    <row r="2002" spans="9:13" x14ac:dyDescent="0.25">
      <c r="I2002" s="134">
        <f t="shared" si="223"/>
        <v>0.99200000000000077</v>
      </c>
      <c r="J2002" s="134">
        <f>IF('2-E-Communication'!$AB$65="no","",ROUND($I2002,4))</f>
        <v>0.99199999999999999</v>
      </c>
      <c r="K2002" s="134">
        <f>IF('2-E-Communication'!$AB$66="no","",ROUND($I2002,4))</f>
        <v>0.99199999999999999</v>
      </c>
      <c r="L2002" s="134">
        <f>IF('2-E-Communication'!$AB$67="no","",ROUND($I2002,4))</f>
        <v>0.99199999999999999</v>
      </c>
      <c r="M2002" s="134">
        <f>IF('2-E-Communication'!$AB$68="no","",ROUND($I2002,4))</f>
        <v>0.99199999999999999</v>
      </c>
    </row>
    <row r="2003" spans="9:13" x14ac:dyDescent="0.25">
      <c r="I2003" s="134">
        <f t="shared" si="223"/>
        <v>0.99300000000000077</v>
      </c>
      <c r="J2003" s="134">
        <f>IF('2-E-Communication'!$AB$65="no","",ROUND($I2003,4))</f>
        <v>0.99299999999999999</v>
      </c>
      <c r="K2003" s="134">
        <f>IF('2-E-Communication'!$AB$66="no","",ROUND($I2003,4))</f>
        <v>0.99299999999999999</v>
      </c>
      <c r="L2003" s="134">
        <f>IF('2-E-Communication'!$AB$67="no","",ROUND($I2003,4))</f>
        <v>0.99299999999999999</v>
      </c>
      <c r="M2003" s="134">
        <f>IF('2-E-Communication'!$AB$68="no","",ROUND($I2003,4))</f>
        <v>0.99299999999999999</v>
      </c>
    </row>
    <row r="2004" spans="9:13" x14ac:dyDescent="0.25">
      <c r="I2004" s="134">
        <f t="shared" si="223"/>
        <v>0.99400000000000077</v>
      </c>
      <c r="J2004" s="134">
        <f>IF('2-E-Communication'!$AB$65="no","",ROUND($I2004,4))</f>
        <v>0.99399999999999999</v>
      </c>
      <c r="K2004" s="134">
        <f>IF('2-E-Communication'!$AB$66="no","",ROUND($I2004,4))</f>
        <v>0.99399999999999999</v>
      </c>
      <c r="L2004" s="134">
        <f>IF('2-E-Communication'!$AB$67="no","",ROUND($I2004,4))</f>
        <v>0.99399999999999999</v>
      </c>
      <c r="M2004" s="134">
        <f>IF('2-E-Communication'!$AB$68="no","",ROUND($I2004,4))</f>
        <v>0.99399999999999999</v>
      </c>
    </row>
    <row r="2005" spans="9:13" x14ac:dyDescent="0.25">
      <c r="I2005" s="134">
        <f t="shared" si="223"/>
        <v>0.99500000000000077</v>
      </c>
      <c r="J2005" s="134">
        <f>IF('2-E-Communication'!$AB$65="no","",ROUND($I2005,4))</f>
        <v>0.995</v>
      </c>
      <c r="K2005" s="134">
        <f>IF('2-E-Communication'!$AB$66="no","",ROUND($I2005,4))</f>
        <v>0.995</v>
      </c>
      <c r="L2005" s="134">
        <f>IF('2-E-Communication'!$AB$67="no","",ROUND($I2005,4))</f>
        <v>0.995</v>
      </c>
      <c r="M2005" s="134">
        <f>IF('2-E-Communication'!$AB$68="no","",ROUND($I2005,4))</f>
        <v>0.995</v>
      </c>
    </row>
    <row r="2006" spans="9:13" x14ac:dyDescent="0.25">
      <c r="I2006" s="134">
        <f t="shared" si="223"/>
        <v>0.99600000000000077</v>
      </c>
      <c r="J2006" s="134">
        <f>IF('2-E-Communication'!$AB$65="no","",ROUND($I2006,4))</f>
        <v>0.996</v>
      </c>
      <c r="K2006" s="134">
        <f>IF('2-E-Communication'!$AB$66="no","",ROUND($I2006,4))</f>
        <v>0.996</v>
      </c>
      <c r="L2006" s="134">
        <f>IF('2-E-Communication'!$AB$67="no","",ROUND($I2006,4))</f>
        <v>0.996</v>
      </c>
      <c r="M2006" s="134">
        <f>IF('2-E-Communication'!$AB$68="no","",ROUND($I2006,4))</f>
        <v>0.996</v>
      </c>
    </row>
    <row r="2007" spans="9:13" x14ac:dyDescent="0.25">
      <c r="I2007" s="134">
        <f t="shared" si="223"/>
        <v>0.99700000000000077</v>
      </c>
      <c r="J2007" s="134">
        <f>IF('2-E-Communication'!$AB$65="no","",ROUND($I2007,4))</f>
        <v>0.997</v>
      </c>
      <c r="K2007" s="134">
        <f>IF('2-E-Communication'!$AB$66="no","",ROUND($I2007,4))</f>
        <v>0.997</v>
      </c>
      <c r="L2007" s="134">
        <f>IF('2-E-Communication'!$AB$67="no","",ROUND($I2007,4))</f>
        <v>0.997</v>
      </c>
      <c r="M2007" s="134">
        <f>IF('2-E-Communication'!$AB$68="no","",ROUND($I2007,4))</f>
        <v>0.997</v>
      </c>
    </row>
    <row r="2008" spans="9:13" x14ac:dyDescent="0.25">
      <c r="I2008" s="134">
        <f t="shared" si="223"/>
        <v>0.99800000000000078</v>
      </c>
      <c r="J2008" s="134">
        <f>IF('2-E-Communication'!$AB$65="no","",ROUND($I2008,4))</f>
        <v>0.998</v>
      </c>
      <c r="K2008" s="134">
        <f>IF('2-E-Communication'!$AB$66="no","",ROUND($I2008,4))</f>
        <v>0.998</v>
      </c>
      <c r="L2008" s="134">
        <f>IF('2-E-Communication'!$AB$67="no","",ROUND($I2008,4))</f>
        <v>0.998</v>
      </c>
      <c r="M2008" s="134">
        <f>IF('2-E-Communication'!$AB$68="no","",ROUND($I2008,4))</f>
        <v>0.998</v>
      </c>
    </row>
    <row r="2009" spans="9:13" x14ac:dyDescent="0.25">
      <c r="I2009" s="134">
        <f t="shared" si="223"/>
        <v>0.99900000000000078</v>
      </c>
      <c r="J2009" s="134">
        <f>IF('2-E-Communication'!$AB$65="no","",ROUND($I2009,4))</f>
        <v>0.999</v>
      </c>
      <c r="K2009" s="134">
        <f>IF('2-E-Communication'!$AB$66="no","",ROUND($I2009,4))</f>
        <v>0.999</v>
      </c>
      <c r="L2009" s="134">
        <f>IF('2-E-Communication'!$AB$67="no","",ROUND($I2009,4))</f>
        <v>0.999</v>
      </c>
      <c r="M2009" s="134">
        <f>IF('2-E-Communication'!$AB$68="no","",ROUND($I2009,4))</f>
        <v>0.999</v>
      </c>
    </row>
    <row r="2010" spans="9:13" x14ac:dyDescent="0.25">
      <c r="I2010" s="134">
        <f t="shared" si="223"/>
        <v>1.0000000000000007</v>
      </c>
      <c r="J2010" s="134">
        <f>IF('2-E-Communication'!$AB$65="no","",ROUND($I2010,4))</f>
        <v>1</v>
      </c>
      <c r="K2010" s="134">
        <f>IF('2-E-Communication'!$AB$66="no","",ROUND($I2010,4))</f>
        <v>1</v>
      </c>
      <c r="L2010" s="134">
        <f>IF('2-E-Communication'!$AB$67="no","",ROUND($I2010,4))</f>
        <v>1</v>
      </c>
      <c r="M2010" s="134">
        <f>IF('2-E-Communication'!$AB$68="no","",ROUND($I2010,4))</f>
        <v>1</v>
      </c>
    </row>
    <row r="2013" spans="9:13" x14ac:dyDescent="0.25">
      <c r="J2013" s="1">
        <f>IF(LEFT(J2015,14)="not applicable",1,COUNT(J2015:J3015))</f>
        <v>1001</v>
      </c>
      <c r="K2013" s="1">
        <f>IF(LEFT(K2015,14)="not applicable",1,COUNT(K2015:K3015))</f>
        <v>1001</v>
      </c>
      <c r="L2013" s="1">
        <f>IF(LEFT(L2015,14)="not applicable",1,COUNT(L2015:L3015))</f>
        <v>1001</v>
      </c>
      <c r="M2013" s="1">
        <f>IF(LEFT(M2015,14)="not applicable",1,COUNT(M2015:M3015))</f>
        <v>1001</v>
      </c>
    </row>
    <row r="2014" spans="9:13" x14ac:dyDescent="0.25">
      <c r="I2014" s="1" t="s">
        <v>500</v>
      </c>
      <c r="J2014" s="1" t="s">
        <v>501</v>
      </c>
      <c r="K2014" s="1" t="s">
        <v>502</v>
      </c>
      <c r="L2014" s="1" t="s">
        <v>503</v>
      </c>
      <c r="M2014" s="1" t="s">
        <v>504</v>
      </c>
    </row>
    <row r="2015" spans="9:13" x14ac:dyDescent="0.25">
      <c r="I2015" s="134">
        <v>0</v>
      </c>
      <c r="J2015" s="134">
        <f>IF('2-E-Communication'!$AD$65="no","not applicable (based on previous answers)",ROUND($I2015,4))</f>
        <v>0</v>
      </c>
      <c r="K2015" s="134">
        <f>IF('2-E-Communication'!$AD$66="no","not applicable (based on previous answers)",ROUND($I2015,4))</f>
        <v>0</v>
      </c>
      <c r="L2015" s="134">
        <f>IF('2-E-Communication'!$AD$67="no","not applicable (based on previous answers)",ROUND($I2015,4))</f>
        <v>0</v>
      </c>
      <c r="M2015" s="134">
        <f>IF('2-E-Communication'!$AD$68="no","not applicable (based on previous answers)",ROUND($I2015,4))</f>
        <v>0</v>
      </c>
    </row>
    <row r="2016" spans="9:13" x14ac:dyDescent="0.25">
      <c r="I2016" s="134">
        <f>I2015+0.001</f>
        <v>1E-3</v>
      </c>
      <c r="J2016" s="134">
        <f>IF('2-E-Communication'!$AD$65="no","",ROUND($I2016,4))</f>
        <v>1E-3</v>
      </c>
      <c r="K2016" s="134">
        <f>IF('2-E-Communication'!$AD$66="no","",ROUND($I2016,4))</f>
        <v>1E-3</v>
      </c>
      <c r="L2016" s="134">
        <f>IF('2-E-Communication'!$AD$67="no","",ROUND($I2016,4))</f>
        <v>1E-3</v>
      </c>
      <c r="M2016" s="134">
        <f>IF('2-E-Communication'!$AD$68="no","",ROUND($I2016,4))</f>
        <v>1E-3</v>
      </c>
    </row>
    <row r="2017" spans="9:13" x14ac:dyDescent="0.25">
      <c r="I2017" s="134">
        <f t="shared" ref="I2017:I2070" si="224">I2016+0.001</f>
        <v>2E-3</v>
      </c>
      <c r="J2017" s="134">
        <f>IF('2-E-Communication'!$AD$65="no","",ROUND($I2017,4))</f>
        <v>2E-3</v>
      </c>
      <c r="K2017" s="134">
        <f>IF('2-E-Communication'!$AD$66="no","",ROUND($I2017,4))</f>
        <v>2E-3</v>
      </c>
      <c r="L2017" s="134">
        <f>IF('2-E-Communication'!$AD$67="no","",ROUND($I2017,4))</f>
        <v>2E-3</v>
      </c>
      <c r="M2017" s="134">
        <f>IF('2-E-Communication'!$AD$68="no","",ROUND($I2017,4))</f>
        <v>2E-3</v>
      </c>
    </row>
    <row r="2018" spans="9:13" x14ac:dyDescent="0.25">
      <c r="I2018" s="134">
        <f>I2017+0.001</f>
        <v>3.0000000000000001E-3</v>
      </c>
      <c r="J2018" s="134">
        <f>IF('2-E-Communication'!$AD$65="no","",ROUND($I2018,4))</f>
        <v>3.0000000000000001E-3</v>
      </c>
      <c r="K2018" s="134">
        <f>IF('2-E-Communication'!$AD$66="no","",ROUND($I2018,4))</f>
        <v>3.0000000000000001E-3</v>
      </c>
      <c r="L2018" s="134">
        <f>IF('2-E-Communication'!$AD$67="no","",ROUND($I2018,4))</f>
        <v>3.0000000000000001E-3</v>
      </c>
      <c r="M2018" s="134">
        <f>IF('2-E-Communication'!$AD$68="no","",ROUND($I2018,4))</f>
        <v>3.0000000000000001E-3</v>
      </c>
    </row>
    <row r="2019" spans="9:13" x14ac:dyDescent="0.25">
      <c r="I2019" s="134">
        <f t="shared" si="224"/>
        <v>4.0000000000000001E-3</v>
      </c>
      <c r="J2019" s="134">
        <f>IF('2-E-Communication'!$AD$65="no","",ROUND($I2019,4))</f>
        <v>4.0000000000000001E-3</v>
      </c>
      <c r="K2019" s="134">
        <f>IF('2-E-Communication'!$AD$66="no","",ROUND($I2019,4))</f>
        <v>4.0000000000000001E-3</v>
      </c>
      <c r="L2019" s="134">
        <f>IF('2-E-Communication'!$AD$67="no","",ROUND($I2019,4))</f>
        <v>4.0000000000000001E-3</v>
      </c>
      <c r="M2019" s="134">
        <f>IF('2-E-Communication'!$AD$68="no","",ROUND($I2019,4))</f>
        <v>4.0000000000000001E-3</v>
      </c>
    </row>
    <row r="2020" spans="9:13" x14ac:dyDescent="0.25">
      <c r="I2020" s="134">
        <f>I2019+0.001</f>
        <v>5.0000000000000001E-3</v>
      </c>
      <c r="J2020" s="134">
        <f>IF('2-E-Communication'!$AD$65="no","",ROUND($I2020,4))</f>
        <v>5.0000000000000001E-3</v>
      </c>
      <c r="K2020" s="134">
        <f>IF('2-E-Communication'!$AD$66="no","",ROUND($I2020,4))</f>
        <v>5.0000000000000001E-3</v>
      </c>
      <c r="L2020" s="134">
        <f>IF('2-E-Communication'!$AD$67="no","",ROUND($I2020,4))</f>
        <v>5.0000000000000001E-3</v>
      </c>
      <c r="M2020" s="134">
        <f>IF('2-E-Communication'!$AD$68="no","",ROUND($I2020,4))</f>
        <v>5.0000000000000001E-3</v>
      </c>
    </row>
    <row r="2021" spans="9:13" x14ac:dyDescent="0.25">
      <c r="I2021" s="134">
        <f t="shared" si="224"/>
        <v>6.0000000000000001E-3</v>
      </c>
      <c r="J2021" s="134">
        <f>IF('2-E-Communication'!$AD$65="no","",ROUND($I2021,4))</f>
        <v>6.0000000000000001E-3</v>
      </c>
      <c r="K2021" s="134">
        <f>IF('2-E-Communication'!$AD$66="no","",ROUND($I2021,4))</f>
        <v>6.0000000000000001E-3</v>
      </c>
      <c r="L2021" s="134">
        <f>IF('2-E-Communication'!$AD$67="no","",ROUND($I2021,4))</f>
        <v>6.0000000000000001E-3</v>
      </c>
      <c r="M2021" s="134">
        <f>IF('2-E-Communication'!$AD$68="no","",ROUND($I2021,4))</f>
        <v>6.0000000000000001E-3</v>
      </c>
    </row>
    <row r="2022" spans="9:13" x14ac:dyDescent="0.25">
      <c r="I2022" s="134">
        <f t="shared" si="224"/>
        <v>7.0000000000000001E-3</v>
      </c>
      <c r="J2022" s="134">
        <f>IF('2-E-Communication'!$AD$65="no","",ROUND($I2022,4))</f>
        <v>7.0000000000000001E-3</v>
      </c>
      <c r="K2022" s="134">
        <f>IF('2-E-Communication'!$AD$66="no","",ROUND($I2022,4))</f>
        <v>7.0000000000000001E-3</v>
      </c>
      <c r="L2022" s="134">
        <f>IF('2-E-Communication'!$AD$67="no","",ROUND($I2022,4))</f>
        <v>7.0000000000000001E-3</v>
      </c>
      <c r="M2022" s="134">
        <f>IF('2-E-Communication'!$AD$68="no","",ROUND($I2022,4))</f>
        <v>7.0000000000000001E-3</v>
      </c>
    </row>
    <row r="2023" spans="9:13" x14ac:dyDescent="0.25">
      <c r="I2023" s="134">
        <f t="shared" si="224"/>
        <v>8.0000000000000002E-3</v>
      </c>
      <c r="J2023" s="134">
        <f>IF('2-E-Communication'!$AD$65="no","",ROUND($I2023,4))</f>
        <v>8.0000000000000002E-3</v>
      </c>
      <c r="K2023" s="134">
        <f>IF('2-E-Communication'!$AD$66="no","",ROUND($I2023,4))</f>
        <v>8.0000000000000002E-3</v>
      </c>
      <c r="L2023" s="134">
        <f>IF('2-E-Communication'!$AD$67="no","",ROUND($I2023,4))</f>
        <v>8.0000000000000002E-3</v>
      </c>
      <c r="M2023" s="134">
        <f>IF('2-E-Communication'!$AD$68="no","",ROUND($I2023,4))</f>
        <v>8.0000000000000002E-3</v>
      </c>
    </row>
    <row r="2024" spans="9:13" x14ac:dyDescent="0.25">
      <c r="I2024" s="134">
        <f t="shared" si="224"/>
        <v>9.0000000000000011E-3</v>
      </c>
      <c r="J2024" s="134">
        <f>IF('2-E-Communication'!$AD$65="no","",ROUND($I2024,4))</f>
        <v>8.9999999999999993E-3</v>
      </c>
      <c r="K2024" s="134">
        <f>IF('2-E-Communication'!$AD$66="no","",ROUND($I2024,4))</f>
        <v>8.9999999999999993E-3</v>
      </c>
      <c r="L2024" s="134">
        <f>IF('2-E-Communication'!$AD$67="no","",ROUND($I2024,4))</f>
        <v>8.9999999999999993E-3</v>
      </c>
      <c r="M2024" s="134">
        <f>IF('2-E-Communication'!$AD$68="no","",ROUND($I2024,4))</f>
        <v>8.9999999999999993E-3</v>
      </c>
    </row>
    <row r="2025" spans="9:13" x14ac:dyDescent="0.25">
      <c r="I2025" s="134">
        <f t="shared" si="224"/>
        <v>1.0000000000000002E-2</v>
      </c>
      <c r="J2025" s="134">
        <f>IF('2-E-Communication'!$AD$65="no","",ROUND($I2025,4))</f>
        <v>0.01</v>
      </c>
      <c r="K2025" s="134">
        <f>IF('2-E-Communication'!$AD$66="no","",ROUND($I2025,4))</f>
        <v>0.01</v>
      </c>
      <c r="L2025" s="134">
        <f>IF('2-E-Communication'!$AD$67="no","",ROUND($I2025,4))</f>
        <v>0.01</v>
      </c>
      <c r="M2025" s="134">
        <f>IF('2-E-Communication'!$AD$68="no","",ROUND($I2025,4))</f>
        <v>0.01</v>
      </c>
    </row>
    <row r="2026" spans="9:13" x14ac:dyDescent="0.25">
      <c r="I2026" s="134">
        <f t="shared" si="224"/>
        <v>1.1000000000000003E-2</v>
      </c>
      <c r="J2026" s="134">
        <f>IF('2-E-Communication'!$AD$65="no","",ROUND($I2026,4))</f>
        <v>1.0999999999999999E-2</v>
      </c>
      <c r="K2026" s="134">
        <f>IF('2-E-Communication'!$AD$66="no","",ROUND($I2026,4))</f>
        <v>1.0999999999999999E-2</v>
      </c>
      <c r="L2026" s="134">
        <f>IF('2-E-Communication'!$AD$67="no","",ROUND($I2026,4))</f>
        <v>1.0999999999999999E-2</v>
      </c>
      <c r="M2026" s="134">
        <f>IF('2-E-Communication'!$AD$68="no","",ROUND($I2026,4))</f>
        <v>1.0999999999999999E-2</v>
      </c>
    </row>
    <row r="2027" spans="9:13" x14ac:dyDescent="0.25">
      <c r="I2027" s="134">
        <f t="shared" si="224"/>
        <v>1.2000000000000004E-2</v>
      </c>
      <c r="J2027" s="134">
        <f>IF('2-E-Communication'!$AD$65="no","",ROUND($I2027,4))</f>
        <v>1.2E-2</v>
      </c>
      <c r="K2027" s="134">
        <f>IF('2-E-Communication'!$AD$66="no","",ROUND($I2027,4))</f>
        <v>1.2E-2</v>
      </c>
      <c r="L2027" s="134">
        <f>IF('2-E-Communication'!$AD$67="no","",ROUND($I2027,4))</f>
        <v>1.2E-2</v>
      </c>
      <c r="M2027" s="134">
        <f>IF('2-E-Communication'!$AD$68="no","",ROUND($I2027,4))</f>
        <v>1.2E-2</v>
      </c>
    </row>
    <row r="2028" spans="9:13" x14ac:dyDescent="0.25">
      <c r="I2028" s="134">
        <f t="shared" si="224"/>
        <v>1.3000000000000005E-2</v>
      </c>
      <c r="J2028" s="134">
        <f>IF('2-E-Communication'!$AD$65="no","",ROUND($I2028,4))</f>
        <v>1.2999999999999999E-2</v>
      </c>
      <c r="K2028" s="134">
        <f>IF('2-E-Communication'!$AD$66="no","",ROUND($I2028,4))</f>
        <v>1.2999999999999999E-2</v>
      </c>
      <c r="L2028" s="134">
        <f>IF('2-E-Communication'!$AD$67="no","",ROUND($I2028,4))</f>
        <v>1.2999999999999999E-2</v>
      </c>
      <c r="M2028" s="134">
        <f>IF('2-E-Communication'!$AD$68="no","",ROUND($I2028,4))</f>
        <v>1.2999999999999999E-2</v>
      </c>
    </row>
    <row r="2029" spans="9:13" x14ac:dyDescent="0.25">
      <c r="I2029" s="134">
        <f t="shared" si="224"/>
        <v>1.4000000000000005E-2</v>
      </c>
      <c r="J2029" s="134">
        <f>IF('2-E-Communication'!$AD$65="no","",ROUND($I2029,4))</f>
        <v>1.4E-2</v>
      </c>
      <c r="K2029" s="134">
        <f>IF('2-E-Communication'!$AD$66="no","",ROUND($I2029,4))</f>
        <v>1.4E-2</v>
      </c>
      <c r="L2029" s="134">
        <f>IF('2-E-Communication'!$AD$67="no","",ROUND($I2029,4))</f>
        <v>1.4E-2</v>
      </c>
      <c r="M2029" s="134">
        <f>IF('2-E-Communication'!$AD$68="no","",ROUND($I2029,4))</f>
        <v>1.4E-2</v>
      </c>
    </row>
    <row r="2030" spans="9:13" x14ac:dyDescent="0.25">
      <c r="I2030" s="134">
        <f>I2029+0.001</f>
        <v>1.5000000000000006E-2</v>
      </c>
      <c r="J2030" s="134">
        <f>IF('2-E-Communication'!$AD$65="no","",ROUND($I2030,4))</f>
        <v>1.4999999999999999E-2</v>
      </c>
      <c r="K2030" s="134">
        <f>IF('2-E-Communication'!$AD$66="no","",ROUND($I2030,4))</f>
        <v>1.4999999999999999E-2</v>
      </c>
      <c r="L2030" s="134">
        <f>IF('2-E-Communication'!$AD$67="no","",ROUND($I2030,4))</f>
        <v>1.4999999999999999E-2</v>
      </c>
      <c r="M2030" s="134">
        <f>IF('2-E-Communication'!$AD$68="no","",ROUND($I2030,4))</f>
        <v>1.4999999999999999E-2</v>
      </c>
    </row>
    <row r="2031" spans="9:13" x14ac:dyDescent="0.25">
      <c r="I2031" s="134">
        <f t="shared" si="224"/>
        <v>1.6000000000000007E-2</v>
      </c>
      <c r="J2031" s="134">
        <f>IF('2-E-Communication'!$AD$65="no","",ROUND($I2031,4))</f>
        <v>1.6E-2</v>
      </c>
      <c r="K2031" s="134">
        <f>IF('2-E-Communication'!$AD$66="no","",ROUND($I2031,4))</f>
        <v>1.6E-2</v>
      </c>
      <c r="L2031" s="134">
        <f>IF('2-E-Communication'!$AD$67="no","",ROUND($I2031,4))</f>
        <v>1.6E-2</v>
      </c>
      <c r="M2031" s="134">
        <f>IF('2-E-Communication'!$AD$68="no","",ROUND($I2031,4))</f>
        <v>1.6E-2</v>
      </c>
    </row>
    <row r="2032" spans="9:13" x14ac:dyDescent="0.25">
      <c r="I2032" s="134">
        <f t="shared" si="224"/>
        <v>1.7000000000000008E-2</v>
      </c>
      <c r="J2032" s="134">
        <f>IF('2-E-Communication'!$AD$65="no","",ROUND($I2032,4))</f>
        <v>1.7000000000000001E-2</v>
      </c>
      <c r="K2032" s="134">
        <f>IF('2-E-Communication'!$AD$66="no","",ROUND($I2032,4))</f>
        <v>1.7000000000000001E-2</v>
      </c>
      <c r="L2032" s="134">
        <f>IF('2-E-Communication'!$AD$67="no","",ROUND($I2032,4))</f>
        <v>1.7000000000000001E-2</v>
      </c>
      <c r="M2032" s="134">
        <f>IF('2-E-Communication'!$AD$68="no","",ROUND($I2032,4))</f>
        <v>1.7000000000000001E-2</v>
      </c>
    </row>
    <row r="2033" spans="9:13" x14ac:dyDescent="0.25">
      <c r="I2033" s="134">
        <f t="shared" si="224"/>
        <v>1.8000000000000009E-2</v>
      </c>
      <c r="J2033" s="134">
        <f>IF('2-E-Communication'!$AD$65="no","",ROUND($I2033,4))</f>
        <v>1.7999999999999999E-2</v>
      </c>
      <c r="K2033" s="134">
        <f>IF('2-E-Communication'!$AD$66="no","",ROUND($I2033,4))</f>
        <v>1.7999999999999999E-2</v>
      </c>
      <c r="L2033" s="134">
        <f>IF('2-E-Communication'!$AD$67="no","",ROUND($I2033,4))</f>
        <v>1.7999999999999999E-2</v>
      </c>
      <c r="M2033" s="134">
        <f>IF('2-E-Communication'!$AD$68="no","",ROUND($I2033,4))</f>
        <v>1.7999999999999999E-2</v>
      </c>
    </row>
    <row r="2034" spans="9:13" x14ac:dyDescent="0.25">
      <c r="I2034" s="134">
        <f t="shared" si="224"/>
        <v>1.900000000000001E-2</v>
      </c>
      <c r="J2034" s="134">
        <f>IF('2-E-Communication'!$AD$65="no","",ROUND($I2034,4))</f>
        <v>1.9E-2</v>
      </c>
      <c r="K2034" s="134">
        <f>IF('2-E-Communication'!$AD$66="no","",ROUND($I2034,4))</f>
        <v>1.9E-2</v>
      </c>
      <c r="L2034" s="134">
        <f>IF('2-E-Communication'!$AD$67="no","",ROUND($I2034,4))</f>
        <v>1.9E-2</v>
      </c>
      <c r="M2034" s="134">
        <f>IF('2-E-Communication'!$AD$68="no","",ROUND($I2034,4))</f>
        <v>1.9E-2</v>
      </c>
    </row>
    <row r="2035" spans="9:13" x14ac:dyDescent="0.25">
      <c r="I2035" s="134">
        <f t="shared" si="224"/>
        <v>2.0000000000000011E-2</v>
      </c>
      <c r="J2035" s="134">
        <f>IF('2-E-Communication'!$AD$65="no","",ROUND($I2035,4))</f>
        <v>0.02</v>
      </c>
      <c r="K2035" s="134">
        <f>IF('2-E-Communication'!$AD$66="no","",ROUND($I2035,4))</f>
        <v>0.02</v>
      </c>
      <c r="L2035" s="134">
        <f>IF('2-E-Communication'!$AD$67="no","",ROUND($I2035,4))</f>
        <v>0.02</v>
      </c>
      <c r="M2035" s="134">
        <f>IF('2-E-Communication'!$AD$68="no","",ROUND($I2035,4))</f>
        <v>0.02</v>
      </c>
    </row>
    <row r="2036" spans="9:13" x14ac:dyDescent="0.25">
      <c r="I2036" s="134">
        <f t="shared" si="224"/>
        <v>2.1000000000000012E-2</v>
      </c>
      <c r="J2036" s="134">
        <f>IF('2-E-Communication'!$AD$65="no","",ROUND($I2036,4))</f>
        <v>2.1000000000000001E-2</v>
      </c>
      <c r="K2036" s="134">
        <f>IF('2-E-Communication'!$AD$66="no","",ROUND($I2036,4))</f>
        <v>2.1000000000000001E-2</v>
      </c>
      <c r="L2036" s="134">
        <f>IF('2-E-Communication'!$AD$67="no","",ROUND($I2036,4))</f>
        <v>2.1000000000000001E-2</v>
      </c>
      <c r="M2036" s="134">
        <f>IF('2-E-Communication'!$AD$68="no","",ROUND($I2036,4))</f>
        <v>2.1000000000000001E-2</v>
      </c>
    </row>
    <row r="2037" spans="9:13" x14ac:dyDescent="0.25">
      <c r="I2037" s="134">
        <f t="shared" si="224"/>
        <v>2.2000000000000013E-2</v>
      </c>
      <c r="J2037" s="134">
        <f>IF('2-E-Communication'!$AD$65="no","",ROUND($I2037,4))</f>
        <v>2.1999999999999999E-2</v>
      </c>
      <c r="K2037" s="134">
        <f>IF('2-E-Communication'!$AD$66="no","",ROUND($I2037,4))</f>
        <v>2.1999999999999999E-2</v>
      </c>
      <c r="L2037" s="134">
        <f>IF('2-E-Communication'!$AD$67="no","",ROUND($I2037,4))</f>
        <v>2.1999999999999999E-2</v>
      </c>
      <c r="M2037" s="134">
        <f>IF('2-E-Communication'!$AD$68="no","",ROUND($I2037,4))</f>
        <v>2.1999999999999999E-2</v>
      </c>
    </row>
    <row r="2038" spans="9:13" x14ac:dyDescent="0.25">
      <c r="I2038" s="134">
        <f t="shared" si="224"/>
        <v>2.3000000000000013E-2</v>
      </c>
      <c r="J2038" s="134">
        <f>IF('2-E-Communication'!$AD$65="no","",ROUND($I2038,4))</f>
        <v>2.3E-2</v>
      </c>
      <c r="K2038" s="134">
        <f>IF('2-E-Communication'!$AD$66="no","",ROUND($I2038,4))</f>
        <v>2.3E-2</v>
      </c>
      <c r="L2038" s="134">
        <f>IF('2-E-Communication'!$AD$67="no","",ROUND($I2038,4))</f>
        <v>2.3E-2</v>
      </c>
      <c r="M2038" s="134">
        <f>IF('2-E-Communication'!$AD$68="no","",ROUND($I2038,4))</f>
        <v>2.3E-2</v>
      </c>
    </row>
    <row r="2039" spans="9:13" x14ac:dyDescent="0.25">
      <c r="I2039" s="134">
        <f t="shared" si="224"/>
        <v>2.4000000000000014E-2</v>
      </c>
      <c r="J2039" s="134">
        <f>IF('2-E-Communication'!$AD$65="no","",ROUND($I2039,4))</f>
        <v>2.4E-2</v>
      </c>
      <c r="K2039" s="134">
        <f>IF('2-E-Communication'!$AD$66="no","",ROUND($I2039,4))</f>
        <v>2.4E-2</v>
      </c>
      <c r="L2039" s="134">
        <f>IF('2-E-Communication'!$AD$67="no","",ROUND($I2039,4))</f>
        <v>2.4E-2</v>
      </c>
      <c r="M2039" s="134">
        <f>IF('2-E-Communication'!$AD$68="no","",ROUND($I2039,4))</f>
        <v>2.4E-2</v>
      </c>
    </row>
    <row r="2040" spans="9:13" x14ac:dyDescent="0.25">
      <c r="I2040" s="134">
        <f t="shared" si="224"/>
        <v>2.5000000000000015E-2</v>
      </c>
      <c r="J2040" s="134">
        <f>IF('2-E-Communication'!$AD$65="no","",ROUND($I2040,4))</f>
        <v>2.5000000000000001E-2</v>
      </c>
      <c r="K2040" s="134">
        <f>IF('2-E-Communication'!$AD$66="no","",ROUND($I2040,4))</f>
        <v>2.5000000000000001E-2</v>
      </c>
      <c r="L2040" s="134">
        <f>IF('2-E-Communication'!$AD$67="no","",ROUND($I2040,4))</f>
        <v>2.5000000000000001E-2</v>
      </c>
      <c r="M2040" s="134">
        <f>IF('2-E-Communication'!$AD$68="no","",ROUND($I2040,4))</f>
        <v>2.5000000000000001E-2</v>
      </c>
    </row>
    <row r="2041" spans="9:13" x14ac:dyDescent="0.25">
      <c r="I2041" s="134">
        <f>I2040+0.001</f>
        <v>2.6000000000000016E-2</v>
      </c>
      <c r="J2041" s="134">
        <f>IF('2-E-Communication'!$AD$65="no","",ROUND($I2041,4))</f>
        <v>2.5999999999999999E-2</v>
      </c>
      <c r="K2041" s="134">
        <f>IF('2-E-Communication'!$AD$66="no","",ROUND($I2041,4))</f>
        <v>2.5999999999999999E-2</v>
      </c>
      <c r="L2041" s="134">
        <f>IF('2-E-Communication'!$AD$67="no","",ROUND($I2041,4))</f>
        <v>2.5999999999999999E-2</v>
      </c>
      <c r="M2041" s="134">
        <f>IF('2-E-Communication'!$AD$68="no","",ROUND($I2041,4))</f>
        <v>2.5999999999999999E-2</v>
      </c>
    </row>
    <row r="2042" spans="9:13" x14ac:dyDescent="0.25">
      <c r="I2042" s="134">
        <f t="shared" si="224"/>
        <v>2.7000000000000017E-2</v>
      </c>
      <c r="J2042" s="134">
        <f>IF('2-E-Communication'!$AD$65="no","",ROUND($I2042,4))</f>
        <v>2.7E-2</v>
      </c>
      <c r="K2042" s="134">
        <f>IF('2-E-Communication'!$AD$66="no","",ROUND($I2042,4))</f>
        <v>2.7E-2</v>
      </c>
      <c r="L2042" s="134">
        <f>IF('2-E-Communication'!$AD$67="no","",ROUND($I2042,4))</f>
        <v>2.7E-2</v>
      </c>
      <c r="M2042" s="134">
        <f>IF('2-E-Communication'!$AD$68="no","",ROUND($I2042,4))</f>
        <v>2.7E-2</v>
      </c>
    </row>
    <row r="2043" spans="9:13" x14ac:dyDescent="0.25">
      <c r="I2043" s="134">
        <f t="shared" si="224"/>
        <v>2.8000000000000018E-2</v>
      </c>
      <c r="J2043" s="134">
        <f>IF('2-E-Communication'!$AD$65="no","",ROUND($I2043,4))</f>
        <v>2.8000000000000001E-2</v>
      </c>
      <c r="K2043" s="134">
        <f>IF('2-E-Communication'!$AD$66="no","",ROUND($I2043,4))</f>
        <v>2.8000000000000001E-2</v>
      </c>
      <c r="L2043" s="134">
        <f>IF('2-E-Communication'!$AD$67="no","",ROUND($I2043,4))</f>
        <v>2.8000000000000001E-2</v>
      </c>
      <c r="M2043" s="134">
        <f>IF('2-E-Communication'!$AD$68="no","",ROUND($I2043,4))</f>
        <v>2.8000000000000001E-2</v>
      </c>
    </row>
    <row r="2044" spans="9:13" x14ac:dyDescent="0.25">
      <c r="I2044" s="134">
        <f t="shared" si="224"/>
        <v>2.9000000000000019E-2</v>
      </c>
      <c r="J2044" s="134">
        <f>IF('2-E-Communication'!$AD$65="no","",ROUND($I2044,4))</f>
        <v>2.9000000000000001E-2</v>
      </c>
      <c r="K2044" s="134">
        <f>IF('2-E-Communication'!$AD$66="no","",ROUND($I2044,4))</f>
        <v>2.9000000000000001E-2</v>
      </c>
      <c r="L2044" s="134">
        <f>IF('2-E-Communication'!$AD$67="no","",ROUND($I2044,4))</f>
        <v>2.9000000000000001E-2</v>
      </c>
      <c r="M2044" s="134">
        <f>IF('2-E-Communication'!$AD$68="no","",ROUND($I2044,4))</f>
        <v>2.9000000000000001E-2</v>
      </c>
    </row>
    <row r="2045" spans="9:13" x14ac:dyDescent="0.25">
      <c r="I2045" s="134">
        <f t="shared" si="224"/>
        <v>3.000000000000002E-2</v>
      </c>
      <c r="J2045" s="134">
        <f>IF('2-E-Communication'!$AD$65="no","",ROUND($I2045,4))</f>
        <v>0.03</v>
      </c>
      <c r="K2045" s="134">
        <f>IF('2-E-Communication'!$AD$66="no","",ROUND($I2045,4))</f>
        <v>0.03</v>
      </c>
      <c r="L2045" s="134">
        <f>IF('2-E-Communication'!$AD$67="no","",ROUND($I2045,4))</f>
        <v>0.03</v>
      </c>
      <c r="M2045" s="134">
        <f>IF('2-E-Communication'!$AD$68="no","",ROUND($I2045,4))</f>
        <v>0.03</v>
      </c>
    </row>
    <row r="2046" spans="9:13" x14ac:dyDescent="0.25">
      <c r="I2046" s="134">
        <f t="shared" si="224"/>
        <v>3.1000000000000021E-2</v>
      </c>
      <c r="J2046" s="134">
        <f>IF('2-E-Communication'!$AD$65="no","",ROUND($I2046,4))</f>
        <v>3.1E-2</v>
      </c>
      <c r="K2046" s="134">
        <f>IF('2-E-Communication'!$AD$66="no","",ROUND($I2046,4))</f>
        <v>3.1E-2</v>
      </c>
      <c r="L2046" s="134">
        <f>IF('2-E-Communication'!$AD$67="no","",ROUND($I2046,4))</f>
        <v>3.1E-2</v>
      </c>
      <c r="M2046" s="134">
        <f>IF('2-E-Communication'!$AD$68="no","",ROUND($I2046,4))</f>
        <v>3.1E-2</v>
      </c>
    </row>
    <row r="2047" spans="9:13" x14ac:dyDescent="0.25">
      <c r="I2047" s="134">
        <f t="shared" si="224"/>
        <v>3.2000000000000021E-2</v>
      </c>
      <c r="J2047" s="134">
        <f>IF('2-E-Communication'!$AD$65="no","",ROUND($I2047,4))</f>
        <v>3.2000000000000001E-2</v>
      </c>
      <c r="K2047" s="134">
        <f>IF('2-E-Communication'!$AD$66="no","",ROUND($I2047,4))</f>
        <v>3.2000000000000001E-2</v>
      </c>
      <c r="L2047" s="134">
        <f>IF('2-E-Communication'!$AD$67="no","",ROUND($I2047,4))</f>
        <v>3.2000000000000001E-2</v>
      </c>
      <c r="M2047" s="134">
        <f>IF('2-E-Communication'!$AD$68="no","",ROUND($I2047,4))</f>
        <v>3.2000000000000001E-2</v>
      </c>
    </row>
    <row r="2048" spans="9:13" x14ac:dyDescent="0.25">
      <c r="I2048" s="134">
        <f t="shared" si="224"/>
        <v>3.3000000000000022E-2</v>
      </c>
      <c r="J2048" s="134">
        <f>IF('2-E-Communication'!$AD$65="no","",ROUND($I2048,4))</f>
        <v>3.3000000000000002E-2</v>
      </c>
      <c r="K2048" s="134">
        <f>IF('2-E-Communication'!$AD$66="no","",ROUND($I2048,4))</f>
        <v>3.3000000000000002E-2</v>
      </c>
      <c r="L2048" s="134">
        <f>IF('2-E-Communication'!$AD$67="no","",ROUND($I2048,4))</f>
        <v>3.3000000000000002E-2</v>
      </c>
      <c r="M2048" s="134">
        <f>IF('2-E-Communication'!$AD$68="no","",ROUND($I2048,4))</f>
        <v>3.3000000000000002E-2</v>
      </c>
    </row>
    <row r="2049" spans="9:13" x14ac:dyDescent="0.25">
      <c r="I2049" s="134">
        <f t="shared" si="224"/>
        <v>3.4000000000000023E-2</v>
      </c>
      <c r="J2049" s="134">
        <f>IF('2-E-Communication'!$AD$65="no","",ROUND($I2049,4))</f>
        <v>3.4000000000000002E-2</v>
      </c>
      <c r="K2049" s="134">
        <f>IF('2-E-Communication'!$AD$66="no","",ROUND($I2049,4))</f>
        <v>3.4000000000000002E-2</v>
      </c>
      <c r="L2049" s="134">
        <f>IF('2-E-Communication'!$AD$67="no","",ROUND($I2049,4))</f>
        <v>3.4000000000000002E-2</v>
      </c>
      <c r="M2049" s="134">
        <f>IF('2-E-Communication'!$AD$68="no","",ROUND($I2049,4))</f>
        <v>3.4000000000000002E-2</v>
      </c>
    </row>
    <row r="2050" spans="9:13" x14ac:dyDescent="0.25">
      <c r="I2050" s="134">
        <f t="shared" si="224"/>
        <v>3.5000000000000024E-2</v>
      </c>
      <c r="J2050" s="134">
        <f>IF('2-E-Communication'!$AD$65="no","",ROUND($I2050,4))</f>
        <v>3.5000000000000003E-2</v>
      </c>
      <c r="K2050" s="134">
        <f>IF('2-E-Communication'!$AD$66="no","",ROUND($I2050,4))</f>
        <v>3.5000000000000003E-2</v>
      </c>
      <c r="L2050" s="134">
        <f>IF('2-E-Communication'!$AD$67="no","",ROUND($I2050,4))</f>
        <v>3.5000000000000003E-2</v>
      </c>
      <c r="M2050" s="134">
        <f>IF('2-E-Communication'!$AD$68="no","",ROUND($I2050,4))</f>
        <v>3.5000000000000003E-2</v>
      </c>
    </row>
    <row r="2051" spans="9:13" x14ac:dyDescent="0.25">
      <c r="I2051" s="134">
        <f>I2050+0.001</f>
        <v>3.6000000000000025E-2</v>
      </c>
      <c r="J2051" s="134">
        <f>IF('2-E-Communication'!$AD$65="no","",ROUND($I2051,4))</f>
        <v>3.5999999999999997E-2</v>
      </c>
      <c r="K2051" s="134">
        <f>IF('2-E-Communication'!$AD$66="no","",ROUND($I2051,4))</f>
        <v>3.5999999999999997E-2</v>
      </c>
      <c r="L2051" s="134">
        <f>IF('2-E-Communication'!$AD$67="no","",ROUND($I2051,4))</f>
        <v>3.5999999999999997E-2</v>
      </c>
      <c r="M2051" s="134">
        <f>IF('2-E-Communication'!$AD$68="no","",ROUND($I2051,4))</f>
        <v>3.5999999999999997E-2</v>
      </c>
    </row>
    <row r="2052" spans="9:13" x14ac:dyDescent="0.25">
      <c r="I2052" s="134">
        <f t="shared" si="224"/>
        <v>3.7000000000000026E-2</v>
      </c>
      <c r="J2052" s="134">
        <f>IF('2-E-Communication'!$AD$65="no","",ROUND($I2052,4))</f>
        <v>3.6999999999999998E-2</v>
      </c>
      <c r="K2052" s="134">
        <f>IF('2-E-Communication'!$AD$66="no","",ROUND($I2052,4))</f>
        <v>3.6999999999999998E-2</v>
      </c>
      <c r="L2052" s="134">
        <f>IF('2-E-Communication'!$AD$67="no","",ROUND($I2052,4))</f>
        <v>3.6999999999999998E-2</v>
      </c>
      <c r="M2052" s="134">
        <f>IF('2-E-Communication'!$AD$68="no","",ROUND($I2052,4))</f>
        <v>3.6999999999999998E-2</v>
      </c>
    </row>
    <row r="2053" spans="9:13" x14ac:dyDescent="0.25">
      <c r="I2053" s="134">
        <f t="shared" si="224"/>
        <v>3.8000000000000027E-2</v>
      </c>
      <c r="J2053" s="134">
        <f>IF('2-E-Communication'!$AD$65="no","",ROUND($I2053,4))</f>
        <v>3.7999999999999999E-2</v>
      </c>
      <c r="K2053" s="134">
        <f>IF('2-E-Communication'!$AD$66="no","",ROUND($I2053,4))</f>
        <v>3.7999999999999999E-2</v>
      </c>
      <c r="L2053" s="134">
        <f>IF('2-E-Communication'!$AD$67="no","",ROUND($I2053,4))</f>
        <v>3.7999999999999999E-2</v>
      </c>
      <c r="M2053" s="134">
        <f>IF('2-E-Communication'!$AD$68="no","",ROUND($I2053,4))</f>
        <v>3.7999999999999999E-2</v>
      </c>
    </row>
    <row r="2054" spans="9:13" x14ac:dyDescent="0.25">
      <c r="I2054" s="134">
        <f t="shared" si="224"/>
        <v>3.9000000000000028E-2</v>
      </c>
      <c r="J2054" s="134">
        <f>IF('2-E-Communication'!$AD$65="no","",ROUND($I2054,4))</f>
        <v>3.9E-2</v>
      </c>
      <c r="K2054" s="134">
        <f>IF('2-E-Communication'!$AD$66="no","",ROUND($I2054,4))</f>
        <v>3.9E-2</v>
      </c>
      <c r="L2054" s="134">
        <f>IF('2-E-Communication'!$AD$67="no","",ROUND($I2054,4))</f>
        <v>3.9E-2</v>
      </c>
      <c r="M2054" s="134">
        <f>IF('2-E-Communication'!$AD$68="no","",ROUND($I2054,4))</f>
        <v>3.9E-2</v>
      </c>
    </row>
    <row r="2055" spans="9:13" x14ac:dyDescent="0.25">
      <c r="I2055" s="134">
        <f t="shared" si="224"/>
        <v>4.0000000000000029E-2</v>
      </c>
      <c r="J2055" s="134">
        <f>IF('2-E-Communication'!$AD$65="no","",ROUND($I2055,4))</f>
        <v>0.04</v>
      </c>
      <c r="K2055" s="134">
        <f>IF('2-E-Communication'!$AD$66="no","",ROUND($I2055,4))</f>
        <v>0.04</v>
      </c>
      <c r="L2055" s="134">
        <f>IF('2-E-Communication'!$AD$67="no","",ROUND($I2055,4))</f>
        <v>0.04</v>
      </c>
      <c r="M2055" s="134">
        <f>IF('2-E-Communication'!$AD$68="no","",ROUND($I2055,4))</f>
        <v>0.04</v>
      </c>
    </row>
    <row r="2056" spans="9:13" x14ac:dyDescent="0.25">
      <c r="I2056" s="134">
        <f t="shared" si="224"/>
        <v>4.1000000000000029E-2</v>
      </c>
      <c r="J2056" s="134">
        <f>IF('2-E-Communication'!$AD$65="no","",ROUND($I2056,4))</f>
        <v>4.1000000000000002E-2</v>
      </c>
      <c r="K2056" s="134">
        <f>IF('2-E-Communication'!$AD$66="no","",ROUND($I2056,4))</f>
        <v>4.1000000000000002E-2</v>
      </c>
      <c r="L2056" s="134">
        <f>IF('2-E-Communication'!$AD$67="no","",ROUND($I2056,4))</f>
        <v>4.1000000000000002E-2</v>
      </c>
      <c r="M2056" s="134">
        <f>IF('2-E-Communication'!$AD$68="no","",ROUND($I2056,4))</f>
        <v>4.1000000000000002E-2</v>
      </c>
    </row>
    <row r="2057" spans="9:13" x14ac:dyDescent="0.25">
      <c r="I2057" s="134">
        <f t="shared" si="224"/>
        <v>4.200000000000003E-2</v>
      </c>
      <c r="J2057" s="134">
        <f>IF('2-E-Communication'!$AD$65="no","",ROUND($I2057,4))</f>
        <v>4.2000000000000003E-2</v>
      </c>
      <c r="K2057" s="134">
        <f>IF('2-E-Communication'!$AD$66="no","",ROUND($I2057,4))</f>
        <v>4.2000000000000003E-2</v>
      </c>
      <c r="L2057" s="134">
        <f>IF('2-E-Communication'!$AD$67="no","",ROUND($I2057,4))</f>
        <v>4.2000000000000003E-2</v>
      </c>
      <c r="M2057" s="134">
        <f>IF('2-E-Communication'!$AD$68="no","",ROUND($I2057,4))</f>
        <v>4.2000000000000003E-2</v>
      </c>
    </row>
    <row r="2058" spans="9:13" x14ac:dyDescent="0.25">
      <c r="I2058" s="134">
        <f t="shared" si="224"/>
        <v>4.3000000000000031E-2</v>
      </c>
      <c r="J2058" s="134">
        <f>IF('2-E-Communication'!$AD$65="no","",ROUND($I2058,4))</f>
        <v>4.2999999999999997E-2</v>
      </c>
      <c r="K2058" s="134">
        <f>IF('2-E-Communication'!$AD$66="no","",ROUND($I2058,4))</f>
        <v>4.2999999999999997E-2</v>
      </c>
      <c r="L2058" s="134">
        <f>IF('2-E-Communication'!$AD$67="no","",ROUND($I2058,4))</f>
        <v>4.2999999999999997E-2</v>
      </c>
      <c r="M2058" s="134">
        <f>IF('2-E-Communication'!$AD$68="no","",ROUND($I2058,4))</f>
        <v>4.2999999999999997E-2</v>
      </c>
    </row>
    <row r="2059" spans="9:13" x14ac:dyDescent="0.25">
      <c r="I2059" s="134">
        <f t="shared" si="224"/>
        <v>4.4000000000000032E-2</v>
      </c>
      <c r="J2059" s="134">
        <f>IF('2-E-Communication'!$AD$65="no","",ROUND($I2059,4))</f>
        <v>4.3999999999999997E-2</v>
      </c>
      <c r="K2059" s="134">
        <f>IF('2-E-Communication'!$AD$66="no","",ROUND($I2059,4))</f>
        <v>4.3999999999999997E-2</v>
      </c>
      <c r="L2059" s="134">
        <f>IF('2-E-Communication'!$AD$67="no","",ROUND($I2059,4))</f>
        <v>4.3999999999999997E-2</v>
      </c>
      <c r="M2059" s="134">
        <f>IF('2-E-Communication'!$AD$68="no","",ROUND($I2059,4))</f>
        <v>4.3999999999999997E-2</v>
      </c>
    </row>
    <row r="2060" spans="9:13" x14ac:dyDescent="0.25">
      <c r="I2060" s="134">
        <f t="shared" si="224"/>
        <v>4.5000000000000033E-2</v>
      </c>
      <c r="J2060" s="134">
        <f>IF('2-E-Communication'!$AD$65="no","",ROUND($I2060,4))</f>
        <v>4.4999999999999998E-2</v>
      </c>
      <c r="K2060" s="134">
        <f>IF('2-E-Communication'!$AD$66="no","",ROUND($I2060,4))</f>
        <v>4.4999999999999998E-2</v>
      </c>
      <c r="L2060" s="134">
        <f>IF('2-E-Communication'!$AD$67="no","",ROUND($I2060,4))</f>
        <v>4.4999999999999998E-2</v>
      </c>
      <c r="M2060" s="134">
        <f>IF('2-E-Communication'!$AD$68="no","",ROUND($I2060,4))</f>
        <v>4.4999999999999998E-2</v>
      </c>
    </row>
    <row r="2061" spans="9:13" x14ac:dyDescent="0.25">
      <c r="I2061" s="134">
        <f>I2060+0.001</f>
        <v>4.6000000000000034E-2</v>
      </c>
      <c r="J2061" s="134">
        <f>IF('2-E-Communication'!$AD$65="no","",ROUND($I2061,4))</f>
        <v>4.5999999999999999E-2</v>
      </c>
      <c r="K2061" s="134">
        <f>IF('2-E-Communication'!$AD$66="no","",ROUND($I2061,4))</f>
        <v>4.5999999999999999E-2</v>
      </c>
      <c r="L2061" s="134">
        <f>IF('2-E-Communication'!$AD$67="no","",ROUND($I2061,4))</f>
        <v>4.5999999999999999E-2</v>
      </c>
      <c r="M2061" s="134">
        <f>IF('2-E-Communication'!$AD$68="no","",ROUND($I2061,4))</f>
        <v>4.5999999999999999E-2</v>
      </c>
    </row>
    <row r="2062" spans="9:13" x14ac:dyDescent="0.25">
      <c r="I2062" s="134">
        <f t="shared" si="224"/>
        <v>4.7000000000000035E-2</v>
      </c>
      <c r="J2062" s="134">
        <f>IF('2-E-Communication'!$AD$65="no","",ROUND($I2062,4))</f>
        <v>4.7E-2</v>
      </c>
      <c r="K2062" s="134">
        <f>IF('2-E-Communication'!$AD$66="no","",ROUND($I2062,4))</f>
        <v>4.7E-2</v>
      </c>
      <c r="L2062" s="134">
        <f>IF('2-E-Communication'!$AD$67="no","",ROUND($I2062,4))</f>
        <v>4.7E-2</v>
      </c>
      <c r="M2062" s="134">
        <f>IF('2-E-Communication'!$AD$68="no","",ROUND($I2062,4))</f>
        <v>4.7E-2</v>
      </c>
    </row>
    <row r="2063" spans="9:13" x14ac:dyDescent="0.25">
      <c r="I2063" s="134">
        <f t="shared" si="224"/>
        <v>4.8000000000000036E-2</v>
      </c>
      <c r="J2063" s="134">
        <f>IF('2-E-Communication'!$AD$65="no","",ROUND($I2063,4))</f>
        <v>4.8000000000000001E-2</v>
      </c>
      <c r="K2063" s="134">
        <f>IF('2-E-Communication'!$AD$66="no","",ROUND($I2063,4))</f>
        <v>4.8000000000000001E-2</v>
      </c>
      <c r="L2063" s="134">
        <f>IF('2-E-Communication'!$AD$67="no","",ROUND($I2063,4))</f>
        <v>4.8000000000000001E-2</v>
      </c>
      <c r="M2063" s="134">
        <f>IF('2-E-Communication'!$AD$68="no","",ROUND($I2063,4))</f>
        <v>4.8000000000000001E-2</v>
      </c>
    </row>
    <row r="2064" spans="9:13" x14ac:dyDescent="0.25">
      <c r="I2064" s="134">
        <f t="shared" si="224"/>
        <v>4.9000000000000037E-2</v>
      </c>
      <c r="J2064" s="134">
        <f>IF('2-E-Communication'!$AD$65="no","",ROUND($I2064,4))</f>
        <v>4.9000000000000002E-2</v>
      </c>
      <c r="K2064" s="134">
        <f>IF('2-E-Communication'!$AD$66="no","",ROUND($I2064,4))</f>
        <v>4.9000000000000002E-2</v>
      </c>
      <c r="L2064" s="134">
        <f>IF('2-E-Communication'!$AD$67="no","",ROUND($I2064,4))</f>
        <v>4.9000000000000002E-2</v>
      </c>
      <c r="M2064" s="134">
        <f>IF('2-E-Communication'!$AD$68="no","",ROUND($I2064,4))</f>
        <v>4.9000000000000002E-2</v>
      </c>
    </row>
    <row r="2065" spans="9:13" x14ac:dyDescent="0.25">
      <c r="I2065" s="134">
        <f t="shared" si="224"/>
        <v>5.0000000000000037E-2</v>
      </c>
      <c r="J2065" s="134">
        <f>IF('2-E-Communication'!$AD$65="no","",ROUND($I2065,4))</f>
        <v>0.05</v>
      </c>
      <c r="K2065" s="134">
        <f>IF('2-E-Communication'!$AD$66="no","",ROUND($I2065,4))</f>
        <v>0.05</v>
      </c>
      <c r="L2065" s="134">
        <f>IF('2-E-Communication'!$AD$67="no","",ROUND($I2065,4))</f>
        <v>0.05</v>
      </c>
      <c r="M2065" s="134">
        <f>IF('2-E-Communication'!$AD$68="no","",ROUND($I2065,4))</f>
        <v>0.05</v>
      </c>
    </row>
    <row r="2066" spans="9:13" x14ac:dyDescent="0.25">
      <c r="I2066" s="134">
        <f t="shared" si="224"/>
        <v>5.1000000000000038E-2</v>
      </c>
      <c r="J2066" s="134">
        <f>IF('2-E-Communication'!$AD$65="no","",ROUND($I2066,4))</f>
        <v>5.0999999999999997E-2</v>
      </c>
      <c r="K2066" s="134">
        <f>IF('2-E-Communication'!$AD$66="no","",ROUND($I2066,4))</f>
        <v>5.0999999999999997E-2</v>
      </c>
      <c r="L2066" s="134">
        <f>IF('2-E-Communication'!$AD$67="no","",ROUND($I2066,4))</f>
        <v>5.0999999999999997E-2</v>
      </c>
      <c r="M2066" s="134">
        <f>IF('2-E-Communication'!$AD$68="no","",ROUND($I2066,4))</f>
        <v>5.0999999999999997E-2</v>
      </c>
    </row>
    <row r="2067" spans="9:13" x14ac:dyDescent="0.25">
      <c r="I2067" s="134">
        <f t="shared" si="224"/>
        <v>5.2000000000000039E-2</v>
      </c>
      <c r="J2067" s="134">
        <f>IF('2-E-Communication'!$AD$65="no","",ROUND($I2067,4))</f>
        <v>5.1999999999999998E-2</v>
      </c>
      <c r="K2067" s="134">
        <f>IF('2-E-Communication'!$AD$66="no","",ROUND($I2067,4))</f>
        <v>5.1999999999999998E-2</v>
      </c>
      <c r="L2067" s="134">
        <f>IF('2-E-Communication'!$AD$67="no","",ROUND($I2067,4))</f>
        <v>5.1999999999999998E-2</v>
      </c>
      <c r="M2067" s="134">
        <f>IF('2-E-Communication'!$AD$68="no","",ROUND($I2067,4))</f>
        <v>5.1999999999999998E-2</v>
      </c>
    </row>
    <row r="2068" spans="9:13" x14ac:dyDescent="0.25">
      <c r="I2068" s="134">
        <f t="shared" si="224"/>
        <v>5.300000000000004E-2</v>
      </c>
      <c r="J2068" s="134">
        <f>IF('2-E-Communication'!$AD$65="no","",ROUND($I2068,4))</f>
        <v>5.2999999999999999E-2</v>
      </c>
      <c r="K2068" s="134">
        <f>IF('2-E-Communication'!$AD$66="no","",ROUND($I2068,4))</f>
        <v>5.2999999999999999E-2</v>
      </c>
      <c r="L2068" s="134">
        <f>IF('2-E-Communication'!$AD$67="no","",ROUND($I2068,4))</f>
        <v>5.2999999999999999E-2</v>
      </c>
      <c r="M2068" s="134">
        <f>IF('2-E-Communication'!$AD$68="no","",ROUND($I2068,4))</f>
        <v>5.2999999999999999E-2</v>
      </c>
    </row>
    <row r="2069" spans="9:13" x14ac:dyDescent="0.25">
      <c r="I2069" s="134">
        <f t="shared" si="224"/>
        <v>5.4000000000000041E-2</v>
      </c>
      <c r="J2069" s="134">
        <f>IF('2-E-Communication'!$AD$65="no","",ROUND($I2069,4))</f>
        <v>5.3999999999999999E-2</v>
      </c>
      <c r="K2069" s="134">
        <f>IF('2-E-Communication'!$AD$66="no","",ROUND($I2069,4))</f>
        <v>5.3999999999999999E-2</v>
      </c>
      <c r="L2069" s="134">
        <f>IF('2-E-Communication'!$AD$67="no","",ROUND($I2069,4))</f>
        <v>5.3999999999999999E-2</v>
      </c>
      <c r="M2069" s="134">
        <f>IF('2-E-Communication'!$AD$68="no","",ROUND($I2069,4))</f>
        <v>5.3999999999999999E-2</v>
      </c>
    </row>
    <row r="2070" spans="9:13" x14ac:dyDescent="0.25">
      <c r="I2070" s="134">
        <f t="shared" si="224"/>
        <v>5.5000000000000042E-2</v>
      </c>
      <c r="J2070" s="134">
        <f>IF('2-E-Communication'!$AD$65="no","",ROUND($I2070,4))</f>
        <v>5.5E-2</v>
      </c>
      <c r="K2070" s="134">
        <f>IF('2-E-Communication'!$AD$66="no","",ROUND($I2070,4))</f>
        <v>5.5E-2</v>
      </c>
      <c r="L2070" s="134">
        <f>IF('2-E-Communication'!$AD$67="no","",ROUND($I2070,4))</f>
        <v>5.5E-2</v>
      </c>
      <c r="M2070" s="134">
        <f>IF('2-E-Communication'!$AD$68="no","",ROUND($I2070,4))</f>
        <v>5.5E-2</v>
      </c>
    </row>
    <row r="2071" spans="9:13" x14ac:dyDescent="0.25">
      <c r="I2071" s="134">
        <f>I2070+0.001</f>
        <v>5.6000000000000043E-2</v>
      </c>
      <c r="J2071" s="134">
        <f>IF('2-E-Communication'!$AD$65="no","",ROUND($I2071,4))</f>
        <v>5.6000000000000001E-2</v>
      </c>
      <c r="K2071" s="134">
        <f>IF('2-E-Communication'!$AD$66="no","",ROUND($I2071,4))</f>
        <v>5.6000000000000001E-2</v>
      </c>
      <c r="L2071" s="134">
        <f>IF('2-E-Communication'!$AD$67="no","",ROUND($I2071,4))</f>
        <v>5.6000000000000001E-2</v>
      </c>
      <c r="M2071" s="134">
        <f>IF('2-E-Communication'!$AD$68="no","",ROUND($I2071,4))</f>
        <v>5.6000000000000001E-2</v>
      </c>
    </row>
    <row r="2072" spans="9:13" x14ac:dyDescent="0.25">
      <c r="I2072" s="134">
        <f t="shared" ref="I2072:I2135" si="225">I2071+0.001</f>
        <v>5.7000000000000044E-2</v>
      </c>
      <c r="J2072" s="134">
        <f>IF('2-E-Communication'!$AD$65="no","",ROUND($I2072,4))</f>
        <v>5.7000000000000002E-2</v>
      </c>
      <c r="K2072" s="134">
        <f>IF('2-E-Communication'!$AD$66="no","",ROUND($I2072,4))</f>
        <v>5.7000000000000002E-2</v>
      </c>
      <c r="L2072" s="134">
        <f>IF('2-E-Communication'!$AD$67="no","",ROUND($I2072,4))</f>
        <v>5.7000000000000002E-2</v>
      </c>
      <c r="M2072" s="134">
        <f>IF('2-E-Communication'!$AD$68="no","",ROUND($I2072,4))</f>
        <v>5.7000000000000002E-2</v>
      </c>
    </row>
    <row r="2073" spans="9:13" x14ac:dyDescent="0.25">
      <c r="I2073" s="134">
        <f t="shared" si="225"/>
        <v>5.8000000000000045E-2</v>
      </c>
      <c r="J2073" s="134">
        <f>IF('2-E-Communication'!$AD$65="no","",ROUND($I2073,4))</f>
        <v>5.8000000000000003E-2</v>
      </c>
      <c r="K2073" s="134">
        <f>IF('2-E-Communication'!$AD$66="no","",ROUND($I2073,4))</f>
        <v>5.8000000000000003E-2</v>
      </c>
      <c r="L2073" s="134">
        <f>IF('2-E-Communication'!$AD$67="no","",ROUND($I2073,4))</f>
        <v>5.8000000000000003E-2</v>
      </c>
      <c r="M2073" s="134">
        <f>IF('2-E-Communication'!$AD$68="no","",ROUND($I2073,4))</f>
        <v>5.8000000000000003E-2</v>
      </c>
    </row>
    <row r="2074" spans="9:13" x14ac:dyDescent="0.25">
      <c r="I2074" s="134">
        <f t="shared" si="225"/>
        <v>5.9000000000000045E-2</v>
      </c>
      <c r="J2074" s="134">
        <f>IF('2-E-Communication'!$AD$65="no","",ROUND($I2074,4))</f>
        <v>5.8999999999999997E-2</v>
      </c>
      <c r="K2074" s="134">
        <f>IF('2-E-Communication'!$AD$66="no","",ROUND($I2074,4))</f>
        <v>5.8999999999999997E-2</v>
      </c>
      <c r="L2074" s="134">
        <f>IF('2-E-Communication'!$AD$67="no","",ROUND($I2074,4))</f>
        <v>5.8999999999999997E-2</v>
      </c>
      <c r="M2074" s="134">
        <f>IF('2-E-Communication'!$AD$68="no","",ROUND($I2074,4))</f>
        <v>5.8999999999999997E-2</v>
      </c>
    </row>
    <row r="2075" spans="9:13" x14ac:dyDescent="0.25">
      <c r="I2075" s="134">
        <f t="shared" si="225"/>
        <v>6.0000000000000046E-2</v>
      </c>
      <c r="J2075" s="134">
        <f>IF('2-E-Communication'!$AD$65="no","",ROUND($I2075,4))</f>
        <v>0.06</v>
      </c>
      <c r="K2075" s="134">
        <f>IF('2-E-Communication'!$AD$66="no","",ROUND($I2075,4))</f>
        <v>0.06</v>
      </c>
      <c r="L2075" s="134">
        <f>IF('2-E-Communication'!$AD$67="no","",ROUND($I2075,4))</f>
        <v>0.06</v>
      </c>
      <c r="M2075" s="134">
        <f>IF('2-E-Communication'!$AD$68="no","",ROUND($I2075,4))</f>
        <v>0.06</v>
      </c>
    </row>
    <row r="2076" spans="9:13" x14ac:dyDescent="0.25">
      <c r="I2076" s="134">
        <f t="shared" si="225"/>
        <v>6.1000000000000047E-2</v>
      </c>
      <c r="J2076" s="134">
        <f>IF('2-E-Communication'!$AD$65="no","",ROUND($I2076,4))</f>
        <v>6.0999999999999999E-2</v>
      </c>
      <c r="K2076" s="134">
        <f>IF('2-E-Communication'!$AD$66="no","",ROUND($I2076,4))</f>
        <v>6.0999999999999999E-2</v>
      </c>
      <c r="L2076" s="134">
        <f>IF('2-E-Communication'!$AD$67="no","",ROUND($I2076,4))</f>
        <v>6.0999999999999999E-2</v>
      </c>
      <c r="M2076" s="134">
        <f>IF('2-E-Communication'!$AD$68="no","",ROUND($I2076,4))</f>
        <v>6.0999999999999999E-2</v>
      </c>
    </row>
    <row r="2077" spans="9:13" x14ac:dyDescent="0.25">
      <c r="I2077" s="134">
        <f t="shared" si="225"/>
        <v>6.2000000000000048E-2</v>
      </c>
      <c r="J2077" s="134">
        <f>IF('2-E-Communication'!$AD$65="no","",ROUND($I2077,4))</f>
        <v>6.2E-2</v>
      </c>
      <c r="K2077" s="134">
        <f>IF('2-E-Communication'!$AD$66="no","",ROUND($I2077,4))</f>
        <v>6.2E-2</v>
      </c>
      <c r="L2077" s="134">
        <f>IF('2-E-Communication'!$AD$67="no","",ROUND($I2077,4))</f>
        <v>6.2E-2</v>
      </c>
      <c r="M2077" s="134">
        <f>IF('2-E-Communication'!$AD$68="no","",ROUND($I2077,4))</f>
        <v>6.2E-2</v>
      </c>
    </row>
    <row r="2078" spans="9:13" x14ac:dyDescent="0.25">
      <c r="I2078" s="134">
        <f t="shared" si="225"/>
        <v>6.3000000000000042E-2</v>
      </c>
      <c r="J2078" s="134">
        <f>IF('2-E-Communication'!$AD$65="no","",ROUND($I2078,4))</f>
        <v>6.3E-2</v>
      </c>
      <c r="K2078" s="134">
        <f>IF('2-E-Communication'!$AD$66="no","",ROUND($I2078,4))</f>
        <v>6.3E-2</v>
      </c>
      <c r="L2078" s="134">
        <f>IF('2-E-Communication'!$AD$67="no","",ROUND($I2078,4))</f>
        <v>6.3E-2</v>
      </c>
      <c r="M2078" s="134">
        <f>IF('2-E-Communication'!$AD$68="no","",ROUND($I2078,4))</f>
        <v>6.3E-2</v>
      </c>
    </row>
    <row r="2079" spans="9:13" x14ac:dyDescent="0.25">
      <c r="I2079" s="134">
        <f t="shared" si="225"/>
        <v>6.4000000000000043E-2</v>
      </c>
      <c r="J2079" s="134">
        <f>IF('2-E-Communication'!$AD$65="no","",ROUND($I2079,4))</f>
        <v>6.4000000000000001E-2</v>
      </c>
      <c r="K2079" s="134">
        <f>IF('2-E-Communication'!$AD$66="no","",ROUND($I2079,4))</f>
        <v>6.4000000000000001E-2</v>
      </c>
      <c r="L2079" s="134">
        <f>IF('2-E-Communication'!$AD$67="no","",ROUND($I2079,4))</f>
        <v>6.4000000000000001E-2</v>
      </c>
      <c r="M2079" s="134">
        <f>IF('2-E-Communication'!$AD$68="no","",ROUND($I2079,4))</f>
        <v>6.4000000000000001E-2</v>
      </c>
    </row>
    <row r="2080" spans="9:13" x14ac:dyDescent="0.25">
      <c r="I2080" s="134">
        <f t="shared" si="225"/>
        <v>6.5000000000000044E-2</v>
      </c>
      <c r="J2080" s="134">
        <f>IF('2-E-Communication'!$AD$65="no","",ROUND($I2080,4))</f>
        <v>6.5000000000000002E-2</v>
      </c>
      <c r="K2080" s="134">
        <f>IF('2-E-Communication'!$AD$66="no","",ROUND($I2080,4))</f>
        <v>6.5000000000000002E-2</v>
      </c>
      <c r="L2080" s="134">
        <f>IF('2-E-Communication'!$AD$67="no","",ROUND($I2080,4))</f>
        <v>6.5000000000000002E-2</v>
      </c>
      <c r="M2080" s="134">
        <f>IF('2-E-Communication'!$AD$68="no","",ROUND($I2080,4))</f>
        <v>6.5000000000000002E-2</v>
      </c>
    </row>
    <row r="2081" spans="9:13" x14ac:dyDescent="0.25">
      <c r="I2081" s="134">
        <f t="shared" si="225"/>
        <v>6.6000000000000045E-2</v>
      </c>
      <c r="J2081" s="134">
        <f>IF('2-E-Communication'!$AD$65="no","",ROUND($I2081,4))</f>
        <v>6.6000000000000003E-2</v>
      </c>
      <c r="K2081" s="134">
        <f>IF('2-E-Communication'!$AD$66="no","",ROUND($I2081,4))</f>
        <v>6.6000000000000003E-2</v>
      </c>
      <c r="L2081" s="134">
        <f>IF('2-E-Communication'!$AD$67="no","",ROUND($I2081,4))</f>
        <v>6.6000000000000003E-2</v>
      </c>
      <c r="M2081" s="134">
        <f>IF('2-E-Communication'!$AD$68="no","",ROUND($I2081,4))</f>
        <v>6.6000000000000003E-2</v>
      </c>
    </row>
    <row r="2082" spans="9:13" x14ac:dyDescent="0.25">
      <c r="I2082" s="134">
        <f t="shared" si="225"/>
        <v>6.7000000000000046E-2</v>
      </c>
      <c r="J2082" s="134">
        <f>IF('2-E-Communication'!$AD$65="no","",ROUND($I2082,4))</f>
        <v>6.7000000000000004E-2</v>
      </c>
      <c r="K2082" s="134">
        <f>IF('2-E-Communication'!$AD$66="no","",ROUND($I2082,4))</f>
        <v>6.7000000000000004E-2</v>
      </c>
      <c r="L2082" s="134">
        <f>IF('2-E-Communication'!$AD$67="no","",ROUND($I2082,4))</f>
        <v>6.7000000000000004E-2</v>
      </c>
      <c r="M2082" s="134">
        <f>IF('2-E-Communication'!$AD$68="no","",ROUND($I2082,4))</f>
        <v>6.7000000000000004E-2</v>
      </c>
    </row>
    <row r="2083" spans="9:13" x14ac:dyDescent="0.25">
      <c r="I2083" s="134">
        <f t="shared" si="225"/>
        <v>6.8000000000000047E-2</v>
      </c>
      <c r="J2083" s="134">
        <f>IF('2-E-Communication'!$AD$65="no","",ROUND($I2083,4))</f>
        <v>6.8000000000000005E-2</v>
      </c>
      <c r="K2083" s="134">
        <f>IF('2-E-Communication'!$AD$66="no","",ROUND($I2083,4))</f>
        <v>6.8000000000000005E-2</v>
      </c>
      <c r="L2083" s="134">
        <f>IF('2-E-Communication'!$AD$67="no","",ROUND($I2083,4))</f>
        <v>6.8000000000000005E-2</v>
      </c>
      <c r="M2083" s="134">
        <f>IF('2-E-Communication'!$AD$68="no","",ROUND($I2083,4))</f>
        <v>6.8000000000000005E-2</v>
      </c>
    </row>
    <row r="2084" spans="9:13" x14ac:dyDescent="0.25">
      <c r="I2084" s="134">
        <f t="shared" si="225"/>
        <v>6.9000000000000047E-2</v>
      </c>
      <c r="J2084" s="134">
        <f>IF('2-E-Communication'!$AD$65="no","",ROUND($I2084,4))</f>
        <v>6.9000000000000006E-2</v>
      </c>
      <c r="K2084" s="134">
        <f>IF('2-E-Communication'!$AD$66="no","",ROUND($I2084,4))</f>
        <v>6.9000000000000006E-2</v>
      </c>
      <c r="L2084" s="134">
        <f>IF('2-E-Communication'!$AD$67="no","",ROUND($I2084,4))</f>
        <v>6.9000000000000006E-2</v>
      </c>
      <c r="M2084" s="134">
        <f>IF('2-E-Communication'!$AD$68="no","",ROUND($I2084,4))</f>
        <v>6.9000000000000006E-2</v>
      </c>
    </row>
    <row r="2085" spans="9:13" x14ac:dyDescent="0.25">
      <c r="I2085" s="134">
        <f t="shared" si="225"/>
        <v>7.0000000000000048E-2</v>
      </c>
      <c r="J2085" s="134">
        <f>IF('2-E-Communication'!$AD$65="no","",ROUND($I2085,4))</f>
        <v>7.0000000000000007E-2</v>
      </c>
      <c r="K2085" s="134">
        <f>IF('2-E-Communication'!$AD$66="no","",ROUND($I2085,4))</f>
        <v>7.0000000000000007E-2</v>
      </c>
      <c r="L2085" s="134">
        <f>IF('2-E-Communication'!$AD$67="no","",ROUND($I2085,4))</f>
        <v>7.0000000000000007E-2</v>
      </c>
      <c r="M2085" s="134">
        <f>IF('2-E-Communication'!$AD$68="no","",ROUND($I2085,4))</f>
        <v>7.0000000000000007E-2</v>
      </c>
    </row>
    <row r="2086" spans="9:13" x14ac:dyDescent="0.25">
      <c r="I2086" s="134">
        <f t="shared" si="225"/>
        <v>7.1000000000000049E-2</v>
      </c>
      <c r="J2086" s="134">
        <f>IF('2-E-Communication'!$AD$65="no","",ROUND($I2086,4))</f>
        <v>7.0999999999999994E-2</v>
      </c>
      <c r="K2086" s="134">
        <f>IF('2-E-Communication'!$AD$66="no","",ROUND($I2086,4))</f>
        <v>7.0999999999999994E-2</v>
      </c>
      <c r="L2086" s="134">
        <f>IF('2-E-Communication'!$AD$67="no","",ROUND($I2086,4))</f>
        <v>7.0999999999999994E-2</v>
      </c>
      <c r="M2086" s="134">
        <f>IF('2-E-Communication'!$AD$68="no","",ROUND($I2086,4))</f>
        <v>7.0999999999999994E-2</v>
      </c>
    </row>
    <row r="2087" spans="9:13" x14ac:dyDescent="0.25">
      <c r="I2087" s="134">
        <f t="shared" si="225"/>
        <v>7.200000000000005E-2</v>
      </c>
      <c r="J2087" s="134">
        <f>IF('2-E-Communication'!$AD$65="no","",ROUND($I2087,4))</f>
        <v>7.1999999999999995E-2</v>
      </c>
      <c r="K2087" s="134">
        <f>IF('2-E-Communication'!$AD$66="no","",ROUND($I2087,4))</f>
        <v>7.1999999999999995E-2</v>
      </c>
      <c r="L2087" s="134">
        <f>IF('2-E-Communication'!$AD$67="no","",ROUND($I2087,4))</f>
        <v>7.1999999999999995E-2</v>
      </c>
      <c r="M2087" s="134">
        <f>IF('2-E-Communication'!$AD$68="no","",ROUND($I2087,4))</f>
        <v>7.1999999999999995E-2</v>
      </c>
    </row>
    <row r="2088" spans="9:13" x14ac:dyDescent="0.25">
      <c r="I2088" s="134">
        <f t="shared" si="225"/>
        <v>7.3000000000000051E-2</v>
      </c>
      <c r="J2088" s="134">
        <f>IF('2-E-Communication'!$AD$65="no","",ROUND($I2088,4))</f>
        <v>7.2999999999999995E-2</v>
      </c>
      <c r="K2088" s="134">
        <f>IF('2-E-Communication'!$AD$66="no","",ROUND($I2088,4))</f>
        <v>7.2999999999999995E-2</v>
      </c>
      <c r="L2088" s="134">
        <f>IF('2-E-Communication'!$AD$67="no","",ROUND($I2088,4))</f>
        <v>7.2999999999999995E-2</v>
      </c>
      <c r="M2088" s="134">
        <f>IF('2-E-Communication'!$AD$68="no","",ROUND($I2088,4))</f>
        <v>7.2999999999999995E-2</v>
      </c>
    </row>
    <row r="2089" spans="9:13" x14ac:dyDescent="0.25">
      <c r="I2089" s="134">
        <f t="shared" si="225"/>
        <v>7.4000000000000052E-2</v>
      </c>
      <c r="J2089" s="134">
        <f>IF('2-E-Communication'!$AD$65="no","",ROUND($I2089,4))</f>
        <v>7.3999999999999996E-2</v>
      </c>
      <c r="K2089" s="134">
        <f>IF('2-E-Communication'!$AD$66="no","",ROUND($I2089,4))</f>
        <v>7.3999999999999996E-2</v>
      </c>
      <c r="L2089" s="134">
        <f>IF('2-E-Communication'!$AD$67="no","",ROUND($I2089,4))</f>
        <v>7.3999999999999996E-2</v>
      </c>
      <c r="M2089" s="134">
        <f>IF('2-E-Communication'!$AD$68="no","",ROUND($I2089,4))</f>
        <v>7.3999999999999996E-2</v>
      </c>
    </row>
    <row r="2090" spans="9:13" x14ac:dyDescent="0.25">
      <c r="I2090" s="134">
        <f t="shared" si="225"/>
        <v>7.5000000000000053E-2</v>
      </c>
      <c r="J2090" s="134">
        <f>IF('2-E-Communication'!$AD$65="no","",ROUND($I2090,4))</f>
        <v>7.4999999999999997E-2</v>
      </c>
      <c r="K2090" s="134">
        <f>IF('2-E-Communication'!$AD$66="no","",ROUND($I2090,4))</f>
        <v>7.4999999999999997E-2</v>
      </c>
      <c r="L2090" s="134">
        <f>IF('2-E-Communication'!$AD$67="no","",ROUND($I2090,4))</f>
        <v>7.4999999999999997E-2</v>
      </c>
      <c r="M2090" s="134">
        <f>IF('2-E-Communication'!$AD$68="no","",ROUND($I2090,4))</f>
        <v>7.4999999999999997E-2</v>
      </c>
    </row>
    <row r="2091" spans="9:13" x14ac:dyDescent="0.25">
      <c r="I2091" s="134">
        <f t="shared" si="225"/>
        <v>7.6000000000000054E-2</v>
      </c>
      <c r="J2091" s="134">
        <f>IF('2-E-Communication'!$AD$65="no","",ROUND($I2091,4))</f>
        <v>7.5999999999999998E-2</v>
      </c>
      <c r="K2091" s="134">
        <f>IF('2-E-Communication'!$AD$66="no","",ROUND($I2091,4))</f>
        <v>7.5999999999999998E-2</v>
      </c>
      <c r="L2091" s="134">
        <f>IF('2-E-Communication'!$AD$67="no","",ROUND($I2091,4))</f>
        <v>7.5999999999999998E-2</v>
      </c>
      <c r="M2091" s="134">
        <f>IF('2-E-Communication'!$AD$68="no","",ROUND($I2091,4))</f>
        <v>7.5999999999999998E-2</v>
      </c>
    </row>
    <row r="2092" spans="9:13" x14ac:dyDescent="0.25">
      <c r="I2092" s="134">
        <f t="shared" si="225"/>
        <v>7.7000000000000055E-2</v>
      </c>
      <c r="J2092" s="134">
        <f>IF('2-E-Communication'!$AD$65="no","",ROUND($I2092,4))</f>
        <v>7.6999999999999999E-2</v>
      </c>
      <c r="K2092" s="134">
        <f>IF('2-E-Communication'!$AD$66="no","",ROUND($I2092,4))</f>
        <v>7.6999999999999999E-2</v>
      </c>
      <c r="L2092" s="134">
        <f>IF('2-E-Communication'!$AD$67="no","",ROUND($I2092,4))</f>
        <v>7.6999999999999999E-2</v>
      </c>
      <c r="M2092" s="134">
        <f>IF('2-E-Communication'!$AD$68="no","",ROUND($I2092,4))</f>
        <v>7.6999999999999999E-2</v>
      </c>
    </row>
    <row r="2093" spans="9:13" x14ac:dyDescent="0.25">
      <c r="I2093" s="134">
        <f t="shared" si="225"/>
        <v>7.8000000000000055E-2</v>
      </c>
      <c r="J2093" s="134">
        <f>IF('2-E-Communication'!$AD$65="no","",ROUND($I2093,4))</f>
        <v>7.8E-2</v>
      </c>
      <c r="K2093" s="134">
        <f>IF('2-E-Communication'!$AD$66="no","",ROUND($I2093,4))</f>
        <v>7.8E-2</v>
      </c>
      <c r="L2093" s="134">
        <f>IF('2-E-Communication'!$AD$67="no","",ROUND($I2093,4))</f>
        <v>7.8E-2</v>
      </c>
      <c r="M2093" s="134">
        <f>IF('2-E-Communication'!$AD$68="no","",ROUND($I2093,4))</f>
        <v>7.8E-2</v>
      </c>
    </row>
    <row r="2094" spans="9:13" x14ac:dyDescent="0.25">
      <c r="I2094" s="134">
        <f t="shared" si="225"/>
        <v>7.9000000000000056E-2</v>
      </c>
      <c r="J2094" s="134">
        <f>IF('2-E-Communication'!$AD$65="no","",ROUND($I2094,4))</f>
        <v>7.9000000000000001E-2</v>
      </c>
      <c r="K2094" s="134">
        <f>IF('2-E-Communication'!$AD$66="no","",ROUND($I2094,4))</f>
        <v>7.9000000000000001E-2</v>
      </c>
      <c r="L2094" s="134">
        <f>IF('2-E-Communication'!$AD$67="no","",ROUND($I2094,4))</f>
        <v>7.9000000000000001E-2</v>
      </c>
      <c r="M2094" s="134">
        <f>IF('2-E-Communication'!$AD$68="no","",ROUND($I2094,4))</f>
        <v>7.9000000000000001E-2</v>
      </c>
    </row>
    <row r="2095" spans="9:13" x14ac:dyDescent="0.25">
      <c r="I2095" s="134">
        <f t="shared" si="225"/>
        <v>8.0000000000000057E-2</v>
      </c>
      <c r="J2095" s="134">
        <f>IF('2-E-Communication'!$AD$65="no","",ROUND($I2095,4))</f>
        <v>0.08</v>
      </c>
      <c r="K2095" s="134">
        <f>IF('2-E-Communication'!$AD$66="no","",ROUND($I2095,4))</f>
        <v>0.08</v>
      </c>
      <c r="L2095" s="134">
        <f>IF('2-E-Communication'!$AD$67="no","",ROUND($I2095,4))</f>
        <v>0.08</v>
      </c>
      <c r="M2095" s="134">
        <f>IF('2-E-Communication'!$AD$68="no","",ROUND($I2095,4))</f>
        <v>0.08</v>
      </c>
    </row>
    <row r="2096" spans="9:13" x14ac:dyDescent="0.25">
      <c r="I2096" s="134">
        <f t="shared" si="225"/>
        <v>8.1000000000000058E-2</v>
      </c>
      <c r="J2096" s="134">
        <f>IF('2-E-Communication'!$AD$65="no","",ROUND($I2096,4))</f>
        <v>8.1000000000000003E-2</v>
      </c>
      <c r="K2096" s="134">
        <f>IF('2-E-Communication'!$AD$66="no","",ROUND($I2096,4))</f>
        <v>8.1000000000000003E-2</v>
      </c>
      <c r="L2096" s="134">
        <f>IF('2-E-Communication'!$AD$67="no","",ROUND($I2096,4))</f>
        <v>8.1000000000000003E-2</v>
      </c>
      <c r="M2096" s="134">
        <f>IF('2-E-Communication'!$AD$68="no","",ROUND($I2096,4))</f>
        <v>8.1000000000000003E-2</v>
      </c>
    </row>
    <row r="2097" spans="9:13" x14ac:dyDescent="0.25">
      <c r="I2097" s="134">
        <f t="shared" si="225"/>
        <v>8.2000000000000059E-2</v>
      </c>
      <c r="J2097" s="134">
        <f>IF('2-E-Communication'!$AD$65="no","",ROUND($I2097,4))</f>
        <v>8.2000000000000003E-2</v>
      </c>
      <c r="K2097" s="134">
        <f>IF('2-E-Communication'!$AD$66="no","",ROUND($I2097,4))</f>
        <v>8.2000000000000003E-2</v>
      </c>
      <c r="L2097" s="134">
        <f>IF('2-E-Communication'!$AD$67="no","",ROUND($I2097,4))</f>
        <v>8.2000000000000003E-2</v>
      </c>
      <c r="M2097" s="134">
        <f>IF('2-E-Communication'!$AD$68="no","",ROUND($I2097,4))</f>
        <v>8.2000000000000003E-2</v>
      </c>
    </row>
    <row r="2098" spans="9:13" x14ac:dyDescent="0.25">
      <c r="I2098" s="134">
        <f t="shared" si="225"/>
        <v>8.300000000000006E-2</v>
      </c>
      <c r="J2098" s="134">
        <f>IF('2-E-Communication'!$AD$65="no","",ROUND($I2098,4))</f>
        <v>8.3000000000000004E-2</v>
      </c>
      <c r="K2098" s="134">
        <f>IF('2-E-Communication'!$AD$66="no","",ROUND($I2098,4))</f>
        <v>8.3000000000000004E-2</v>
      </c>
      <c r="L2098" s="134">
        <f>IF('2-E-Communication'!$AD$67="no","",ROUND($I2098,4))</f>
        <v>8.3000000000000004E-2</v>
      </c>
      <c r="M2098" s="134">
        <f>IF('2-E-Communication'!$AD$68="no","",ROUND($I2098,4))</f>
        <v>8.3000000000000004E-2</v>
      </c>
    </row>
    <row r="2099" spans="9:13" x14ac:dyDescent="0.25">
      <c r="I2099" s="134">
        <f t="shared" si="225"/>
        <v>8.4000000000000061E-2</v>
      </c>
      <c r="J2099" s="134">
        <f>IF('2-E-Communication'!$AD$65="no","",ROUND($I2099,4))</f>
        <v>8.4000000000000005E-2</v>
      </c>
      <c r="K2099" s="134">
        <f>IF('2-E-Communication'!$AD$66="no","",ROUND($I2099,4))</f>
        <v>8.4000000000000005E-2</v>
      </c>
      <c r="L2099" s="134">
        <f>IF('2-E-Communication'!$AD$67="no","",ROUND($I2099,4))</f>
        <v>8.4000000000000005E-2</v>
      </c>
      <c r="M2099" s="134">
        <f>IF('2-E-Communication'!$AD$68="no","",ROUND($I2099,4))</f>
        <v>8.4000000000000005E-2</v>
      </c>
    </row>
    <row r="2100" spans="9:13" x14ac:dyDescent="0.25">
      <c r="I2100" s="134">
        <f t="shared" si="225"/>
        <v>8.5000000000000062E-2</v>
      </c>
      <c r="J2100" s="134">
        <f>IF('2-E-Communication'!$AD$65="no","",ROUND($I2100,4))</f>
        <v>8.5000000000000006E-2</v>
      </c>
      <c r="K2100" s="134">
        <f>IF('2-E-Communication'!$AD$66="no","",ROUND($I2100,4))</f>
        <v>8.5000000000000006E-2</v>
      </c>
      <c r="L2100" s="134">
        <f>IF('2-E-Communication'!$AD$67="no","",ROUND($I2100,4))</f>
        <v>8.5000000000000006E-2</v>
      </c>
      <c r="M2100" s="134">
        <f>IF('2-E-Communication'!$AD$68="no","",ROUND($I2100,4))</f>
        <v>8.5000000000000006E-2</v>
      </c>
    </row>
    <row r="2101" spans="9:13" x14ac:dyDescent="0.25">
      <c r="I2101" s="134">
        <f t="shared" si="225"/>
        <v>8.6000000000000063E-2</v>
      </c>
      <c r="J2101" s="134">
        <f>IF('2-E-Communication'!$AD$65="no","",ROUND($I2101,4))</f>
        <v>8.5999999999999993E-2</v>
      </c>
      <c r="K2101" s="134">
        <f>IF('2-E-Communication'!$AD$66="no","",ROUND($I2101,4))</f>
        <v>8.5999999999999993E-2</v>
      </c>
      <c r="L2101" s="134">
        <f>IF('2-E-Communication'!$AD$67="no","",ROUND($I2101,4))</f>
        <v>8.5999999999999993E-2</v>
      </c>
      <c r="M2101" s="134">
        <f>IF('2-E-Communication'!$AD$68="no","",ROUND($I2101,4))</f>
        <v>8.5999999999999993E-2</v>
      </c>
    </row>
    <row r="2102" spans="9:13" x14ac:dyDescent="0.25">
      <c r="I2102" s="134">
        <f t="shared" si="225"/>
        <v>8.7000000000000063E-2</v>
      </c>
      <c r="J2102" s="134">
        <f>IF('2-E-Communication'!$AD$65="no","",ROUND($I2102,4))</f>
        <v>8.6999999999999994E-2</v>
      </c>
      <c r="K2102" s="134">
        <f>IF('2-E-Communication'!$AD$66="no","",ROUND($I2102,4))</f>
        <v>8.6999999999999994E-2</v>
      </c>
      <c r="L2102" s="134">
        <f>IF('2-E-Communication'!$AD$67="no","",ROUND($I2102,4))</f>
        <v>8.6999999999999994E-2</v>
      </c>
      <c r="M2102" s="134">
        <f>IF('2-E-Communication'!$AD$68="no","",ROUND($I2102,4))</f>
        <v>8.6999999999999994E-2</v>
      </c>
    </row>
    <row r="2103" spans="9:13" x14ac:dyDescent="0.25">
      <c r="I2103" s="134">
        <f t="shared" si="225"/>
        <v>8.8000000000000064E-2</v>
      </c>
      <c r="J2103" s="134">
        <f>IF('2-E-Communication'!$AD$65="no","",ROUND($I2103,4))</f>
        <v>8.7999999999999995E-2</v>
      </c>
      <c r="K2103" s="134">
        <f>IF('2-E-Communication'!$AD$66="no","",ROUND($I2103,4))</f>
        <v>8.7999999999999995E-2</v>
      </c>
      <c r="L2103" s="134">
        <f>IF('2-E-Communication'!$AD$67="no","",ROUND($I2103,4))</f>
        <v>8.7999999999999995E-2</v>
      </c>
      <c r="M2103" s="134">
        <f>IF('2-E-Communication'!$AD$68="no","",ROUND($I2103,4))</f>
        <v>8.7999999999999995E-2</v>
      </c>
    </row>
    <row r="2104" spans="9:13" x14ac:dyDescent="0.25">
      <c r="I2104" s="134">
        <f t="shared" si="225"/>
        <v>8.9000000000000065E-2</v>
      </c>
      <c r="J2104" s="134">
        <f>IF('2-E-Communication'!$AD$65="no","",ROUND($I2104,4))</f>
        <v>8.8999999999999996E-2</v>
      </c>
      <c r="K2104" s="134">
        <f>IF('2-E-Communication'!$AD$66="no","",ROUND($I2104,4))</f>
        <v>8.8999999999999996E-2</v>
      </c>
      <c r="L2104" s="134">
        <f>IF('2-E-Communication'!$AD$67="no","",ROUND($I2104,4))</f>
        <v>8.8999999999999996E-2</v>
      </c>
      <c r="M2104" s="134">
        <f>IF('2-E-Communication'!$AD$68="no","",ROUND($I2104,4))</f>
        <v>8.8999999999999996E-2</v>
      </c>
    </row>
    <row r="2105" spans="9:13" x14ac:dyDescent="0.25">
      <c r="I2105" s="134">
        <f t="shared" si="225"/>
        <v>9.0000000000000066E-2</v>
      </c>
      <c r="J2105" s="134">
        <f>IF('2-E-Communication'!$AD$65="no","",ROUND($I2105,4))</f>
        <v>0.09</v>
      </c>
      <c r="K2105" s="134">
        <f>IF('2-E-Communication'!$AD$66="no","",ROUND($I2105,4))</f>
        <v>0.09</v>
      </c>
      <c r="L2105" s="134">
        <f>IF('2-E-Communication'!$AD$67="no","",ROUND($I2105,4))</f>
        <v>0.09</v>
      </c>
      <c r="M2105" s="134">
        <f>IF('2-E-Communication'!$AD$68="no","",ROUND($I2105,4))</f>
        <v>0.09</v>
      </c>
    </row>
    <row r="2106" spans="9:13" x14ac:dyDescent="0.25">
      <c r="I2106" s="134">
        <f t="shared" si="225"/>
        <v>9.1000000000000067E-2</v>
      </c>
      <c r="J2106" s="134">
        <f>IF('2-E-Communication'!$AD$65="no","",ROUND($I2106,4))</f>
        <v>9.0999999999999998E-2</v>
      </c>
      <c r="K2106" s="134">
        <f>IF('2-E-Communication'!$AD$66="no","",ROUND($I2106,4))</f>
        <v>9.0999999999999998E-2</v>
      </c>
      <c r="L2106" s="134">
        <f>IF('2-E-Communication'!$AD$67="no","",ROUND($I2106,4))</f>
        <v>9.0999999999999998E-2</v>
      </c>
      <c r="M2106" s="134">
        <f>IF('2-E-Communication'!$AD$68="no","",ROUND($I2106,4))</f>
        <v>9.0999999999999998E-2</v>
      </c>
    </row>
    <row r="2107" spans="9:13" x14ac:dyDescent="0.25">
      <c r="I2107" s="134">
        <f t="shared" si="225"/>
        <v>9.2000000000000068E-2</v>
      </c>
      <c r="J2107" s="134">
        <f>IF('2-E-Communication'!$AD$65="no","",ROUND($I2107,4))</f>
        <v>9.1999999999999998E-2</v>
      </c>
      <c r="K2107" s="134">
        <f>IF('2-E-Communication'!$AD$66="no","",ROUND($I2107,4))</f>
        <v>9.1999999999999998E-2</v>
      </c>
      <c r="L2107" s="134">
        <f>IF('2-E-Communication'!$AD$67="no","",ROUND($I2107,4))</f>
        <v>9.1999999999999998E-2</v>
      </c>
      <c r="M2107" s="134">
        <f>IF('2-E-Communication'!$AD$68="no","",ROUND($I2107,4))</f>
        <v>9.1999999999999998E-2</v>
      </c>
    </row>
    <row r="2108" spans="9:13" x14ac:dyDescent="0.25">
      <c r="I2108" s="134">
        <f t="shared" si="225"/>
        <v>9.3000000000000069E-2</v>
      </c>
      <c r="J2108" s="134">
        <f>IF('2-E-Communication'!$AD$65="no","",ROUND($I2108,4))</f>
        <v>9.2999999999999999E-2</v>
      </c>
      <c r="K2108" s="134">
        <f>IF('2-E-Communication'!$AD$66="no","",ROUND($I2108,4))</f>
        <v>9.2999999999999999E-2</v>
      </c>
      <c r="L2108" s="134">
        <f>IF('2-E-Communication'!$AD$67="no","",ROUND($I2108,4))</f>
        <v>9.2999999999999999E-2</v>
      </c>
      <c r="M2108" s="134">
        <f>IF('2-E-Communication'!$AD$68="no","",ROUND($I2108,4))</f>
        <v>9.2999999999999999E-2</v>
      </c>
    </row>
    <row r="2109" spans="9:13" x14ac:dyDescent="0.25">
      <c r="I2109" s="134">
        <f t="shared" si="225"/>
        <v>9.400000000000007E-2</v>
      </c>
      <c r="J2109" s="134">
        <f>IF('2-E-Communication'!$AD$65="no","",ROUND($I2109,4))</f>
        <v>9.4E-2</v>
      </c>
      <c r="K2109" s="134">
        <f>IF('2-E-Communication'!$AD$66="no","",ROUND($I2109,4))</f>
        <v>9.4E-2</v>
      </c>
      <c r="L2109" s="134">
        <f>IF('2-E-Communication'!$AD$67="no","",ROUND($I2109,4))</f>
        <v>9.4E-2</v>
      </c>
      <c r="M2109" s="134">
        <f>IF('2-E-Communication'!$AD$68="no","",ROUND($I2109,4))</f>
        <v>9.4E-2</v>
      </c>
    </row>
    <row r="2110" spans="9:13" x14ac:dyDescent="0.25">
      <c r="I2110" s="134">
        <f t="shared" si="225"/>
        <v>9.500000000000007E-2</v>
      </c>
      <c r="J2110" s="134">
        <f>IF('2-E-Communication'!$AD$65="no","",ROUND($I2110,4))</f>
        <v>9.5000000000000001E-2</v>
      </c>
      <c r="K2110" s="134">
        <f>IF('2-E-Communication'!$AD$66="no","",ROUND($I2110,4))</f>
        <v>9.5000000000000001E-2</v>
      </c>
      <c r="L2110" s="134">
        <f>IF('2-E-Communication'!$AD$67="no","",ROUND($I2110,4))</f>
        <v>9.5000000000000001E-2</v>
      </c>
      <c r="M2110" s="134">
        <f>IF('2-E-Communication'!$AD$68="no","",ROUND($I2110,4))</f>
        <v>9.5000000000000001E-2</v>
      </c>
    </row>
    <row r="2111" spans="9:13" x14ac:dyDescent="0.25">
      <c r="I2111" s="134">
        <f t="shared" si="225"/>
        <v>9.6000000000000071E-2</v>
      </c>
      <c r="J2111" s="134">
        <f>IF('2-E-Communication'!$AD$65="no","",ROUND($I2111,4))</f>
        <v>9.6000000000000002E-2</v>
      </c>
      <c r="K2111" s="134">
        <f>IF('2-E-Communication'!$AD$66="no","",ROUND($I2111,4))</f>
        <v>9.6000000000000002E-2</v>
      </c>
      <c r="L2111" s="134">
        <f>IF('2-E-Communication'!$AD$67="no","",ROUND($I2111,4))</f>
        <v>9.6000000000000002E-2</v>
      </c>
      <c r="M2111" s="134">
        <f>IF('2-E-Communication'!$AD$68="no","",ROUND($I2111,4))</f>
        <v>9.6000000000000002E-2</v>
      </c>
    </row>
    <row r="2112" spans="9:13" x14ac:dyDescent="0.25">
      <c r="I2112" s="134">
        <f t="shared" si="225"/>
        <v>9.7000000000000072E-2</v>
      </c>
      <c r="J2112" s="134">
        <f>IF('2-E-Communication'!$AD$65="no","",ROUND($I2112,4))</f>
        <v>9.7000000000000003E-2</v>
      </c>
      <c r="K2112" s="134">
        <f>IF('2-E-Communication'!$AD$66="no","",ROUND($I2112,4))</f>
        <v>9.7000000000000003E-2</v>
      </c>
      <c r="L2112" s="134">
        <f>IF('2-E-Communication'!$AD$67="no","",ROUND($I2112,4))</f>
        <v>9.7000000000000003E-2</v>
      </c>
      <c r="M2112" s="134">
        <f>IF('2-E-Communication'!$AD$68="no","",ROUND($I2112,4))</f>
        <v>9.7000000000000003E-2</v>
      </c>
    </row>
    <row r="2113" spans="9:13" x14ac:dyDescent="0.25">
      <c r="I2113" s="134">
        <f t="shared" si="225"/>
        <v>9.8000000000000073E-2</v>
      </c>
      <c r="J2113" s="134">
        <f>IF('2-E-Communication'!$AD$65="no","",ROUND($I2113,4))</f>
        <v>9.8000000000000004E-2</v>
      </c>
      <c r="K2113" s="134">
        <f>IF('2-E-Communication'!$AD$66="no","",ROUND($I2113,4))</f>
        <v>9.8000000000000004E-2</v>
      </c>
      <c r="L2113" s="134">
        <f>IF('2-E-Communication'!$AD$67="no","",ROUND($I2113,4))</f>
        <v>9.8000000000000004E-2</v>
      </c>
      <c r="M2113" s="134">
        <f>IF('2-E-Communication'!$AD$68="no","",ROUND($I2113,4))</f>
        <v>9.8000000000000004E-2</v>
      </c>
    </row>
    <row r="2114" spans="9:13" x14ac:dyDescent="0.25">
      <c r="I2114" s="134">
        <f t="shared" si="225"/>
        <v>9.9000000000000074E-2</v>
      </c>
      <c r="J2114" s="134">
        <f>IF('2-E-Communication'!$AD$65="no","",ROUND($I2114,4))</f>
        <v>9.9000000000000005E-2</v>
      </c>
      <c r="K2114" s="134">
        <f>IF('2-E-Communication'!$AD$66="no","",ROUND($I2114,4))</f>
        <v>9.9000000000000005E-2</v>
      </c>
      <c r="L2114" s="134">
        <f>IF('2-E-Communication'!$AD$67="no","",ROUND($I2114,4))</f>
        <v>9.9000000000000005E-2</v>
      </c>
      <c r="M2114" s="134">
        <f>IF('2-E-Communication'!$AD$68="no","",ROUND($I2114,4))</f>
        <v>9.9000000000000005E-2</v>
      </c>
    </row>
    <row r="2115" spans="9:13" x14ac:dyDescent="0.25">
      <c r="I2115" s="134">
        <f t="shared" si="225"/>
        <v>0.10000000000000007</v>
      </c>
      <c r="J2115" s="134">
        <f>IF('2-E-Communication'!$AD$65="no","",ROUND($I2115,4))</f>
        <v>0.1</v>
      </c>
      <c r="K2115" s="134">
        <f>IF('2-E-Communication'!$AD$66="no","",ROUND($I2115,4))</f>
        <v>0.1</v>
      </c>
      <c r="L2115" s="134">
        <f>IF('2-E-Communication'!$AD$67="no","",ROUND($I2115,4))</f>
        <v>0.1</v>
      </c>
      <c r="M2115" s="134">
        <f>IF('2-E-Communication'!$AD$68="no","",ROUND($I2115,4))</f>
        <v>0.1</v>
      </c>
    </row>
    <row r="2116" spans="9:13" x14ac:dyDescent="0.25">
      <c r="I2116" s="134">
        <f t="shared" si="225"/>
        <v>0.10100000000000008</v>
      </c>
      <c r="J2116" s="134">
        <f>IF('2-E-Communication'!$AD$65="no","",ROUND($I2116,4))</f>
        <v>0.10100000000000001</v>
      </c>
      <c r="K2116" s="134">
        <f>IF('2-E-Communication'!$AD$66="no","",ROUND($I2116,4))</f>
        <v>0.10100000000000001</v>
      </c>
      <c r="L2116" s="134">
        <f>IF('2-E-Communication'!$AD$67="no","",ROUND($I2116,4))</f>
        <v>0.10100000000000001</v>
      </c>
      <c r="M2116" s="134">
        <f>IF('2-E-Communication'!$AD$68="no","",ROUND($I2116,4))</f>
        <v>0.10100000000000001</v>
      </c>
    </row>
    <row r="2117" spans="9:13" x14ac:dyDescent="0.25">
      <c r="I2117" s="134">
        <f t="shared" si="225"/>
        <v>0.10200000000000008</v>
      </c>
      <c r="J2117" s="134">
        <f>IF('2-E-Communication'!$AD$65="no","",ROUND($I2117,4))</f>
        <v>0.10199999999999999</v>
      </c>
      <c r="K2117" s="134">
        <f>IF('2-E-Communication'!$AD$66="no","",ROUND($I2117,4))</f>
        <v>0.10199999999999999</v>
      </c>
      <c r="L2117" s="134">
        <f>IF('2-E-Communication'!$AD$67="no","",ROUND($I2117,4))</f>
        <v>0.10199999999999999</v>
      </c>
      <c r="M2117" s="134">
        <f>IF('2-E-Communication'!$AD$68="no","",ROUND($I2117,4))</f>
        <v>0.10199999999999999</v>
      </c>
    </row>
    <row r="2118" spans="9:13" x14ac:dyDescent="0.25">
      <c r="I2118" s="134">
        <f t="shared" si="225"/>
        <v>0.10300000000000008</v>
      </c>
      <c r="J2118" s="134">
        <f>IF('2-E-Communication'!$AD$65="no","",ROUND($I2118,4))</f>
        <v>0.10299999999999999</v>
      </c>
      <c r="K2118" s="134">
        <f>IF('2-E-Communication'!$AD$66="no","",ROUND($I2118,4))</f>
        <v>0.10299999999999999</v>
      </c>
      <c r="L2118" s="134">
        <f>IF('2-E-Communication'!$AD$67="no","",ROUND($I2118,4))</f>
        <v>0.10299999999999999</v>
      </c>
      <c r="M2118" s="134">
        <f>IF('2-E-Communication'!$AD$68="no","",ROUND($I2118,4))</f>
        <v>0.10299999999999999</v>
      </c>
    </row>
    <row r="2119" spans="9:13" x14ac:dyDescent="0.25">
      <c r="I2119" s="134">
        <f t="shared" si="225"/>
        <v>0.10400000000000008</v>
      </c>
      <c r="J2119" s="134">
        <f>IF('2-E-Communication'!$AD$65="no","",ROUND($I2119,4))</f>
        <v>0.104</v>
      </c>
      <c r="K2119" s="134">
        <f>IF('2-E-Communication'!$AD$66="no","",ROUND($I2119,4))</f>
        <v>0.104</v>
      </c>
      <c r="L2119" s="134">
        <f>IF('2-E-Communication'!$AD$67="no","",ROUND($I2119,4))</f>
        <v>0.104</v>
      </c>
      <c r="M2119" s="134">
        <f>IF('2-E-Communication'!$AD$68="no","",ROUND($I2119,4))</f>
        <v>0.104</v>
      </c>
    </row>
    <row r="2120" spans="9:13" x14ac:dyDescent="0.25">
      <c r="I2120" s="134">
        <f t="shared" si="225"/>
        <v>0.10500000000000008</v>
      </c>
      <c r="J2120" s="134">
        <f>IF('2-E-Communication'!$AD$65="no","",ROUND($I2120,4))</f>
        <v>0.105</v>
      </c>
      <c r="K2120" s="134">
        <f>IF('2-E-Communication'!$AD$66="no","",ROUND($I2120,4))</f>
        <v>0.105</v>
      </c>
      <c r="L2120" s="134">
        <f>IF('2-E-Communication'!$AD$67="no","",ROUND($I2120,4))</f>
        <v>0.105</v>
      </c>
      <c r="M2120" s="134">
        <f>IF('2-E-Communication'!$AD$68="no","",ROUND($I2120,4))</f>
        <v>0.105</v>
      </c>
    </row>
    <row r="2121" spans="9:13" x14ac:dyDescent="0.25">
      <c r="I2121" s="134">
        <f t="shared" si="225"/>
        <v>0.10600000000000008</v>
      </c>
      <c r="J2121" s="134">
        <f>IF('2-E-Communication'!$AD$65="no","",ROUND($I2121,4))</f>
        <v>0.106</v>
      </c>
      <c r="K2121" s="134">
        <f>IF('2-E-Communication'!$AD$66="no","",ROUND($I2121,4))</f>
        <v>0.106</v>
      </c>
      <c r="L2121" s="134">
        <f>IF('2-E-Communication'!$AD$67="no","",ROUND($I2121,4))</f>
        <v>0.106</v>
      </c>
      <c r="M2121" s="134">
        <f>IF('2-E-Communication'!$AD$68="no","",ROUND($I2121,4))</f>
        <v>0.106</v>
      </c>
    </row>
    <row r="2122" spans="9:13" x14ac:dyDescent="0.25">
      <c r="I2122" s="134">
        <f t="shared" si="225"/>
        <v>0.10700000000000008</v>
      </c>
      <c r="J2122" s="134">
        <f>IF('2-E-Communication'!$AD$65="no","",ROUND($I2122,4))</f>
        <v>0.107</v>
      </c>
      <c r="K2122" s="134">
        <f>IF('2-E-Communication'!$AD$66="no","",ROUND($I2122,4))</f>
        <v>0.107</v>
      </c>
      <c r="L2122" s="134">
        <f>IF('2-E-Communication'!$AD$67="no","",ROUND($I2122,4))</f>
        <v>0.107</v>
      </c>
      <c r="M2122" s="134">
        <f>IF('2-E-Communication'!$AD$68="no","",ROUND($I2122,4))</f>
        <v>0.107</v>
      </c>
    </row>
    <row r="2123" spans="9:13" x14ac:dyDescent="0.25">
      <c r="I2123" s="134">
        <f t="shared" si="225"/>
        <v>0.10800000000000008</v>
      </c>
      <c r="J2123" s="134">
        <f>IF('2-E-Communication'!$AD$65="no","",ROUND($I2123,4))</f>
        <v>0.108</v>
      </c>
      <c r="K2123" s="134">
        <f>IF('2-E-Communication'!$AD$66="no","",ROUND($I2123,4))</f>
        <v>0.108</v>
      </c>
      <c r="L2123" s="134">
        <f>IF('2-E-Communication'!$AD$67="no","",ROUND($I2123,4))</f>
        <v>0.108</v>
      </c>
      <c r="M2123" s="134">
        <f>IF('2-E-Communication'!$AD$68="no","",ROUND($I2123,4))</f>
        <v>0.108</v>
      </c>
    </row>
    <row r="2124" spans="9:13" x14ac:dyDescent="0.25">
      <c r="I2124" s="134">
        <f t="shared" si="225"/>
        <v>0.10900000000000008</v>
      </c>
      <c r="J2124" s="134">
        <f>IF('2-E-Communication'!$AD$65="no","",ROUND($I2124,4))</f>
        <v>0.109</v>
      </c>
      <c r="K2124" s="134">
        <f>IF('2-E-Communication'!$AD$66="no","",ROUND($I2124,4))</f>
        <v>0.109</v>
      </c>
      <c r="L2124" s="134">
        <f>IF('2-E-Communication'!$AD$67="no","",ROUND($I2124,4))</f>
        <v>0.109</v>
      </c>
      <c r="M2124" s="134">
        <f>IF('2-E-Communication'!$AD$68="no","",ROUND($I2124,4))</f>
        <v>0.109</v>
      </c>
    </row>
    <row r="2125" spans="9:13" x14ac:dyDescent="0.25">
      <c r="I2125" s="134">
        <f t="shared" si="225"/>
        <v>0.11000000000000008</v>
      </c>
      <c r="J2125" s="134">
        <f>IF('2-E-Communication'!$AD$65="no","",ROUND($I2125,4))</f>
        <v>0.11</v>
      </c>
      <c r="K2125" s="134">
        <f>IF('2-E-Communication'!$AD$66="no","",ROUND($I2125,4))</f>
        <v>0.11</v>
      </c>
      <c r="L2125" s="134">
        <f>IF('2-E-Communication'!$AD$67="no","",ROUND($I2125,4))</f>
        <v>0.11</v>
      </c>
      <c r="M2125" s="134">
        <f>IF('2-E-Communication'!$AD$68="no","",ROUND($I2125,4))</f>
        <v>0.11</v>
      </c>
    </row>
    <row r="2126" spans="9:13" x14ac:dyDescent="0.25">
      <c r="I2126" s="134">
        <f t="shared" si="225"/>
        <v>0.11100000000000008</v>
      </c>
      <c r="J2126" s="134">
        <f>IF('2-E-Communication'!$AD$65="no","",ROUND($I2126,4))</f>
        <v>0.111</v>
      </c>
      <c r="K2126" s="134">
        <f>IF('2-E-Communication'!$AD$66="no","",ROUND($I2126,4))</f>
        <v>0.111</v>
      </c>
      <c r="L2126" s="134">
        <f>IF('2-E-Communication'!$AD$67="no","",ROUND($I2126,4))</f>
        <v>0.111</v>
      </c>
      <c r="M2126" s="134">
        <f>IF('2-E-Communication'!$AD$68="no","",ROUND($I2126,4))</f>
        <v>0.111</v>
      </c>
    </row>
    <row r="2127" spans="9:13" x14ac:dyDescent="0.25">
      <c r="I2127" s="134">
        <f t="shared" si="225"/>
        <v>0.11200000000000009</v>
      </c>
      <c r="J2127" s="134">
        <f>IF('2-E-Communication'!$AD$65="no","",ROUND($I2127,4))</f>
        <v>0.112</v>
      </c>
      <c r="K2127" s="134">
        <f>IF('2-E-Communication'!$AD$66="no","",ROUND($I2127,4))</f>
        <v>0.112</v>
      </c>
      <c r="L2127" s="134">
        <f>IF('2-E-Communication'!$AD$67="no","",ROUND($I2127,4))</f>
        <v>0.112</v>
      </c>
      <c r="M2127" s="134">
        <f>IF('2-E-Communication'!$AD$68="no","",ROUND($I2127,4))</f>
        <v>0.112</v>
      </c>
    </row>
    <row r="2128" spans="9:13" x14ac:dyDescent="0.25">
      <c r="I2128" s="134">
        <f t="shared" si="225"/>
        <v>0.11300000000000009</v>
      </c>
      <c r="J2128" s="134">
        <f>IF('2-E-Communication'!$AD$65="no","",ROUND($I2128,4))</f>
        <v>0.113</v>
      </c>
      <c r="K2128" s="134">
        <f>IF('2-E-Communication'!$AD$66="no","",ROUND($I2128,4))</f>
        <v>0.113</v>
      </c>
      <c r="L2128" s="134">
        <f>IF('2-E-Communication'!$AD$67="no","",ROUND($I2128,4))</f>
        <v>0.113</v>
      </c>
      <c r="M2128" s="134">
        <f>IF('2-E-Communication'!$AD$68="no","",ROUND($I2128,4))</f>
        <v>0.113</v>
      </c>
    </row>
    <row r="2129" spans="9:13" x14ac:dyDescent="0.25">
      <c r="I2129" s="134">
        <f t="shared" si="225"/>
        <v>0.11400000000000009</v>
      </c>
      <c r="J2129" s="134">
        <f>IF('2-E-Communication'!$AD$65="no","",ROUND($I2129,4))</f>
        <v>0.114</v>
      </c>
      <c r="K2129" s="134">
        <f>IF('2-E-Communication'!$AD$66="no","",ROUND($I2129,4))</f>
        <v>0.114</v>
      </c>
      <c r="L2129" s="134">
        <f>IF('2-E-Communication'!$AD$67="no","",ROUND($I2129,4))</f>
        <v>0.114</v>
      </c>
      <c r="M2129" s="134">
        <f>IF('2-E-Communication'!$AD$68="no","",ROUND($I2129,4))</f>
        <v>0.114</v>
      </c>
    </row>
    <row r="2130" spans="9:13" x14ac:dyDescent="0.25">
      <c r="I2130" s="134">
        <f t="shared" si="225"/>
        <v>0.11500000000000009</v>
      </c>
      <c r="J2130" s="134">
        <f>IF('2-E-Communication'!$AD$65="no","",ROUND($I2130,4))</f>
        <v>0.115</v>
      </c>
      <c r="K2130" s="134">
        <f>IF('2-E-Communication'!$AD$66="no","",ROUND($I2130,4))</f>
        <v>0.115</v>
      </c>
      <c r="L2130" s="134">
        <f>IF('2-E-Communication'!$AD$67="no","",ROUND($I2130,4))</f>
        <v>0.115</v>
      </c>
      <c r="M2130" s="134">
        <f>IF('2-E-Communication'!$AD$68="no","",ROUND($I2130,4))</f>
        <v>0.115</v>
      </c>
    </row>
    <row r="2131" spans="9:13" x14ac:dyDescent="0.25">
      <c r="I2131" s="134">
        <f t="shared" si="225"/>
        <v>0.11600000000000009</v>
      </c>
      <c r="J2131" s="134">
        <f>IF('2-E-Communication'!$AD$65="no","",ROUND($I2131,4))</f>
        <v>0.11600000000000001</v>
      </c>
      <c r="K2131" s="134">
        <f>IF('2-E-Communication'!$AD$66="no","",ROUND($I2131,4))</f>
        <v>0.11600000000000001</v>
      </c>
      <c r="L2131" s="134">
        <f>IF('2-E-Communication'!$AD$67="no","",ROUND($I2131,4))</f>
        <v>0.11600000000000001</v>
      </c>
      <c r="M2131" s="134">
        <f>IF('2-E-Communication'!$AD$68="no","",ROUND($I2131,4))</f>
        <v>0.11600000000000001</v>
      </c>
    </row>
    <row r="2132" spans="9:13" x14ac:dyDescent="0.25">
      <c r="I2132" s="134">
        <f t="shared" si="225"/>
        <v>0.11700000000000009</v>
      </c>
      <c r="J2132" s="134">
        <f>IF('2-E-Communication'!$AD$65="no","",ROUND($I2132,4))</f>
        <v>0.11700000000000001</v>
      </c>
      <c r="K2132" s="134">
        <f>IF('2-E-Communication'!$AD$66="no","",ROUND($I2132,4))</f>
        <v>0.11700000000000001</v>
      </c>
      <c r="L2132" s="134">
        <f>IF('2-E-Communication'!$AD$67="no","",ROUND($I2132,4))</f>
        <v>0.11700000000000001</v>
      </c>
      <c r="M2132" s="134">
        <f>IF('2-E-Communication'!$AD$68="no","",ROUND($I2132,4))</f>
        <v>0.11700000000000001</v>
      </c>
    </row>
    <row r="2133" spans="9:13" x14ac:dyDescent="0.25">
      <c r="I2133" s="134">
        <f t="shared" si="225"/>
        <v>0.11800000000000009</v>
      </c>
      <c r="J2133" s="134">
        <f>IF('2-E-Communication'!$AD$65="no","",ROUND($I2133,4))</f>
        <v>0.11799999999999999</v>
      </c>
      <c r="K2133" s="134">
        <f>IF('2-E-Communication'!$AD$66="no","",ROUND($I2133,4))</f>
        <v>0.11799999999999999</v>
      </c>
      <c r="L2133" s="134">
        <f>IF('2-E-Communication'!$AD$67="no","",ROUND($I2133,4))</f>
        <v>0.11799999999999999</v>
      </c>
      <c r="M2133" s="134">
        <f>IF('2-E-Communication'!$AD$68="no","",ROUND($I2133,4))</f>
        <v>0.11799999999999999</v>
      </c>
    </row>
    <row r="2134" spans="9:13" x14ac:dyDescent="0.25">
      <c r="I2134" s="134">
        <f t="shared" si="225"/>
        <v>0.11900000000000009</v>
      </c>
      <c r="J2134" s="134">
        <f>IF('2-E-Communication'!$AD$65="no","",ROUND($I2134,4))</f>
        <v>0.11899999999999999</v>
      </c>
      <c r="K2134" s="134">
        <f>IF('2-E-Communication'!$AD$66="no","",ROUND($I2134,4))</f>
        <v>0.11899999999999999</v>
      </c>
      <c r="L2134" s="134">
        <f>IF('2-E-Communication'!$AD$67="no","",ROUND($I2134,4))</f>
        <v>0.11899999999999999</v>
      </c>
      <c r="M2134" s="134">
        <f>IF('2-E-Communication'!$AD$68="no","",ROUND($I2134,4))</f>
        <v>0.11899999999999999</v>
      </c>
    </row>
    <row r="2135" spans="9:13" x14ac:dyDescent="0.25">
      <c r="I2135" s="134">
        <f t="shared" si="225"/>
        <v>0.12000000000000009</v>
      </c>
      <c r="J2135" s="134">
        <f>IF('2-E-Communication'!$AD$65="no","",ROUND($I2135,4))</f>
        <v>0.12</v>
      </c>
      <c r="K2135" s="134">
        <f>IF('2-E-Communication'!$AD$66="no","",ROUND($I2135,4))</f>
        <v>0.12</v>
      </c>
      <c r="L2135" s="134">
        <f>IF('2-E-Communication'!$AD$67="no","",ROUND($I2135,4))</f>
        <v>0.12</v>
      </c>
      <c r="M2135" s="134">
        <f>IF('2-E-Communication'!$AD$68="no","",ROUND($I2135,4))</f>
        <v>0.12</v>
      </c>
    </row>
    <row r="2136" spans="9:13" x14ac:dyDescent="0.25">
      <c r="I2136" s="134">
        <f t="shared" ref="I2136:I2199" si="226">I2135+0.001</f>
        <v>0.12100000000000009</v>
      </c>
      <c r="J2136" s="134">
        <f>IF('2-E-Communication'!$AD$65="no","",ROUND($I2136,4))</f>
        <v>0.121</v>
      </c>
      <c r="K2136" s="134">
        <f>IF('2-E-Communication'!$AD$66="no","",ROUND($I2136,4))</f>
        <v>0.121</v>
      </c>
      <c r="L2136" s="134">
        <f>IF('2-E-Communication'!$AD$67="no","",ROUND($I2136,4))</f>
        <v>0.121</v>
      </c>
      <c r="M2136" s="134">
        <f>IF('2-E-Communication'!$AD$68="no","",ROUND($I2136,4))</f>
        <v>0.121</v>
      </c>
    </row>
    <row r="2137" spans="9:13" x14ac:dyDescent="0.25">
      <c r="I2137" s="134">
        <f t="shared" si="226"/>
        <v>0.12200000000000009</v>
      </c>
      <c r="J2137" s="134">
        <f>IF('2-E-Communication'!$AD$65="no","",ROUND($I2137,4))</f>
        <v>0.122</v>
      </c>
      <c r="K2137" s="134">
        <f>IF('2-E-Communication'!$AD$66="no","",ROUND($I2137,4))</f>
        <v>0.122</v>
      </c>
      <c r="L2137" s="134">
        <f>IF('2-E-Communication'!$AD$67="no","",ROUND($I2137,4))</f>
        <v>0.122</v>
      </c>
      <c r="M2137" s="134">
        <f>IF('2-E-Communication'!$AD$68="no","",ROUND($I2137,4))</f>
        <v>0.122</v>
      </c>
    </row>
    <row r="2138" spans="9:13" x14ac:dyDescent="0.25">
      <c r="I2138" s="134">
        <f t="shared" si="226"/>
        <v>0.1230000000000001</v>
      </c>
      <c r="J2138" s="134">
        <f>IF('2-E-Communication'!$AD$65="no","",ROUND($I2138,4))</f>
        <v>0.123</v>
      </c>
      <c r="K2138" s="134">
        <f>IF('2-E-Communication'!$AD$66="no","",ROUND($I2138,4))</f>
        <v>0.123</v>
      </c>
      <c r="L2138" s="134">
        <f>IF('2-E-Communication'!$AD$67="no","",ROUND($I2138,4))</f>
        <v>0.123</v>
      </c>
      <c r="M2138" s="134">
        <f>IF('2-E-Communication'!$AD$68="no","",ROUND($I2138,4))</f>
        <v>0.123</v>
      </c>
    </row>
    <row r="2139" spans="9:13" x14ac:dyDescent="0.25">
      <c r="I2139" s="134">
        <f t="shared" si="226"/>
        <v>0.1240000000000001</v>
      </c>
      <c r="J2139" s="134">
        <f>IF('2-E-Communication'!$AD$65="no","",ROUND($I2139,4))</f>
        <v>0.124</v>
      </c>
      <c r="K2139" s="134">
        <f>IF('2-E-Communication'!$AD$66="no","",ROUND($I2139,4))</f>
        <v>0.124</v>
      </c>
      <c r="L2139" s="134">
        <f>IF('2-E-Communication'!$AD$67="no","",ROUND($I2139,4))</f>
        <v>0.124</v>
      </c>
      <c r="M2139" s="134">
        <f>IF('2-E-Communication'!$AD$68="no","",ROUND($I2139,4))</f>
        <v>0.124</v>
      </c>
    </row>
    <row r="2140" spans="9:13" x14ac:dyDescent="0.25">
      <c r="I2140" s="134">
        <f t="shared" si="226"/>
        <v>0.12500000000000008</v>
      </c>
      <c r="J2140" s="134">
        <f>IF('2-E-Communication'!$AD$65="no","",ROUND($I2140,4))</f>
        <v>0.125</v>
      </c>
      <c r="K2140" s="134">
        <f>IF('2-E-Communication'!$AD$66="no","",ROUND($I2140,4))</f>
        <v>0.125</v>
      </c>
      <c r="L2140" s="134">
        <f>IF('2-E-Communication'!$AD$67="no","",ROUND($I2140,4))</f>
        <v>0.125</v>
      </c>
      <c r="M2140" s="134">
        <f>IF('2-E-Communication'!$AD$68="no","",ROUND($I2140,4))</f>
        <v>0.125</v>
      </c>
    </row>
    <row r="2141" spans="9:13" x14ac:dyDescent="0.25">
      <c r="I2141" s="134">
        <f t="shared" si="226"/>
        <v>0.12600000000000008</v>
      </c>
      <c r="J2141" s="134">
        <f>IF('2-E-Communication'!$AD$65="no","",ROUND($I2141,4))</f>
        <v>0.126</v>
      </c>
      <c r="K2141" s="134">
        <f>IF('2-E-Communication'!$AD$66="no","",ROUND($I2141,4))</f>
        <v>0.126</v>
      </c>
      <c r="L2141" s="134">
        <f>IF('2-E-Communication'!$AD$67="no","",ROUND($I2141,4))</f>
        <v>0.126</v>
      </c>
      <c r="M2141" s="134">
        <f>IF('2-E-Communication'!$AD$68="no","",ROUND($I2141,4))</f>
        <v>0.126</v>
      </c>
    </row>
    <row r="2142" spans="9:13" x14ac:dyDescent="0.25">
      <c r="I2142" s="134">
        <f t="shared" si="226"/>
        <v>0.12700000000000009</v>
      </c>
      <c r="J2142" s="134">
        <f>IF('2-E-Communication'!$AD$65="no","",ROUND($I2142,4))</f>
        <v>0.127</v>
      </c>
      <c r="K2142" s="134">
        <f>IF('2-E-Communication'!$AD$66="no","",ROUND($I2142,4))</f>
        <v>0.127</v>
      </c>
      <c r="L2142" s="134">
        <f>IF('2-E-Communication'!$AD$67="no","",ROUND($I2142,4))</f>
        <v>0.127</v>
      </c>
      <c r="M2142" s="134">
        <f>IF('2-E-Communication'!$AD$68="no","",ROUND($I2142,4))</f>
        <v>0.127</v>
      </c>
    </row>
    <row r="2143" spans="9:13" x14ac:dyDescent="0.25">
      <c r="I2143" s="134">
        <f t="shared" si="226"/>
        <v>0.12800000000000009</v>
      </c>
      <c r="J2143" s="134">
        <f>IF('2-E-Communication'!$AD$65="no","",ROUND($I2143,4))</f>
        <v>0.128</v>
      </c>
      <c r="K2143" s="134">
        <f>IF('2-E-Communication'!$AD$66="no","",ROUND($I2143,4))</f>
        <v>0.128</v>
      </c>
      <c r="L2143" s="134">
        <f>IF('2-E-Communication'!$AD$67="no","",ROUND($I2143,4))</f>
        <v>0.128</v>
      </c>
      <c r="M2143" s="134">
        <f>IF('2-E-Communication'!$AD$68="no","",ROUND($I2143,4))</f>
        <v>0.128</v>
      </c>
    </row>
    <row r="2144" spans="9:13" x14ac:dyDescent="0.25">
      <c r="I2144" s="134">
        <f t="shared" si="226"/>
        <v>0.12900000000000009</v>
      </c>
      <c r="J2144" s="134">
        <f>IF('2-E-Communication'!$AD$65="no","",ROUND($I2144,4))</f>
        <v>0.129</v>
      </c>
      <c r="K2144" s="134">
        <f>IF('2-E-Communication'!$AD$66="no","",ROUND($I2144,4))</f>
        <v>0.129</v>
      </c>
      <c r="L2144" s="134">
        <f>IF('2-E-Communication'!$AD$67="no","",ROUND($I2144,4))</f>
        <v>0.129</v>
      </c>
      <c r="M2144" s="134">
        <f>IF('2-E-Communication'!$AD$68="no","",ROUND($I2144,4))</f>
        <v>0.129</v>
      </c>
    </row>
    <row r="2145" spans="9:13" x14ac:dyDescent="0.25">
      <c r="I2145" s="134">
        <f t="shared" si="226"/>
        <v>0.13000000000000009</v>
      </c>
      <c r="J2145" s="134">
        <f>IF('2-E-Communication'!$AD$65="no","",ROUND($I2145,4))</f>
        <v>0.13</v>
      </c>
      <c r="K2145" s="134">
        <f>IF('2-E-Communication'!$AD$66="no","",ROUND($I2145,4))</f>
        <v>0.13</v>
      </c>
      <c r="L2145" s="134">
        <f>IF('2-E-Communication'!$AD$67="no","",ROUND($I2145,4))</f>
        <v>0.13</v>
      </c>
      <c r="M2145" s="134">
        <f>IF('2-E-Communication'!$AD$68="no","",ROUND($I2145,4))</f>
        <v>0.13</v>
      </c>
    </row>
    <row r="2146" spans="9:13" x14ac:dyDescent="0.25">
      <c r="I2146" s="134">
        <f t="shared" si="226"/>
        <v>0.13100000000000009</v>
      </c>
      <c r="J2146" s="134">
        <f>IF('2-E-Communication'!$AD$65="no","",ROUND($I2146,4))</f>
        <v>0.13100000000000001</v>
      </c>
      <c r="K2146" s="134">
        <f>IF('2-E-Communication'!$AD$66="no","",ROUND($I2146,4))</f>
        <v>0.13100000000000001</v>
      </c>
      <c r="L2146" s="134">
        <f>IF('2-E-Communication'!$AD$67="no","",ROUND($I2146,4))</f>
        <v>0.13100000000000001</v>
      </c>
      <c r="M2146" s="134">
        <f>IF('2-E-Communication'!$AD$68="no","",ROUND($I2146,4))</f>
        <v>0.13100000000000001</v>
      </c>
    </row>
    <row r="2147" spans="9:13" x14ac:dyDescent="0.25">
      <c r="I2147" s="134">
        <f t="shared" si="226"/>
        <v>0.13200000000000009</v>
      </c>
      <c r="J2147" s="134">
        <f>IF('2-E-Communication'!$AD$65="no","",ROUND($I2147,4))</f>
        <v>0.13200000000000001</v>
      </c>
      <c r="K2147" s="134">
        <f>IF('2-E-Communication'!$AD$66="no","",ROUND($I2147,4))</f>
        <v>0.13200000000000001</v>
      </c>
      <c r="L2147" s="134">
        <f>IF('2-E-Communication'!$AD$67="no","",ROUND($I2147,4))</f>
        <v>0.13200000000000001</v>
      </c>
      <c r="M2147" s="134">
        <f>IF('2-E-Communication'!$AD$68="no","",ROUND($I2147,4))</f>
        <v>0.13200000000000001</v>
      </c>
    </row>
    <row r="2148" spans="9:13" x14ac:dyDescent="0.25">
      <c r="I2148" s="134">
        <f t="shared" si="226"/>
        <v>0.13300000000000009</v>
      </c>
      <c r="J2148" s="134">
        <f>IF('2-E-Communication'!$AD$65="no","",ROUND($I2148,4))</f>
        <v>0.13300000000000001</v>
      </c>
      <c r="K2148" s="134">
        <f>IF('2-E-Communication'!$AD$66="no","",ROUND($I2148,4))</f>
        <v>0.13300000000000001</v>
      </c>
      <c r="L2148" s="134">
        <f>IF('2-E-Communication'!$AD$67="no","",ROUND($I2148,4))</f>
        <v>0.13300000000000001</v>
      </c>
      <c r="M2148" s="134">
        <f>IF('2-E-Communication'!$AD$68="no","",ROUND($I2148,4))</f>
        <v>0.13300000000000001</v>
      </c>
    </row>
    <row r="2149" spans="9:13" x14ac:dyDescent="0.25">
      <c r="I2149" s="134">
        <f t="shared" si="226"/>
        <v>0.13400000000000009</v>
      </c>
      <c r="J2149" s="134">
        <f>IF('2-E-Communication'!$AD$65="no","",ROUND($I2149,4))</f>
        <v>0.13400000000000001</v>
      </c>
      <c r="K2149" s="134">
        <f>IF('2-E-Communication'!$AD$66="no","",ROUND($I2149,4))</f>
        <v>0.13400000000000001</v>
      </c>
      <c r="L2149" s="134">
        <f>IF('2-E-Communication'!$AD$67="no","",ROUND($I2149,4))</f>
        <v>0.13400000000000001</v>
      </c>
      <c r="M2149" s="134">
        <f>IF('2-E-Communication'!$AD$68="no","",ROUND($I2149,4))</f>
        <v>0.13400000000000001</v>
      </c>
    </row>
    <row r="2150" spans="9:13" x14ac:dyDescent="0.25">
      <c r="I2150" s="134">
        <f t="shared" si="226"/>
        <v>0.13500000000000009</v>
      </c>
      <c r="J2150" s="134">
        <f>IF('2-E-Communication'!$AD$65="no","",ROUND($I2150,4))</f>
        <v>0.13500000000000001</v>
      </c>
      <c r="K2150" s="134">
        <f>IF('2-E-Communication'!$AD$66="no","",ROUND($I2150,4))</f>
        <v>0.13500000000000001</v>
      </c>
      <c r="L2150" s="134">
        <f>IF('2-E-Communication'!$AD$67="no","",ROUND($I2150,4))</f>
        <v>0.13500000000000001</v>
      </c>
      <c r="M2150" s="134">
        <f>IF('2-E-Communication'!$AD$68="no","",ROUND($I2150,4))</f>
        <v>0.13500000000000001</v>
      </c>
    </row>
    <row r="2151" spans="9:13" x14ac:dyDescent="0.25">
      <c r="I2151" s="134">
        <f t="shared" si="226"/>
        <v>0.13600000000000009</v>
      </c>
      <c r="J2151" s="134">
        <f>IF('2-E-Communication'!$AD$65="no","",ROUND($I2151,4))</f>
        <v>0.13600000000000001</v>
      </c>
      <c r="K2151" s="134">
        <f>IF('2-E-Communication'!$AD$66="no","",ROUND($I2151,4))</f>
        <v>0.13600000000000001</v>
      </c>
      <c r="L2151" s="134">
        <f>IF('2-E-Communication'!$AD$67="no","",ROUND($I2151,4))</f>
        <v>0.13600000000000001</v>
      </c>
      <c r="M2151" s="134">
        <f>IF('2-E-Communication'!$AD$68="no","",ROUND($I2151,4))</f>
        <v>0.13600000000000001</v>
      </c>
    </row>
    <row r="2152" spans="9:13" x14ac:dyDescent="0.25">
      <c r="I2152" s="134">
        <f t="shared" si="226"/>
        <v>0.13700000000000009</v>
      </c>
      <c r="J2152" s="134">
        <f>IF('2-E-Communication'!$AD$65="no","",ROUND($I2152,4))</f>
        <v>0.13700000000000001</v>
      </c>
      <c r="K2152" s="134">
        <f>IF('2-E-Communication'!$AD$66="no","",ROUND($I2152,4))</f>
        <v>0.13700000000000001</v>
      </c>
      <c r="L2152" s="134">
        <f>IF('2-E-Communication'!$AD$67="no","",ROUND($I2152,4))</f>
        <v>0.13700000000000001</v>
      </c>
      <c r="M2152" s="134">
        <f>IF('2-E-Communication'!$AD$68="no","",ROUND($I2152,4))</f>
        <v>0.13700000000000001</v>
      </c>
    </row>
    <row r="2153" spans="9:13" x14ac:dyDescent="0.25">
      <c r="I2153" s="134">
        <f t="shared" si="226"/>
        <v>0.13800000000000009</v>
      </c>
      <c r="J2153" s="134">
        <f>IF('2-E-Communication'!$AD$65="no","",ROUND($I2153,4))</f>
        <v>0.13800000000000001</v>
      </c>
      <c r="K2153" s="134">
        <f>IF('2-E-Communication'!$AD$66="no","",ROUND($I2153,4))</f>
        <v>0.13800000000000001</v>
      </c>
      <c r="L2153" s="134">
        <f>IF('2-E-Communication'!$AD$67="no","",ROUND($I2153,4))</f>
        <v>0.13800000000000001</v>
      </c>
      <c r="M2153" s="134">
        <f>IF('2-E-Communication'!$AD$68="no","",ROUND($I2153,4))</f>
        <v>0.13800000000000001</v>
      </c>
    </row>
    <row r="2154" spans="9:13" x14ac:dyDescent="0.25">
      <c r="I2154" s="134">
        <f t="shared" si="226"/>
        <v>0.1390000000000001</v>
      </c>
      <c r="J2154" s="134">
        <f>IF('2-E-Communication'!$AD$65="no","",ROUND($I2154,4))</f>
        <v>0.13900000000000001</v>
      </c>
      <c r="K2154" s="134">
        <f>IF('2-E-Communication'!$AD$66="no","",ROUND($I2154,4))</f>
        <v>0.13900000000000001</v>
      </c>
      <c r="L2154" s="134">
        <f>IF('2-E-Communication'!$AD$67="no","",ROUND($I2154,4))</f>
        <v>0.13900000000000001</v>
      </c>
      <c r="M2154" s="134">
        <f>IF('2-E-Communication'!$AD$68="no","",ROUND($I2154,4))</f>
        <v>0.13900000000000001</v>
      </c>
    </row>
    <row r="2155" spans="9:13" x14ac:dyDescent="0.25">
      <c r="I2155" s="134">
        <f t="shared" si="226"/>
        <v>0.1400000000000001</v>
      </c>
      <c r="J2155" s="134">
        <f>IF('2-E-Communication'!$AD$65="no","",ROUND($I2155,4))</f>
        <v>0.14000000000000001</v>
      </c>
      <c r="K2155" s="134">
        <f>IF('2-E-Communication'!$AD$66="no","",ROUND($I2155,4))</f>
        <v>0.14000000000000001</v>
      </c>
      <c r="L2155" s="134">
        <f>IF('2-E-Communication'!$AD$67="no","",ROUND($I2155,4))</f>
        <v>0.14000000000000001</v>
      </c>
      <c r="M2155" s="134">
        <f>IF('2-E-Communication'!$AD$68="no","",ROUND($I2155,4))</f>
        <v>0.14000000000000001</v>
      </c>
    </row>
    <row r="2156" spans="9:13" x14ac:dyDescent="0.25">
      <c r="I2156" s="134">
        <f t="shared" si="226"/>
        <v>0.1410000000000001</v>
      </c>
      <c r="J2156" s="134">
        <f>IF('2-E-Communication'!$AD$65="no","",ROUND($I2156,4))</f>
        <v>0.14099999999999999</v>
      </c>
      <c r="K2156" s="134">
        <f>IF('2-E-Communication'!$AD$66="no","",ROUND($I2156,4))</f>
        <v>0.14099999999999999</v>
      </c>
      <c r="L2156" s="134">
        <f>IF('2-E-Communication'!$AD$67="no","",ROUND($I2156,4))</f>
        <v>0.14099999999999999</v>
      </c>
      <c r="M2156" s="134">
        <f>IF('2-E-Communication'!$AD$68="no","",ROUND($I2156,4))</f>
        <v>0.14099999999999999</v>
      </c>
    </row>
    <row r="2157" spans="9:13" x14ac:dyDescent="0.25">
      <c r="I2157" s="134">
        <f t="shared" si="226"/>
        <v>0.1420000000000001</v>
      </c>
      <c r="J2157" s="134">
        <f>IF('2-E-Communication'!$AD$65="no","",ROUND($I2157,4))</f>
        <v>0.14199999999999999</v>
      </c>
      <c r="K2157" s="134">
        <f>IF('2-E-Communication'!$AD$66="no","",ROUND($I2157,4))</f>
        <v>0.14199999999999999</v>
      </c>
      <c r="L2157" s="134">
        <f>IF('2-E-Communication'!$AD$67="no","",ROUND($I2157,4))</f>
        <v>0.14199999999999999</v>
      </c>
      <c r="M2157" s="134">
        <f>IF('2-E-Communication'!$AD$68="no","",ROUND($I2157,4))</f>
        <v>0.14199999999999999</v>
      </c>
    </row>
    <row r="2158" spans="9:13" x14ac:dyDescent="0.25">
      <c r="I2158" s="134">
        <f t="shared" si="226"/>
        <v>0.1430000000000001</v>
      </c>
      <c r="J2158" s="134">
        <f>IF('2-E-Communication'!$AD$65="no","",ROUND($I2158,4))</f>
        <v>0.14299999999999999</v>
      </c>
      <c r="K2158" s="134">
        <f>IF('2-E-Communication'!$AD$66="no","",ROUND($I2158,4))</f>
        <v>0.14299999999999999</v>
      </c>
      <c r="L2158" s="134">
        <f>IF('2-E-Communication'!$AD$67="no","",ROUND($I2158,4))</f>
        <v>0.14299999999999999</v>
      </c>
      <c r="M2158" s="134">
        <f>IF('2-E-Communication'!$AD$68="no","",ROUND($I2158,4))</f>
        <v>0.14299999999999999</v>
      </c>
    </row>
    <row r="2159" spans="9:13" x14ac:dyDescent="0.25">
      <c r="I2159" s="134">
        <f t="shared" si="226"/>
        <v>0.1440000000000001</v>
      </c>
      <c r="J2159" s="134">
        <f>IF('2-E-Communication'!$AD$65="no","",ROUND($I2159,4))</f>
        <v>0.14399999999999999</v>
      </c>
      <c r="K2159" s="134">
        <f>IF('2-E-Communication'!$AD$66="no","",ROUND($I2159,4))</f>
        <v>0.14399999999999999</v>
      </c>
      <c r="L2159" s="134">
        <f>IF('2-E-Communication'!$AD$67="no","",ROUND($I2159,4))</f>
        <v>0.14399999999999999</v>
      </c>
      <c r="M2159" s="134">
        <f>IF('2-E-Communication'!$AD$68="no","",ROUND($I2159,4))</f>
        <v>0.14399999999999999</v>
      </c>
    </row>
    <row r="2160" spans="9:13" x14ac:dyDescent="0.25">
      <c r="I2160" s="134">
        <f t="shared" si="226"/>
        <v>0.1450000000000001</v>
      </c>
      <c r="J2160" s="134">
        <f>IF('2-E-Communication'!$AD$65="no","",ROUND($I2160,4))</f>
        <v>0.14499999999999999</v>
      </c>
      <c r="K2160" s="134">
        <f>IF('2-E-Communication'!$AD$66="no","",ROUND($I2160,4))</f>
        <v>0.14499999999999999</v>
      </c>
      <c r="L2160" s="134">
        <f>IF('2-E-Communication'!$AD$67="no","",ROUND($I2160,4))</f>
        <v>0.14499999999999999</v>
      </c>
      <c r="M2160" s="134">
        <f>IF('2-E-Communication'!$AD$68="no","",ROUND($I2160,4))</f>
        <v>0.14499999999999999</v>
      </c>
    </row>
    <row r="2161" spans="9:13" x14ac:dyDescent="0.25">
      <c r="I2161" s="134">
        <f t="shared" si="226"/>
        <v>0.1460000000000001</v>
      </c>
      <c r="J2161" s="134">
        <f>IF('2-E-Communication'!$AD$65="no","",ROUND($I2161,4))</f>
        <v>0.14599999999999999</v>
      </c>
      <c r="K2161" s="134">
        <f>IF('2-E-Communication'!$AD$66="no","",ROUND($I2161,4))</f>
        <v>0.14599999999999999</v>
      </c>
      <c r="L2161" s="134">
        <f>IF('2-E-Communication'!$AD$67="no","",ROUND($I2161,4))</f>
        <v>0.14599999999999999</v>
      </c>
      <c r="M2161" s="134">
        <f>IF('2-E-Communication'!$AD$68="no","",ROUND($I2161,4))</f>
        <v>0.14599999999999999</v>
      </c>
    </row>
    <row r="2162" spans="9:13" x14ac:dyDescent="0.25">
      <c r="I2162" s="134">
        <f t="shared" si="226"/>
        <v>0.1470000000000001</v>
      </c>
      <c r="J2162" s="134">
        <f>IF('2-E-Communication'!$AD$65="no","",ROUND($I2162,4))</f>
        <v>0.14699999999999999</v>
      </c>
      <c r="K2162" s="134">
        <f>IF('2-E-Communication'!$AD$66="no","",ROUND($I2162,4))</f>
        <v>0.14699999999999999</v>
      </c>
      <c r="L2162" s="134">
        <f>IF('2-E-Communication'!$AD$67="no","",ROUND($I2162,4))</f>
        <v>0.14699999999999999</v>
      </c>
      <c r="M2162" s="134">
        <f>IF('2-E-Communication'!$AD$68="no","",ROUND($I2162,4))</f>
        <v>0.14699999999999999</v>
      </c>
    </row>
    <row r="2163" spans="9:13" x14ac:dyDescent="0.25">
      <c r="I2163" s="134">
        <f t="shared" si="226"/>
        <v>0.1480000000000001</v>
      </c>
      <c r="J2163" s="134">
        <f>IF('2-E-Communication'!$AD$65="no","",ROUND($I2163,4))</f>
        <v>0.14799999999999999</v>
      </c>
      <c r="K2163" s="134">
        <f>IF('2-E-Communication'!$AD$66="no","",ROUND($I2163,4))</f>
        <v>0.14799999999999999</v>
      </c>
      <c r="L2163" s="134">
        <f>IF('2-E-Communication'!$AD$67="no","",ROUND($I2163,4))</f>
        <v>0.14799999999999999</v>
      </c>
      <c r="M2163" s="134">
        <f>IF('2-E-Communication'!$AD$68="no","",ROUND($I2163,4))</f>
        <v>0.14799999999999999</v>
      </c>
    </row>
    <row r="2164" spans="9:13" x14ac:dyDescent="0.25">
      <c r="I2164" s="134">
        <f t="shared" si="226"/>
        <v>0.1490000000000001</v>
      </c>
      <c r="J2164" s="134">
        <f>IF('2-E-Communication'!$AD$65="no","",ROUND($I2164,4))</f>
        <v>0.14899999999999999</v>
      </c>
      <c r="K2164" s="134">
        <f>IF('2-E-Communication'!$AD$66="no","",ROUND($I2164,4))</f>
        <v>0.14899999999999999</v>
      </c>
      <c r="L2164" s="134">
        <f>IF('2-E-Communication'!$AD$67="no","",ROUND($I2164,4))</f>
        <v>0.14899999999999999</v>
      </c>
      <c r="M2164" s="134">
        <f>IF('2-E-Communication'!$AD$68="no","",ROUND($I2164,4))</f>
        <v>0.14899999999999999</v>
      </c>
    </row>
    <row r="2165" spans="9:13" x14ac:dyDescent="0.25">
      <c r="I2165" s="134">
        <f t="shared" si="226"/>
        <v>0.15000000000000011</v>
      </c>
      <c r="J2165" s="134">
        <f>IF('2-E-Communication'!$AD$65="no","",ROUND($I2165,4))</f>
        <v>0.15</v>
      </c>
      <c r="K2165" s="134">
        <f>IF('2-E-Communication'!$AD$66="no","",ROUND($I2165,4))</f>
        <v>0.15</v>
      </c>
      <c r="L2165" s="134">
        <f>IF('2-E-Communication'!$AD$67="no","",ROUND($I2165,4))</f>
        <v>0.15</v>
      </c>
      <c r="M2165" s="134">
        <f>IF('2-E-Communication'!$AD$68="no","",ROUND($I2165,4))</f>
        <v>0.15</v>
      </c>
    </row>
    <row r="2166" spans="9:13" x14ac:dyDescent="0.25">
      <c r="I2166" s="134">
        <f t="shared" si="226"/>
        <v>0.15100000000000011</v>
      </c>
      <c r="J2166" s="134">
        <f>IF('2-E-Communication'!$AD$65="no","",ROUND($I2166,4))</f>
        <v>0.151</v>
      </c>
      <c r="K2166" s="134">
        <f>IF('2-E-Communication'!$AD$66="no","",ROUND($I2166,4))</f>
        <v>0.151</v>
      </c>
      <c r="L2166" s="134">
        <f>IF('2-E-Communication'!$AD$67="no","",ROUND($I2166,4))</f>
        <v>0.151</v>
      </c>
      <c r="M2166" s="134">
        <f>IF('2-E-Communication'!$AD$68="no","",ROUND($I2166,4))</f>
        <v>0.151</v>
      </c>
    </row>
    <row r="2167" spans="9:13" x14ac:dyDescent="0.25">
      <c r="I2167" s="134">
        <f t="shared" si="226"/>
        <v>0.15200000000000011</v>
      </c>
      <c r="J2167" s="134">
        <f>IF('2-E-Communication'!$AD$65="no","",ROUND($I2167,4))</f>
        <v>0.152</v>
      </c>
      <c r="K2167" s="134">
        <f>IF('2-E-Communication'!$AD$66="no","",ROUND($I2167,4))</f>
        <v>0.152</v>
      </c>
      <c r="L2167" s="134">
        <f>IF('2-E-Communication'!$AD$67="no","",ROUND($I2167,4))</f>
        <v>0.152</v>
      </c>
      <c r="M2167" s="134">
        <f>IF('2-E-Communication'!$AD$68="no","",ROUND($I2167,4))</f>
        <v>0.152</v>
      </c>
    </row>
    <row r="2168" spans="9:13" x14ac:dyDescent="0.25">
      <c r="I2168" s="134">
        <f t="shared" si="226"/>
        <v>0.15300000000000011</v>
      </c>
      <c r="J2168" s="134">
        <f>IF('2-E-Communication'!$AD$65="no","",ROUND($I2168,4))</f>
        <v>0.153</v>
      </c>
      <c r="K2168" s="134">
        <f>IF('2-E-Communication'!$AD$66="no","",ROUND($I2168,4))</f>
        <v>0.153</v>
      </c>
      <c r="L2168" s="134">
        <f>IF('2-E-Communication'!$AD$67="no","",ROUND($I2168,4))</f>
        <v>0.153</v>
      </c>
      <c r="M2168" s="134">
        <f>IF('2-E-Communication'!$AD$68="no","",ROUND($I2168,4))</f>
        <v>0.153</v>
      </c>
    </row>
    <row r="2169" spans="9:13" x14ac:dyDescent="0.25">
      <c r="I2169" s="134">
        <f t="shared" si="226"/>
        <v>0.15400000000000011</v>
      </c>
      <c r="J2169" s="134">
        <f>IF('2-E-Communication'!$AD$65="no","",ROUND($I2169,4))</f>
        <v>0.154</v>
      </c>
      <c r="K2169" s="134">
        <f>IF('2-E-Communication'!$AD$66="no","",ROUND($I2169,4))</f>
        <v>0.154</v>
      </c>
      <c r="L2169" s="134">
        <f>IF('2-E-Communication'!$AD$67="no","",ROUND($I2169,4))</f>
        <v>0.154</v>
      </c>
      <c r="M2169" s="134">
        <f>IF('2-E-Communication'!$AD$68="no","",ROUND($I2169,4))</f>
        <v>0.154</v>
      </c>
    </row>
    <row r="2170" spans="9:13" x14ac:dyDescent="0.25">
      <c r="I2170" s="134">
        <f t="shared" si="226"/>
        <v>0.15500000000000011</v>
      </c>
      <c r="J2170" s="134">
        <f>IF('2-E-Communication'!$AD$65="no","",ROUND($I2170,4))</f>
        <v>0.155</v>
      </c>
      <c r="K2170" s="134">
        <f>IF('2-E-Communication'!$AD$66="no","",ROUND($I2170,4))</f>
        <v>0.155</v>
      </c>
      <c r="L2170" s="134">
        <f>IF('2-E-Communication'!$AD$67="no","",ROUND($I2170,4))</f>
        <v>0.155</v>
      </c>
      <c r="M2170" s="134">
        <f>IF('2-E-Communication'!$AD$68="no","",ROUND($I2170,4))</f>
        <v>0.155</v>
      </c>
    </row>
    <row r="2171" spans="9:13" x14ac:dyDescent="0.25">
      <c r="I2171" s="134">
        <f t="shared" si="226"/>
        <v>0.15600000000000011</v>
      </c>
      <c r="J2171" s="134">
        <f>IF('2-E-Communication'!$AD$65="no","",ROUND($I2171,4))</f>
        <v>0.156</v>
      </c>
      <c r="K2171" s="134">
        <f>IF('2-E-Communication'!$AD$66="no","",ROUND($I2171,4))</f>
        <v>0.156</v>
      </c>
      <c r="L2171" s="134">
        <f>IF('2-E-Communication'!$AD$67="no","",ROUND($I2171,4))</f>
        <v>0.156</v>
      </c>
      <c r="M2171" s="134">
        <f>IF('2-E-Communication'!$AD$68="no","",ROUND($I2171,4))</f>
        <v>0.156</v>
      </c>
    </row>
    <row r="2172" spans="9:13" x14ac:dyDescent="0.25">
      <c r="I2172" s="134">
        <f t="shared" si="226"/>
        <v>0.15700000000000011</v>
      </c>
      <c r="J2172" s="134">
        <f>IF('2-E-Communication'!$AD$65="no","",ROUND($I2172,4))</f>
        <v>0.157</v>
      </c>
      <c r="K2172" s="134">
        <f>IF('2-E-Communication'!$AD$66="no","",ROUND($I2172,4))</f>
        <v>0.157</v>
      </c>
      <c r="L2172" s="134">
        <f>IF('2-E-Communication'!$AD$67="no","",ROUND($I2172,4))</f>
        <v>0.157</v>
      </c>
      <c r="M2172" s="134">
        <f>IF('2-E-Communication'!$AD$68="no","",ROUND($I2172,4))</f>
        <v>0.157</v>
      </c>
    </row>
    <row r="2173" spans="9:13" x14ac:dyDescent="0.25">
      <c r="I2173" s="134">
        <f t="shared" si="226"/>
        <v>0.15800000000000011</v>
      </c>
      <c r="J2173" s="134">
        <f>IF('2-E-Communication'!$AD$65="no","",ROUND($I2173,4))</f>
        <v>0.158</v>
      </c>
      <c r="K2173" s="134">
        <f>IF('2-E-Communication'!$AD$66="no","",ROUND($I2173,4))</f>
        <v>0.158</v>
      </c>
      <c r="L2173" s="134">
        <f>IF('2-E-Communication'!$AD$67="no","",ROUND($I2173,4))</f>
        <v>0.158</v>
      </c>
      <c r="M2173" s="134">
        <f>IF('2-E-Communication'!$AD$68="no","",ROUND($I2173,4))</f>
        <v>0.158</v>
      </c>
    </row>
    <row r="2174" spans="9:13" x14ac:dyDescent="0.25">
      <c r="I2174" s="134">
        <f t="shared" si="226"/>
        <v>0.15900000000000011</v>
      </c>
      <c r="J2174" s="134">
        <f>IF('2-E-Communication'!$AD$65="no","",ROUND($I2174,4))</f>
        <v>0.159</v>
      </c>
      <c r="K2174" s="134">
        <f>IF('2-E-Communication'!$AD$66="no","",ROUND($I2174,4))</f>
        <v>0.159</v>
      </c>
      <c r="L2174" s="134">
        <f>IF('2-E-Communication'!$AD$67="no","",ROUND($I2174,4))</f>
        <v>0.159</v>
      </c>
      <c r="M2174" s="134">
        <f>IF('2-E-Communication'!$AD$68="no","",ROUND($I2174,4))</f>
        <v>0.159</v>
      </c>
    </row>
    <row r="2175" spans="9:13" x14ac:dyDescent="0.25">
      <c r="I2175" s="134">
        <f t="shared" si="226"/>
        <v>0.16000000000000011</v>
      </c>
      <c r="J2175" s="134">
        <f>IF('2-E-Communication'!$AD$65="no","",ROUND($I2175,4))</f>
        <v>0.16</v>
      </c>
      <c r="K2175" s="134">
        <f>IF('2-E-Communication'!$AD$66="no","",ROUND($I2175,4))</f>
        <v>0.16</v>
      </c>
      <c r="L2175" s="134">
        <f>IF('2-E-Communication'!$AD$67="no","",ROUND($I2175,4))</f>
        <v>0.16</v>
      </c>
      <c r="M2175" s="134">
        <f>IF('2-E-Communication'!$AD$68="no","",ROUND($I2175,4))</f>
        <v>0.16</v>
      </c>
    </row>
    <row r="2176" spans="9:13" x14ac:dyDescent="0.25">
      <c r="I2176" s="134">
        <f t="shared" si="226"/>
        <v>0.16100000000000012</v>
      </c>
      <c r="J2176" s="134">
        <f>IF('2-E-Communication'!$AD$65="no","",ROUND($I2176,4))</f>
        <v>0.161</v>
      </c>
      <c r="K2176" s="134">
        <f>IF('2-E-Communication'!$AD$66="no","",ROUND($I2176,4))</f>
        <v>0.161</v>
      </c>
      <c r="L2176" s="134">
        <f>IF('2-E-Communication'!$AD$67="no","",ROUND($I2176,4))</f>
        <v>0.161</v>
      </c>
      <c r="M2176" s="134">
        <f>IF('2-E-Communication'!$AD$68="no","",ROUND($I2176,4))</f>
        <v>0.161</v>
      </c>
    </row>
    <row r="2177" spans="9:13" x14ac:dyDescent="0.25">
      <c r="I2177" s="134">
        <f t="shared" si="226"/>
        <v>0.16200000000000012</v>
      </c>
      <c r="J2177" s="134">
        <f>IF('2-E-Communication'!$AD$65="no","",ROUND($I2177,4))</f>
        <v>0.16200000000000001</v>
      </c>
      <c r="K2177" s="134">
        <f>IF('2-E-Communication'!$AD$66="no","",ROUND($I2177,4))</f>
        <v>0.16200000000000001</v>
      </c>
      <c r="L2177" s="134">
        <f>IF('2-E-Communication'!$AD$67="no","",ROUND($I2177,4))</f>
        <v>0.16200000000000001</v>
      </c>
      <c r="M2177" s="134">
        <f>IF('2-E-Communication'!$AD$68="no","",ROUND($I2177,4))</f>
        <v>0.16200000000000001</v>
      </c>
    </row>
    <row r="2178" spans="9:13" x14ac:dyDescent="0.25">
      <c r="I2178" s="134">
        <f t="shared" si="226"/>
        <v>0.16300000000000012</v>
      </c>
      <c r="J2178" s="134">
        <f>IF('2-E-Communication'!$AD$65="no","",ROUND($I2178,4))</f>
        <v>0.16300000000000001</v>
      </c>
      <c r="K2178" s="134">
        <f>IF('2-E-Communication'!$AD$66="no","",ROUND($I2178,4))</f>
        <v>0.16300000000000001</v>
      </c>
      <c r="L2178" s="134">
        <f>IF('2-E-Communication'!$AD$67="no","",ROUND($I2178,4))</f>
        <v>0.16300000000000001</v>
      </c>
      <c r="M2178" s="134">
        <f>IF('2-E-Communication'!$AD$68="no","",ROUND($I2178,4))</f>
        <v>0.16300000000000001</v>
      </c>
    </row>
    <row r="2179" spans="9:13" x14ac:dyDescent="0.25">
      <c r="I2179" s="134">
        <f t="shared" si="226"/>
        <v>0.16400000000000012</v>
      </c>
      <c r="J2179" s="134">
        <f>IF('2-E-Communication'!$AD$65="no","",ROUND($I2179,4))</f>
        <v>0.16400000000000001</v>
      </c>
      <c r="K2179" s="134">
        <f>IF('2-E-Communication'!$AD$66="no","",ROUND($I2179,4))</f>
        <v>0.16400000000000001</v>
      </c>
      <c r="L2179" s="134">
        <f>IF('2-E-Communication'!$AD$67="no","",ROUND($I2179,4))</f>
        <v>0.16400000000000001</v>
      </c>
      <c r="M2179" s="134">
        <f>IF('2-E-Communication'!$AD$68="no","",ROUND($I2179,4))</f>
        <v>0.16400000000000001</v>
      </c>
    </row>
    <row r="2180" spans="9:13" x14ac:dyDescent="0.25">
      <c r="I2180" s="134">
        <f t="shared" si="226"/>
        <v>0.16500000000000012</v>
      </c>
      <c r="J2180" s="134">
        <f>IF('2-E-Communication'!$AD$65="no","",ROUND($I2180,4))</f>
        <v>0.16500000000000001</v>
      </c>
      <c r="K2180" s="134">
        <f>IF('2-E-Communication'!$AD$66="no","",ROUND($I2180,4))</f>
        <v>0.16500000000000001</v>
      </c>
      <c r="L2180" s="134">
        <f>IF('2-E-Communication'!$AD$67="no","",ROUND($I2180,4))</f>
        <v>0.16500000000000001</v>
      </c>
      <c r="M2180" s="134">
        <f>IF('2-E-Communication'!$AD$68="no","",ROUND($I2180,4))</f>
        <v>0.16500000000000001</v>
      </c>
    </row>
    <row r="2181" spans="9:13" x14ac:dyDescent="0.25">
      <c r="I2181" s="134">
        <f t="shared" si="226"/>
        <v>0.16600000000000012</v>
      </c>
      <c r="J2181" s="134">
        <f>IF('2-E-Communication'!$AD$65="no","",ROUND($I2181,4))</f>
        <v>0.16600000000000001</v>
      </c>
      <c r="K2181" s="134">
        <f>IF('2-E-Communication'!$AD$66="no","",ROUND($I2181,4))</f>
        <v>0.16600000000000001</v>
      </c>
      <c r="L2181" s="134">
        <f>IF('2-E-Communication'!$AD$67="no","",ROUND($I2181,4))</f>
        <v>0.16600000000000001</v>
      </c>
      <c r="M2181" s="134">
        <f>IF('2-E-Communication'!$AD$68="no","",ROUND($I2181,4))</f>
        <v>0.16600000000000001</v>
      </c>
    </row>
    <row r="2182" spans="9:13" x14ac:dyDescent="0.25">
      <c r="I2182" s="134">
        <f t="shared" si="226"/>
        <v>0.16700000000000012</v>
      </c>
      <c r="J2182" s="134">
        <f>IF('2-E-Communication'!$AD$65="no","",ROUND($I2182,4))</f>
        <v>0.16700000000000001</v>
      </c>
      <c r="K2182" s="134">
        <f>IF('2-E-Communication'!$AD$66="no","",ROUND($I2182,4))</f>
        <v>0.16700000000000001</v>
      </c>
      <c r="L2182" s="134">
        <f>IF('2-E-Communication'!$AD$67="no","",ROUND($I2182,4))</f>
        <v>0.16700000000000001</v>
      </c>
      <c r="M2182" s="134">
        <f>IF('2-E-Communication'!$AD$68="no","",ROUND($I2182,4))</f>
        <v>0.16700000000000001</v>
      </c>
    </row>
    <row r="2183" spans="9:13" x14ac:dyDescent="0.25">
      <c r="I2183" s="134">
        <f t="shared" si="226"/>
        <v>0.16800000000000012</v>
      </c>
      <c r="J2183" s="134">
        <f>IF('2-E-Communication'!$AD$65="no","",ROUND($I2183,4))</f>
        <v>0.16800000000000001</v>
      </c>
      <c r="K2183" s="134">
        <f>IF('2-E-Communication'!$AD$66="no","",ROUND($I2183,4))</f>
        <v>0.16800000000000001</v>
      </c>
      <c r="L2183" s="134">
        <f>IF('2-E-Communication'!$AD$67="no","",ROUND($I2183,4))</f>
        <v>0.16800000000000001</v>
      </c>
      <c r="M2183" s="134">
        <f>IF('2-E-Communication'!$AD$68="no","",ROUND($I2183,4))</f>
        <v>0.16800000000000001</v>
      </c>
    </row>
    <row r="2184" spans="9:13" x14ac:dyDescent="0.25">
      <c r="I2184" s="134">
        <f t="shared" si="226"/>
        <v>0.16900000000000012</v>
      </c>
      <c r="J2184" s="134">
        <f>IF('2-E-Communication'!$AD$65="no","",ROUND($I2184,4))</f>
        <v>0.16900000000000001</v>
      </c>
      <c r="K2184" s="134">
        <f>IF('2-E-Communication'!$AD$66="no","",ROUND($I2184,4))</f>
        <v>0.16900000000000001</v>
      </c>
      <c r="L2184" s="134">
        <f>IF('2-E-Communication'!$AD$67="no","",ROUND($I2184,4))</f>
        <v>0.16900000000000001</v>
      </c>
      <c r="M2184" s="134">
        <f>IF('2-E-Communication'!$AD$68="no","",ROUND($I2184,4))</f>
        <v>0.16900000000000001</v>
      </c>
    </row>
    <row r="2185" spans="9:13" x14ac:dyDescent="0.25">
      <c r="I2185" s="134">
        <f t="shared" si="226"/>
        <v>0.17000000000000012</v>
      </c>
      <c r="J2185" s="134">
        <f>IF('2-E-Communication'!$AD$65="no","",ROUND($I2185,4))</f>
        <v>0.17</v>
      </c>
      <c r="K2185" s="134">
        <f>IF('2-E-Communication'!$AD$66="no","",ROUND($I2185,4))</f>
        <v>0.17</v>
      </c>
      <c r="L2185" s="134">
        <f>IF('2-E-Communication'!$AD$67="no","",ROUND($I2185,4))</f>
        <v>0.17</v>
      </c>
      <c r="M2185" s="134">
        <f>IF('2-E-Communication'!$AD$68="no","",ROUND($I2185,4))</f>
        <v>0.17</v>
      </c>
    </row>
    <row r="2186" spans="9:13" x14ac:dyDescent="0.25">
      <c r="I2186" s="134">
        <f t="shared" si="226"/>
        <v>0.17100000000000012</v>
      </c>
      <c r="J2186" s="134">
        <f>IF('2-E-Communication'!$AD$65="no","",ROUND($I2186,4))</f>
        <v>0.17100000000000001</v>
      </c>
      <c r="K2186" s="134">
        <f>IF('2-E-Communication'!$AD$66="no","",ROUND($I2186,4))</f>
        <v>0.17100000000000001</v>
      </c>
      <c r="L2186" s="134">
        <f>IF('2-E-Communication'!$AD$67="no","",ROUND($I2186,4))</f>
        <v>0.17100000000000001</v>
      </c>
      <c r="M2186" s="134">
        <f>IF('2-E-Communication'!$AD$68="no","",ROUND($I2186,4))</f>
        <v>0.17100000000000001</v>
      </c>
    </row>
    <row r="2187" spans="9:13" x14ac:dyDescent="0.25">
      <c r="I2187" s="134">
        <f t="shared" si="226"/>
        <v>0.17200000000000013</v>
      </c>
      <c r="J2187" s="134">
        <f>IF('2-E-Communication'!$AD$65="no","",ROUND($I2187,4))</f>
        <v>0.17199999999999999</v>
      </c>
      <c r="K2187" s="134">
        <f>IF('2-E-Communication'!$AD$66="no","",ROUND($I2187,4))</f>
        <v>0.17199999999999999</v>
      </c>
      <c r="L2187" s="134">
        <f>IF('2-E-Communication'!$AD$67="no","",ROUND($I2187,4))</f>
        <v>0.17199999999999999</v>
      </c>
      <c r="M2187" s="134">
        <f>IF('2-E-Communication'!$AD$68="no","",ROUND($I2187,4))</f>
        <v>0.17199999999999999</v>
      </c>
    </row>
    <row r="2188" spans="9:13" x14ac:dyDescent="0.25">
      <c r="I2188" s="134">
        <f t="shared" si="226"/>
        <v>0.17300000000000013</v>
      </c>
      <c r="J2188" s="134">
        <f>IF('2-E-Communication'!$AD$65="no","",ROUND($I2188,4))</f>
        <v>0.17299999999999999</v>
      </c>
      <c r="K2188" s="134">
        <f>IF('2-E-Communication'!$AD$66="no","",ROUND($I2188,4))</f>
        <v>0.17299999999999999</v>
      </c>
      <c r="L2188" s="134">
        <f>IF('2-E-Communication'!$AD$67="no","",ROUND($I2188,4))</f>
        <v>0.17299999999999999</v>
      </c>
      <c r="M2188" s="134">
        <f>IF('2-E-Communication'!$AD$68="no","",ROUND($I2188,4))</f>
        <v>0.17299999999999999</v>
      </c>
    </row>
    <row r="2189" spans="9:13" x14ac:dyDescent="0.25">
      <c r="I2189" s="134">
        <f t="shared" si="226"/>
        <v>0.17400000000000013</v>
      </c>
      <c r="J2189" s="134">
        <f>IF('2-E-Communication'!$AD$65="no","",ROUND($I2189,4))</f>
        <v>0.17399999999999999</v>
      </c>
      <c r="K2189" s="134">
        <f>IF('2-E-Communication'!$AD$66="no","",ROUND($I2189,4))</f>
        <v>0.17399999999999999</v>
      </c>
      <c r="L2189" s="134">
        <f>IF('2-E-Communication'!$AD$67="no","",ROUND($I2189,4))</f>
        <v>0.17399999999999999</v>
      </c>
      <c r="M2189" s="134">
        <f>IF('2-E-Communication'!$AD$68="no","",ROUND($I2189,4))</f>
        <v>0.17399999999999999</v>
      </c>
    </row>
    <row r="2190" spans="9:13" x14ac:dyDescent="0.25">
      <c r="I2190" s="134">
        <f t="shared" si="226"/>
        <v>0.17500000000000013</v>
      </c>
      <c r="J2190" s="134">
        <f>IF('2-E-Communication'!$AD$65="no","",ROUND($I2190,4))</f>
        <v>0.17499999999999999</v>
      </c>
      <c r="K2190" s="134">
        <f>IF('2-E-Communication'!$AD$66="no","",ROUND($I2190,4))</f>
        <v>0.17499999999999999</v>
      </c>
      <c r="L2190" s="134">
        <f>IF('2-E-Communication'!$AD$67="no","",ROUND($I2190,4))</f>
        <v>0.17499999999999999</v>
      </c>
      <c r="M2190" s="134">
        <f>IF('2-E-Communication'!$AD$68="no","",ROUND($I2190,4))</f>
        <v>0.17499999999999999</v>
      </c>
    </row>
    <row r="2191" spans="9:13" x14ac:dyDescent="0.25">
      <c r="I2191" s="134">
        <f t="shared" si="226"/>
        <v>0.17600000000000013</v>
      </c>
      <c r="J2191" s="134">
        <f>IF('2-E-Communication'!$AD$65="no","",ROUND($I2191,4))</f>
        <v>0.17599999999999999</v>
      </c>
      <c r="K2191" s="134">
        <f>IF('2-E-Communication'!$AD$66="no","",ROUND($I2191,4))</f>
        <v>0.17599999999999999</v>
      </c>
      <c r="L2191" s="134">
        <f>IF('2-E-Communication'!$AD$67="no","",ROUND($I2191,4))</f>
        <v>0.17599999999999999</v>
      </c>
      <c r="M2191" s="134">
        <f>IF('2-E-Communication'!$AD$68="no","",ROUND($I2191,4))</f>
        <v>0.17599999999999999</v>
      </c>
    </row>
    <row r="2192" spans="9:13" x14ac:dyDescent="0.25">
      <c r="I2192" s="134">
        <f t="shared" si="226"/>
        <v>0.17700000000000013</v>
      </c>
      <c r="J2192" s="134">
        <f>IF('2-E-Communication'!$AD$65="no","",ROUND($I2192,4))</f>
        <v>0.17699999999999999</v>
      </c>
      <c r="K2192" s="134">
        <f>IF('2-E-Communication'!$AD$66="no","",ROUND($I2192,4))</f>
        <v>0.17699999999999999</v>
      </c>
      <c r="L2192" s="134">
        <f>IF('2-E-Communication'!$AD$67="no","",ROUND($I2192,4))</f>
        <v>0.17699999999999999</v>
      </c>
      <c r="M2192" s="134">
        <f>IF('2-E-Communication'!$AD$68="no","",ROUND($I2192,4))</f>
        <v>0.17699999999999999</v>
      </c>
    </row>
    <row r="2193" spans="9:13" x14ac:dyDescent="0.25">
      <c r="I2193" s="134">
        <f t="shared" si="226"/>
        <v>0.17800000000000013</v>
      </c>
      <c r="J2193" s="134">
        <f>IF('2-E-Communication'!$AD$65="no","",ROUND($I2193,4))</f>
        <v>0.17799999999999999</v>
      </c>
      <c r="K2193" s="134">
        <f>IF('2-E-Communication'!$AD$66="no","",ROUND($I2193,4))</f>
        <v>0.17799999999999999</v>
      </c>
      <c r="L2193" s="134">
        <f>IF('2-E-Communication'!$AD$67="no","",ROUND($I2193,4))</f>
        <v>0.17799999999999999</v>
      </c>
      <c r="M2193" s="134">
        <f>IF('2-E-Communication'!$AD$68="no","",ROUND($I2193,4))</f>
        <v>0.17799999999999999</v>
      </c>
    </row>
    <row r="2194" spans="9:13" x14ac:dyDescent="0.25">
      <c r="I2194" s="134">
        <f t="shared" si="226"/>
        <v>0.17900000000000013</v>
      </c>
      <c r="J2194" s="134">
        <f>IF('2-E-Communication'!$AD$65="no","",ROUND($I2194,4))</f>
        <v>0.17899999999999999</v>
      </c>
      <c r="K2194" s="134">
        <f>IF('2-E-Communication'!$AD$66="no","",ROUND($I2194,4))</f>
        <v>0.17899999999999999</v>
      </c>
      <c r="L2194" s="134">
        <f>IF('2-E-Communication'!$AD$67="no","",ROUND($I2194,4))</f>
        <v>0.17899999999999999</v>
      </c>
      <c r="M2194" s="134">
        <f>IF('2-E-Communication'!$AD$68="no","",ROUND($I2194,4))</f>
        <v>0.17899999999999999</v>
      </c>
    </row>
    <row r="2195" spans="9:13" x14ac:dyDescent="0.25">
      <c r="I2195" s="134">
        <f t="shared" si="226"/>
        <v>0.18000000000000013</v>
      </c>
      <c r="J2195" s="134">
        <f>IF('2-E-Communication'!$AD$65="no","",ROUND($I2195,4))</f>
        <v>0.18</v>
      </c>
      <c r="K2195" s="134">
        <f>IF('2-E-Communication'!$AD$66="no","",ROUND($I2195,4))</f>
        <v>0.18</v>
      </c>
      <c r="L2195" s="134">
        <f>IF('2-E-Communication'!$AD$67="no","",ROUND($I2195,4))</f>
        <v>0.18</v>
      </c>
      <c r="M2195" s="134">
        <f>IF('2-E-Communication'!$AD$68="no","",ROUND($I2195,4))</f>
        <v>0.18</v>
      </c>
    </row>
    <row r="2196" spans="9:13" x14ac:dyDescent="0.25">
      <c r="I2196" s="134">
        <f t="shared" si="226"/>
        <v>0.18100000000000013</v>
      </c>
      <c r="J2196" s="134">
        <f>IF('2-E-Communication'!$AD$65="no","",ROUND($I2196,4))</f>
        <v>0.18099999999999999</v>
      </c>
      <c r="K2196" s="134">
        <f>IF('2-E-Communication'!$AD$66="no","",ROUND($I2196,4))</f>
        <v>0.18099999999999999</v>
      </c>
      <c r="L2196" s="134">
        <f>IF('2-E-Communication'!$AD$67="no","",ROUND($I2196,4))</f>
        <v>0.18099999999999999</v>
      </c>
      <c r="M2196" s="134">
        <f>IF('2-E-Communication'!$AD$68="no","",ROUND($I2196,4))</f>
        <v>0.18099999999999999</v>
      </c>
    </row>
    <row r="2197" spans="9:13" x14ac:dyDescent="0.25">
      <c r="I2197" s="134">
        <f t="shared" si="226"/>
        <v>0.18200000000000013</v>
      </c>
      <c r="J2197" s="134">
        <f>IF('2-E-Communication'!$AD$65="no","",ROUND($I2197,4))</f>
        <v>0.182</v>
      </c>
      <c r="K2197" s="134">
        <f>IF('2-E-Communication'!$AD$66="no","",ROUND($I2197,4))</f>
        <v>0.182</v>
      </c>
      <c r="L2197" s="134">
        <f>IF('2-E-Communication'!$AD$67="no","",ROUND($I2197,4))</f>
        <v>0.182</v>
      </c>
      <c r="M2197" s="134">
        <f>IF('2-E-Communication'!$AD$68="no","",ROUND($I2197,4))</f>
        <v>0.182</v>
      </c>
    </row>
    <row r="2198" spans="9:13" x14ac:dyDescent="0.25">
      <c r="I2198" s="134">
        <f t="shared" si="226"/>
        <v>0.18300000000000013</v>
      </c>
      <c r="J2198" s="134">
        <f>IF('2-E-Communication'!$AD$65="no","",ROUND($I2198,4))</f>
        <v>0.183</v>
      </c>
      <c r="K2198" s="134">
        <f>IF('2-E-Communication'!$AD$66="no","",ROUND($I2198,4))</f>
        <v>0.183</v>
      </c>
      <c r="L2198" s="134">
        <f>IF('2-E-Communication'!$AD$67="no","",ROUND($I2198,4))</f>
        <v>0.183</v>
      </c>
      <c r="M2198" s="134">
        <f>IF('2-E-Communication'!$AD$68="no","",ROUND($I2198,4))</f>
        <v>0.183</v>
      </c>
    </row>
    <row r="2199" spans="9:13" x14ac:dyDescent="0.25">
      <c r="I2199" s="134">
        <f t="shared" si="226"/>
        <v>0.18400000000000014</v>
      </c>
      <c r="J2199" s="134">
        <f>IF('2-E-Communication'!$AD$65="no","",ROUND($I2199,4))</f>
        <v>0.184</v>
      </c>
      <c r="K2199" s="134">
        <f>IF('2-E-Communication'!$AD$66="no","",ROUND($I2199,4))</f>
        <v>0.184</v>
      </c>
      <c r="L2199" s="134">
        <f>IF('2-E-Communication'!$AD$67="no","",ROUND($I2199,4))</f>
        <v>0.184</v>
      </c>
      <c r="M2199" s="134">
        <f>IF('2-E-Communication'!$AD$68="no","",ROUND($I2199,4))</f>
        <v>0.184</v>
      </c>
    </row>
    <row r="2200" spans="9:13" x14ac:dyDescent="0.25">
      <c r="I2200" s="134">
        <f t="shared" ref="I2200:I2263" si="227">I2199+0.001</f>
        <v>0.18500000000000014</v>
      </c>
      <c r="J2200" s="134">
        <f>IF('2-E-Communication'!$AD$65="no","",ROUND($I2200,4))</f>
        <v>0.185</v>
      </c>
      <c r="K2200" s="134">
        <f>IF('2-E-Communication'!$AD$66="no","",ROUND($I2200,4))</f>
        <v>0.185</v>
      </c>
      <c r="L2200" s="134">
        <f>IF('2-E-Communication'!$AD$67="no","",ROUND($I2200,4))</f>
        <v>0.185</v>
      </c>
      <c r="M2200" s="134">
        <f>IF('2-E-Communication'!$AD$68="no","",ROUND($I2200,4))</f>
        <v>0.185</v>
      </c>
    </row>
    <row r="2201" spans="9:13" x14ac:dyDescent="0.25">
      <c r="I2201" s="134">
        <f t="shared" si="227"/>
        <v>0.18600000000000014</v>
      </c>
      <c r="J2201" s="134">
        <f>IF('2-E-Communication'!$AD$65="no","",ROUND($I2201,4))</f>
        <v>0.186</v>
      </c>
      <c r="K2201" s="134">
        <f>IF('2-E-Communication'!$AD$66="no","",ROUND($I2201,4))</f>
        <v>0.186</v>
      </c>
      <c r="L2201" s="134">
        <f>IF('2-E-Communication'!$AD$67="no","",ROUND($I2201,4))</f>
        <v>0.186</v>
      </c>
      <c r="M2201" s="134">
        <f>IF('2-E-Communication'!$AD$68="no","",ROUND($I2201,4))</f>
        <v>0.186</v>
      </c>
    </row>
    <row r="2202" spans="9:13" x14ac:dyDescent="0.25">
      <c r="I2202" s="134">
        <f t="shared" si="227"/>
        <v>0.18700000000000014</v>
      </c>
      <c r="J2202" s="134">
        <f>IF('2-E-Communication'!$AD$65="no","",ROUND($I2202,4))</f>
        <v>0.187</v>
      </c>
      <c r="K2202" s="134">
        <f>IF('2-E-Communication'!$AD$66="no","",ROUND($I2202,4))</f>
        <v>0.187</v>
      </c>
      <c r="L2202" s="134">
        <f>IF('2-E-Communication'!$AD$67="no","",ROUND($I2202,4))</f>
        <v>0.187</v>
      </c>
      <c r="M2202" s="134">
        <f>IF('2-E-Communication'!$AD$68="no","",ROUND($I2202,4))</f>
        <v>0.187</v>
      </c>
    </row>
    <row r="2203" spans="9:13" x14ac:dyDescent="0.25">
      <c r="I2203" s="134">
        <f t="shared" si="227"/>
        <v>0.18800000000000014</v>
      </c>
      <c r="J2203" s="134">
        <f>IF('2-E-Communication'!$AD$65="no","",ROUND($I2203,4))</f>
        <v>0.188</v>
      </c>
      <c r="K2203" s="134">
        <f>IF('2-E-Communication'!$AD$66="no","",ROUND($I2203,4))</f>
        <v>0.188</v>
      </c>
      <c r="L2203" s="134">
        <f>IF('2-E-Communication'!$AD$67="no","",ROUND($I2203,4))</f>
        <v>0.188</v>
      </c>
      <c r="M2203" s="134">
        <f>IF('2-E-Communication'!$AD$68="no","",ROUND($I2203,4))</f>
        <v>0.188</v>
      </c>
    </row>
    <row r="2204" spans="9:13" x14ac:dyDescent="0.25">
      <c r="I2204" s="134">
        <f t="shared" si="227"/>
        <v>0.18900000000000014</v>
      </c>
      <c r="J2204" s="134">
        <f>IF('2-E-Communication'!$AD$65="no","",ROUND($I2204,4))</f>
        <v>0.189</v>
      </c>
      <c r="K2204" s="134">
        <f>IF('2-E-Communication'!$AD$66="no","",ROUND($I2204,4))</f>
        <v>0.189</v>
      </c>
      <c r="L2204" s="134">
        <f>IF('2-E-Communication'!$AD$67="no","",ROUND($I2204,4))</f>
        <v>0.189</v>
      </c>
      <c r="M2204" s="134">
        <f>IF('2-E-Communication'!$AD$68="no","",ROUND($I2204,4))</f>
        <v>0.189</v>
      </c>
    </row>
    <row r="2205" spans="9:13" x14ac:dyDescent="0.25">
      <c r="I2205" s="134">
        <f t="shared" si="227"/>
        <v>0.19000000000000014</v>
      </c>
      <c r="J2205" s="134">
        <f>IF('2-E-Communication'!$AD$65="no","",ROUND($I2205,4))</f>
        <v>0.19</v>
      </c>
      <c r="K2205" s="134">
        <f>IF('2-E-Communication'!$AD$66="no","",ROUND($I2205,4))</f>
        <v>0.19</v>
      </c>
      <c r="L2205" s="134">
        <f>IF('2-E-Communication'!$AD$67="no","",ROUND($I2205,4))</f>
        <v>0.19</v>
      </c>
      <c r="M2205" s="134">
        <f>IF('2-E-Communication'!$AD$68="no","",ROUND($I2205,4))</f>
        <v>0.19</v>
      </c>
    </row>
    <row r="2206" spans="9:13" x14ac:dyDescent="0.25">
      <c r="I2206" s="134">
        <f t="shared" si="227"/>
        <v>0.19100000000000014</v>
      </c>
      <c r="J2206" s="134">
        <f>IF('2-E-Communication'!$AD$65="no","",ROUND($I2206,4))</f>
        <v>0.191</v>
      </c>
      <c r="K2206" s="134">
        <f>IF('2-E-Communication'!$AD$66="no","",ROUND($I2206,4))</f>
        <v>0.191</v>
      </c>
      <c r="L2206" s="134">
        <f>IF('2-E-Communication'!$AD$67="no","",ROUND($I2206,4))</f>
        <v>0.191</v>
      </c>
      <c r="M2206" s="134">
        <f>IF('2-E-Communication'!$AD$68="no","",ROUND($I2206,4))</f>
        <v>0.191</v>
      </c>
    </row>
    <row r="2207" spans="9:13" x14ac:dyDescent="0.25">
      <c r="I2207" s="134">
        <f t="shared" si="227"/>
        <v>0.19200000000000014</v>
      </c>
      <c r="J2207" s="134">
        <f>IF('2-E-Communication'!$AD$65="no","",ROUND($I2207,4))</f>
        <v>0.192</v>
      </c>
      <c r="K2207" s="134">
        <f>IF('2-E-Communication'!$AD$66="no","",ROUND($I2207,4))</f>
        <v>0.192</v>
      </c>
      <c r="L2207" s="134">
        <f>IF('2-E-Communication'!$AD$67="no","",ROUND($I2207,4))</f>
        <v>0.192</v>
      </c>
      <c r="M2207" s="134">
        <f>IF('2-E-Communication'!$AD$68="no","",ROUND($I2207,4))</f>
        <v>0.192</v>
      </c>
    </row>
    <row r="2208" spans="9:13" x14ac:dyDescent="0.25">
      <c r="I2208" s="134">
        <f t="shared" si="227"/>
        <v>0.19300000000000014</v>
      </c>
      <c r="J2208" s="134">
        <f>IF('2-E-Communication'!$AD$65="no","",ROUND($I2208,4))</f>
        <v>0.193</v>
      </c>
      <c r="K2208" s="134">
        <f>IF('2-E-Communication'!$AD$66="no","",ROUND($I2208,4))</f>
        <v>0.193</v>
      </c>
      <c r="L2208" s="134">
        <f>IF('2-E-Communication'!$AD$67="no","",ROUND($I2208,4))</f>
        <v>0.193</v>
      </c>
      <c r="M2208" s="134">
        <f>IF('2-E-Communication'!$AD$68="no","",ROUND($I2208,4))</f>
        <v>0.193</v>
      </c>
    </row>
    <row r="2209" spans="9:13" x14ac:dyDescent="0.25">
      <c r="I2209" s="134">
        <f t="shared" si="227"/>
        <v>0.19400000000000014</v>
      </c>
      <c r="J2209" s="134">
        <f>IF('2-E-Communication'!$AD$65="no","",ROUND($I2209,4))</f>
        <v>0.19400000000000001</v>
      </c>
      <c r="K2209" s="134">
        <f>IF('2-E-Communication'!$AD$66="no","",ROUND($I2209,4))</f>
        <v>0.19400000000000001</v>
      </c>
      <c r="L2209" s="134">
        <f>IF('2-E-Communication'!$AD$67="no","",ROUND($I2209,4))</f>
        <v>0.19400000000000001</v>
      </c>
      <c r="M2209" s="134">
        <f>IF('2-E-Communication'!$AD$68="no","",ROUND($I2209,4))</f>
        <v>0.19400000000000001</v>
      </c>
    </row>
    <row r="2210" spans="9:13" x14ac:dyDescent="0.25">
      <c r="I2210" s="134">
        <f t="shared" si="227"/>
        <v>0.19500000000000015</v>
      </c>
      <c r="J2210" s="134">
        <f>IF('2-E-Communication'!$AD$65="no","",ROUND($I2210,4))</f>
        <v>0.19500000000000001</v>
      </c>
      <c r="K2210" s="134">
        <f>IF('2-E-Communication'!$AD$66="no","",ROUND($I2210,4))</f>
        <v>0.19500000000000001</v>
      </c>
      <c r="L2210" s="134">
        <f>IF('2-E-Communication'!$AD$67="no","",ROUND($I2210,4))</f>
        <v>0.19500000000000001</v>
      </c>
      <c r="M2210" s="134">
        <f>IF('2-E-Communication'!$AD$68="no","",ROUND($I2210,4))</f>
        <v>0.19500000000000001</v>
      </c>
    </row>
    <row r="2211" spans="9:13" x14ac:dyDescent="0.25">
      <c r="I2211" s="134">
        <f t="shared" si="227"/>
        <v>0.19600000000000015</v>
      </c>
      <c r="J2211" s="134">
        <f>IF('2-E-Communication'!$AD$65="no","",ROUND($I2211,4))</f>
        <v>0.19600000000000001</v>
      </c>
      <c r="K2211" s="134">
        <f>IF('2-E-Communication'!$AD$66="no","",ROUND($I2211,4))</f>
        <v>0.19600000000000001</v>
      </c>
      <c r="L2211" s="134">
        <f>IF('2-E-Communication'!$AD$67="no","",ROUND($I2211,4))</f>
        <v>0.19600000000000001</v>
      </c>
      <c r="M2211" s="134">
        <f>IF('2-E-Communication'!$AD$68="no","",ROUND($I2211,4))</f>
        <v>0.19600000000000001</v>
      </c>
    </row>
    <row r="2212" spans="9:13" x14ac:dyDescent="0.25">
      <c r="I2212" s="134">
        <f t="shared" si="227"/>
        <v>0.19700000000000015</v>
      </c>
      <c r="J2212" s="134">
        <f>IF('2-E-Communication'!$AD$65="no","",ROUND($I2212,4))</f>
        <v>0.19700000000000001</v>
      </c>
      <c r="K2212" s="134">
        <f>IF('2-E-Communication'!$AD$66="no","",ROUND($I2212,4))</f>
        <v>0.19700000000000001</v>
      </c>
      <c r="L2212" s="134">
        <f>IF('2-E-Communication'!$AD$67="no","",ROUND($I2212,4))</f>
        <v>0.19700000000000001</v>
      </c>
      <c r="M2212" s="134">
        <f>IF('2-E-Communication'!$AD$68="no","",ROUND($I2212,4))</f>
        <v>0.19700000000000001</v>
      </c>
    </row>
    <row r="2213" spans="9:13" x14ac:dyDescent="0.25">
      <c r="I2213" s="134">
        <f t="shared" si="227"/>
        <v>0.19800000000000015</v>
      </c>
      <c r="J2213" s="134">
        <f>IF('2-E-Communication'!$AD$65="no","",ROUND($I2213,4))</f>
        <v>0.19800000000000001</v>
      </c>
      <c r="K2213" s="134">
        <f>IF('2-E-Communication'!$AD$66="no","",ROUND($I2213,4))</f>
        <v>0.19800000000000001</v>
      </c>
      <c r="L2213" s="134">
        <f>IF('2-E-Communication'!$AD$67="no","",ROUND($I2213,4))</f>
        <v>0.19800000000000001</v>
      </c>
      <c r="M2213" s="134">
        <f>IF('2-E-Communication'!$AD$68="no","",ROUND($I2213,4))</f>
        <v>0.19800000000000001</v>
      </c>
    </row>
    <row r="2214" spans="9:13" x14ac:dyDescent="0.25">
      <c r="I2214" s="134">
        <f t="shared" si="227"/>
        <v>0.19900000000000015</v>
      </c>
      <c r="J2214" s="134">
        <f>IF('2-E-Communication'!$AD$65="no","",ROUND($I2214,4))</f>
        <v>0.19900000000000001</v>
      </c>
      <c r="K2214" s="134">
        <f>IF('2-E-Communication'!$AD$66="no","",ROUND($I2214,4))</f>
        <v>0.19900000000000001</v>
      </c>
      <c r="L2214" s="134">
        <f>IF('2-E-Communication'!$AD$67="no","",ROUND($I2214,4))</f>
        <v>0.19900000000000001</v>
      </c>
      <c r="M2214" s="134">
        <f>IF('2-E-Communication'!$AD$68="no","",ROUND($I2214,4))</f>
        <v>0.19900000000000001</v>
      </c>
    </row>
    <row r="2215" spans="9:13" x14ac:dyDescent="0.25">
      <c r="I2215" s="134">
        <f t="shared" si="227"/>
        <v>0.20000000000000015</v>
      </c>
      <c r="J2215" s="134">
        <f>IF('2-E-Communication'!$AD$65="no","",ROUND($I2215,4))</f>
        <v>0.2</v>
      </c>
      <c r="K2215" s="134">
        <f>IF('2-E-Communication'!$AD$66="no","",ROUND($I2215,4))</f>
        <v>0.2</v>
      </c>
      <c r="L2215" s="134">
        <f>IF('2-E-Communication'!$AD$67="no","",ROUND($I2215,4))</f>
        <v>0.2</v>
      </c>
      <c r="M2215" s="134">
        <f>IF('2-E-Communication'!$AD$68="no","",ROUND($I2215,4))</f>
        <v>0.2</v>
      </c>
    </row>
    <row r="2216" spans="9:13" x14ac:dyDescent="0.25">
      <c r="I2216" s="134">
        <f t="shared" si="227"/>
        <v>0.20100000000000015</v>
      </c>
      <c r="J2216" s="134">
        <f>IF('2-E-Communication'!$AD$65="no","",ROUND($I2216,4))</f>
        <v>0.20100000000000001</v>
      </c>
      <c r="K2216" s="134">
        <f>IF('2-E-Communication'!$AD$66="no","",ROUND($I2216,4))</f>
        <v>0.20100000000000001</v>
      </c>
      <c r="L2216" s="134">
        <f>IF('2-E-Communication'!$AD$67="no","",ROUND($I2216,4))</f>
        <v>0.20100000000000001</v>
      </c>
      <c r="M2216" s="134">
        <f>IF('2-E-Communication'!$AD$68="no","",ROUND($I2216,4))</f>
        <v>0.20100000000000001</v>
      </c>
    </row>
    <row r="2217" spans="9:13" x14ac:dyDescent="0.25">
      <c r="I2217" s="134">
        <f t="shared" si="227"/>
        <v>0.20200000000000015</v>
      </c>
      <c r="J2217" s="134">
        <f>IF('2-E-Communication'!$AD$65="no","",ROUND($I2217,4))</f>
        <v>0.20200000000000001</v>
      </c>
      <c r="K2217" s="134">
        <f>IF('2-E-Communication'!$AD$66="no","",ROUND($I2217,4))</f>
        <v>0.20200000000000001</v>
      </c>
      <c r="L2217" s="134">
        <f>IF('2-E-Communication'!$AD$67="no","",ROUND($I2217,4))</f>
        <v>0.20200000000000001</v>
      </c>
      <c r="M2217" s="134">
        <f>IF('2-E-Communication'!$AD$68="no","",ROUND($I2217,4))</f>
        <v>0.20200000000000001</v>
      </c>
    </row>
    <row r="2218" spans="9:13" x14ac:dyDescent="0.25">
      <c r="I2218" s="134">
        <f t="shared" si="227"/>
        <v>0.20300000000000015</v>
      </c>
      <c r="J2218" s="134">
        <f>IF('2-E-Communication'!$AD$65="no","",ROUND($I2218,4))</f>
        <v>0.20300000000000001</v>
      </c>
      <c r="K2218" s="134">
        <f>IF('2-E-Communication'!$AD$66="no","",ROUND($I2218,4))</f>
        <v>0.20300000000000001</v>
      </c>
      <c r="L2218" s="134">
        <f>IF('2-E-Communication'!$AD$67="no","",ROUND($I2218,4))</f>
        <v>0.20300000000000001</v>
      </c>
      <c r="M2218" s="134">
        <f>IF('2-E-Communication'!$AD$68="no","",ROUND($I2218,4))</f>
        <v>0.20300000000000001</v>
      </c>
    </row>
    <row r="2219" spans="9:13" x14ac:dyDescent="0.25">
      <c r="I2219" s="134">
        <f t="shared" si="227"/>
        <v>0.20400000000000015</v>
      </c>
      <c r="J2219" s="134">
        <f>IF('2-E-Communication'!$AD$65="no","",ROUND($I2219,4))</f>
        <v>0.20399999999999999</v>
      </c>
      <c r="K2219" s="134">
        <f>IF('2-E-Communication'!$AD$66="no","",ROUND($I2219,4))</f>
        <v>0.20399999999999999</v>
      </c>
      <c r="L2219" s="134">
        <f>IF('2-E-Communication'!$AD$67="no","",ROUND($I2219,4))</f>
        <v>0.20399999999999999</v>
      </c>
      <c r="M2219" s="134">
        <f>IF('2-E-Communication'!$AD$68="no","",ROUND($I2219,4))</f>
        <v>0.20399999999999999</v>
      </c>
    </row>
    <row r="2220" spans="9:13" x14ac:dyDescent="0.25">
      <c r="I2220" s="134">
        <f t="shared" si="227"/>
        <v>0.20500000000000015</v>
      </c>
      <c r="J2220" s="134">
        <f>IF('2-E-Communication'!$AD$65="no","",ROUND($I2220,4))</f>
        <v>0.20499999999999999</v>
      </c>
      <c r="K2220" s="134">
        <f>IF('2-E-Communication'!$AD$66="no","",ROUND($I2220,4))</f>
        <v>0.20499999999999999</v>
      </c>
      <c r="L2220" s="134">
        <f>IF('2-E-Communication'!$AD$67="no","",ROUND($I2220,4))</f>
        <v>0.20499999999999999</v>
      </c>
      <c r="M2220" s="134">
        <f>IF('2-E-Communication'!$AD$68="no","",ROUND($I2220,4))</f>
        <v>0.20499999999999999</v>
      </c>
    </row>
    <row r="2221" spans="9:13" x14ac:dyDescent="0.25">
      <c r="I2221" s="134">
        <f t="shared" si="227"/>
        <v>0.20600000000000016</v>
      </c>
      <c r="J2221" s="134">
        <f>IF('2-E-Communication'!$AD$65="no","",ROUND($I2221,4))</f>
        <v>0.20599999999999999</v>
      </c>
      <c r="K2221" s="134">
        <f>IF('2-E-Communication'!$AD$66="no","",ROUND($I2221,4))</f>
        <v>0.20599999999999999</v>
      </c>
      <c r="L2221" s="134">
        <f>IF('2-E-Communication'!$AD$67="no","",ROUND($I2221,4))</f>
        <v>0.20599999999999999</v>
      </c>
      <c r="M2221" s="134">
        <f>IF('2-E-Communication'!$AD$68="no","",ROUND($I2221,4))</f>
        <v>0.20599999999999999</v>
      </c>
    </row>
    <row r="2222" spans="9:13" x14ac:dyDescent="0.25">
      <c r="I2222" s="134">
        <f t="shared" si="227"/>
        <v>0.20700000000000016</v>
      </c>
      <c r="J2222" s="134">
        <f>IF('2-E-Communication'!$AD$65="no","",ROUND($I2222,4))</f>
        <v>0.20699999999999999</v>
      </c>
      <c r="K2222" s="134">
        <f>IF('2-E-Communication'!$AD$66="no","",ROUND($I2222,4))</f>
        <v>0.20699999999999999</v>
      </c>
      <c r="L2222" s="134">
        <f>IF('2-E-Communication'!$AD$67="no","",ROUND($I2222,4))</f>
        <v>0.20699999999999999</v>
      </c>
      <c r="M2222" s="134">
        <f>IF('2-E-Communication'!$AD$68="no","",ROUND($I2222,4))</f>
        <v>0.20699999999999999</v>
      </c>
    </row>
    <row r="2223" spans="9:13" x14ac:dyDescent="0.25">
      <c r="I2223" s="134">
        <f t="shared" si="227"/>
        <v>0.20800000000000016</v>
      </c>
      <c r="J2223" s="134">
        <f>IF('2-E-Communication'!$AD$65="no","",ROUND($I2223,4))</f>
        <v>0.20799999999999999</v>
      </c>
      <c r="K2223" s="134">
        <f>IF('2-E-Communication'!$AD$66="no","",ROUND($I2223,4))</f>
        <v>0.20799999999999999</v>
      </c>
      <c r="L2223" s="134">
        <f>IF('2-E-Communication'!$AD$67="no","",ROUND($I2223,4))</f>
        <v>0.20799999999999999</v>
      </c>
      <c r="M2223" s="134">
        <f>IF('2-E-Communication'!$AD$68="no","",ROUND($I2223,4))</f>
        <v>0.20799999999999999</v>
      </c>
    </row>
    <row r="2224" spans="9:13" x14ac:dyDescent="0.25">
      <c r="I2224" s="134">
        <f t="shared" si="227"/>
        <v>0.20900000000000016</v>
      </c>
      <c r="J2224" s="134">
        <f>IF('2-E-Communication'!$AD$65="no","",ROUND($I2224,4))</f>
        <v>0.20899999999999999</v>
      </c>
      <c r="K2224" s="134">
        <f>IF('2-E-Communication'!$AD$66="no","",ROUND($I2224,4))</f>
        <v>0.20899999999999999</v>
      </c>
      <c r="L2224" s="134">
        <f>IF('2-E-Communication'!$AD$67="no","",ROUND($I2224,4))</f>
        <v>0.20899999999999999</v>
      </c>
      <c r="M2224" s="134">
        <f>IF('2-E-Communication'!$AD$68="no","",ROUND($I2224,4))</f>
        <v>0.20899999999999999</v>
      </c>
    </row>
    <row r="2225" spans="9:13" x14ac:dyDescent="0.25">
      <c r="I2225" s="134">
        <f t="shared" si="227"/>
        <v>0.21000000000000016</v>
      </c>
      <c r="J2225" s="134">
        <f>IF('2-E-Communication'!$AD$65="no","",ROUND($I2225,4))</f>
        <v>0.21</v>
      </c>
      <c r="K2225" s="134">
        <f>IF('2-E-Communication'!$AD$66="no","",ROUND($I2225,4))</f>
        <v>0.21</v>
      </c>
      <c r="L2225" s="134">
        <f>IF('2-E-Communication'!$AD$67="no","",ROUND($I2225,4))</f>
        <v>0.21</v>
      </c>
      <c r="M2225" s="134">
        <f>IF('2-E-Communication'!$AD$68="no","",ROUND($I2225,4))</f>
        <v>0.21</v>
      </c>
    </row>
    <row r="2226" spans="9:13" x14ac:dyDescent="0.25">
      <c r="I2226" s="134">
        <f t="shared" si="227"/>
        <v>0.21100000000000016</v>
      </c>
      <c r="J2226" s="134">
        <f>IF('2-E-Communication'!$AD$65="no","",ROUND($I2226,4))</f>
        <v>0.21099999999999999</v>
      </c>
      <c r="K2226" s="134">
        <f>IF('2-E-Communication'!$AD$66="no","",ROUND($I2226,4))</f>
        <v>0.21099999999999999</v>
      </c>
      <c r="L2226" s="134">
        <f>IF('2-E-Communication'!$AD$67="no","",ROUND($I2226,4))</f>
        <v>0.21099999999999999</v>
      </c>
      <c r="M2226" s="134">
        <f>IF('2-E-Communication'!$AD$68="no","",ROUND($I2226,4))</f>
        <v>0.21099999999999999</v>
      </c>
    </row>
    <row r="2227" spans="9:13" x14ac:dyDescent="0.25">
      <c r="I2227" s="134">
        <f t="shared" si="227"/>
        <v>0.21200000000000016</v>
      </c>
      <c r="J2227" s="134">
        <f>IF('2-E-Communication'!$AD$65="no","",ROUND($I2227,4))</f>
        <v>0.21199999999999999</v>
      </c>
      <c r="K2227" s="134">
        <f>IF('2-E-Communication'!$AD$66="no","",ROUND($I2227,4))</f>
        <v>0.21199999999999999</v>
      </c>
      <c r="L2227" s="134">
        <f>IF('2-E-Communication'!$AD$67="no","",ROUND($I2227,4))</f>
        <v>0.21199999999999999</v>
      </c>
      <c r="M2227" s="134">
        <f>IF('2-E-Communication'!$AD$68="no","",ROUND($I2227,4))</f>
        <v>0.21199999999999999</v>
      </c>
    </row>
    <row r="2228" spans="9:13" x14ac:dyDescent="0.25">
      <c r="I2228" s="134">
        <f t="shared" si="227"/>
        <v>0.21300000000000016</v>
      </c>
      <c r="J2228" s="134">
        <f>IF('2-E-Communication'!$AD$65="no","",ROUND($I2228,4))</f>
        <v>0.21299999999999999</v>
      </c>
      <c r="K2228" s="134">
        <f>IF('2-E-Communication'!$AD$66="no","",ROUND($I2228,4))</f>
        <v>0.21299999999999999</v>
      </c>
      <c r="L2228" s="134">
        <f>IF('2-E-Communication'!$AD$67="no","",ROUND($I2228,4))</f>
        <v>0.21299999999999999</v>
      </c>
      <c r="M2228" s="134">
        <f>IF('2-E-Communication'!$AD$68="no","",ROUND($I2228,4))</f>
        <v>0.21299999999999999</v>
      </c>
    </row>
    <row r="2229" spans="9:13" x14ac:dyDescent="0.25">
      <c r="I2229" s="134">
        <f t="shared" si="227"/>
        <v>0.21400000000000016</v>
      </c>
      <c r="J2229" s="134">
        <f>IF('2-E-Communication'!$AD$65="no","",ROUND($I2229,4))</f>
        <v>0.214</v>
      </c>
      <c r="K2229" s="134">
        <f>IF('2-E-Communication'!$AD$66="no","",ROUND($I2229,4))</f>
        <v>0.214</v>
      </c>
      <c r="L2229" s="134">
        <f>IF('2-E-Communication'!$AD$67="no","",ROUND($I2229,4))</f>
        <v>0.214</v>
      </c>
      <c r="M2229" s="134">
        <f>IF('2-E-Communication'!$AD$68="no","",ROUND($I2229,4))</f>
        <v>0.214</v>
      </c>
    </row>
    <row r="2230" spans="9:13" x14ac:dyDescent="0.25">
      <c r="I2230" s="134">
        <f t="shared" si="227"/>
        <v>0.21500000000000016</v>
      </c>
      <c r="J2230" s="134">
        <f>IF('2-E-Communication'!$AD$65="no","",ROUND($I2230,4))</f>
        <v>0.215</v>
      </c>
      <c r="K2230" s="134">
        <f>IF('2-E-Communication'!$AD$66="no","",ROUND($I2230,4))</f>
        <v>0.215</v>
      </c>
      <c r="L2230" s="134">
        <f>IF('2-E-Communication'!$AD$67="no","",ROUND($I2230,4))</f>
        <v>0.215</v>
      </c>
      <c r="M2230" s="134">
        <f>IF('2-E-Communication'!$AD$68="no","",ROUND($I2230,4))</f>
        <v>0.215</v>
      </c>
    </row>
    <row r="2231" spans="9:13" x14ac:dyDescent="0.25">
      <c r="I2231" s="134">
        <f t="shared" si="227"/>
        <v>0.21600000000000016</v>
      </c>
      <c r="J2231" s="134">
        <f>IF('2-E-Communication'!$AD$65="no","",ROUND($I2231,4))</f>
        <v>0.216</v>
      </c>
      <c r="K2231" s="134">
        <f>IF('2-E-Communication'!$AD$66="no","",ROUND($I2231,4))</f>
        <v>0.216</v>
      </c>
      <c r="L2231" s="134">
        <f>IF('2-E-Communication'!$AD$67="no","",ROUND($I2231,4))</f>
        <v>0.216</v>
      </c>
      <c r="M2231" s="134">
        <f>IF('2-E-Communication'!$AD$68="no","",ROUND($I2231,4))</f>
        <v>0.216</v>
      </c>
    </row>
    <row r="2232" spans="9:13" x14ac:dyDescent="0.25">
      <c r="I2232" s="134">
        <f t="shared" si="227"/>
        <v>0.21700000000000016</v>
      </c>
      <c r="J2232" s="134">
        <f>IF('2-E-Communication'!$AD$65="no","",ROUND($I2232,4))</f>
        <v>0.217</v>
      </c>
      <c r="K2232" s="134">
        <f>IF('2-E-Communication'!$AD$66="no","",ROUND($I2232,4))</f>
        <v>0.217</v>
      </c>
      <c r="L2232" s="134">
        <f>IF('2-E-Communication'!$AD$67="no","",ROUND($I2232,4))</f>
        <v>0.217</v>
      </c>
      <c r="M2232" s="134">
        <f>IF('2-E-Communication'!$AD$68="no","",ROUND($I2232,4))</f>
        <v>0.217</v>
      </c>
    </row>
    <row r="2233" spans="9:13" x14ac:dyDescent="0.25">
      <c r="I2233" s="134">
        <f t="shared" si="227"/>
        <v>0.21800000000000017</v>
      </c>
      <c r="J2233" s="134">
        <f>IF('2-E-Communication'!$AD$65="no","",ROUND($I2233,4))</f>
        <v>0.218</v>
      </c>
      <c r="K2233" s="134">
        <f>IF('2-E-Communication'!$AD$66="no","",ROUND($I2233,4))</f>
        <v>0.218</v>
      </c>
      <c r="L2233" s="134">
        <f>IF('2-E-Communication'!$AD$67="no","",ROUND($I2233,4))</f>
        <v>0.218</v>
      </c>
      <c r="M2233" s="134">
        <f>IF('2-E-Communication'!$AD$68="no","",ROUND($I2233,4))</f>
        <v>0.218</v>
      </c>
    </row>
    <row r="2234" spans="9:13" x14ac:dyDescent="0.25">
      <c r="I2234" s="134">
        <f t="shared" si="227"/>
        <v>0.21900000000000017</v>
      </c>
      <c r="J2234" s="134">
        <f>IF('2-E-Communication'!$AD$65="no","",ROUND($I2234,4))</f>
        <v>0.219</v>
      </c>
      <c r="K2234" s="134">
        <f>IF('2-E-Communication'!$AD$66="no","",ROUND($I2234,4))</f>
        <v>0.219</v>
      </c>
      <c r="L2234" s="134">
        <f>IF('2-E-Communication'!$AD$67="no","",ROUND($I2234,4))</f>
        <v>0.219</v>
      </c>
      <c r="M2234" s="134">
        <f>IF('2-E-Communication'!$AD$68="no","",ROUND($I2234,4))</f>
        <v>0.219</v>
      </c>
    </row>
    <row r="2235" spans="9:13" x14ac:dyDescent="0.25">
      <c r="I2235" s="134">
        <f t="shared" si="227"/>
        <v>0.22000000000000017</v>
      </c>
      <c r="J2235" s="134">
        <f>IF('2-E-Communication'!$AD$65="no","",ROUND($I2235,4))</f>
        <v>0.22</v>
      </c>
      <c r="K2235" s="134">
        <f>IF('2-E-Communication'!$AD$66="no","",ROUND($I2235,4))</f>
        <v>0.22</v>
      </c>
      <c r="L2235" s="134">
        <f>IF('2-E-Communication'!$AD$67="no","",ROUND($I2235,4))</f>
        <v>0.22</v>
      </c>
      <c r="M2235" s="134">
        <f>IF('2-E-Communication'!$AD$68="no","",ROUND($I2235,4))</f>
        <v>0.22</v>
      </c>
    </row>
    <row r="2236" spans="9:13" x14ac:dyDescent="0.25">
      <c r="I2236" s="134">
        <f t="shared" si="227"/>
        <v>0.22100000000000017</v>
      </c>
      <c r="J2236" s="134">
        <f>IF('2-E-Communication'!$AD$65="no","",ROUND($I2236,4))</f>
        <v>0.221</v>
      </c>
      <c r="K2236" s="134">
        <f>IF('2-E-Communication'!$AD$66="no","",ROUND($I2236,4))</f>
        <v>0.221</v>
      </c>
      <c r="L2236" s="134">
        <f>IF('2-E-Communication'!$AD$67="no","",ROUND($I2236,4))</f>
        <v>0.221</v>
      </c>
      <c r="M2236" s="134">
        <f>IF('2-E-Communication'!$AD$68="no","",ROUND($I2236,4))</f>
        <v>0.221</v>
      </c>
    </row>
    <row r="2237" spans="9:13" x14ac:dyDescent="0.25">
      <c r="I2237" s="134">
        <f t="shared" si="227"/>
        <v>0.22200000000000017</v>
      </c>
      <c r="J2237" s="134">
        <f>IF('2-E-Communication'!$AD$65="no","",ROUND($I2237,4))</f>
        <v>0.222</v>
      </c>
      <c r="K2237" s="134">
        <f>IF('2-E-Communication'!$AD$66="no","",ROUND($I2237,4))</f>
        <v>0.222</v>
      </c>
      <c r="L2237" s="134">
        <f>IF('2-E-Communication'!$AD$67="no","",ROUND($I2237,4))</f>
        <v>0.222</v>
      </c>
      <c r="M2237" s="134">
        <f>IF('2-E-Communication'!$AD$68="no","",ROUND($I2237,4))</f>
        <v>0.222</v>
      </c>
    </row>
    <row r="2238" spans="9:13" x14ac:dyDescent="0.25">
      <c r="I2238" s="134">
        <f t="shared" si="227"/>
        <v>0.22300000000000017</v>
      </c>
      <c r="J2238" s="134">
        <f>IF('2-E-Communication'!$AD$65="no","",ROUND($I2238,4))</f>
        <v>0.223</v>
      </c>
      <c r="K2238" s="134">
        <f>IF('2-E-Communication'!$AD$66="no","",ROUND($I2238,4))</f>
        <v>0.223</v>
      </c>
      <c r="L2238" s="134">
        <f>IF('2-E-Communication'!$AD$67="no","",ROUND($I2238,4))</f>
        <v>0.223</v>
      </c>
      <c r="M2238" s="134">
        <f>IF('2-E-Communication'!$AD$68="no","",ROUND($I2238,4))</f>
        <v>0.223</v>
      </c>
    </row>
    <row r="2239" spans="9:13" x14ac:dyDescent="0.25">
      <c r="I2239" s="134">
        <f t="shared" si="227"/>
        <v>0.22400000000000017</v>
      </c>
      <c r="J2239" s="134">
        <f>IF('2-E-Communication'!$AD$65="no","",ROUND($I2239,4))</f>
        <v>0.224</v>
      </c>
      <c r="K2239" s="134">
        <f>IF('2-E-Communication'!$AD$66="no","",ROUND($I2239,4))</f>
        <v>0.224</v>
      </c>
      <c r="L2239" s="134">
        <f>IF('2-E-Communication'!$AD$67="no","",ROUND($I2239,4))</f>
        <v>0.224</v>
      </c>
      <c r="M2239" s="134">
        <f>IF('2-E-Communication'!$AD$68="no","",ROUND($I2239,4))</f>
        <v>0.224</v>
      </c>
    </row>
    <row r="2240" spans="9:13" x14ac:dyDescent="0.25">
      <c r="I2240" s="134">
        <f t="shared" si="227"/>
        <v>0.22500000000000017</v>
      </c>
      <c r="J2240" s="134">
        <f>IF('2-E-Communication'!$AD$65="no","",ROUND($I2240,4))</f>
        <v>0.22500000000000001</v>
      </c>
      <c r="K2240" s="134">
        <f>IF('2-E-Communication'!$AD$66="no","",ROUND($I2240,4))</f>
        <v>0.22500000000000001</v>
      </c>
      <c r="L2240" s="134">
        <f>IF('2-E-Communication'!$AD$67="no","",ROUND($I2240,4))</f>
        <v>0.22500000000000001</v>
      </c>
      <c r="M2240" s="134">
        <f>IF('2-E-Communication'!$AD$68="no","",ROUND($I2240,4))</f>
        <v>0.22500000000000001</v>
      </c>
    </row>
    <row r="2241" spans="9:13" x14ac:dyDescent="0.25">
      <c r="I2241" s="134">
        <f t="shared" si="227"/>
        <v>0.22600000000000017</v>
      </c>
      <c r="J2241" s="134">
        <f>IF('2-E-Communication'!$AD$65="no","",ROUND($I2241,4))</f>
        <v>0.22600000000000001</v>
      </c>
      <c r="K2241" s="134">
        <f>IF('2-E-Communication'!$AD$66="no","",ROUND($I2241,4))</f>
        <v>0.22600000000000001</v>
      </c>
      <c r="L2241" s="134">
        <f>IF('2-E-Communication'!$AD$67="no","",ROUND($I2241,4))</f>
        <v>0.22600000000000001</v>
      </c>
      <c r="M2241" s="134">
        <f>IF('2-E-Communication'!$AD$68="no","",ROUND($I2241,4))</f>
        <v>0.22600000000000001</v>
      </c>
    </row>
    <row r="2242" spans="9:13" x14ac:dyDescent="0.25">
      <c r="I2242" s="134">
        <f t="shared" si="227"/>
        <v>0.22700000000000017</v>
      </c>
      <c r="J2242" s="134">
        <f>IF('2-E-Communication'!$AD$65="no","",ROUND($I2242,4))</f>
        <v>0.22700000000000001</v>
      </c>
      <c r="K2242" s="134">
        <f>IF('2-E-Communication'!$AD$66="no","",ROUND($I2242,4))</f>
        <v>0.22700000000000001</v>
      </c>
      <c r="L2242" s="134">
        <f>IF('2-E-Communication'!$AD$67="no","",ROUND($I2242,4))</f>
        <v>0.22700000000000001</v>
      </c>
      <c r="M2242" s="134">
        <f>IF('2-E-Communication'!$AD$68="no","",ROUND($I2242,4))</f>
        <v>0.22700000000000001</v>
      </c>
    </row>
    <row r="2243" spans="9:13" x14ac:dyDescent="0.25">
      <c r="I2243" s="134">
        <f t="shared" si="227"/>
        <v>0.22800000000000017</v>
      </c>
      <c r="J2243" s="134">
        <f>IF('2-E-Communication'!$AD$65="no","",ROUND($I2243,4))</f>
        <v>0.22800000000000001</v>
      </c>
      <c r="K2243" s="134">
        <f>IF('2-E-Communication'!$AD$66="no","",ROUND($I2243,4))</f>
        <v>0.22800000000000001</v>
      </c>
      <c r="L2243" s="134">
        <f>IF('2-E-Communication'!$AD$67="no","",ROUND($I2243,4))</f>
        <v>0.22800000000000001</v>
      </c>
      <c r="M2243" s="134">
        <f>IF('2-E-Communication'!$AD$68="no","",ROUND($I2243,4))</f>
        <v>0.22800000000000001</v>
      </c>
    </row>
    <row r="2244" spans="9:13" x14ac:dyDescent="0.25">
      <c r="I2244" s="134">
        <f t="shared" si="227"/>
        <v>0.22900000000000018</v>
      </c>
      <c r="J2244" s="134">
        <f>IF('2-E-Communication'!$AD$65="no","",ROUND($I2244,4))</f>
        <v>0.22900000000000001</v>
      </c>
      <c r="K2244" s="134">
        <f>IF('2-E-Communication'!$AD$66="no","",ROUND($I2244,4))</f>
        <v>0.22900000000000001</v>
      </c>
      <c r="L2244" s="134">
        <f>IF('2-E-Communication'!$AD$67="no","",ROUND($I2244,4))</f>
        <v>0.22900000000000001</v>
      </c>
      <c r="M2244" s="134">
        <f>IF('2-E-Communication'!$AD$68="no","",ROUND($I2244,4))</f>
        <v>0.22900000000000001</v>
      </c>
    </row>
    <row r="2245" spans="9:13" x14ac:dyDescent="0.25">
      <c r="I2245" s="134">
        <f t="shared" si="227"/>
        <v>0.23000000000000018</v>
      </c>
      <c r="J2245" s="134">
        <f>IF('2-E-Communication'!$AD$65="no","",ROUND($I2245,4))</f>
        <v>0.23</v>
      </c>
      <c r="K2245" s="134">
        <f>IF('2-E-Communication'!$AD$66="no","",ROUND($I2245,4))</f>
        <v>0.23</v>
      </c>
      <c r="L2245" s="134">
        <f>IF('2-E-Communication'!$AD$67="no","",ROUND($I2245,4))</f>
        <v>0.23</v>
      </c>
      <c r="M2245" s="134">
        <f>IF('2-E-Communication'!$AD$68="no","",ROUND($I2245,4))</f>
        <v>0.23</v>
      </c>
    </row>
    <row r="2246" spans="9:13" x14ac:dyDescent="0.25">
      <c r="I2246" s="134">
        <f t="shared" si="227"/>
        <v>0.23100000000000018</v>
      </c>
      <c r="J2246" s="134">
        <f>IF('2-E-Communication'!$AD$65="no","",ROUND($I2246,4))</f>
        <v>0.23100000000000001</v>
      </c>
      <c r="K2246" s="134">
        <f>IF('2-E-Communication'!$AD$66="no","",ROUND($I2246,4))</f>
        <v>0.23100000000000001</v>
      </c>
      <c r="L2246" s="134">
        <f>IF('2-E-Communication'!$AD$67="no","",ROUND($I2246,4))</f>
        <v>0.23100000000000001</v>
      </c>
      <c r="M2246" s="134">
        <f>IF('2-E-Communication'!$AD$68="no","",ROUND($I2246,4))</f>
        <v>0.23100000000000001</v>
      </c>
    </row>
    <row r="2247" spans="9:13" x14ac:dyDescent="0.25">
      <c r="I2247" s="134">
        <f t="shared" si="227"/>
        <v>0.23200000000000018</v>
      </c>
      <c r="J2247" s="134">
        <f>IF('2-E-Communication'!$AD$65="no","",ROUND($I2247,4))</f>
        <v>0.23200000000000001</v>
      </c>
      <c r="K2247" s="134">
        <f>IF('2-E-Communication'!$AD$66="no","",ROUND($I2247,4))</f>
        <v>0.23200000000000001</v>
      </c>
      <c r="L2247" s="134">
        <f>IF('2-E-Communication'!$AD$67="no","",ROUND($I2247,4))</f>
        <v>0.23200000000000001</v>
      </c>
      <c r="M2247" s="134">
        <f>IF('2-E-Communication'!$AD$68="no","",ROUND($I2247,4))</f>
        <v>0.23200000000000001</v>
      </c>
    </row>
    <row r="2248" spans="9:13" x14ac:dyDescent="0.25">
      <c r="I2248" s="134">
        <f t="shared" si="227"/>
        <v>0.23300000000000018</v>
      </c>
      <c r="J2248" s="134">
        <f>IF('2-E-Communication'!$AD$65="no","",ROUND($I2248,4))</f>
        <v>0.23300000000000001</v>
      </c>
      <c r="K2248" s="134">
        <f>IF('2-E-Communication'!$AD$66="no","",ROUND($I2248,4))</f>
        <v>0.23300000000000001</v>
      </c>
      <c r="L2248" s="134">
        <f>IF('2-E-Communication'!$AD$67="no","",ROUND($I2248,4))</f>
        <v>0.23300000000000001</v>
      </c>
      <c r="M2248" s="134">
        <f>IF('2-E-Communication'!$AD$68="no","",ROUND($I2248,4))</f>
        <v>0.23300000000000001</v>
      </c>
    </row>
    <row r="2249" spans="9:13" x14ac:dyDescent="0.25">
      <c r="I2249" s="134">
        <f t="shared" si="227"/>
        <v>0.23400000000000018</v>
      </c>
      <c r="J2249" s="134">
        <f>IF('2-E-Communication'!$AD$65="no","",ROUND($I2249,4))</f>
        <v>0.23400000000000001</v>
      </c>
      <c r="K2249" s="134">
        <f>IF('2-E-Communication'!$AD$66="no","",ROUND($I2249,4))</f>
        <v>0.23400000000000001</v>
      </c>
      <c r="L2249" s="134">
        <f>IF('2-E-Communication'!$AD$67="no","",ROUND($I2249,4))</f>
        <v>0.23400000000000001</v>
      </c>
      <c r="M2249" s="134">
        <f>IF('2-E-Communication'!$AD$68="no","",ROUND($I2249,4))</f>
        <v>0.23400000000000001</v>
      </c>
    </row>
    <row r="2250" spans="9:13" x14ac:dyDescent="0.25">
      <c r="I2250" s="134">
        <f t="shared" si="227"/>
        <v>0.23500000000000018</v>
      </c>
      <c r="J2250" s="134">
        <f>IF('2-E-Communication'!$AD$65="no","",ROUND($I2250,4))</f>
        <v>0.23499999999999999</v>
      </c>
      <c r="K2250" s="134">
        <f>IF('2-E-Communication'!$AD$66="no","",ROUND($I2250,4))</f>
        <v>0.23499999999999999</v>
      </c>
      <c r="L2250" s="134">
        <f>IF('2-E-Communication'!$AD$67="no","",ROUND($I2250,4))</f>
        <v>0.23499999999999999</v>
      </c>
      <c r="M2250" s="134">
        <f>IF('2-E-Communication'!$AD$68="no","",ROUND($I2250,4))</f>
        <v>0.23499999999999999</v>
      </c>
    </row>
    <row r="2251" spans="9:13" x14ac:dyDescent="0.25">
      <c r="I2251" s="134">
        <f t="shared" si="227"/>
        <v>0.23600000000000018</v>
      </c>
      <c r="J2251" s="134">
        <f>IF('2-E-Communication'!$AD$65="no","",ROUND($I2251,4))</f>
        <v>0.23599999999999999</v>
      </c>
      <c r="K2251" s="134">
        <f>IF('2-E-Communication'!$AD$66="no","",ROUND($I2251,4))</f>
        <v>0.23599999999999999</v>
      </c>
      <c r="L2251" s="134">
        <f>IF('2-E-Communication'!$AD$67="no","",ROUND($I2251,4))</f>
        <v>0.23599999999999999</v>
      </c>
      <c r="M2251" s="134">
        <f>IF('2-E-Communication'!$AD$68="no","",ROUND($I2251,4))</f>
        <v>0.23599999999999999</v>
      </c>
    </row>
    <row r="2252" spans="9:13" x14ac:dyDescent="0.25">
      <c r="I2252" s="134">
        <f t="shared" si="227"/>
        <v>0.23700000000000018</v>
      </c>
      <c r="J2252" s="134">
        <f>IF('2-E-Communication'!$AD$65="no","",ROUND($I2252,4))</f>
        <v>0.23699999999999999</v>
      </c>
      <c r="K2252" s="134">
        <f>IF('2-E-Communication'!$AD$66="no","",ROUND($I2252,4))</f>
        <v>0.23699999999999999</v>
      </c>
      <c r="L2252" s="134">
        <f>IF('2-E-Communication'!$AD$67="no","",ROUND($I2252,4))</f>
        <v>0.23699999999999999</v>
      </c>
      <c r="M2252" s="134">
        <f>IF('2-E-Communication'!$AD$68="no","",ROUND($I2252,4))</f>
        <v>0.23699999999999999</v>
      </c>
    </row>
    <row r="2253" spans="9:13" x14ac:dyDescent="0.25">
      <c r="I2253" s="134">
        <f t="shared" si="227"/>
        <v>0.23800000000000018</v>
      </c>
      <c r="J2253" s="134">
        <f>IF('2-E-Communication'!$AD$65="no","",ROUND($I2253,4))</f>
        <v>0.23799999999999999</v>
      </c>
      <c r="K2253" s="134">
        <f>IF('2-E-Communication'!$AD$66="no","",ROUND($I2253,4))</f>
        <v>0.23799999999999999</v>
      </c>
      <c r="L2253" s="134">
        <f>IF('2-E-Communication'!$AD$67="no","",ROUND($I2253,4))</f>
        <v>0.23799999999999999</v>
      </c>
      <c r="M2253" s="134">
        <f>IF('2-E-Communication'!$AD$68="no","",ROUND($I2253,4))</f>
        <v>0.23799999999999999</v>
      </c>
    </row>
    <row r="2254" spans="9:13" x14ac:dyDescent="0.25">
      <c r="I2254" s="134">
        <f t="shared" si="227"/>
        <v>0.23900000000000018</v>
      </c>
      <c r="J2254" s="134">
        <f>IF('2-E-Communication'!$AD$65="no","",ROUND($I2254,4))</f>
        <v>0.23899999999999999</v>
      </c>
      <c r="K2254" s="134">
        <f>IF('2-E-Communication'!$AD$66="no","",ROUND($I2254,4))</f>
        <v>0.23899999999999999</v>
      </c>
      <c r="L2254" s="134">
        <f>IF('2-E-Communication'!$AD$67="no","",ROUND($I2254,4))</f>
        <v>0.23899999999999999</v>
      </c>
      <c r="M2254" s="134">
        <f>IF('2-E-Communication'!$AD$68="no","",ROUND($I2254,4))</f>
        <v>0.23899999999999999</v>
      </c>
    </row>
    <row r="2255" spans="9:13" x14ac:dyDescent="0.25">
      <c r="I2255" s="134">
        <f t="shared" si="227"/>
        <v>0.24000000000000019</v>
      </c>
      <c r="J2255" s="134">
        <f>IF('2-E-Communication'!$AD$65="no","",ROUND($I2255,4))</f>
        <v>0.24</v>
      </c>
      <c r="K2255" s="134">
        <f>IF('2-E-Communication'!$AD$66="no","",ROUND($I2255,4))</f>
        <v>0.24</v>
      </c>
      <c r="L2255" s="134">
        <f>IF('2-E-Communication'!$AD$67="no","",ROUND($I2255,4))</f>
        <v>0.24</v>
      </c>
      <c r="M2255" s="134">
        <f>IF('2-E-Communication'!$AD$68="no","",ROUND($I2255,4))</f>
        <v>0.24</v>
      </c>
    </row>
    <row r="2256" spans="9:13" x14ac:dyDescent="0.25">
      <c r="I2256" s="134">
        <f t="shared" si="227"/>
        <v>0.24100000000000019</v>
      </c>
      <c r="J2256" s="134">
        <f>IF('2-E-Communication'!$AD$65="no","",ROUND($I2256,4))</f>
        <v>0.24099999999999999</v>
      </c>
      <c r="K2256" s="134">
        <f>IF('2-E-Communication'!$AD$66="no","",ROUND($I2256,4))</f>
        <v>0.24099999999999999</v>
      </c>
      <c r="L2256" s="134">
        <f>IF('2-E-Communication'!$AD$67="no","",ROUND($I2256,4))</f>
        <v>0.24099999999999999</v>
      </c>
      <c r="M2256" s="134">
        <f>IF('2-E-Communication'!$AD$68="no","",ROUND($I2256,4))</f>
        <v>0.24099999999999999</v>
      </c>
    </row>
    <row r="2257" spans="9:13" x14ac:dyDescent="0.25">
      <c r="I2257" s="134">
        <f t="shared" si="227"/>
        <v>0.24200000000000019</v>
      </c>
      <c r="J2257" s="134">
        <f>IF('2-E-Communication'!$AD$65="no","",ROUND($I2257,4))</f>
        <v>0.24199999999999999</v>
      </c>
      <c r="K2257" s="134">
        <f>IF('2-E-Communication'!$AD$66="no","",ROUND($I2257,4))</f>
        <v>0.24199999999999999</v>
      </c>
      <c r="L2257" s="134">
        <f>IF('2-E-Communication'!$AD$67="no","",ROUND($I2257,4))</f>
        <v>0.24199999999999999</v>
      </c>
      <c r="M2257" s="134">
        <f>IF('2-E-Communication'!$AD$68="no","",ROUND($I2257,4))</f>
        <v>0.24199999999999999</v>
      </c>
    </row>
    <row r="2258" spans="9:13" x14ac:dyDescent="0.25">
      <c r="I2258" s="134">
        <f t="shared" si="227"/>
        <v>0.24300000000000019</v>
      </c>
      <c r="J2258" s="134">
        <f>IF('2-E-Communication'!$AD$65="no","",ROUND($I2258,4))</f>
        <v>0.24299999999999999</v>
      </c>
      <c r="K2258" s="134">
        <f>IF('2-E-Communication'!$AD$66="no","",ROUND($I2258,4))</f>
        <v>0.24299999999999999</v>
      </c>
      <c r="L2258" s="134">
        <f>IF('2-E-Communication'!$AD$67="no","",ROUND($I2258,4))</f>
        <v>0.24299999999999999</v>
      </c>
      <c r="M2258" s="134">
        <f>IF('2-E-Communication'!$AD$68="no","",ROUND($I2258,4))</f>
        <v>0.24299999999999999</v>
      </c>
    </row>
    <row r="2259" spans="9:13" x14ac:dyDescent="0.25">
      <c r="I2259" s="134">
        <f t="shared" si="227"/>
        <v>0.24400000000000019</v>
      </c>
      <c r="J2259" s="134">
        <f>IF('2-E-Communication'!$AD$65="no","",ROUND($I2259,4))</f>
        <v>0.24399999999999999</v>
      </c>
      <c r="K2259" s="134">
        <f>IF('2-E-Communication'!$AD$66="no","",ROUND($I2259,4))</f>
        <v>0.24399999999999999</v>
      </c>
      <c r="L2259" s="134">
        <f>IF('2-E-Communication'!$AD$67="no","",ROUND($I2259,4))</f>
        <v>0.24399999999999999</v>
      </c>
      <c r="M2259" s="134">
        <f>IF('2-E-Communication'!$AD$68="no","",ROUND($I2259,4))</f>
        <v>0.24399999999999999</v>
      </c>
    </row>
    <row r="2260" spans="9:13" x14ac:dyDescent="0.25">
      <c r="I2260" s="134">
        <f t="shared" si="227"/>
        <v>0.24500000000000019</v>
      </c>
      <c r="J2260" s="134">
        <f>IF('2-E-Communication'!$AD$65="no","",ROUND($I2260,4))</f>
        <v>0.245</v>
      </c>
      <c r="K2260" s="134">
        <f>IF('2-E-Communication'!$AD$66="no","",ROUND($I2260,4))</f>
        <v>0.245</v>
      </c>
      <c r="L2260" s="134">
        <f>IF('2-E-Communication'!$AD$67="no","",ROUND($I2260,4))</f>
        <v>0.245</v>
      </c>
      <c r="M2260" s="134">
        <f>IF('2-E-Communication'!$AD$68="no","",ROUND($I2260,4))</f>
        <v>0.245</v>
      </c>
    </row>
    <row r="2261" spans="9:13" x14ac:dyDescent="0.25">
      <c r="I2261" s="134">
        <f t="shared" si="227"/>
        <v>0.24600000000000019</v>
      </c>
      <c r="J2261" s="134">
        <f>IF('2-E-Communication'!$AD$65="no","",ROUND($I2261,4))</f>
        <v>0.246</v>
      </c>
      <c r="K2261" s="134">
        <f>IF('2-E-Communication'!$AD$66="no","",ROUND($I2261,4))</f>
        <v>0.246</v>
      </c>
      <c r="L2261" s="134">
        <f>IF('2-E-Communication'!$AD$67="no","",ROUND($I2261,4))</f>
        <v>0.246</v>
      </c>
      <c r="M2261" s="134">
        <f>IF('2-E-Communication'!$AD$68="no","",ROUND($I2261,4))</f>
        <v>0.246</v>
      </c>
    </row>
    <row r="2262" spans="9:13" x14ac:dyDescent="0.25">
      <c r="I2262" s="134">
        <f t="shared" si="227"/>
        <v>0.24700000000000019</v>
      </c>
      <c r="J2262" s="134">
        <f>IF('2-E-Communication'!$AD$65="no","",ROUND($I2262,4))</f>
        <v>0.247</v>
      </c>
      <c r="K2262" s="134">
        <f>IF('2-E-Communication'!$AD$66="no","",ROUND($I2262,4))</f>
        <v>0.247</v>
      </c>
      <c r="L2262" s="134">
        <f>IF('2-E-Communication'!$AD$67="no","",ROUND($I2262,4))</f>
        <v>0.247</v>
      </c>
      <c r="M2262" s="134">
        <f>IF('2-E-Communication'!$AD$68="no","",ROUND($I2262,4))</f>
        <v>0.247</v>
      </c>
    </row>
    <row r="2263" spans="9:13" x14ac:dyDescent="0.25">
      <c r="I2263" s="134">
        <f t="shared" si="227"/>
        <v>0.24800000000000019</v>
      </c>
      <c r="J2263" s="134">
        <f>IF('2-E-Communication'!$AD$65="no","",ROUND($I2263,4))</f>
        <v>0.248</v>
      </c>
      <c r="K2263" s="134">
        <f>IF('2-E-Communication'!$AD$66="no","",ROUND($I2263,4))</f>
        <v>0.248</v>
      </c>
      <c r="L2263" s="134">
        <f>IF('2-E-Communication'!$AD$67="no","",ROUND($I2263,4))</f>
        <v>0.248</v>
      </c>
      <c r="M2263" s="134">
        <f>IF('2-E-Communication'!$AD$68="no","",ROUND($I2263,4))</f>
        <v>0.248</v>
      </c>
    </row>
    <row r="2264" spans="9:13" x14ac:dyDescent="0.25">
      <c r="I2264" s="134">
        <f t="shared" ref="I2264:I2327" si="228">I2263+0.001</f>
        <v>0.24900000000000019</v>
      </c>
      <c r="J2264" s="134">
        <f>IF('2-E-Communication'!$AD$65="no","",ROUND($I2264,4))</f>
        <v>0.249</v>
      </c>
      <c r="K2264" s="134">
        <f>IF('2-E-Communication'!$AD$66="no","",ROUND($I2264,4))</f>
        <v>0.249</v>
      </c>
      <c r="L2264" s="134">
        <f>IF('2-E-Communication'!$AD$67="no","",ROUND($I2264,4))</f>
        <v>0.249</v>
      </c>
      <c r="M2264" s="134">
        <f>IF('2-E-Communication'!$AD$68="no","",ROUND($I2264,4))</f>
        <v>0.249</v>
      </c>
    </row>
    <row r="2265" spans="9:13" x14ac:dyDescent="0.25">
      <c r="I2265" s="134">
        <f t="shared" si="228"/>
        <v>0.25000000000000017</v>
      </c>
      <c r="J2265" s="134">
        <f>IF('2-E-Communication'!$AD$65="no","",ROUND($I2265,4))</f>
        <v>0.25</v>
      </c>
      <c r="K2265" s="134">
        <f>IF('2-E-Communication'!$AD$66="no","",ROUND($I2265,4))</f>
        <v>0.25</v>
      </c>
      <c r="L2265" s="134">
        <f>IF('2-E-Communication'!$AD$67="no","",ROUND($I2265,4))</f>
        <v>0.25</v>
      </c>
      <c r="M2265" s="134">
        <f>IF('2-E-Communication'!$AD$68="no","",ROUND($I2265,4))</f>
        <v>0.25</v>
      </c>
    </row>
    <row r="2266" spans="9:13" x14ac:dyDescent="0.25">
      <c r="I2266" s="134">
        <f t="shared" si="228"/>
        <v>0.25100000000000017</v>
      </c>
      <c r="J2266" s="134">
        <f>IF('2-E-Communication'!$AD$65="no","",ROUND($I2266,4))</f>
        <v>0.251</v>
      </c>
      <c r="K2266" s="134">
        <f>IF('2-E-Communication'!$AD$66="no","",ROUND($I2266,4))</f>
        <v>0.251</v>
      </c>
      <c r="L2266" s="134">
        <f>IF('2-E-Communication'!$AD$67="no","",ROUND($I2266,4))</f>
        <v>0.251</v>
      </c>
      <c r="M2266" s="134">
        <f>IF('2-E-Communication'!$AD$68="no","",ROUND($I2266,4))</f>
        <v>0.251</v>
      </c>
    </row>
    <row r="2267" spans="9:13" x14ac:dyDescent="0.25">
      <c r="I2267" s="134">
        <f t="shared" si="228"/>
        <v>0.25200000000000017</v>
      </c>
      <c r="J2267" s="134">
        <f>IF('2-E-Communication'!$AD$65="no","",ROUND($I2267,4))</f>
        <v>0.252</v>
      </c>
      <c r="K2267" s="134">
        <f>IF('2-E-Communication'!$AD$66="no","",ROUND($I2267,4))</f>
        <v>0.252</v>
      </c>
      <c r="L2267" s="134">
        <f>IF('2-E-Communication'!$AD$67="no","",ROUND($I2267,4))</f>
        <v>0.252</v>
      </c>
      <c r="M2267" s="134">
        <f>IF('2-E-Communication'!$AD$68="no","",ROUND($I2267,4))</f>
        <v>0.252</v>
      </c>
    </row>
    <row r="2268" spans="9:13" x14ac:dyDescent="0.25">
      <c r="I2268" s="134">
        <f t="shared" si="228"/>
        <v>0.25300000000000017</v>
      </c>
      <c r="J2268" s="134">
        <f>IF('2-E-Communication'!$AD$65="no","",ROUND($I2268,4))</f>
        <v>0.253</v>
      </c>
      <c r="K2268" s="134">
        <f>IF('2-E-Communication'!$AD$66="no","",ROUND($I2268,4))</f>
        <v>0.253</v>
      </c>
      <c r="L2268" s="134">
        <f>IF('2-E-Communication'!$AD$67="no","",ROUND($I2268,4))</f>
        <v>0.253</v>
      </c>
      <c r="M2268" s="134">
        <f>IF('2-E-Communication'!$AD$68="no","",ROUND($I2268,4))</f>
        <v>0.253</v>
      </c>
    </row>
    <row r="2269" spans="9:13" x14ac:dyDescent="0.25">
      <c r="I2269" s="134">
        <f t="shared" si="228"/>
        <v>0.25400000000000017</v>
      </c>
      <c r="J2269" s="134">
        <f>IF('2-E-Communication'!$AD$65="no","",ROUND($I2269,4))</f>
        <v>0.254</v>
      </c>
      <c r="K2269" s="134">
        <f>IF('2-E-Communication'!$AD$66="no","",ROUND($I2269,4))</f>
        <v>0.254</v>
      </c>
      <c r="L2269" s="134">
        <f>IF('2-E-Communication'!$AD$67="no","",ROUND($I2269,4))</f>
        <v>0.254</v>
      </c>
      <c r="M2269" s="134">
        <f>IF('2-E-Communication'!$AD$68="no","",ROUND($I2269,4))</f>
        <v>0.254</v>
      </c>
    </row>
    <row r="2270" spans="9:13" x14ac:dyDescent="0.25">
      <c r="I2270" s="134">
        <f t="shared" si="228"/>
        <v>0.25500000000000017</v>
      </c>
      <c r="J2270" s="134">
        <f>IF('2-E-Communication'!$AD$65="no","",ROUND($I2270,4))</f>
        <v>0.255</v>
      </c>
      <c r="K2270" s="134">
        <f>IF('2-E-Communication'!$AD$66="no","",ROUND($I2270,4))</f>
        <v>0.255</v>
      </c>
      <c r="L2270" s="134">
        <f>IF('2-E-Communication'!$AD$67="no","",ROUND($I2270,4))</f>
        <v>0.255</v>
      </c>
      <c r="M2270" s="134">
        <f>IF('2-E-Communication'!$AD$68="no","",ROUND($I2270,4))</f>
        <v>0.255</v>
      </c>
    </row>
    <row r="2271" spans="9:13" x14ac:dyDescent="0.25">
      <c r="I2271" s="134">
        <f t="shared" si="228"/>
        <v>0.25600000000000017</v>
      </c>
      <c r="J2271" s="134">
        <f>IF('2-E-Communication'!$AD$65="no","",ROUND($I2271,4))</f>
        <v>0.25600000000000001</v>
      </c>
      <c r="K2271" s="134">
        <f>IF('2-E-Communication'!$AD$66="no","",ROUND($I2271,4))</f>
        <v>0.25600000000000001</v>
      </c>
      <c r="L2271" s="134">
        <f>IF('2-E-Communication'!$AD$67="no","",ROUND($I2271,4))</f>
        <v>0.25600000000000001</v>
      </c>
      <c r="M2271" s="134">
        <f>IF('2-E-Communication'!$AD$68="no","",ROUND($I2271,4))</f>
        <v>0.25600000000000001</v>
      </c>
    </row>
    <row r="2272" spans="9:13" x14ac:dyDescent="0.25">
      <c r="I2272" s="134">
        <f t="shared" si="228"/>
        <v>0.25700000000000017</v>
      </c>
      <c r="J2272" s="134">
        <f>IF('2-E-Communication'!$AD$65="no","",ROUND($I2272,4))</f>
        <v>0.25700000000000001</v>
      </c>
      <c r="K2272" s="134">
        <f>IF('2-E-Communication'!$AD$66="no","",ROUND($I2272,4))</f>
        <v>0.25700000000000001</v>
      </c>
      <c r="L2272" s="134">
        <f>IF('2-E-Communication'!$AD$67="no","",ROUND($I2272,4))</f>
        <v>0.25700000000000001</v>
      </c>
      <c r="M2272" s="134">
        <f>IF('2-E-Communication'!$AD$68="no","",ROUND($I2272,4))</f>
        <v>0.25700000000000001</v>
      </c>
    </row>
    <row r="2273" spans="9:13" x14ac:dyDescent="0.25">
      <c r="I2273" s="134">
        <f t="shared" si="228"/>
        <v>0.25800000000000017</v>
      </c>
      <c r="J2273" s="134">
        <f>IF('2-E-Communication'!$AD$65="no","",ROUND($I2273,4))</f>
        <v>0.25800000000000001</v>
      </c>
      <c r="K2273" s="134">
        <f>IF('2-E-Communication'!$AD$66="no","",ROUND($I2273,4))</f>
        <v>0.25800000000000001</v>
      </c>
      <c r="L2273" s="134">
        <f>IF('2-E-Communication'!$AD$67="no","",ROUND($I2273,4))</f>
        <v>0.25800000000000001</v>
      </c>
      <c r="M2273" s="134">
        <f>IF('2-E-Communication'!$AD$68="no","",ROUND($I2273,4))</f>
        <v>0.25800000000000001</v>
      </c>
    </row>
    <row r="2274" spans="9:13" x14ac:dyDescent="0.25">
      <c r="I2274" s="134">
        <f t="shared" si="228"/>
        <v>0.25900000000000017</v>
      </c>
      <c r="J2274" s="134">
        <f>IF('2-E-Communication'!$AD$65="no","",ROUND($I2274,4))</f>
        <v>0.25900000000000001</v>
      </c>
      <c r="K2274" s="134">
        <f>IF('2-E-Communication'!$AD$66="no","",ROUND($I2274,4))</f>
        <v>0.25900000000000001</v>
      </c>
      <c r="L2274" s="134">
        <f>IF('2-E-Communication'!$AD$67="no","",ROUND($I2274,4))</f>
        <v>0.25900000000000001</v>
      </c>
      <c r="M2274" s="134">
        <f>IF('2-E-Communication'!$AD$68="no","",ROUND($I2274,4))</f>
        <v>0.25900000000000001</v>
      </c>
    </row>
    <row r="2275" spans="9:13" x14ac:dyDescent="0.25">
      <c r="I2275" s="134">
        <f t="shared" si="228"/>
        <v>0.26000000000000018</v>
      </c>
      <c r="J2275" s="134">
        <f>IF('2-E-Communication'!$AD$65="no","",ROUND($I2275,4))</f>
        <v>0.26</v>
      </c>
      <c r="K2275" s="134">
        <f>IF('2-E-Communication'!$AD$66="no","",ROUND($I2275,4))</f>
        <v>0.26</v>
      </c>
      <c r="L2275" s="134">
        <f>IF('2-E-Communication'!$AD$67="no","",ROUND($I2275,4))</f>
        <v>0.26</v>
      </c>
      <c r="M2275" s="134">
        <f>IF('2-E-Communication'!$AD$68="no","",ROUND($I2275,4))</f>
        <v>0.26</v>
      </c>
    </row>
    <row r="2276" spans="9:13" x14ac:dyDescent="0.25">
      <c r="I2276" s="134">
        <f t="shared" si="228"/>
        <v>0.26100000000000018</v>
      </c>
      <c r="J2276" s="134">
        <f>IF('2-E-Communication'!$AD$65="no","",ROUND($I2276,4))</f>
        <v>0.26100000000000001</v>
      </c>
      <c r="K2276" s="134">
        <f>IF('2-E-Communication'!$AD$66="no","",ROUND($I2276,4))</f>
        <v>0.26100000000000001</v>
      </c>
      <c r="L2276" s="134">
        <f>IF('2-E-Communication'!$AD$67="no","",ROUND($I2276,4))</f>
        <v>0.26100000000000001</v>
      </c>
      <c r="M2276" s="134">
        <f>IF('2-E-Communication'!$AD$68="no","",ROUND($I2276,4))</f>
        <v>0.26100000000000001</v>
      </c>
    </row>
    <row r="2277" spans="9:13" x14ac:dyDescent="0.25">
      <c r="I2277" s="134">
        <f t="shared" si="228"/>
        <v>0.26200000000000018</v>
      </c>
      <c r="J2277" s="134">
        <f>IF('2-E-Communication'!$AD$65="no","",ROUND($I2277,4))</f>
        <v>0.26200000000000001</v>
      </c>
      <c r="K2277" s="134">
        <f>IF('2-E-Communication'!$AD$66="no","",ROUND($I2277,4))</f>
        <v>0.26200000000000001</v>
      </c>
      <c r="L2277" s="134">
        <f>IF('2-E-Communication'!$AD$67="no","",ROUND($I2277,4))</f>
        <v>0.26200000000000001</v>
      </c>
      <c r="M2277" s="134">
        <f>IF('2-E-Communication'!$AD$68="no","",ROUND($I2277,4))</f>
        <v>0.26200000000000001</v>
      </c>
    </row>
    <row r="2278" spans="9:13" x14ac:dyDescent="0.25">
      <c r="I2278" s="134">
        <f t="shared" si="228"/>
        <v>0.26300000000000018</v>
      </c>
      <c r="J2278" s="134">
        <f>IF('2-E-Communication'!$AD$65="no","",ROUND($I2278,4))</f>
        <v>0.26300000000000001</v>
      </c>
      <c r="K2278" s="134">
        <f>IF('2-E-Communication'!$AD$66="no","",ROUND($I2278,4))</f>
        <v>0.26300000000000001</v>
      </c>
      <c r="L2278" s="134">
        <f>IF('2-E-Communication'!$AD$67="no","",ROUND($I2278,4))</f>
        <v>0.26300000000000001</v>
      </c>
      <c r="M2278" s="134">
        <f>IF('2-E-Communication'!$AD$68="no","",ROUND($I2278,4))</f>
        <v>0.26300000000000001</v>
      </c>
    </row>
    <row r="2279" spans="9:13" x14ac:dyDescent="0.25">
      <c r="I2279" s="134">
        <f t="shared" si="228"/>
        <v>0.26400000000000018</v>
      </c>
      <c r="J2279" s="134">
        <f>IF('2-E-Communication'!$AD$65="no","",ROUND($I2279,4))</f>
        <v>0.26400000000000001</v>
      </c>
      <c r="K2279" s="134">
        <f>IF('2-E-Communication'!$AD$66="no","",ROUND($I2279,4))</f>
        <v>0.26400000000000001</v>
      </c>
      <c r="L2279" s="134">
        <f>IF('2-E-Communication'!$AD$67="no","",ROUND($I2279,4))</f>
        <v>0.26400000000000001</v>
      </c>
      <c r="M2279" s="134">
        <f>IF('2-E-Communication'!$AD$68="no","",ROUND($I2279,4))</f>
        <v>0.26400000000000001</v>
      </c>
    </row>
    <row r="2280" spans="9:13" x14ac:dyDescent="0.25">
      <c r="I2280" s="134">
        <f t="shared" si="228"/>
        <v>0.26500000000000018</v>
      </c>
      <c r="J2280" s="134">
        <f>IF('2-E-Communication'!$AD$65="no","",ROUND($I2280,4))</f>
        <v>0.26500000000000001</v>
      </c>
      <c r="K2280" s="134">
        <f>IF('2-E-Communication'!$AD$66="no","",ROUND($I2280,4))</f>
        <v>0.26500000000000001</v>
      </c>
      <c r="L2280" s="134">
        <f>IF('2-E-Communication'!$AD$67="no","",ROUND($I2280,4))</f>
        <v>0.26500000000000001</v>
      </c>
      <c r="M2280" s="134">
        <f>IF('2-E-Communication'!$AD$68="no","",ROUND($I2280,4))</f>
        <v>0.26500000000000001</v>
      </c>
    </row>
    <row r="2281" spans="9:13" x14ac:dyDescent="0.25">
      <c r="I2281" s="134">
        <f t="shared" si="228"/>
        <v>0.26600000000000018</v>
      </c>
      <c r="J2281" s="134">
        <f>IF('2-E-Communication'!$AD$65="no","",ROUND($I2281,4))</f>
        <v>0.26600000000000001</v>
      </c>
      <c r="K2281" s="134">
        <f>IF('2-E-Communication'!$AD$66="no","",ROUND($I2281,4))</f>
        <v>0.26600000000000001</v>
      </c>
      <c r="L2281" s="134">
        <f>IF('2-E-Communication'!$AD$67="no","",ROUND($I2281,4))</f>
        <v>0.26600000000000001</v>
      </c>
      <c r="M2281" s="134">
        <f>IF('2-E-Communication'!$AD$68="no","",ROUND($I2281,4))</f>
        <v>0.26600000000000001</v>
      </c>
    </row>
    <row r="2282" spans="9:13" x14ac:dyDescent="0.25">
      <c r="I2282" s="134">
        <f t="shared" si="228"/>
        <v>0.26700000000000018</v>
      </c>
      <c r="J2282" s="134">
        <f>IF('2-E-Communication'!$AD$65="no","",ROUND($I2282,4))</f>
        <v>0.26700000000000002</v>
      </c>
      <c r="K2282" s="134">
        <f>IF('2-E-Communication'!$AD$66="no","",ROUND($I2282,4))</f>
        <v>0.26700000000000002</v>
      </c>
      <c r="L2282" s="134">
        <f>IF('2-E-Communication'!$AD$67="no","",ROUND($I2282,4))</f>
        <v>0.26700000000000002</v>
      </c>
      <c r="M2282" s="134">
        <f>IF('2-E-Communication'!$AD$68="no","",ROUND($I2282,4))</f>
        <v>0.26700000000000002</v>
      </c>
    </row>
    <row r="2283" spans="9:13" x14ac:dyDescent="0.25">
      <c r="I2283" s="134">
        <f t="shared" si="228"/>
        <v>0.26800000000000018</v>
      </c>
      <c r="J2283" s="134">
        <f>IF('2-E-Communication'!$AD$65="no","",ROUND($I2283,4))</f>
        <v>0.26800000000000002</v>
      </c>
      <c r="K2283" s="134">
        <f>IF('2-E-Communication'!$AD$66="no","",ROUND($I2283,4))</f>
        <v>0.26800000000000002</v>
      </c>
      <c r="L2283" s="134">
        <f>IF('2-E-Communication'!$AD$67="no","",ROUND($I2283,4))</f>
        <v>0.26800000000000002</v>
      </c>
      <c r="M2283" s="134">
        <f>IF('2-E-Communication'!$AD$68="no","",ROUND($I2283,4))</f>
        <v>0.26800000000000002</v>
      </c>
    </row>
    <row r="2284" spans="9:13" x14ac:dyDescent="0.25">
      <c r="I2284" s="134">
        <f t="shared" si="228"/>
        <v>0.26900000000000018</v>
      </c>
      <c r="J2284" s="134">
        <f>IF('2-E-Communication'!$AD$65="no","",ROUND($I2284,4))</f>
        <v>0.26900000000000002</v>
      </c>
      <c r="K2284" s="134">
        <f>IF('2-E-Communication'!$AD$66="no","",ROUND($I2284,4))</f>
        <v>0.26900000000000002</v>
      </c>
      <c r="L2284" s="134">
        <f>IF('2-E-Communication'!$AD$67="no","",ROUND($I2284,4))</f>
        <v>0.26900000000000002</v>
      </c>
      <c r="M2284" s="134">
        <f>IF('2-E-Communication'!$AD$68="no","",ROUND($I2284,4))</f>
        <v>0.26900000000000002</v>
      </c>
    </row>
    <row r="2285" spans="9:13" x14ac:dyDescent="0.25">
      <c r="I2285" s="134">
        <f t="shared" si="228"/>
        <v>0.27000000000000018</v>
      </c>
      <c r="J2285" s="134">
        <f>IF('2-E-Communication'!$AD$65="no","",ROUND($I2285,4))</f>
        <v>0.27</v>
      </c>
      <c r="K2285" s="134">
        <f>IF('2-E-Communication'!$AD$66="no","",ROUND($I2285,4))</f>
        <v>0.27</v>
      </c>
      <c r="L2285" s="134">
        <f>IF('2-E-Communication'!$AD$67="no","",ROUND($I2285,4))</f>
        <v>0.27</v>
      </c>
      <c r="M2285" s="134">
        <f>IF('2-E-Communication'!$AD$68="no","",ROUND($I2285,4))</f>
        <v>0.27</v>
      </c>
    </row>
    <row r="2286" spans="9:13" x14ac:dyDescent="0.25">
      <c r="I2286" s="134">
        <f t="shared" si="228"/>
        <v>0.27100000000000019</v>
      </c>
      <c r="J2286" s="134">
        <f>IF('2-E-Communication'!$AD$65="no","",ROUND($I2286,4))</f>
        <v>0.27100000000000002</v>
      </c>
      <c r="K2286" s="134">
        <f>IF('2-E-Communication'!$AD$66="no","",ROUND($I2286,4))</f>
        <v>0.27100000000000002</v>
      </c>
      <c r="L2286" s="134">
        <f>IF('2-E-Communication'!$AD$67="no","",ROUND($I2286,4))</f>
        <v>0.27100000000000002</v>
      </c>
      <c r="M2286" s="134">
        <f>IF('2-E-Communication'!$AD$68="no","",ROUND($I2286,4))</f>
        <v>0.27100000000000002</v>
      </c>
    </row>
    <row r="2287" spans="9:13" x14ac:dyDescent="0.25">
      <c r="I2287" s="134">
        <f t="shared" si="228"/>
        <v>0.27200000000000019</v>
      </c>
      <c r="J2287" s="134">
        <f>IF('2-E-Communication'!$AD$65="no","",ROUND($I2287,4))</f>
        <v>0.27200000000000002</v>
      </c>
      <c r="K2287" s="134">
        <f>IF('2-E-Communication'!$AD$66="no","",ROUND($I2287,4))</f>
        <v>0.27200000000000002</v>
      </c>
      <c r="L2287" s="134">
        <f>IF('2-E-Communication'!$AD$67="no","",ROUND($I2287,4))</f>
        <v>0.27200000000000002</v>
      </c>
      <c r="M2287" s="134">
        <f>IF('2-E-Communication'!$AD$68="no","",ROUND($I2287,4))</f>
        <v>0.27200000000000002</v>
      </c>
    </row>
    <row r="2288" spans="9:13" x14ac:dyDescent="0.25">
      <c r="I2288" s="134">
        <f t="shared" si="228"/>
        <v>0.27300000000000019</v>
      </c>
      <c r="J2288" s="134">
        <f>IF('2-E-Communication'!$AD$65="no","",ROUND($I2288,4))</f>
        <v>0.27300000000000002</v>
      </c>
      <c r="K2288" s="134">
        <f>IF('2-E-Communication'!$AD$66="no","",ROUND($I2288,4))</f>
        <v>0.27300000000000002</v>
      </c>
      <c r="L2288" s="134">
        <f>IF('2-E-Communication'!$AD$67="no","",ROUND($I2288,4))</f>
        <v>0.27300000000000002</v>
      </c>
      <c r="M2288" s="134">
        <f>IF('2-E-Communication'!$AD$68="no","",ROUND($I2288,4))</f>
        <v>0.27300000000000002</v>
      </c>
    </row>
    <row r="2289" spans="9:13" x14ac:dyDescent="0.25">
      <c r="I2289" s="134">
        <f t="shared" si="228"/>
        <v>0.27400000000000019</v>
      </c>
      <c r="J2289" s="134">
        <f>IF('2-E-Communication'!$AD$65="no","",ROUND($I2289,4))</f>
        <v>0.27400000000000002</v>
      </c>
      <c r="K2289" s="134">
        <f>IF('2-E-Communication'!$AD$66="no","",ROUND($I2289,4))</f>
        <v>0.27400000000000002</v>
      </c>
      <c r="L2289" s="134">
        <f>IF('2-E-Communication'!$AD$67="no","",ROUND($I2289,4))</f>
        <v>0.27400000000000002</v>
      </c>
      <c r="M2289" s="134">
        <f>IF('2-E-Communication'!$AD$68="no","",ROUND($I2289,4))</f>
        <v>0.27400000000000002</v>
      </c>
    </row>
    <row r="2290" spans="9:13" x14ac:dyDescent="0.25">
      <c r="I2290" s="134">
        <f t="shared" si="228"/>
        <v>0.27500000000000019</v>
      </c>
      <c r="J2290" s="134">
        <f>IF('2-E-Communication'!$AD$65="no","",ROUND($I2290,4))</f>
        <v>0.27500000000000002</v>
      </c>
      <c r="K2290" s="134">
        <f>IF('2-E-Communication'!$AD$66="no","",ROUND($I2290,4))</f>
        <v>0.27500000000000002</v>
      </c>
      <c r="L2290" s="134">
        <f>IF('2-E-Communication'!$AD$67="no","",ROUND($I2290,4))</f>
        <v>0.27500000000000002</v>
      </c>
      <c r="M2290" s="134">
        <f>IF('2-E-Communication'!$AD$68="no","",ROUND($I2290,4))</f>
        <v>0.27500000000000002</v>
      </c>
    </row>
    <row r="2291" spans="9:13" x14ac:dyDescent="0.25">
      <c r="I2291" s="134">
        <f t="shared" si="228"/>
        <v>0.27600000000000019</v>
      </c>
      <c r="J2291" s="134">
        <f>IF('2-E-Communication'!$AD$65="no","",ROUND($I2291,4))</f>
        <v>0.27600000000000002</v>
      </c>
      <c r="K2291" s="134">
        <f>IF('2-E-Communication'!$AD$66="no","",ROUND($I2291,4))</f>
        <v>0.27600000000000002</v>
      </c>
      <c r="L2291" s="134">
        <f>IF('2-E-Communication'!$AD$67="no","",ROUND($I2291,4))</f>
        <v>0.27600000000000002</v>
      </c>
      <c r="M2291" s="134">
        <f>IF('2-E-Communication'!$AD$68="no","",ROUND($I2291,4))</f>
        <v>0.27600000000000002</v>
      </c>
    </row>
    <row r="2292" spans="9:13" x14ac:dyDescent="0.25">
      <c r="I2292" s="134">
        <f t="shared" si="228"/>
        <v>0.27700000000000019</v>
      </c>
      <c r="J2292" s="134">
        <f>IF('2-E-Communication'!$AD$65="no","",ROUND($I2292,4))</f>
        <v>0.27700000000000002</v>
      </c>
      <c r="K2292" s="134">
        <f>IF('2-E-Communication'!$AD$66="no","",ROUND($I2292,4))</f>
        <v>0.27700000000000002</v>
      </c>
      <c r="L2292" s="134">
        <f>IF('2-E-Communication'!$AD$67="no","",ROUND($I2292,4))</f>
        <v>0.27700000000000002</v>
      </c>
      <c r="M2292" s="134">
        <f>IF('2-E-Communication'!$AD$68="no","",ROUND($I2292,4))</f>
        <v>0.27700000000000002</v>
      </c>
    </row>
    <row r="2293" spans="9:13" x14ac:dyDescent="0.25">
      <c r="I2293" s="134">
        <f t="shared" si="228"/>
        <v>0.27800000000000019</v>
      </c>
      <c r="J2293" s="134">
        <f>IF('2-E-Communication'!$AD$65="no","",ROUND($I2293,4))</f>
        <v>0.27800000000000002</v>
      </c>
      <c r="K2293" s="134">
        <f>IF('2-E-Communication'!$AD$66="no","",ROUND($I2293,4))</f>
        <v>0.27800000000000002</v>
      </c>
      <c r="L2293" s="134">
        <f>IF('2-E-Communication'!$AD$67="no","",ROUND($I2293,4))</f>
        <v>0.27800000000000002</v>
      </c>
      <c r="M2293" s="134">
        <f>IF('2-E-Communication'!$AD$68="no","",ROUND($I2293,4))</f>
        <v>0.27800000000000002</v>
      </c>
    </row>
    <row r="2294" spans="9:13" x14ac:dyDescent="0.25">
      <c r="I2294" s="134">
        <f t="shared" si="228"/>
        <v>0.27900000000000019</v>
      </c>
      <c r="J2294" s="134">
        <f>IF('2-E-Communication'!$AD$65="no","",ROUND($I2294,4))</f>
        <v>0.27900000000000003</v>
      </c>
      <c r="K2294" s="134">
        <f>IF('2-E-Communication'!$AD$66="no","",ROUND($I2294,4))</f>
        <v>0.27900000000000003</v>
      </c>
      <c r="L2294" s="134">
        <f>IF('2-E-Communication'!$AD$67="no","",ROUND($I2294,4))</f>
        <v>0.27900000000000003</v>
      </c>
      <c r="M2294" s="134">
        <f>IF('2-E-Communication'!$AD$68="no","",ROUND($I2294,4))</f>
        <v>0.27900000000000003</v>
      </c>
    </row>
    <row r="2295" spans="9:13" x14ac:dyDescent="0.25">
      <c r="I2295" s="134">
        <f t="shared" si="228"/>
        <v>0.28000000000000019</v>
      </c>
      <c r="J2295" s="134">
        <f>IF('2-E-Communication'!$AD$65="no","",ROUND($I2295,4))</f>
        <v>0.28000000000000003</v>
      </c>
      <c r="K2295" s="134">
        <f>IF('2-E-Communication'!$AD$66="no","",ROUND($I2295,4))</f>
        <v>0.28000000000000003</v>
      </c>
      <c r="L2295" s="134">
        <f>IF('2-E-Communication'!$AD$67="no","",ROUND($I2295,4))</f>
        <v>0.28000000000000003</v>
      </c>
      <c r="M2295" s="134">
        <f>IF('2-E-Communication'!$AD$68="no","",ROUND($I2295,4))</f>
        <v>0.28000000000000003</v>
      </c>
    </row>
    <row r="2296" spans="9:13" x14ac:dyDescent="0.25">
      <c r="I2296" s="134">
        <f t="shared" si="228"/>
        <v>0.28100000000000019</v>
      </c>
      <c r="J2296" s="134">
        <f>IF('2-E-Communication'!$AD$65="no","",ROUND($I2296,4))</f>
        <v>0.28100000000000003</v>
      </c>
      <c r="K2296" s="134">
        <f>IF('2-E-Communication'!$AD$66="no","",ROUND($I2296,4))</f>
        <v>0.28100000000000003</v>
      </c>
      <c r="L2296" s="134">
        <f>IF('2-E-Communication'!$AD$67="no","",ROUND($I2296,4))</f>
        <v>0.28100000000000003</v>
      </c>
      <c r="M2296" s="134">
        <f>IF('2-E-Communication'!$AD$68="no","",ROUND($I2296,4))</f>
        <v>0.28100000000000003</v>
      </c>
    </row>
    <row r="2297" spans="9:13" x14ac:dyDescent="0.25">
      <c r="I2297" s="134">
        <f t="shared" si="228"/>
        <v>0.28200000000000019</v>
      </c>
      <c r="J2297" s="134">
        <f>IF('2-E-Communication'!$AD$65="no","",ROUND($I2297,4))</f>
        <v>0.28199999999999997</v>
      </c>
      <c r="K2297" s="134">
        <f>IF('2-E-Communication'!$AD$66="no","",ROUND($I2297,4))</f>
        <v>0.28199999999999997</v>
      </c>
      <c r="L2297" s="134">
        <f>IF('2-E-Communication'!$AD$67="no","",ROUND($I2297,4))</f>
        <v>0.28199999999999997</v>
      </c>
      <c r="M2297" s="134">
        <f>IF('2-E-Communication'!$AD$68="no","",ROUND($I2297,4))</f>
        <v>0.28199999999999997</v>
      </c>
    </row>
    <row r="2298" spans="9:13" x14ac:dyDescent="0.25">
      <c r="I2298" s="134">
        <f t="shared" si="228"/>
        <v>0.2830000000000002</v>
      </c>
      <c r="J2298" s="134">
        <f>IF('2-E-Communication'!$AD$65="no","",ROUND($I2298,4))</f>
        <v>0.28299999999999997</v>
      </c>
      <c r="K2298" s="134">
        <f>IF('2-E-Communication'!$AD$66="no","",ROUND($I2298,4))</f>
        <v>0.28299999999999997</v>
      </c>
      <c r="L2298" s="134">
        <f>IF('2-E-Communication'!$AD$67="no","",ROUND($I2298,4))</f>
        <v>0.28299999999999997</v>
      </c>
      <c r="M2298" s="134">
        <f>IF('2-E-Communication'!$AD$68="no","",ROUND($I2298,4))</f>
        <v>0.28299999999999997</v>
      </c>
    </row>
    <row r="2299" spans="9:13" x14ac:dyDescent="0.25">
      <c r="I2299" s="134">
        <f t="shared" si="228"/>
        <v>0.2840000000000002</v>
      </c>
      <c r="J2299" s="134">
        <f>IF('2-E-Communication'!$AD$65="no","",ROUND($I2299,4))</f>
        <v>0.28399999999999997</v>
      </c>
      <c r="K2299" s="134">
        <f>IF('2-E-Communication'!$AD$66="no","",ROUND($I2299,4))</f>
        <v>0.28399999999999997</v>
      </c>
      <c r="L2299" s="134">
        <f>IF('2-E-Communication'!$AD$67="no","",ROUND($I2299,4))</f>
        <v>0.28399999999999997</v>
      </c>
      <c r="M2299" s="134">
        <f>IF('2-E-Communication'!$AD$68="no","",ROUND($I2299,4))</f>
        <v>0.28399999999999997</v>
      </c>
    </row>
    <row r="2300" spans="9:13" x14ac:dyDescent="0.25">
      <c r="I2300" s="134">
        <f t="shared" si="228"/>
        <v>0.2850000000000002</v>
      </c>
      <c r="J2300" s="134">
        <f>IF('2-E-Communication'!$AD$65="no","",ROUND($I2300,4))</f>
        <v>0.28499999999999998</v>
      </c>
      <c r="K2300" s="134">
        <f>IF('2-E-Communication'!$AD$66="no","",ROUND($I2300,4))</f>
        <v>0.28499999999999998</v>
      </c>
      <c r="L2300" s="134">
        <f>IF('2-E-Communication'!$AD$67="no","",ROUND($I2300,4))</f>
        <v>0.28499999999999998</v>
      </c>
      <c r="M2300" s="134">
        <f>IF('2-E-Communication'!$AD$68="no","",ROUND($I2300,4))</f>
        <v>0.28499999999999998</v>
      </c>
    </row>
    <row r="2301" spans="9:13" x14ac:dyDescent="0.25">
      <c r="I2301" s="134">
        <f t="shared" si="228"/>
        <v>0.2860000000000002</v>
      </c>
      <c r="J2301" s="134">
        <f>IF('2-E-Communication'!$AD$65="no","",ROUND($I2301,4))</f>
        <v>0.28599999999999998</v>
      </c>
      <c r="K2301" s="134">
        <f>IF('2-E-Communication'!$AD$66="no","",ROUND($I2301,4))</f>
        <v>0.28599999999999998</v>
      </c>
      <c r="L2301" s="134">
        <f>IF('2-E-Communication'!$AD$67="no","",ROUND($I2301,4))</f>
        <v>0.28599999999999998</v>
      </c>
      <c r="M2301" s="134">
        <f>IF('2-E-Communication'!$AD$68="no","",ROUND($I2301,4))</f>
        <v>0.28599999999999998</v>
      </c>
    </row>
    <row r="2302" spans="9:13" x14ac:dyDescent="0.25">
      <c r="I2302" s="134">
        <f t="shared" si="228"/>
        <v>0.2870000000000002</v>
      </c>
      <c r="J2302" s="134">
        <f>IF('2-E-Communication'!$AD$65="no","",ROUND($I2302,4))</f>
        <v>0.28699999999999998</v>
      </c>
      <c r="K2302" s="134">
        <f>IF('2-E-Communication'!$AD$66="no","",ROUND($I2302,4))</f>
        <v>0.28699999999999998</v>
      </c>
      <c r="L2302" s="134">
        <f>IF('2-E-Communication'!$AD$67="no","",ROUND($I2302,4))</f>
        <v>0.28699999999999998</v>
      </c>
      <c r="M2302" s="134">
        <f>IF('2-E-Communication'!$AD$68="no","",ROUND($I2302,4))</f>
        <v>0.28699999999999998</v>
      </c>
    </row>
    <row r="2303" spans="9:13" x14ac:dyDescent="0.25">
      <c r="I2303" s="134">
        <f t="shared" si="228"/>
        <v>0.2880000000000002</v>
      </c>
      <c r="J2303" s="134">
        <f>IF('2-E-Communication'!$AD$65="no","",ROUND($I2303,4))</f>
        <v>0.28799999999999998</v>
      </c>
      <c r="K2303" s="134">
        <f>IF('2-E-Communication'!$AD$66="no","",ROUND($I2303,4))</f>
        <v>0.28799999999999998</v>
      </c>
      <c r="L2303" s="134">
        <f>IF('2-E-Communication'!$AD$67="no","",ROUND($I2303,4))</f>
        <v>0.28799999999999998</v>
      </c>
      <c r="M2303" s="134">
        <f>IF('2-E-Communication'!$AD$68="no","",ROUND($I2303,4))</f>
        <v>0.28799999999999998</v>
      </c>
    </row>
    <row r="2304" spans="9:13" x14ac:dyDescent="0.25">
      <c r="I2304" s="134">
        <f t="shared" si="228"/>
        <v>0.2890000000000002</v>
      </c>
      <c r="J2304" s="134">
        <f>IF('2-E-Communication'!$AD$65="no","",ROUND($I2304,4))</f>
        <v>0.28899999999999998</v>
      </c>
      <c r="K2304" s="134">
        <f>IF('2-E-Communication'!$AD$66="no","",ROUND($I2304,4))</f>
        <v>0.28899999999999998</v>
      </c>
      <c r="L2304" s="134">
        <f>IF('2-E-Communication'!$AD$67="no","",ROUND($I2304,4))</f>
        <v>0.28899999999999998</v>
      </c>
      <c r="M2304" s="134">
        <f>IF('2-E-Communication'!$AD$68="no","",ROUND($I2304,4))</f>
        <v>0.28899999999999998</v>
      </c>
    </row>
    <row r="2305" spans="9:13" x14ac:dyDescent="0.25">
      <c r="I2305" s="134">
        <f t="shared" si="228"/>
        <v>0.2900000000000002</v>
      </c>
      <c r="J2305" s="134">
        <f>IF('2-E-Communication'!$AD$65="no","",ROUND($I2305,4))</f>
        <v>0.28999999999999998</v>
      </c>
      <c r="K2305" s="134">
        <f>IF('2-E-Communication'!$AD$66="no","",ROUND($I2305,4))</f>
        <v>0.28999999999999998</v>
      </c>
      <c r="L2305" s="134">
        <f>IF('2-E-Communication'!$AD$67="no","",ROUND($I2305,4))</f>
        <v>0.28999999999999998</v>
      </c>
      <c r="M2305" s="134">
        <f>IF('2-E-Communication'!$AD$68="no","",ROUND($I2305,4))</f>
        <v>0.28999999999999998</v>
      </c>
    </row>
    <row r="2306" spans="9:13" x14ac:dyDescent="0.25">
      <c r="I2306" s="134">
        <f t="shared" si="228"/>
        <v>0.2910000000000002</v>
      </c>
      <c r="J2306" s="134">
        <f>IF('2-E-Communication'!$AD$65="no","",ROUND($I2306,4))</f>
        <v>0.29099999999999998</v>
      </c>
      <c r="K2306" s="134">
        <f>IF('2-E-Communication'!$AD$66="no","",ROUND($I2306,4))</f>
        <v>0.29099999999999998</v>
      </c>
      <c r="L2306" s="134">
        <f>IF('2-E-Communication'!$AD$67="no","",ROUND($I2306,4))</f>
        <v>0.29099999999999998</v>
      </c>
      <c r="M2306" s="134">
        <f>IF('2-E-Communication'!$AD$68="no","",ROUND($I2306,4))</f>
        <v>0.29099999999999998</v>
      </c>
    </row>
    <row r="2307" spans="9:13" x14ac:dyDescent="0.25">
      <c r="I2307" s="134">
        <f t="shared" si="228"/>
        <v>0.2920000000000002</v>
      </c>
      <c r="J2307" s="134">
        <f>IF('2-E-Communication'!$AD$65="no","",ROUND($I2307,4))</f>
        <v>0.29199999999999998</v>
      </c>
      <c r="K2307" s="134">
        <f>IF('2-E-Communication'!$AD$66="no","",ROUND($I2307,4))</f>
        <v>0.29199999999999998</v>
      </c>
      <c r="L2307" s="134">
        <f>IF('2-E-Communication'!$AD$67="no","",ROUND($I2307,4))</f>
        <v>0.29199999999999998</v>
      </c>
      <c r="M2307" s="134">
        <f>IF('2-E-Communication'!$AD$68="no","",ROUND($I2307,4))</f>
        <v>0.29199999999999998</v>
      </c>
    </row>
    <row r="2308" spans="9:13" x14ac:dyDescent="0.25">
      <c r="I2308" s="134">
        <f t="shared" si="228"/>
        <v>0.2930000000000002</v>
      </c>
      <c r="J2308" s="134">
        <f>IF('2-E-Communication'!$AD$65="no","",ROUND($I2308,4))</f>
        <v>0.29299999999999998</v>
      </c>
      <c r="K2308" s="134">
        <f>IF('2-E-Communication'!$AD$66="no","",ROUND($I2308,4))</f>
        <v>0.29299999999999998</v>
      </c>
      <c r="L2308" s="134">
        <f>IF('2-E-Communication'!$AD$67="no","",ROUND($I2308,4))</f>
        <v>0.29299999999999998</v>
      </c>
      <c r="M2308" s="134">
        <f>IF('2-E-Communication'!$AD$68="no","",ROUND($I2308,4))</f>
        <v>0.29299999999999998</v>
      </c>
    </row>
    <row r="2309" spans="9:13" x14ac:dyDescent="0.25">
      <c r="I2309" s="134">
        <f t="shared" si="228"/>
        <v>0.29400000000000021</v>
      </c>
      <c r="J2309" s="134">
        <f>IF('2-E-Communication'!$AD$65="no","",ROUND($I2309,4))</f>
        <v>0.29399999999999998</v>
      </c>
      <c r="K2309" s="134">
        <f>IF('2-E-Communication'!$AD$66="no","",ROUND($I2309,4))</f>
        <v>0.29399999999999998</v>
      </c>
      <c r="L2309" s="134">
        <f>IF('2-E-Communication'!$AD$67="no","",ROUND($I2309,4))</f>
        <v>0.29399999999999998</v>
      </c>
      <c r="M2309" s="134">
        <f>IF('2-E-Communication'!$AD$68="no","",ROUND($I2309,4))</f>
        <v>0.29399999999999998</v>
      </c>
    </row>
    <row r="2310" spans="9:13" x14ac:dyDescent="0.25">
      <c r="I2310" s="134">
        <f t="shared" si="228"/>
        <v>0.29500000000000021</v>
      </c>
      <c r="J2310" s="134">
        <f>IF('2-E-Communication'!$AD$65="no","",ROUND($I2310,4))</f>
        <v>0.29499999999999998</v>
      </c>
      <c r="K2310" s="134">
        <f>IF('2-E-Communication'!$AD$66="no","",ROUND($I2310,4))</f>
        <v>0.29499999999999998</v>
      </c>
      <c r="L2310" s="134">
        <f>IF('2-E-Communication'!$AD$67="no","",ROUND($I2310,4))</f>
        <v>0.29499999999999998</v>
      </c>
      <c r="M2310" s="134">
        <f>IF('2-E-Communication'!$AD$68="no","",ROUND($I2310,4))</f>
        <v>0.29499999999999998</v>
      </c>
    </row>
    <row r="2311" spans="9:13" x14ac:dyDescent="0.25">
      <c r="I2311" s="134">
        <f t="shared" si="228"/>
        <v>0.29600000000000021</v>
      </c>
      <c r="J2311" s="134">
        <f>IF('2-E-Communication'!$AD$65="no","",ROUND($I2311,4))</f>
        <v>0.29599999999999999</v>
      </c>
      <c r="K2311" s="134">
        <f>IF('2-E-Communication'!$AD$66="no","",ROUND($I2311,4))</f>
        <v>0.29599999999999999</v>
      </c>
      <c r="L2311" s="134">
        <f>IF('2-E-Communication'!$AD$67="no","",ROUND($I2311,4))</f>
        <v>0.29599999999999999</v>
      </c>
      <c r="M2311" s="134">
        <f>IF('2-E-Communication'!$AD$68="no","",ROUND($I2311,4))</f>
        <v>0.29599999999999999</v>
      </c>
    </row>
    <row r="2312" spans="9:13" x14ac:dyDescent="0.25">
      <c r="I2312" s="134">
        <f t="shared" si="228"/>
        <v>0.29700000000000021</v>
      </c>
      <c r="J2312" s="134">
        <f>IF('2-E-Communication'!$AD$65="no","",ROUND($I2312,4))</f>
        <v>0.29699999999999999</v>
      </c>
      <c r="K2312" s="134">
        <f>IF('2-E-Communication'!$AD$66="no","",ROUND($I2312,4))</f>
        <v>0.29699999999999999</v>
      </c>
      <c r="L2312" s="134">
        <f>IF('2-E-Communication'!$AD$67="no","",ROUND($I2312,4))</f>
        <v>0.29699999999999999</v>
      </c>
      <c r="M2312" s="134">
        <f>IF('2-E-Communication'!$AD$68="no","",ROUND($I2312,4))</f>
        <v>0.29699999999999999</v>
      </c>
    </row>
    <row r="2313" spans="9:13" x14ac:dyDescent="0.25">
      <c r="I2313" s="134">
        <f t="shared" si="228"/>
        <v>0.29800000000000021</v>
      </c>
      <c r="J2313" s="134">
        <f>IF('2-E-Communication'!$AD$65="no","",ROUND($I2313,4))</f>
        <v>0.29799999999999999</v>
      </c>
      <c r="K2313" s="134">
        <f>IF('2-E-Communication'!$AD$66="no","",ROUND($I2313,4))</f>
        <v>0.29799999999999999</v>
      </c>
      <c r="L2313" s="134">
        <f>IF('2-E-Communication'!$AD$67="no","",ROUND($I2313,4))</f>
        <v>0.29799999999999999</v>
      </c>
      <c r="M2313" s="134">
        <f>IF('2-E-Communication'!$AD$68="no","",ROUND($I2313,4))</f>
        <v>0.29799999999999999</v>
      </c>
    </row>
    <row r="2314" spans="9:13" x14ac:dyDescent="0.25">
      <c r="I2314" s="134">
        <f t="shared" si="228"/>
        <v>0.29900000000000021</v>
      </c>
      <c r="J2314" s="134">
        <f>IF('2-E-Communication'!$AD$65="no","",ROUND($I2314,4))</f>
        <v>0.29899999999999999</v>
      </c>
      <c r="K2314" s="134">
        <f>IF('2-E-Communication'!$AD$66="no","",ROUND($I2314,4))</f>
        <v>0.29899999999999999</v>
      </c>
      <c r="L2314" s="134">
        <f>IF('2-E-Communication'!$AD$67="no","",ROUND($I2314,4))</f>
        <v>0.29899999999999999</v>
      </c>
      <c r="M2314" s="134">
        <f>IF('2-E-Communication'!$AD$68="no","",ROUND($I2314,4))</f>
        <v>0.29899999999999999</v>
      </c>
    </row>
    <row r="2315" spans="9:13" x14ac:dyDescent="0.25">
      <c r="I2315" s="134">
        <f t="shared" si="228"/>
        <v>0.30000000000000021</v>
      </c>
      <c r="J2315" s="134">
        <f>IF('2-E-Communication'!$AD$65="no","",ROUND($I2315,4))</f>
        <v>0.3</v>
      </c>
      <c r="K2315" s="134">
        <f>IF('2-E-Communication'!$AD$66="no","",ROUND($I2315,4))</f>
        <v>0.3</v>
      </c>
      <c r="L2315" s="134">
        <f>IF('2-E-Communication'!$AD$67="no","",ROUND($I2315,4))</f>
        <v>0.3</v>
      </c>
      <c r="M2315" s="134">
        <f>IF('2-E-Communication'!$AD$68="no","",ROUND($I2315,4))</f>
        <v>0.3</v>
      </c>
    </row>
    <row r="2316" spans="9:13" x14ac:dyDescent="0.25">
      <c r="I2316" s="134">
        <f t="shared" si="228"/>
        <v>0.30100000000000021</v>
      </c>
      <c r="J2316" s="134">
        <f>IF('2-E-Communication'!$AD$65="no","",ROUND($I2316,4))</f>
        <v>0.30099999999999999</v>
      </c>
      <c r="K2316" s="134">
        <f>IF('2-E-Communication'!$AD$66="no","",ROUND($I2316,4))</f>
        <v>0.30099999999999999</v>
      </c>
      <c r="L2316" s="134">
        <f>IF('2-E-Communication'!$AD$67="no","",ROUND($I2316,4))</f>
        <v>0.30099999999999999</v>
      </c>
      <c r="M2316" s="134">
        <f>IF('2-E-Communication'!$AD$68="no","",ROUND($I2316,4))</f>
        <v>0.30099999999999999</v>
      </c>
    </row>
    <row r="2317" spans="9:13" x14ac:dyDescent="0.25">
      <c r="I2317" s="134">
        <f t="shared" si="228"/>
        <v>0.30200000000000021</v>
      </c>
      <c r="J2317" s="134">
        <f>IF('2-E-Communication'!$AD$65="no","",ROUND($I2317,4))</f>
        <v>0.30199999999999999</v>
      </c>
      <c r="K2317" s="134">
        <f>IF('2-E-Communication'!$AD$66="no","",ROUND($I2317,4))</f>
        <v>0.30199999999999999</v>
      </c>
      <c r="L2317" s="134">
        <f>IF('2-E-Communication'!$AD$67="no","",ROUND($I2317,4))</f>
        <v>0.30199999999999999</v>
      </c>
      <c r="M2317" s="134">
        <f>IF('2-E-Communication'!$AD$68="no","",ROUND($I2317,4))</f>
        <v>0.30199999999999999</v>
      </c>
    </row>
    <row r="2318" spans="9:13" x14ac:dyDescent="0.25">
      <c r="I2318" s="134">
        <f t="shared" si="228"/>
        <v>0.30300000000000021</v>
      </c>
      <c r="J2318" s="134">
        <f>IF('2-E-Communication'!$AD$65="no","",ROUND($I2318,4))</f>
        <v>0.30299999999999999</v>
      </c>
      <c r="K2318" s="134">
        <f>IF('2-E-Communication'!$AD$66="no","",ROUND($I2318,4))</f>
        <v>0.30299999999999999</v>
      </c>
      <c r="L2318" s="134">
        <f>IF('2-E-Communication'!$AD$67="no","",ROUND($I2318,4))</f>
        <v>0.30299999999999999</v>
      </c>
      <c r="M2318" s="134">
        <f>IF('2-E-Communication'!$AD$68="no","",ROUND($I2318,4))</f>
        <v>0.30299999999999999</v>
      </c>
    </row>
    <row r="2319" spans="9:13" x14ac:dyDescent="0.25">
      <c r="I2319" s="134">
        <f t="shared" si="228"/>
        <v>0.30400000000000021</v>
      </c>
      <c r="J2319" s="134">
        <f>IF('2-E-Communication'!$AD$65="no","",ROUND($I2319,4))</f>
        <v>0.30399999999999999</v>
      </c>
      <c r="K2319" s="134">
        <f>IF('2-E-Communication'!$AD$66="no","",ROUND($I2319,4))</f>
        <v>0.30399999999999999</v>
      </c>
      <c r="L2319" s="134">
        <f>IF('2-E-Communication'!$AD$67="no","",ROUND($I2319,4))</f>
        <v>0.30399999999999999</v>
      </c>
      <c r="M2319" s="134">
        <f>IF('2-E-Communication'!$AD$68="no","",ROUND($I2319,4))</f>
        <v>0.30399999999999999</v>
      </c>
    </row>
    <row r="2320" spans="9:13" x14ac:dyDescent="0.25">
      <c r="I2320" s="134">
        <f t="shared" si="228"/>
        <v>0.30500000000000022</v>
      </c>
      <c r="J2320" s="134">
        <f>IF('2-E-Communication'!$AD$65="no","",ROUND($I2320,4))</f>
        <v>0.30499999999999999</v>
      </c>
      <c r="K2320" s="134">
        <f>IF('2-E-Communication'!$AD$66="no","",ROUND($I2320,4))</f>
        <v>0.30499999999999999</v>
      </c>
      <c r="L2320" s="134">
        <f>IF('2-E-Communication'!$AD$67="no","",ROUND($I2320,4))</f>
        <v>0.30499999999999999</v>
      </c>
      <c r="M2320" s="134">
        <f>IF('2-E-Communication'!$AD$68="no","",ROUND($I2320,4))</f>
        <v>0.30499999999999999</v>
      </c>
    </row>
    <row r="2321" spans="9:13" x14ac:dyDescent="0.25">
      <c r="I2321" s="134">
        <f t="shared" si="228"/>
        <v>0.30600000000000022</v>
      </c>
      <c r="J2321" s="134">
        <f>IF('2-E-Communication'!$AD$65="no","",ROUND($I2321,4))</f>
        <v>0.30599999999999999</v>
      </c>
      <c r="K2321" s="134">
        <f>IF('2-E-Communication'!$AD$66="no","",ROUND($I2321,4))</f>
        <v>0.30599999999999999</v>
      </c>
      <c r="L2321" s="134">
        <f>IF('2-E-Communication'!$AD$67="no","",ROUND($I2321,4))</f>
        <v>0.30599999999999999</v>
      </c>
      <c r="M2321" s="134">
        <f>IF('2-E-Communication'!$AD$68="no","",ROUND($I2321,4))</f>
        <v>0.30599999999999999</v>
      </c>
    </row>
    <row r="2322" spans="9:13" x14ac:dyDescent="0.25">
      <c r="I2322" s="134">
        <f t="shared" si="228"/>
        <v>0.30700000000000022</v>
      </c>
      <c r="J2322" s="134">
        <f>IF('2-E-Communication'!$AD$65="no","",ROUND($I2322,4))</f>
        <v>0.307</v>
      </c>
      <c r="K2322" s="134">
        <f>IF('2-E-Communication'!$AD$66="no","",ROUND($I2322,4))</f>
        <v>0.307</v>
      </c>
      <c r="L2322" s="134">
        <f>IF('2-E-Communication'!$AD$67="no","",ROUND($I2322,4))</f>
        <v>0.307</v>
      </c>
      <c r="M2322" s="134">
        <f>IF('2-E-Communication'!$AD$68="no","",ROUND($I2322,4))</f>
        <v>0.307</v>
      </c>
    </row>
    <row r="2323" spans="9:13" x14ac:dyDescent="0.25">
      <c r="I2323" s="134">
        <f t="shared" si="228"/>
        <v>0.30800000000000022</v>
      </c>
      <c r="J2323" s="134">
        <f>IF('2-E-Communication'!$AD$65="no","",ROUND($I2323,4))</f>
        <v>0.308</v>
      </c>
      <c r="K2323" s="134">
        <f>IF('2-E-Communication'!$AD$66="no","",ROUND($I2323,4))</f>
        <v>0.308</v>
      </c>
      <c r="L2323" s="134">
        <f>IF('2-E-Communication'!$AD$67="no","",ROUND($I2323,4))</f>
        <v>0.308</v>
      </c>
      <c r="M2323" s="134">
        <f>IF('2-E-Communication'!$AD$68="no","",ROUND($I2323,4))</f>
        <v>0.308</v>
      </c>
    </row>
    <row r="2324" spans="9:13" x14ac:dyDescent="0.25">
      <c r="I2324" s="134">
        <f t="shared" si="228"/>
        <v>0.30900000000000022</v>
      </c>
      <c r="J2324" s="134">
        <f>IF('2-E-Communication'!$AD$65="no","",ROUND($I2324,4))</f>
        <v>0.309</v>
      </c>
      <c r="K2324" s="134">
        <f>IF('2-E-Communication'!$AD$66="no","",ROUND($I2324,4))</f>
        <v>0.309</v>
      </c>
      <c r="L2324" s="134">
        <f>IF('2-E-Communication'!$AD$67="no","",ROUND($I2324,4))</f>
        <v>0.309</v>
      </c>
      <c r="M2324" s="134">
        <f>IF('2-E-Communication'!$AD$68="no","",ROUND($I2324,4))</f>
        <v>0.309</v>
      </c>
    </row>
    <row r="2325" spans="9:13" x14ac:dyDescent="0.25">
      <c r="I2325" s="134">
        <f t="shared" si="228"/>
        <v>0.31000000000000022</v>
      </c>
      <c r="J2325" s="134">
        <f>IF('2-E-Communication'!$AD$65="no","",ROUND($I2325,4))</f>
        <v>0.31</v>
      </c>
      <c r="K2325" s="134">
        <f>IF('2-E-Communication'!$AD$66="no","",ROUND($I2325,4))</f>
        <v>0.31</v>
      </c>
      <c r="L2325" s="134">
        <f>IF('2-E-Communication'!$AD$67="no","",ROUND($I2325,4))</f>
        <v>0.31</v>
      </c>
      <c r="M2325" s="134">
        <f>IF('2-E-Communication'!$AD$68="no","",ROUND($I2325,4))</f>
        <v>0.31</v>
      </c>
    </row>
    <row r="2326" spans="9:13" x14ac:dyDescent="0.25">
      <c r="I2326" s="134">
        <f t="shared" si="228"/>
        <v>0.31100000000000022</v>
      </c>
      <c r="J2326" s="134">
        <f>IF('2-E-Communication'!$AD$65="no","",ROUND($I2326,4))</f>
        <v>0.311</v>
      </c>
      <c r="K2326" s="134">
        <f>IF('2-E-Communication'!$AD$66="no","",ROUND($I2326,4))</f>
        <v>0.311</v>
      </c>
      <c r="L2326" s="134">
        <f>IF('2-E-Communication'!$AD$67="no","",ROUND($I2326,4))</f>
        <v>0.311</v>
      </c>
      <c r="M2326" s="134">
        <f>IF('2-E-Communication'!$AD$68="no","",ROUND($I2326,4))</f>
        <v>0.311</v>
      </c>
    </row>
    <row r="2327" spans="9:13" x14ac:dyDescent="0.25">
      <c r="I2327" s="134">
        <f t="shared" si="228"/>
        <v>0.31200000000000022</v>
      </c>
      <c r="J2327" s="134">
        <f>IF('2-E-Communication'!$AD$65="no","",ROUND($I2327,4))</f>
        <v>0.312</v>
      </c>
      <c r="K2327" s="134">
        <f>IF('2-E-Communication'!$AD$66="no","",ROUND($I2327,4))</f>
        <v>0.312</v>
      </c>
      <c r="L2327" s="134">
        <f>IF('2-E-Communication'!$AD$67="no","",ROUND($I2327,4))</f>
        <v>0.312</v>
      </c>
      <c r="M2327" s="134">
        <f>IF('2-E-Communication'!$AD$68="no","",ROUND($I2327,4))</f>
        <v>0.312</v>
      </c>
    </row>
    <row r="2328" spans="9:13" x14ac:dyDescent="0.25">
      <c r="I2328" s="134">
        <f t="shared" ref="I2328:I2391" si="229">I2327+0.001</f>
        <v>0.31300000000000022</v>
      </c>
      <c r="J2328" s="134">
        <f>IF('2-E-Communication'!$AD$65="no","",ROUND($I2328,4))</f>
        <v>0.313</v>
      </c>
      <c r="K2328" s="134">
        <f>IF('2-E-Communication'!$AD$66="no","",ROUND($I2328,4))</f>
        <v>0.313</v>
      </c>
      <c r="L2328" s="134">
        <f>IF('2-E-Communication'!$AD$67="no","",ROUND($I2328,4))</f>
        <v>0.313</v>
      </c>
      <c r="M2328" s="134">
        <f>IF('2-E-Communication'!$AD$68="no","",ROUND($I2328,4))</f>
        <v>0.313</v>
      </c>
    </row>
    <row r="2329" spans="9:13" x14ac:dyDescent="0.25">
      <c r="I2329" s="134">
        <f t="shared" si="229"/>
        <v>0.31400000000000022</v>
      </c>
      <c r="J2329" s="134">
        <f>IF('2-E-Communication'!$AD$65="no","",ROUND($I2329,4))</f>
        <v>0.314</v>
      </c>
      <c r="K2329" s="134">
        <f>IF('2-E-Communication'!$AD$66="no","",ROUND($I2329,4))</f>
        <v>0.314</v>
      </c>
      <c r="L2329" s="134">
        <f>IF('2-E-Communication'!$AD$67="no","",ROUND($I2329,4))</f>
        <v>0.314</v>
      </c>
      <c r="M2329" s="134">
        <f>IF('2-E-Communication'!$AD$68="no","",ROUND($I2329,4))</f>
        <v>0.314</v>
      </c>
    </row>
    <row r="2330" spans="9:13" x14ac:dyDescent="0.25">
      <c r="I2330" s="134">
        <f t="shared" si="229"/>
        <v>0.31500000000000022</v>
      </c>
      <c r="J2330" s="134">
        <f>IF('2-E-Communication'!$AD$65="no","",ROUND($I2330,4))</f>
        <v>0.315</v>
      </c>
      <c r="K2330" s="134">
        <f>IF('2-E-Communication'!$AD$66="no","",ROUND($I2330,4))</f>
        <v>0.315</v>
      </c>
      <c r="L2330" s="134">
        <f>IF('2-E-Communication'!$AD$67="no","",ROUND($I2330,4))</f>
        <v>0.315</v>
      </c>
      <c r="M2330" s="134">
        <f>IF('2-E-Communication'!$AD$68="no","",ROUND($I2330,4))</f>
        <v>0.315</v>
      </c>
    </row>
    <row r="2331" spans="9:13" x14ac:dyDescent="0.25">
      <c r="I2331" s="134">
        <f t="shared" si="229"/>
        <v>0.31600000000000023</v>
      </c>
      <c r="J2331" s="134">
        <f>IF('2-E-Communication'!$AD$65="no","",ROUND($I2331,4))</f>
        <v>0.316</v>
      </c>
      <c r="K2331" s="134">
        <f>IF('2-E-Communication'!$AD$66="no","",ROUND($I2331,4))</f>
        <v>0.316</v>
      </c>
      <c r="L2331" s="134">
        <f>IF('2-E-Communication'!$AD$67="no","",ROUND($I2331,4))</f>
        <v>0.316</v>
      </c>
      <c r="M2331" s="134">
        <f>IF('2-E-Communication'!$AD$68="no","",ROUND($I2331,4))</f>
        <v>0.316</v>
      </c>
    </row>
    <row r="2332" spans="9:13" x14ac:dyDescent="0.25">
      <c r="I2332" s="134">
        <f t="shared" si="229"/>
        <v>0.31700000000000023</v>
      </c>
      <c r="J2332" s="134">
        <f>IF('2-E-Communication'!$AD$65="no","",ROUND($I2332,4))</f>
        <v>0.317</v>
      </c>
      <c r="K2332" s="134">
        <f>IF('2-E-Communication'!$AD$66="no","",ROUND($I2332,4))</f>
        <v>0.317</v>
      </c>
      <c r="L2332" s="134">
        <f>IF('2-E-Communication'!$AD$67="no","",ROUND($I2332,4))</f>
        <v>0.317</v>
      </c>
      <c r="M2332" s="134">
        <f>IF('2-E-Communication'!$AD$68="no","",ROUND($I2332,4))</f>
        <v>0.317</v>
      </c>
    </row>
    <row r="2333" spans="9:13" x14ac:dyDescent="0.25">
      <c r="I2333" s="134">
        <f t="shared" si="229"/>
        <v>0.31800000000000023</v>
      </c>
      <c r="J2333" s="134">
        <f>IF('2-E-Communication'!$AD$65="no","",ROUND($I2333,4))</f>
        <v>0.318</v>
      </c>
      <c r="K2333" s="134">
        <f>IF('2-E-Communication'!$AD$66="no","",ROUND($I2333,4))</f>
        <v>0.318</v>
      </c>
      <c r="L2333" s="134">
        <f>IF('2-E-Communication'!$AD$67="no","",ROUND($I2333,4))</f>
        <v>0.318</v>
      </c>
      <c r="M2333" s="134">
        <f>IF('2-E-Communication'!$AD$68="no","",ROUND($I2333,4))</f>
        <v>0.318</v>
      </c>
    </row>
    <row r="2334" spans="9:13" x14ac:dyDescent="0.25">
      <c r="I2334" s="134">
        <f t="shared" si="229"/>
        <v>0.31900000000000023</v>
      </c>
      <c r="J2334" s="134">
        <f>IF('2-E-Communication'!$AD$65="no","",ROUND($I2334,4))</f>
        <v>0.31900000000000001</v>
      </c>
      <c r="K2334" s="134">
        <f>IF('2-E-Communication'!$AD$66="no","",ROUND($I2334,4))</f>
        <v>0.31900000000000001</v>
      </c>
      <c r="L2334" s="134">
        <f>IF('2-E-Communication'!$AD$67="no","",ROUND($I2334,4))</f>
        <v>0.31900000000000001</v>
      </c>
      <c r="M2334" s="134">
        <f>IF('2-E-Communication'!$AD$68="no","",ROUND($I2334,4))</f>
        <v>0.31900000000000001</v>
      </c>
    </row>
    <row r="2335" spans="9:13" x14ac:dyDescent="0.25">
      <c r="I2335" s="134">
        <f t="shared" si="229"/>
        <v>0.32000000000000023</v>
      </c>
      <c r="J2335" s="134">
        <f>IF('2-E-Communication'!$AD$65="no","",ROUND($I2335,4))</f>
        <v>0.32</v>
      </c>
      <c r="K2335" s="134">
        <f>IF('2-E-Communication'!$AD$66="no","",ROUND($I2335,4))</f>
        <v>0.32</v>
      </c>
      <c r="L2335" s="134">
        <f>IF('2-E-Communication'!$AD$67="no","",ROUND($I2335,4))</f>
        <v>0.32</v>
      </c>
      <c r="M2335" s="134">
        <f>IF('2-E-Communication'!$AD$68="no","",ROUND($I2335,4))</f>
        <v>0.32</v>
      </c>
    </row>
    <row r="2336" spans="9:13" x14ac:dyDescent="0.25">
      <c r="I2336" s="134">
        <f t="shared" si="229"/>
        <v>0.32100000000000023</v>
      </c>
      <c r="J2336" s="134">
        <f>IF('2-E-Communication'!$AD$65="no","",ROUND($I2336,4))</f>
        <v>0.32100000000000001</v>
      </c>
      <c r="K2336" s="134">
        <f>IF('2-E-Communication'!$AD$66="no","",ROUND($I2336,4))</f>
        <v>0.32100000000000001</v>
      </c>
      <c r="L2336" s="134">
        <f>IF('2-E-Communication'!$AD$67="no","",ROUND($I2336,4))</f>
        <v>0.32100000000000001</v>
      </c>
      <c r="M2336" s="134">
        <f>IF('2-E-Communication'!$AD$68="no","",ROUND($I2336,4))</f>
        <v>0.32100000000000001</v>
      </c>
    </row>
    <row r="2337" spans="9:13" x14ac:dyDescent="0.25">
      <c r="I2337" s="134">
        <f t="shared" si="229"/>
        <v>0.32200000000000023</v>
      </c>
      <c r="J2337" s="134">
        <f>IF('2-E-Communication'!$AD$65="no","",ROUND($I2337,4))</f>
        <v>0.32200000000000001</v>
      </c>
      <c r="K2337" s="134">
        <f>IF('2-E-Communication'!$AD$66="no","",ROUND($I2337,4))</f>
        <v>0.32200000000000001</v>
      </c>
      <c r="L2337" s="134">
        <f>IF('2-E-Communication'!$AD$67="no","",ROUND($I2337,4))</f>
        <v>0.32200000000000001</v>
      </c>
      <c r="M2337" s="134">
        <f>IF('2-E-Communication'!$AD$68="no","",ROUND($I2337,4))</f>
        <v>0.32200000000000001</v>
      </c>
    </row>
    <row r="2338" spans="9:13" x14ac:dyDescent="0.25">
      <c r="I2338" s="134">
        <f t="shared" si="229"/>
        <v>0.32300000000000023</v>
      </c>
      <c r="J2338" s="134">
        <f>IF('2-E-Communication'!$AD$65="no","",ROUND($I2338,4))</f>
        <v>0.32300000000000001</v>
      </c>
      <c r="K2338" s="134">
        <f>IF('2-E-Communication'!$AD$66="no","",ROUND($I2338,4))</f>
        <v>0.32300000000000001</v>
      </c>
      <c r="L2338" s="134">
        <f>IF('2-E-Communication'!$AD$67="no","",ROUND($I2338,4))</f>
        <v>0.32300000000000001</v>
      </c>
      <c r="M2338" s="134">
        <f>IF('2-E-Communication'!$AD$68="no","",ROUND($I2338,4))</f>
        <v>0.32300000000000001</v>
      </c>
    </row>
    <row r="2339" spans="9:13" x14ac:dyDescent="0.25">
      <c r="I2339" s="134">
        <f t="shared" si="229"/>
        <v>0.32400000000000023</v>
      </c>
      <c r="J2339" s="134">
        <f>IF('2-E-Communication'!$AD$65="no","",ROUND($I2339,4))</f>
        <v>0.32400000000000001</v>
      </c>
      <c r="K2339" s="134">
        <f>IF('2-E-Communication'!$AD$66="no","",ROUND($I2339,4))</f>
        <v>0.32400000000000001</v>
      </c>
      <c r="L2339" s="134">
        <f>IF('2-E-Communication'!$AD$67="no","",ROUND($I2339,4))</f>
        <v>0.32400000000000001</v>
      </c>
      <c r="M2339" s="134">
        <f>IF('2-E-Communication'!$AD$68="no","",ROUND($I2339,4))</f>
        <v>0.32400000000000001</v>
      </c>
    </row>
    <row r="2340" spans="9:13" x14ac:dyDescent="0.25">
      <c r="I2340" s="134">
        <f t="shared" si="229"/>
        <v>0.32500000000000023</v>
      </c>
      <c r="J2340" s="134">
        <f>IF('2-E-Communication'!$AD$65="no","",ROUND($I2340,4))</f>
        <v>0.32500000000000001</v>
      </c>
      <c r="K2340" s="134">
        <f>IF('2-E-Communication'!$AD$66="no","",ROUND($I2340,4))</f>
        <v>0.32500000000000001</v>
      </c>
      <c r="L2340" s="134">
        <f>IF('2-E-Communication'!$AD$67="no","",ROUND($I2340,4))</f>
        <v>0.32500000000000001</v>
      </c>
      <c r="M2340" s="134">
        <f>IF('2-E-Communication'!$AD$68="no","",ROUND($I2340,4))</f>
        <v>0.32500000000000001</v>
      </c>
    </row>
    <row r="2341" spans="9:13" x14ac:dyDescent="0.25">
      <c r="I2341" s="134">
        <f t="shared" si="229"/>
        <v>0.32600000000000023</v>
      </c>
      <c r="J2341" s="134">
        <f>IF('2-E-Communication'!$AD$65="no","",ROUND($I2341,4))</f>
        <v>0.32600000000000001</v>
      </c>
      <c r="K2341" s="134">
        <f>IF('2-E-Communication'!$AD$66="no","",ROUND($I2341,4))</f>
        <v>0.32600000000000001</v>
      </c>
      <c r="L2341" s="134">
        <f>IF('2-E-Communication'!$AD$67="no","",ROUND($I2341,4))</f>
        <v>0.32600000000000001</v>
      </c>
      <c r="M2341" s="134">
        <f>IF('2-E-Communication'!$AD$68="no","",ROUND($I2341,4))</f>
        <v>0.32600000000000001</v>
      </c>
    </row>
    <row r="2342" spans="9:13" x14ac:dyDescent="0.25">
      <c r="I2342" s="134">
        <f t="shared" si="229"/>
        <v>0.32700000000000023</v>
      </c>
      <c r="J2342" s="134">
        <f>IF('2-E-Communication'!$AD$65="no","",ROUND($I2342,4))</f>
        <v>0.32700000000000001</v>
      </c>
      <c r="K2342" s="134">
        <f>IF('2-E-Communication'!$AD$66="no","",ROUND($I2342,4))</f>
        <v>0.32700000000000001</v>
      </c>
      <c r="L2342" s="134">
        <f>IF('2-E-Communication'!$AD$67="no","",ROUND($I2342,4))</f>
        <v>0.32700000000000001</v>
      </c>
      <c r="M2342" s="134">
        <f>IF('2-E-Communication'!$AD$68="no","",ROUND($I2342,4))</f>
        <v>0.32700000000000001</v>
      </c>
    </row>
    <row r="2343" spans="9:13" x14ac:dyDescent="0.25">
      <c r="I2343" s="134">
        <f t="shared" si="229"/>
        <v>0.32800000000000024</v>
      </c>
      <c r="J2343" s="134">
        <f>IF('2-E-Communication'!$AD$65="no","",ROUND($I2343,4))</f>
        <v>0.32800000000000001</v>
      </c>
      <c r="K2343" s="134">
        <f>IF('2-E-Communication'!$AD$66="no","",ROUND($I2343,4))</f>
        <v>0.32800000000000001</v>
      </c>
      <c r="L2343" s="134">
        <f>IF('2-E-Communication'!$AD$67="no","",ROUND($I2343,4))</f>
        <v>0.32800000000000001</v>
      </c>
      <c r="M2343" s="134">
        <f>IF('2-E-Communication'!$AD$68="no","",ROUND($I2343,4))</f>
        <v>0.32800000000000001</v>
      </c>
    </row>
    <row r="2344" spans="9:13" x14ac:dyDescent="0.25">
      <c r="I2344" s="134">
        <f t="shared" si="229"/>
        <v>0.32900000000000024</v>
      </c>
      <c r="J2344" s="134">
        <f>IF('2-E-Communication'!$AD$65="no","",ROUND($I2344,4))</f>
        <v>0.32900000000000001</v>
      </c>
      <c r="K2344" s="134">
        <f>IF('2-E-Communication'!$AD$66="no","",ROUND($I2344,4))</f>
        <v>0.32900000000000001</v>
      </c>
      <c r="L2344" s="134">
        <f>IF('2-E-Communication'!$AD$67="no","",ROUND($I2344,4))</f>
        <v>0.32900000000000001</v>
      </c>
      <c r="M2344" s="134">
        <f>IF('2-E-Communication'!$AD$68="no","",ROUND($I2344,4))</f>
        <v>0.32900000000000001</v>
      </c>
    </row>
    <row r="2345" spans="9:13" x14ac:dyDescent="0.25">
      <c r="I2345" s="134">
        <f t="shared" si="229"/>
        <v>0.33000000000000024</v>
      </c>
      <c r="J2345" s="134">
        <f>IF('2-E-Communication'!$AD$65="no","",ROUND($I2345,4))</f>
        <v>0.33</v>
      </c>
      <c r="K2345" s="134">
        <f>IF('2-E-Communication'!$AD$66="no","",ROUND($I2345,4))</f>
        <v>0.33</v>
      </c>
      <c r="L2345" s="134">
        <f>IF('2-E-Communication'!$AD$67="no","",ROUND($I2345,4))</f>
        <v>0.33</v>
      </c>
      <c r="M2345" s="134">
        <f>IF('2-E-Communication'!$AD$68="no","",ROUND($I2345,4))</f>
        <v>0.33</v>
      </c>
    </row>
    <row r="2346" spans="9:13" x14ac:dyDescent="0.25">
      <c r="I2346" s="134">
        <f t="shared" si="229"/>
        <v>0.33100000000000024</v>
      </c>
      <c r="J2346" s="134">
        <f>IF('2-E-Communication'!$AD$65="no","",ROUND($I2346,4))</f>
        <v>0.33100000000000002</v>
      </c>
      <c r="K2346" s="134">
        <f>IF('2-E-Communication'!$AD$66="no","",ROUND($I2346,4))</f>
        <v>0.33100000000000002</v>
      </c>
      <c r="L2346" s="134">
        <f>IF('2-E-Communication'!$AD$67="no","",ROUND($I2346,4))</f>
        <v>0.33100000000000002</v>
      </c>
      <c r="M2346" s="134">
        <f>IF('2-E-Communication'!$AD$68="no","",ROUND($I2346,4))</f>
        <v>0.33100000000000002</v>
      </c>
    </row>
    <row r="2347" spans="9:13" x14ac:dyDescent="0.25">
      <c r="I2347" s="134">
        <f t="shared" si="229"/>
        <v>0.33200000000000024</v>
      </c>
      <c r="J2347" s="134">
        <f>IF('2-E-Communication'!$AD$65="no","",ROUND($I2347,4))</f>
        <v>0.33200000000000002</v>
      </c>
      <c r="K2347" s="134">
        <f>IF('2-E-Communication'!$AD$66="no","",ROUND($I2347,4))</f>
        <v>0.33200000000000002</v>
      </c>
      <c r="L2347" s="134">
        <f>IF('2-E-Communication'!$AD$67="no","",ROUND($I2347,4))</f>
        <v>0.33200000000000002</v>
      </c>
      <c r="M2347" s="134">
        <f>IF('2-E-Communication'!$AD$68="no","",ROUND($I2347,4))</f>
        <v>0.33200000000000002</v>
      </c>
    </row>
    <row r="2348" spans="9:13" x14ac:dyDescent="0.25">
      <c r="I2348" s="134">
        <f t="shared" si="229"/>
        <v>0.33300000000000024</v>
      </c>
      <c r="J2348" s="134">
        <f>IF('2-E-Communication'!$AD$65="no","",ROUND($I2348,4))</f>
        <v>0.33300000000000002</v>
      </c>
      <c r="K2348" s="134">
        <f>IF('2-E-Communication'!$AD$66="no","",ROUND($I2348,4))</f>
        <v>0.33300000000000002</v>
      </c>
      <c r="L2348" s="134">
        <f>IF('2-E-Communication'!$AD$67="no","",ROUND($I2348,4))</f>
        <v>0.33300000000000002</v>
      </c>
      <c r="M2348" s="134">
        <f>IF('2-E-Communication'!$AD$68="no","",ROUND($I2348,4))</f>
        <v>0.33300000000000002</v>
      </c>
    </row>
    <row r="2349" spans="9:13" x14ac:dyDescent="0.25">
      <c r="I2349" s="134">
        <f t="shared" si="229"/>
        <v>0.33400000000000024</v>
      </c>
      <c r="J2349" s="134">
        <f>IF('2-E-Communication'!$AD$65="no","",ROUND($I2349,4))</f>
        <v>0.33400000000000002</v>
      </c>
      <c r="K2349" s="134">
        <f>IF('2-E-Communication'!$AD$66="no","",ROUND($I2349,4))</f>
        <v>0.33400000000000002</v>
      </c>
      <c r="L2349" s="134">
        <f>IF('2-E-Communication'!$AD$67="no","",ROUND($I2349,4))</f>
        <v>0.33400000000000002</v>
      </c>
      <c r="M2349" s="134">
        <f>IF('2-E-Communication'!$AD$68="no","",ROUND($I2349,4))</f>
        <v>0.33400000000000002</v>
      </c>
    </row>
    <row r="2350" spans="9:13" x14ac:dyDescent="0.25">
      <c r="I2350" s="134">
        <f t="shared" si="229"/>
        <v>0.33500000000000024</v>
      </c>
      <c r="J2350" s="134">
        <f>IF('2-E-Communication'!$AD$65="no","",ROUND($I2350,4))</f>
        <v>0.33500000000000002</v>
      </c>
      <c r="K2350" s="134">
        <f>IF('2-E-Communication'!$AD$66="no","",ROUND($I2350,4))</f>
        <v>0.33500000000000002</v>
      </c>
      <c r="L2350" s="134">
        <f>IF('2-E-Communication'!$AD$67="no","",ROUND($I2350,4))</f>
        <v>0.33500000000000002</v>
      </c>
      <c r="M2350" s="134">
        <f>IF('2-E-Communication'!$AD$68="no","",ROUND($I2350,4))</f>
        <v>0.33500000000000002</v>
      </c>
    </row>
    <row r="2351" spans="9:13" x14ac:dyDescent="0.25">
      <c r="I2351" s="134">
        <f t="shared" si="229"/>
        <v>0.33600000000000024</v>
      </c>
      <c r="J2351" s="134">
        <f>IF('2-E-Communication'!$AD$65="no","",ROUND($I2351,4))</f>
        <v>0.33600000000000002</v>
      </c>
      <c r="K2351" s="134">
        <f>IF('2-E-Communication'!$AD$66="no","",ROUND($I2351,4))</f>
        <v>0.33600000000000002</v>
      </c>
      <c r="L2351" s="134">
        <f>IF('2-E-Communication'!$AD$67="no","",ROUND($I2351,4))</f>
        <v>0.33600000000000002</v>
      </c>
      <c r="M2351" s="134">
        <f>IF('2-E-Communication'!$AD$68="no","",ROUND($I2351,4))</f>
        <v>0.33600000000000002</v>
      </c>
    </row>
    <row r="2352" spans="9:13" x14ac:dyDescent="0.25">
      <c r="I2352" s="134">
        <f t="shared" si="229"/>
        <v>0.33700000000000024</v>
      </c>
      <c r="J2352" s="134">
        <f>IF('2-E-Communication'!$AD$65="no","",ROUND($I2352,4))</f>
        <v>0.33700000000000002</v>
      </c>
      <c r="K2352" s="134">
        <f>IF('2-E-Communication'!$AD$66="no","",ROUND($I2352,4))</f>
        <v>0.33700000000000002</v>
      </c>
      <c r="L2352" s="134">
        <f>IF('2-E-Communication'!$AD$67="no","",ROUND($I2352,4))</f>
        <v>0.33700000000000002</v>
      </c>
      <c r="M2352" s="134">
        <f>IF('2-E-Communication'!$AD$68="no","",ROUND($I2352,4))</f>
        <v>0.33700000000000002</v>
      </c>
    </row>
    <row r="2353" spans="9:13" x14ac:dyDescent="0.25">
      <c r="I2353" s="134">
        <f t="shared" si="229"/>
        <v>0.33800000000000024</v>
      </c>
      <c r="J2353" s="134">
        <f>IF('2-E-Communication'!$AD$65="no","",ROUND($I2353,4))</f>
        <v>0.33800000000000002</v>
      </c>
      <c r="K2353" s="134">
        <f>IF('2-E-Communication'!$AD$66="no","",ROUND($I2353,4))</f>
        <v>0.33800000000000002</v>
      </c>
      <c r="L2353" s="134">
        <f>IF('2-E-Communication'!$AD$67="no","",ROUND($I2353,4))</f>
        <v>0.33800000000000002</v>
      </c>
      <c r="M2353" s="134">
        <f>IF('2-E-Communication'!$AD$68="no","",ROUND($I2353,4))</f>
        <v>0.33800000000000002</v>
      </c>
    </row>
    <row r="2354" spans="9:13" x14ac:dyDescent="0.25">
      <c r="I2354" s="134">
        <f t="shared" si="229"/>
        <v>0.33900000000000025</v>
      </c>
      <c r="J2354" s="134">
        <f>IF('2-E-Communication'!$AD$65="no","",ROUND($I2354,4))</f>
        <v>0.33900000000000002</v>
      </c>
      <c r="K2354" s="134">
        <f>IF('2-E-Communication'!$AD$66="no","",ROUND($I2354,4))</f>
        <v>0.33900000000000002</v>
      </c>
      <c r="L2354" s="134">
        <f>IF('2-E-Communication'!$AD$67="no","",ROUND($I2354,4))</f>
        <v>0.33900000000000002</v>
      </c>
      <c r="M2354" s="134">
        <f>IF('2-E-Communication'!$AD$68="no","",ROUND($I2354,4))</f>
        <v>0.33900000000000002</v>
      </c>
    </row>
    <row r="2355" spans="9:13" x14ac:dyDescent="0.25">
      <c r="I2355" s="134">
        <f t="shared" si="229"/>
        <v>0.34000000000000025</v>
      </c>
      <c r="J2355" s="134">
        <f>IF('2-E-Communication'!$AD$65="no","",ROUND($I2355,4))</f>
        <v>0.34</v>
      </c>
      <c r="K2355" s="134">
        <f>IF('2-E-Communication'!$AD$66="no","",ROUND($I2355,4))</f>
        <v>0.34</v>
      </c>
      <c r="L2355" s="134">
        <f>IF('2-E-Communication'!$AD$67="no","",ROUND($I2355,4))</f>
        <v>0.34</v>
      </c>
      <c r="M2355" s="134">
        <f>IF('2-E-Communication'!$AD$68="no","",ROUND($I2355,4))</f>
        <v>0.34</v>
      </c>
    </row>
    <row r="2356" spans="9:13" x14ac:dyDescent="0.25">
      <c r="I2356" s="134">
        <f t="shared" si="229"/>
        <v>0.34100000000000025</v>
      </c>
      <c r="J2356" s="134">
        <f>IF('2-E-Communication'!$AD$65="no","",ROUND($I2356,4))</f>
        <v>0.34100000000000003</v>
      </c>
      <c r="K2356" s="134">
        <f>IF('2-E-Communication'!$AD$66="no","",ROUND($I2356,4))</f>
        <v>0.34100000000000003</v>
      </c>
      <c r="L2356" s="134">
        <f>IF('2-E-Communication'!$AD$67="no","",ROUND($I2356,4))</f>
        <v>0.34100000000000003</v>
      </c>
      <c r="M2356" s="134">
        <f>IF('2-E-Communication'!$AD$68="no","",ROUND($I2356,4))</f>
        <v>0.34100000000000003</v>
      </c>
    </row>
    <row r="2357" spans="9:13" x14ac:dyDescent="0.25">
      <c r="I2357" s="134">
        <f t="shared" si="229"/>
        <v>0.34200000000000025</v>
      </c>
      <c r="J2357" s="134">
        <f>IF('2-E-Communication'!$AD$65="no","",ROUND($I2357,4))</f>
        <v>0.34200000000000003</v>
      </c>
      <c r="K2357" s="134">
        <f>IF('2-E-Communication'!$AD$66="no","",ROUND($I2357,4))</f>
        <v>0.34200000000000003</v>
      </c>
      <c r="L2357" s="134">
        <f>IF('2-E-Communication'!$AD$67="no","",ROUND($I2357,4))</f>
        <v>0.34200000000000003</v>
      </c>
      <c r="M2357" s="134">
        <f>IF('2-E-Communication'!$AD$68="no","",ROUND($I2357,4))</f>
        <v>0.34200000000000003</v>
      </c>
    </row>
    <row r="2358" spans="9:13" x14ac:dyDescent="0.25">
      <c r="I2358" s="134">
        <f t="shared" si="229"/>
        <v>0.34300000000000025</v>
      </c>
      <c r="J2358" s="134">
        <f>IF('2-E-Communication'!$AD$65="no","",ROUND($I2358,4))</f>
        <v>0.34300000000000003</v>
      </c>
      <c r="K2358" s="134">
        <f>IF('2-E-Communication'!$AD$66="no","",ROUND($I2358,4))</f>
        <v>0.34300000000000003</v>
      </c>
      <c r="L2358" s="134">
        <f>IF('2-E-Communication'!$AD$67="no","",ROUND($I2358,4))</f>
        <v>0.34300000000000003</v>
      </c>
      <c r="M2358" s="134">
        <f>IF('2-E-Communication'!$AD$68="no","",ROUND($I2358,4))</f>
        <v>0.34300000000000003</v>
      </c>
    </row>
    <row r="2359" spans="9:13" x14ac:dyDescent="0.25">
      <c r="I2359" s="134">
        <f t="shared" si="229"/>
        <v>0.34400000000000025</v>
      </c>
      <c r="J2359" s="134">
        <f>IF('2-E-Communication'!$AD$65="no","",ROUND($I2359,4))</f>
        <v>0.34399999999999997</v>
      </c>
      <c r="K2359" s="134">
        <f>IF('2-E-Communication'!$AD$66="no","",ROUND($I2359,4))</f>
        <v>0.34399999999999997</v>
      </c>
      <c r="L2359" s="134">
        <f>IF('2-E-Communication'!$AD$67="no","",ROUND($I2359,4))</f>
        <v>0.34399999999999997</v>
      </c>
      <c r="M2359" s="134">
        <f>IF('2-E-Communication'!$AD$68="no","",ROUND($I2359,4))</f>
        <v>0.34399999999999997</v>
      </c>
    </row>
    <row r="2360" spans="9:13" x14ac:dyDescent="0.25">
      <c r="I2360" s="134">
        <f t="shared" si="229"/>
        <v>0.34500000000000025</v>
      </c>
      <c r="J2360" s="134">
        <f>IF('2-E-Communication'!$AD$65="no","",ROUND($I2360,4))</f>
        <v>0.34499999999999997</v>
      </c>
      <c r="K2360" s="134">
        <f>IF('2-E-Communication'!$AD$66="no","",ROUND($I2360,4))</f>
        <v>0.34499999999999997</v>
      </c>
      <c r="L2360" s="134">
        <f>IF('2-E-Communication'!$AD$67="no","",ROUND($I2360,4))</f>
        <v>0.34499999999999997</v>
      </c>
      <c r="M2360" s="134">
        <f>IF('2-E-Communication'!$AD$68="no","",ROUND($I2360,4))</f>
        <v>0.34499999999999997</v>
      </c>
    </row>
    <row r="2361" spans="9:13" x14ac:dyDescent="0.25">
      <c r="I2361" s="134">
        <f t="shared" si="229"/>
        <v>0.34600000000000025</v>
      </c>
      <c r="J2361" s="134">
        <f>IF('2-E-Communication'!$AD$65="no","",ROUND($I2361,4))</f>
        <v>0.34599999999999997</v>
      </c>
      <c r="K2361" s="134">
        <f>IF('2-E-Communication'!$AD$66="no","",ROUND($I2361,4))</f>
        <v>0.34599999999999997</v>
      </c>
      <c r="L2361" s="134">
        <f>IF('2-E-Communication'!$AD$67="no","",ROUND($I2361,4))</f>
        <v>0.34599999999999997</v>
      </c>
      <c r="M2361" s="134">
        <f>IF('2-E-Communication'!$AD$68="no","",ROUND($I2361,4))</f>
        <v>0.34599999999999997</v>
      </c>
    </row>
    <row r="2362" spans="9:13" x14ac:dyDescent="0.25">
      <c r="I2362" s="134">
        <f t="shared" si="229"/>
        <v>0.34700000000000025</v>
      </c>
      <c r="J2362" s="134">
        <f>IF('2-E-Communication'!$AD$65="no","",ROUND($I2362,4))</f>
        <v>0.34699999999999998</v>
      </c>
      <c r="K2362" s="134">
        <f>IF('2-E-Communication'!$AD$66="no","",ROUND($I2362,4))</f>
        <v>0.34699999999999998</v>
      </c>
      <c r="L2362" s="134">
        <f>IF('2-E-Communication'!$AD$67="no","",ROUND($I2362,4))</f>
        <v>0.34699999999999998</v>
      </c>
      <c r="M2362" s="134">
        <f>IF('2-E-Communication'!$AD$68="no","",ROUND($I2362,4))</f>
        <v>0.34699999999999998</v>
      </c>
    </row>
    <row r="2363" spans="9:13" x14ac:dyDescent="0.25">
      <c r="I2363" s="134">
        <f t="shared" si="229"/>
        <v>0.34800000000000025</v>
      </c>
      <c r="J2363" s="134">
        <f>IF('2-E-Communication'!$AD$65="no","",ROUND($I2363,4))</f>
        <v>0.34799999999999998</v>
      </c>
      <c r="K2363" s="134">
        <f>IF('2-E-Communication'!$AD$66="no","",ROUND($I2363,4))</f>
        <v>0.34799999999999998</v>
      </c>
      <c r="L2363" s="134">
        <f>IF('2-E-Communication'!$AD$67="no","",ROUND($I2363,4))</f>
        <v>0.34799999999999998</v>
      </c>
      <c r="M2363" s="134">
        <f>IF('2-E-Communication'!$AD$68="no","",ROUND($I2363,4))</f>
        <v>0.34799999999999998</v>
      </c>
    </row>
    <row r="2364" spans="9:13" x14ac:dyDescent="0.25">
      <c r="I2364" s="134">
        <f t="shared" si="229"/>
        <v>0.34900000000000025</v>
      </c>
      <c r="J2364" s="134">
        <f>IF('2-E-Communication'!$AD$65="no","",ROUND($I2364,4))</f>
        <v>0.34899999999999998</v>
      </c>
      <c r="K2364" s="134">
        <f>IF('2-E-Communication'!$AD$66="no","",ROUND($I2364,4))</f>
        <v>0.34899999999999998</v>
      </c>
      <c r="L2364" s="134">
        <f>IF('2-E-Communication'!$AD$67="no","",ROUND($I2364,4))</f>
        <v>0.34899999999999998</v>
      </c>
      <c r="M2364" s="134">
        <f>IF('2-E-Communication'!$AD$68="no","",ROUND($I2364,4))</f>
        <v>0.34899999999999998</v>
      </c>
    </row>
    <row r="2365" spans="9:13" x14ac:dyDescent="0.25">
      <c r="I2365" s="134">
        <f t="shared" si="229"/>
        <v>0.35000000000000026</v>
      </c>
      <c r="J2365" s="134">
        <f>IF('2-E-Communication'!$AD$65="no","",ROUND($I2365,4))</f>
        <v>0.35</v>
      </c>
      <c r="K2365" s="134">
        <f>IF('2-E-Communication'!$AD$66="no","",ROUND($I2365,4))</f>
        <v>0.35</v>
      </c>
      <c r="L2365" s="134">
        <f>IF('2-E-Communication'!$AD$67="no","",ROUND($I2365,4))</f>
        <v>0.35</v>
      </c>
      <c r="M2365" s="134">
        <f>IF('2-E-Communication'!$AD$68="no","",ROUND($I2365,4))</f>
        <v>0.35</v>
      </c>
    </row>
    <row r="2366" spans="9:13" x14ac:dyDescent="0.25">
      <c r="I2366" s="134">
        <f t="shared" si="229"/>
        <v>0.35100000000000026</v>
      </c>
      <c r="J2366" s="134">
        <f>IF('2-E-Communication'!$AD$65="no","",ROUND($I2366,4))</f>
        <v>0.35099999999999998</v>
      </c>
      <c r="K2366" s="134">
        <f>IF('2-E-Communication'!$AD$66="no","",ROUND($I2366,4))</f>
        <v>0.35099999999999998</v>
      </c>
      <c r="L2366" s="134">
        <f>IF('2-E-Communication'!$AD$67="no","",ROUND($I2366,4))</f>
        <v>0.35099999999999998</v>
      </c>
      <c r="M2366" s="134">
        <f>IF('2-E-Communication'!$AD$68="no","",ROUND($I2366,4))</f>
        <v>0.35099999999999998</v>
      </c>
    </row>
    <row r="2367" spans="9:13" x14ac:dyDescent="0.25">
      <c r="I2367" s="134">
        <f t="shared" si="229"/>
        <v>0.35200000000000026</v>
      </c>
      <c r="J2367" s="134">
        <f>IF('2-E-Communication'!$AD$65="no","",ROUND($I2367,4))</f>
        <v>0.35199999999999998</v>
      </c>
      <c r="K2367" s="134">
        <f>IF('2-E-Communication'!$AD$66="no","",ROUND($I2367,4))</f>
        <v>0.35199999999999998</v>
      </c>
      <c r="L2367" s="134">
        <f>IF('2-E-Communication'!$AD$67="no","",ROUND($I2367,4))</f>
        <v>0.35199999999999998</v>
      </c>
      <c r="M2367" s="134">
        <f>IF('2-E-Communication'!$AD$68="no","",ROUND($I2367,4))</f>
        <v>0.35199999999999998</v>
      </c>
    </row>
    <row r="2368" spans="9:13" x14ac:dyDescent="0.25">
      <c r="I2368" s="134">
        <f t="shared" si="229"/>
        <v>0.35300000000000026</v>
      </c>
      <c r="J2368" s="134">
        <f>IF('2-E-Communication'!$AD$65="no","",ROUND($I2368,4))</f>
        <v>0.35299999999999998</v>
      </c>
      <c r="K2368" s="134">
        <f>IF('2-E-Communication'!$AD$66="no","",ROUND($I2368,4))</f>
        <v>0.35299999999999998</v>
      </c>
      <c r="L2368" s="134">
        <f>IF('2-E-Communication'!$AD$67="no","",ROUND($I2368,4))</f>
        <v>0.35299999999999998</v>
      </c>
      <c r="M2368" s="134">
        <f>IF('2-E-Communication'!$AD$68="no","",ROUND($I2368,4))</f>
        <v>0.35299999999999998</v>
      </c>
    </row>
    <row r="2369" spans="9:13" x14ac:dyDescent="0.25">
      <c r="I2369" s="134">
        <f t="shared" si="229"/>
        <v>0.35400000000000026</v>
      </c>
      <c r="J2369" s="134">
        <f>IF('2-E-Communication'!$AD$65="no","",ROUND($I2369,4))</f>
        <v>0.35399999999999998</v>
      </c>
      <c r="K2369" s="134">
        <f>IF('2-E-Communication'!$AD$66="no","",ROUND($I2369,4))</f>
        <v>0.35399999999999998</v>
      </c>
      <c r="L2369" s="134">
        <f>IF('2-E-Communication'!$AD$67="no","",ROUND($I2369,4))</f>
        <v>0.35399999999999998</v>
      </c>
      <c r="M2369" s="134">
        <f>IF('2-E-Communication'!$AD$68="no","",ROUND($I2369,4))</f>
        <v>0.35399999999999998</v>
      </c>
    </row>
    <row r="2370" spans="9:13" x14ac:dyDescent="0.25">
      <c r="I2370" s="134">
        <f t="shared" si="229"/>
        <v>0.35500000000000026</v>
      </c>
      <c r="J2370" s="134">
        <f>IF('2-E-Communication'!$AD$65="no","",ROUND($I2370,4))</f>
        <v>0.35499999999999998</v>
      </c>
      <c r="K2370" s="134">
        <f>IF('2-E-Communication'!$AD$66="no","",ROUND($I2370,4))</f>
        <v>0.35499999999999998</v>
      </c>
      <c r="L2370" s="134">
        <f>IF('2-E-Communication'!$AD$67="no","",ROUND($I2370,4))</f>
        <v>0.35499999999999998</v>
      </c>
      <c r="M2370" s="134">
        <f>IF('2-E-Communication'!$AD$68="no","",ROUND($I2370,4))</f>
        <v>0.35499999999999998</v>
      </c>
    </row>
    <row r="2371" spans="9:13" x14ac:dyDescent="0.25">
      <c r="I2371" s="134">
        <f t="shared" si="229"/>
        <v>0.35600000000000026</v>
      </c>
      <c r="J2371" s="134">
        <f>IF('2-E-Communication'!$AD$65="no","",ROUND($I2371,4))</f>
        <v>0.35599999999999998</v>
      </c>
      <c r="K2371" s="134">
        <f>IF('2-E-Communication'!$AD$66="no","",ROUND($I2371,4))</f>
        <v>0.35599999999999998</v>
      </c>
      <c r="L2371" s="134">
        <f>IF('2-E-Communication'!$AD$67="no","",ROUND($I2371,4))</f>
        <v>0.35599999999999998</v>
      </c>
      <c r="M2371" s="134">
        <f>IF('2-E-Communication'!$AD$68="no","",ROUND($I2371,4))</f>
        <v>0.35599999999999998</v>
      </c>
    </row>
    <row r="2372" spans="9:13" x14ac:dyDescent="0.25">
      <c r="I2372" s="134">
        <f t="shared" si="229"/>
        <v>0.35700000000000026</v>
      </c>
      <c r="J2372" s="134">
        <f>IF('2-E-Communication'!$AD$65="no","",ROUND($I2372,4))</f>
        <v>0.35699999999999998</v>
      </c>
      <c r="K2372" s="134">
        <f>IF('2-E-Communication'!$AD$66="no","",ROUND($I2372,4))</f>
        <v>0.35699999999999998</v>
      </c>
      <c r="L2372" s="134">
        <f>IF('2-E-Communication'!$AD$67="no","",ROUND($I2372,4))</f>
        <v>0.35699999999999998</v>
      </c>
      <c r="M2372" s="134">
        <f>IF('2-E-Communication'!$AD$68="no","",ROUND($I2372,4))</f>
        <v>0.35699999999999998</v>
      </c>
    </row>
    <row r="2373" spans="9:13" x14ac:dyDescent="0.25">
      <c r="I2373" s="134">
        <f t="shared" si="229"/>
        <v>0.35800000000000026</v>
      </c>
      <c r="J2373" s="134">
        <f>IF('2-E-Communication'!$AD$65="no","",ROUND($I2373,4))</f>
        <v>0.35799999999999998</v>
      </c>
      <c r="K2373" s="134">
        <f>IF('2-E-Communication'!$AD$66="no","",ROUND($I2373,4))</f>
        <v>0.35799999999999998</v>
      </c>
      <c r="L2373" s="134">
        <f>IF('2-E-Communication'!$AD$67="no","",ROUND($I2373,4))</f>
        <v>0.35799999999999998</v>
      </c>
      <c r="M2373" s="134">
        <f>IF('2-E-Communication'!$AD$68="no","",ROUND($I2373,4))</f>
        <v>0.35799999999999998</v>
      </c>
    </row>
    <row r="2374" spans="9:13" x14ac:dyDescent="0.25">
      <c r="I2374" s="134">
        <f t="shared" si="229"/>
        <v>0.35900000000000026</v>
      </c>
      <c r="J2374" s="134">
        <f>IF('2-E-Communication'!$AD$65="no","",ROUND($I2374,4))</f>
        <v>0.35899999999999999</v>
      </c>
      <c r="K2374" s="134">
        <f>IF('2-E-Communication'!$AD$66="no","",ROUND($I2374,4))</f>
        <v>0.35899999999999999</v>
      </c>
      <c r="L2374" s="134">
        <f>IF('2-E-Communication'!$AD$67="no","",ROUND($I2374,4))</f>
        <v>0.35899999999999999</v>
      </c>
      <c r="M2374" s="134">
        <f>IF('2-E-Communication'!$AD$68="no","",ROUND($I2374,4))</f>
        <v>0.35899999999999999</v>
      </c>
    </row>
    <row r="2375" spans="9:13" x14ac:dyDescent="0.25">
      <c r="I2375" s="134">
        <f t="shared" si="229"/>
        <v>0.36000000000000026</v>
      </c>
      <c r="J2375" s="134">
        <f>IF('2-E-Communication'!$AD$65="no","",ROUND($I2375,4))</f>
        <v>0.36</v>
      </c>
      <c r="K2375" s="134">
        <f>IF('2-E-Communication'!$AD$66="no","",ROUND($I2375,4))</f>
        <v>0.36</v>
      </c>
      <c r="L2375" s="134">
        <f>IF('2-E-Communication'!$AD$67="no","",ROUND($I2375,4))</f>
        <v>0.36</v>
      </c>
      <c r="M2375" s="134">
        <f>IF('2-E-Communication'!$AD$68="no","",ROUND($I2375,4))</f>
        <v>0.36</v>
      </c>
    </row>
    <row r="2376" spans="9:13" x14ac:dyDescent="0.25">
      <c r="I2376" s="134">
        <f t="shared" si="229"/>
        <v>0.36100000000000027</v>
      </c>
      <c r="J2376" s="134">
        <f>IF('2-E-Communication'!$AD$65="no","",ROUND($I2376,4))</f>
        <v>0.36099999999999999</v>
      </c>
      <c r="K2376" s="134">
        <f>IF('2-E-Communication'!$AD$66="no","",ROUND($I2376,4))</f>
        <v>0.36099999999999999</v>
      </c>
      <c r="L2376" s="134">
        <f>IF('2-E-Communication'!$AD$67="no","",ROUND($I2376,4))</f>
        <v>0.36099999999999999</v>
      </c>
      <c r="M2376" s="134">
        <f>IF('2-E-Communication'!$AD$68="no","",ROUND($I2376,4))</f>
        <v>0.36099999999999999</v>
      </c>
    </row>
    <row r="2377" spans="9:13" x14ac:dyDescent="0.25">
      <c r="I2377" s="134">
        <f t="shared" si="229"/>
        <v>0.36200000000000027</v>
      </c>
      <c r="J2377" s="134">
        <f>IF('2-E-Communication'!$AD$65="no","",ROUND($I2377,4))</f>
        <v>0.36199999999999999</v>
      </c>
      <c r="K2377" s="134">
        <f>IF('2-E-Communication'!$AD$66="no","",ROUND($I2377,4))</f>
        <v>0.36199999999999999</v>
      </c>
      <c r="L2377" s="134">
        <f>IF('2-E-Communication'!$AD$67="no","",ROUND($I2377,4))</f>
        <v>0.36199999999999999</v>
      </c>
      <c r="M2377" s="134">
        <f>IF('2-E-Communication'!$AD$68="no","",ROUND($I2377,4))</f>
        <v>0.36199999999999999</v>
      </c>
    </row>
    <row r="2378" spans="9:13" x14ac:dyDescent="0.25">
      <c r="I2378" s="134">
        <f t="shared" si="229"/>
        <v>0.36300000000000027</v>
      </c>
      <c r="J2378" s="134">
        <f>IF('2-E-Communication'!$AD$65="no","",ROUND($I2378,4))</f>
        <v>0.36299999999999999</v>
      </c>
      <c r="K2378" s="134">
        <f>IF('2-E-Communication'!$AD$66="no","",ROUND($I2378,4))</f>
        <v>0.36299999999999999</v>
      </c>
      <c r="L2378" s="134">
        <f>IF('2-E-Communication'!$AD$67="no","",ROUND($I2378,4))</f>
        <v>0.36299999999999999</v>
      </c>
      <c r="M2378" s="134">
        <f>IF('2-E-Communication'!$AD$68="no","",ROUND($I2378,4))</f>
        <v>0.36299999999999999</v>
      </c>
    </row>
    <row r="2379" spans="9:13" x14ac:dyDescent="0.25">
      <c r="I2379" s="134">
        <f t="shared" si="229"/>
        <v>0.36400000000000027</v>
      </c>
      <c r="J2379" s="134">
        <f>IF('2-E-Communication'!$AD$65="no","",ROUND($I2379,4))</f>
        <v>0.36399999999999999</v>
      </c>
      <c r="K2379" s="134">
        <f>IF('2-E-Communication'!$AD$66="no","",ROUND($I2379,4))</f>
        <v>0.36399999999999999</v>
      </c>
      <c r="L2379" s="134">
        <f>IF('2-E-Communication'!$AD$67="no","",ROUND($I2379,4))</f>
        <v>0.36399999999999999</v>
      </c>
      <c r="M2379" s="134">
        <f>IF('2-E-Communication'!$AD$68="no","",ROUND($I2379,4))</f>
        <v>0.36399999999999999</v>
      </c>
    </row>
    <row r="2380" spans="9:13" x14ac:dyDescent="0.25">
      <c r="I2380" s="134">
        <f t="shared" si="229"/>
        <v>0.36500000000000027</v>
      </c>
      <c r="J2380" s="134">
        <f>IF('2-E-Communication'!$AD$65="no","",ROUND($I2380,4))</f>
        <v>0.36499999999999999</v>
      </c>
      <c r="K2380" s="134">
        <f>IF('2-E-Communication'!$AD$66="no","",ROUND($I2380,4))</f>
        <v>0.36499999999999999</v>
      </c>
      <c r="L2380" s="134">
        <f>IF('2-E-Communication'!$AD$67="no","",ROUND($I2380,4))</f>
        <v>0.36499999999999999</v>
      </c>
      <c r="M2380" s="134">
        <f>IF('2-E-Communication'!$AD$68="no","",ROUND($I2380,4))</f>
        <v>0.36499999999999999</v>
      </c>
    </row>
    <row r="2381" spans="9:13" x14ac:dyDescent="0.25">
      <c r="I2381" s="134">
        <f t="shared" si="229"/>
        <v>0.36600000000000027</v>
      </c>
      <c r="J2381" s="134">
        <f>IF('2-E-Communication'!$AD$65="no","",ROUND($I2381,4))</f>
        <v>0.36599999999999999</v>
      </c>
      <c r="K2381" s="134">
        <f>IF('2-E-Communication'!$AD$66="no","",ROUND($I2381,4))</f>
        <v>0.36599999999999999</v>
      </c>
      <c r="L2381" s="134">
        <f>IF('2-E-Communication'!$AD$67="no","",ROUND($I2381,4))</f>
        <v>0.36599999999999999</v>
      </c>
      <c r="M2381" s="134">
        <f>IF('2-E-Communication'!$AD$68="no","",ROUND($I2381,4))</f>
        <v>0.36599999999999999</v>
      </c>
    </row>
    <row r="2382" spans="9:13" x14ac:dyDescent="0.25">
      <c r="I2382" s="134">
        <f t="shared" si="229"/>
        <v>0.36700000000000027</v>
      </c>
      <c r="J2382" s="134">
        <f>IF('2-E-Communication'!$AD$65="no","",ROUND($I2382,4))</f>
        <v>0.36699999999999999</v>
      </c>
      <c r="K2382" s="134">
        <f>IF('2-E-Communication'!$AD$66="no","",ROUND($I2382,4))</f>
        <v>0.36699999999999999</v>
      </c>
      <c r="L2382" s="134">
        <f>IF('2-E-Communication'!$AD$67="no","",ROUND($I2382,4))</f>
        <v>0.36699999999999999</v>
      </c>
      <c r="M2382" s="134">
        <f>IF('2-E-Communication'!$AD$68="no","",ROUND($I2382,4))</f>
        <v>0.36699999999999999</v>
      </c>
    </row>
    <row r="2383" spans="9:13" x14ac:dyDescent="0.25">
      <c r="I2383" s="134">
        <f t="shared" si="229"/>
        <v>0.36800000000000027</v>
      </c>
      <c r="J2383" s="134">
        <f>IF('2-E-Communication'!$AD$65="no","",ROUND($I2383,4))</f>
        <v>0.36799999999999999</v>
      </c>
      <c r="K2383" s="134">
        <f>IF('2-E-Communication'!$AD$66="no","",ROUND($I2383,4))</f>
        <v>0.36799999999999999</v>
      </c>
      <c r="L2383" s="134">
        <f>IF('2-E-Communication'!$AD$67="no","",ROUND($I2383,4))</f>
        <v>0.36799999999999999</v>
      </c>
      <c r="M2383" s="134">
        <f>IF('2-E-Communication'!$AD$68="no","",ROUND($I2383,4))</f>
        <v>0.36799999999999999</v>
      </c>
    </row>
    <row r="2384" spans="9:13" x14ac:dyDescent="0.25">
      <c r="I2384" s="134">
        <f t="shared" si="229"/>
        <v>0.36900000000000027</v>
      </c>
      <c r="J2384" s="134">
        <f>IF('2-E-Communication'!$AD$65="no","",ROUND($I2384,4))</f>
        <v>0.36899999999999999</v>
      </c>
      <c r="K2384" s="134">
        <f>IF('2-E-Communication'!$AD$66="no","",ROUND($I2384,4))</f>
        <v>0.36899999999999999</v>
      </c>
      <c r="L2384" s="134">
        <f>IF('2-E-Communication'!$AD$67="no","",ROUND($I2384,4))</f>
        <v>0.36899999999999999</v>
      </c>
      <c r="M2384" s="134">
        <f>IF('2-E-Communication'!$AD$68="no","",ROUND($I2384,4))</f>
        <v>0.36899999999999999</v>
      </c>
    </row>
    <row r="2385" spans="9:13" x14ac:dyDescent="0.25">
      <c r="I2385" s="134">
        <f t="shared" si="229"/>
        <v>0.37000000000000027</v>
      </c>
      <c r="J2385" s="134">
        <f>IF('2-E-Communication'!$AD$65="no","",ROUND($I2385,4))</f>
        <v>0.37</v>
      </c>
      <c r="K2385" s="134">
        <f>IF('2-E-Communication'!$AD$66="no","",ROUND($I2385,4))</f>
        <v>0.37</v>
      </c>
      <c r="L2385" s="134">
        <f>IF('2-E-Communication'!$AD$67="no","",ROUND($I2385,4))</f>
        <v>0.37</v>
      </c>
      <c r="M2385" s="134">
        <f>IF('2-E-Communication'!$AD$68="no","",ROUND($I2385,4))</f>
        <v>0.37</v>
      </c>
    </row>
    <row r="2386" spans="9:13" x14ac:dyDescent="0.25">
      <c r="I2386" s="134">
        <f t="shared" si="229"/>
        <v>0.37100000000000027</v>
      </c>
      <c r="J2386" s="134">
        <f>IF('2-E-Communication'!$AD$65="no","",ROUND($I2386,4))</f>
        <v>0.371</v>
      </c>
      <c r="K2386" s="134">
        <f>IF('2-E-Communication'!$AD$66="no","",ROUND($I2386,4))</f>
        <v>0.371</v>
      </c>
      <c r="L2386" s="134">
        <f>IF('2-E-Communication'!$AD$67="no","",ROUND($I2386,4))</f>
        <v>0.371</v>
      </c>
      <c r="M2386" s="134">
        <f>IF('2-E-Communication'!$AD$68="no","",ROUND($I2386,4))</f>
        <v>0.371</v>
      </c>
    </row>
    <row r="2387" spans="9:13" x14ac:dyDescent="0.25">
      <c r="I2387" s="134">
        <f t="shared" si="229"/>
        <v>0.37200000000000027</v>
      </c>
      <c r="J2387" s="134">
        <f>IF('2-E-Communication'!$AD$65="no","",ROUND($I2387,4))</f>
        <v>0.372</v>
      </c>
      <c r="K2387" s="134">
        <f>IF('2-E-Communication'!$AD$66="no","",ROUND($I2387,4))</f>
        <v>0.372</v>
      </c>
      <c r="L2387" s="134">
        <f>IF('2-E-Communication'!$AD$67="no","",ROUND($I2387,4))</f>
        <v>0.372</v>
      </c>
      <c r="M2387" s="134">
        <f>IF('2-E-Communication'!$AD$68="no","",ROUND($I2387,4))</f>
        <v>0.372</v>
      </c>
    </row>
    <row r="2388" spans="9:13" x14ac:dyDescent="0.25">
      <c r="I2388" s="134">
        <f t="shared" si="229"/>
        <v>0.37300000000000028</v>
      </c>
      <c r="J2388" s="134">
        <f>IF('2-E-Communication'!$AD$65="no","",ROUND($I2388,4))</f>
        <v>0.373</v>
      </c>
      <c r="K2388" s="134">
        <f>IF('2-E-Communication'!$AD$66="no","",ROUND($I2388,4))</f>
        <v>0.373</v>
      </c>
      <c r="L2388" s="134">
        <f>IF('2-E-Communication'!$AD$67="no","",ROUND($I2388,4))</f>
        <v>0.373</v>
      </c>
      <c r="M2388" s="134">
        <f>IF('2-E-Communication'!$AD$68="no","",ROUND($I2388,4))</f>
        <v>0.373</v>
      </c>
    </row>
    <row r="2389" spans="9:13" x14ac:dyDescent="0.25">
      <c r="I2389" s="134">
        <f t="shared" si="229"/>
        <v>0.37400000000000028</v>
      </c>
      <c r="J2389" s="134">
        <f>IF('2-E-Communication'!$AD$65="no","",ROUND($I2389,4))</f>
        <v>0.374</v>
      </c>
      <c r="K2389" s="134">
        <f>IF('2-E-Communication'!$AD$66="no","",ROUND($I2389,4))</f>
        <v>0.374</v>
      </c>
      <c r="L2389" s="134">
        <f>IF('2-E-Communication'!$AD$67="no","",ROUND($I2389,4))</f>
        <v>0.374</v>
      </c>
      <c r="M2389" s="134">
        <f>IF('2-E-Communication'!$AD$68="no","",ROUND($I2389,4))</f>
        <v>0.374</v>
      </c>
    </row>
    <row r="2390" spans="9:13" x14ac:dyDescent="0.25">
      <c r="I2390" s="134">
        <f t="shared" si="229"/>
        <v>0.37500000000000028</v>
      </c>
      <c r="J2390" s="134">
        <f>IF('2-E-Communication'!$AD$65="no","",ROUND($I2390,4))</f>
        <v>0.375</v>
      </c>
      <c r="K2390" s="134">
        <f>IF('2-E-Communication'!$AD$66="no","",ROUND($I2390,4))</f>
        <v>0.375</v>
      </c>
      <c r="L2390" s="134">
        <f>IF('2-E-Communication'!$AD$67="no","",ROUND($I2390,4))</f>
        <v>0.375</v>
      </c>
      <c r="M2390" s="134">
        <f>IF('2-E-Communication'!$AD$68="no","",ROUND($I2390,4))</f>
        <v>0.375</v>
      </c>
    </row>
    <row r="2391" spans="9:13" x14ac:dyDescent="0.25">
      <c r="I2391" s="134">
        <f t="shared" si="229"/>
        <v>0.37600000000000028</v>
      </c>
      <c r="J2391" s="134">
        <f>IF('2-E-Communication'!$AD$65="no","",ROUND($I2391,4))</f>
        <v>0.376</v>
      </c>
      <c r="K2391" s="134">
        <f>IF('2-E-Communication'!$AD$66="no","",ROUND($I2391,4))</f>
        <v>0.376</v>
      </c>
      <c r="L2391" s="134">
        <f>IF('2-E-Communication'!$AD$67="no","",ROUND($I2391,4))</f>
        <v>0.376</v>
      </c>
      <c r="M2391" s="134">
        <f>IF('2-E-Communication'!$AD$68="no","",ROUND($I2391,4))</f>
        <v>0.376</v>
      </c>
    </row>
    <row r="2392" spans="9:13" x14ac:dyDescent="0.25">
      <c r="I2392" s="134">
        <f t="shared" ref="I2392:I2455" si="230">I2391+0.001</f>
        <v>0.37700000000000028</v>
      </c>
      <c r="J2392" s="134">
        <f>IF('2-E-Communication'!$AD$65="no","",ROUND($I2392,4))</f>
        <v>0.377</v>
      </c>
      <c r="K2392" s="134">
        <f>IF('2-E-Communication'!$AD$66="no","",ROUND($I2392,4))</f>
        <v>0.377</v>
      </c>
      <c r="L2392" s="134">
        <f>IF('2-E-Communication'!$AD$67="no","",ROUND($I2392,4))</f>
        <v>0.377</v>
      </c>
      <c r="M2392" s="134">
        <f>IF('2-E-Communication'!$AD$68="no","",ROUND($I2392,4))</f>
        <v>0.377</v>
      </c>
    </row>
    <row r="2393" spans="9:13" x14ac:dyDescent="0.25">
      <c r="I2393" s="134">
        <f t="shared" si="230"/>
        <v>0.37800000000000028</v>
      </c>
      <c r="J2393" s="134">
        <f>IF('2-E-Communication'!$AD$65="no","",ROUND($I2393,4))</f>
        <v>0.378</v>
      </c>
      <c r="K2393" s="134">
        <f>IF('2-E-Communication'!$AD$66="no","",ROUND($I2393,4))</f>
        <v>0.378</v>
      </c>
      <c r="L2393" s="134">
        <f>IF('2-E-Communication'!$AD$67="no","",ROUND($I2393,4))</f>
        <v>0.378</v>
      </c>
      <c r="M2393" s="134">
        <f>IF('2-E-Communication'!$AD$68="no","",ROUND($I2393,4))</f>
        <v>0.378</v>
      </c>
    </row>
    <row r="2394" spans="9:13" x14ac:dyDescent="0.25">
      <c r="I2394" s="134">
        <f t="shared" si="230"/>
        <v>0.37900000000000028</v>
      </c>
      <c r="J2394" s="134">
        <f>IF('2-E-Communication'!$AD$65="no","",ROUND($I2394,4))</f>
        <v>0.379</v>
      </c>
      <c r="K2394" s="134">
        <f>IF('2-E-Communication'!$AD$66="no","",ROUND($I2394,4))</f>
        <v>0.379</v>
      </c>
      <c r="L2394" s="134">
        <f>IF('2-E-Communication'!$AD$67="no","",ROUND($I2394,4))</f>
        <v>0.379</v>
      </c>
      <c r="M2394" s="134">
        <f>IF('2-E-Communication'!$AD$68="no","",ROUND($I2394,4))</f>
        <v>0.379</v>
      </c>
    </row>
    <row r="2395" spans="9:13" x14ac:dyDescent="0.25">
      <c r="I2395" s="134">
        <f t="shared" si="230"/>
        <v>0.38000000000000028</v>
      </c>
      <c r="J2395" s="134">
        <f>IF('2-E-Communication'!$AD$65="no","",ROUND($I2395,4))</f>
        <v>0.38</v>
      </c>
      <c r="K2395" s="134">
        <f>IF('2-E-Communication'!$AD$66="no","",ROUND($I2395,4))</f>
        <v>0.38</v>
      </c>
      <c r="L2395" s="134">
        <f>IF('2-E-Communication'!$AD$67="no","",ROUND($I2395,4))</f>
        <v>0.38</v>
      </c>
      <c r="M2395" s="134">
        <f>IF('2-E-Communication'!$AD$68="no","",ROUND($I2395,4))</f>
        <v>0.38</v>
      </c>
    </row>
    <row r="2396" spans="9:13" x14ac:dyDescent="0.25">
      <c r="I2396" s="134">
        <f t="shared" si="230"/>
        <v>0.38100000000000028</v>
      </c>
      <c r="J2396" s="134">
        <f>IF('2-E-Communication'!$AD$65="no","",ROUND($I2396,4))</f>
        <v>0.38100000000000001</v>
      </c>
      <c r="K2396" s="134">
        <f>IF('2-E-Communication'!$AD$66="no","",ROUND($I2396,4))</f>
        <v>0.38100000000000001</v>
      </c>
      <c r="L2396" s="134">
        <f>IF('2-E-Communication'!$AD$67="no","",ROUND($I2396,4))</f>
        <v>0.38100000000000001</v>
      </c>
      <c r="M2396" s="134">
        <f>IF('2-E-Communication'!$AD$68="no","",ROUND($I2396,4))</f>
        <v>0.38100000000000001</v>
      </c>
    </row>
    <row r="2397" spans="9:13" x14ac:dyDescent="0.25">
      <c r="I2397" s="134">
        <f t="shared" si="230"/>
        <v>0.38200000000000028</v>
      </c>
      <c r="J2397" s="134">
        <f>IF('2-E-Communication'!$AD$65="no","",ROUND($I2397,4))</f>
        <v>0.38200000000000001</v>
      </c>
      <c r="K2397" s="134">
        <f>IF('2-E-Communication'!$AD$66="no","",ROUND($I2397,4))</f>
        <v>0.38200000000000001</v>
      </c>
      <c r="L2397" s="134">
        <f>IF('2-E-Communication'!$AD$67="no","",ROUND($I2397,4))</f>
        <v>0.38200000000000001</v>
      </c>
      <c r="M2397" s="134">
        <f>IF('2-E-Communication'!$AD$68="no","",ROUND($I2397,4))</f>
        <v>0.38200000000000001</v>
      </c>
    </row>
    <row r="2398" spans="9:13" x14ac:dyDescent="0.25">
      <c r="I2398" s="134">
        <f t="shared" si="230"/>
        <v>0.38300000000000028</v>
      </c>
      <c r="J2398" s="134">
        <f>IF('2-E-Communication'!$AD$65="no","",ROUND($I2398,4))</f>
        <v>0.38300000000000001</v>
      </c>
      <c r="K2398" s="134">
        <f>IF('2-E-Communication'!$AD$66="no","",ROUND($I2398,4))</f>
        <v>0.38300000000000001</v>
      </c>
      <c r="L2398" s="134">
        <f>IF('2-E-Communication'!$AD$67="no","",ROUND($I2398,4))</f>
        <v>0.38300000000000001</v>
      </c>
      <c r="M2398" s="134">
        <f>IF('2-E-Communication'!$AD$68="no","",ROUND($I2398,4))</f>
        <v>0.38300000000000001</v>
      </c>
    </row>
    <row r="2399" spans="9:13" x14ac:dyDescent="0.25">
      <c r="I2399" s="134">
        <f t="shared" si="230"/>
        <v>0.38400000000000029</v>
      </c>
      <c r="J2399" s="134">
        <f>IF('2-E-Communication'!$AD$65="no","",ROUND($I2399,4))</f>
        <v>0.38400000000000001</v>
      </c>
      <c r="K2399" s="134">
        <f>IF('2-E-Communication'!$AD$66="no","",ROUND($I2399,4))</f>
        <v>0.38400000000000001</v>
      </c>
      <c r="L2399" s="134">
        <f>IF('2-E-Communication'!$AD$67="no","",ROUND($I2399,4))</f>
        <v>0.38400000000000001</v>
      </c>
      <c r="M2399" s="134">
        <f>IF('2-E-Communication'!$AD$68="no","",ROUND($I2399,4))</f>
        <v>0.38400000000000001</v>
      </c>
    </row>
    <row r="2400" spans="9:13" x14ac:dyDescent="0.25">
      <c r="I2400" s="134">
        <f t="shared" si="230"/>
        <v>0.38500000000000029</v>
      </c>
      <c r="J2400" s="134">
        <f>IF('2-E-Communication'!$AD$65="no","",ROUND($I2400,4))</f>
        <v>0.38500000000000001</v>
      </c>
      <c r="K2400" s="134">
        <f>IF('2-E-Communication'!$AD$66="no","",ROUND($I2400,4))</f>
        <v>0.38500000000000001</v>
      </c>
      <c r="L2400" s="134">
        <f>IF('2-E-Communication'!$AD$67="no","",ROUND($I2400,4))</f>
        <v>0.38500000000000001</v>
      </c>
      <c r="M2400" s="134">
        <f>IF('2-E-Communication'!$AD$68="no","",ROUND($I2400,4))</f>
        <v>0.38500000000000001</v>
      </c>
    </row>
    <row r="2401" spans="9:13" x14ac:dyDescent="0.25">
      <c r="I2401" s="134">
        <f t="shared" si="230"/>
        <v>0.38600000000000029</v>
      </c>
      <c r="J2401" s="134">
        <f>IF('2-E-Communication'!$AD$65="no","",ROUND($I2401,4))</f>
        <v>0.38600000000000001</v>
      </c>
      <c r="K2401" s="134">
        <f>IF('2-E-Communication'!$AD$66="no","",ROUND($I2401,4))</f>
        <v>0.38600000000000001</v>
      </c>
      <c r="L2401" s="134">
        <f>IF('2-E-Communication'!$AD$67="no","",ROUND($I2401,4))</f>
        <v>0.38600000000000001</v>
      </c>
      <c r="M2401" s="134">
        <f>IF('2-E-Communication'!$AD$68="no","",ROUND($I2401,4))</f>
        <v>0.38600000000000001</v>
      </c>
    </row>
    <row r="2402" spans="9:13" x14ac:dyDescent="0.25">
      <c r="I2402" s="134">
        <f t="shared" si="230"/>
        <v>0.38700000000000029</v>
      </c>
      <c r="J2402" s="134">
        <f>IF('2-E-Communication'!$AD$65="no","",ROUND($I2402,4))</f>
        <v>0.38700000000000001</v>
      </c>
      <c r="K2402" s="134">
        <f>IF('2-E-Communication'!$AD$66="no","",ROUND($I2402,4))</f>
        <v>0.38700000000000001</v>
      </c>
      <c r="L2402" s="134">
        <f>IF('2-E-Communication'!$AD$67="no","",ROUND($I2402,4))</f>
        <v>0.38700000000000001</v>
      </c>
      <c r="M2402" s="134">
        <f>IF('2-E-Communication'!$AD$68="no","",ROUND($I2402,4))</f>
        <v>0.38700000000000001</v>
      </c>
    </row>
    <row r="2403" spans="9:13" x14ac:dyDescent="0.25">
      <c r="I2403" s="134">
        <f t="shared" si="230"/>
        <v>0.38800000000000029</v>
      </c>
      <c r="J2403" s="134">
        <f>IF('2-E-Communication'!$AD$65="no","",ROUND($I2403,4))</f>
        <v>0.38800000000000001</v>
      </c>
      <c r="K2403" s="134">
        <f>IF('2-E-Communication'!$AD$66="no","",ROUND($I2403,4))</f>
        <v>0.38800000000000001</v>
      </c>
      <c r="L2403" s="134">
        <f>IF('2-E-Communication'!$AD$67="no","",ROUND($I2403,4))</f>
        <v>0.38800000000000001</v>
      </c>
      <c r="M2403" s="134">
        <f>IF('2-E-Communication'!$AD$68="no","",ROUND($I2403,4))</f>
        <v>0.38800000000000001</v>
      </c>
    </row>
    <row r="2404" spans="9:13" x14ac:dyDescent="0.25">
      <c r="I2404" s="134">
        <f t="shared" si="230"/>
        <v>0.38900000000000029</v>
      </c>
      <c r="J2404" s="134">
        <f>IF('2-E-Communication'!$AD$65="no","",ROUND($I2404,4))</f>
        <v>0.38900000000000001</v>
      </c>
      <c r="K2404" s="134">
        <f>IF('2-E-Communication'!$AD$66="no","",ROUND($I2404,4))</f>
        <v>0.38900000000000001</v>
      </c>
      <c r="L2404" s="134">
        <f>IF('2-E-Communication'!$AD$67="no","",ROUND($I2404,4))</f>
        <v>0.38900000000000001</v>
      </c>
      <c r="M2404" s="134">
        <f>IF('2-E-Communication'!$AD$68="no","",ROUND($I2404,4))</f>
        <v>0.38900000000000001</v>
      </c>
    </row>
    <row r="2405" spans="9:13" x14ac:dyDescent="0.25">
      <c r="I2405" s="134">
        <f t="shared" si="230"/>
        <v>0.39000000000000029</v>
      </c>
      <c r="J2405" s="134">
        <f>IF('2-E-Communication'!$AD$65="no","",ROUND($I2405,4))</f>
        <v>0.39</v>
      </c>
      <c r="K2405" s="134">
        <f>IF('2-E-Communication'!$AD$66="no","",ROUND($I2405,4))</f>
        <v>0.39</v>
      </c>
      <c r="L2405" s="134">
        <f>IF('2-E-Communication'!$AD$67="no","",ROUND($I2405,4))</f>
        <v>0.39</v>
      </c>
      <c r="M2405" s="134">
        <f>IF('2-E-Communication'!$AD$68="no","",ROUND($I2405,4))</f>
        <v>0.39</v>
      </c>
    </row>
    <row r="2406" spans="9:13" x14ac:dyDescent="0.25">
      <c r="I2406" s="134">
        <f t="shared" si="230"/>
        <v>0.39100000000000029</v>
      </c>
      <c r="J2406" s="134">
        <f>IF('2-E-Communication'!$AD$65="no","",ROUND($I2406,4))</f>
        <v>0.39100000000000001</v>
      </c>
      <c r="K2406" s="134">
        <f>IF('2-E-Communication'!$AD$66="no","",ROUND($I2406,4))</f>
        <v>0.39100000000000001</v>
      </c>
      <c r="L2406" s="134">
        <f>IF('2-E-Communication'!$AD$67="no","",ROUND($I2406,4))</f>
        <v>0.39100000000000001</v>
      </c>
      <c r="M2406" s="134">
        <f>IF('2-E-Communication'!$AD$68="no","",ROUND($I2406,4))</f>
        <v>0.39100000000000001</v>
      </c>
    </row>
    <row r="2407" spans="9:13" x14ac:dyDescent="0.25">
      <c r="I2407" s="134">
        <f t="shared" si="230"/>
        <v>0.39200000000000029</v>
      </c>
      <c r="J2407" s="134">
        <f>IF('2-E-Communication'!$AD$65="no","",ROUND($I2407,4))</f>
        <v>0.39200000000000002</v>
      </c>
      <c r="K2407" s="134">
        <f>IF('2-E-Communication'!$AD$66="no","",ROUND($I2407,4))</f>
        <v>0.39200000000000002</v>
      </c>
      <c r="L2407" s="134">
        <f>IF('2-E-Communication'!$AD$67="no","",ROUND($I2407,4))</f>
        <v>0.39200000000000002</v>
      </c>
      <c r="M2407" s="134">
        <f>IF('2-E-Communication'!$AD$68="no","",ROUND($I2407,4))</f>
        <v>0.39200000000000002</v>
      </c>
    </row>
    <row r="2408" spans="9:13" x14ac:dyDescent="0.25">
      <c r="I2408" s="134">
        <f t="shared" si="230"/>
        <v>0.39300000000000029</v>
      </c>
      <c r="J2408" s="134">
        <f>IF('2-E-Communication'!$AD$65="no","",ROUND($I2408,4))</f>
        <v>0.39300000000000002</v>
      </c>
      <c r="K2408" s="134">
        <f>IF('2-E-Communication'!$AD$66="no","",ROUND($I2408,4))</f>
        <v>0.39300000000000002</v>
      </c>
      <c r="L2408" s="134">
        <f>IF('2-E-Communication'!$AD$67="no","",ROUND($I2408,4))</f>
        <v>0.39300000000000002</v>
      </c>
      <c r="M2408" s="134">
        <f>IF('2-E-Communication'!$AD$68="no","",ROUND($I2408,4))</f>
        <v>0.39300000000000002</v>
      </c>
    </row>
    <row r="2409" spans="9:13" x14ac:dyDescent="0.25">
      <c r="I2409" s="134">
        <f t="shared" si="230"/>
        <v>0.39400000000000029</v>
      </c>
      <c r="J2409" s="134">
        <f>IF('2-E-Communication'!$AD$65="no","",ROUND($I2409,4))</f>
        <v>0.39400000000000002</v>
      </c>
      <c r="K2409" s="134">
        <f>IF('2-E-Communication'!$AD$66="no","",ROUND($I2409,4))</f>
        <v>0.39400000000000002</v>
      </c>
      <c r="L2409" s="134">
        <f>IF('2-E-Communication'!$AD$67="no","",ROUND($I2409,4))</f>
        <v>0.39400000000000002</v>
      </c>
      <c r="M2409" s="134">
        <f>IF('2-E-Communication'!$AD$68="no","",ROUND($I2409,4))</f>
        <v>0.39400000000000002</v>
      </c>
    </row>
    <row r="2410" spans="9:13" x14ac:dyDescent="0.25">
      <c r="I2410" s="134">
        <f t="shared" si="230"/>
        <v>0.3950000000000003</v>
      </c>
      <c r="J2410" s="134">
        <f>IF('2-E-Communication'!$AD$65="no","",ROUND($I2410,4))</f>
        <v>0.39500000000000002</v>
      </c>
      <c r="K2410" s="134">
        <f>IF('2-E-Communication'!$AD$66="no","",ROUND($I2410,4))</f>
        <v>0.39500000000000002</v>
      </c>
      <c r="L2410" s="134">
        <f>IF('2-E-Communication'!$AD$67="no","",ROUND($I2410,4))</f>
        <v>0.39500000000000002</v>
      </c>
      <c r="M2410" s="134">
        <f>IF('2-E-Communication'!$AD$68="no","",ROUND($I2410,4))</f>
        <v>0.39500000000000002</v>
      </c>
    </row>
    <row r="2411" spans="9:13" x14ac:dyDescent="0.25">
      <c r="I2411" s="134">
        <f t="shared" si="230"/>
        <v>0.3960000000000003</v>
      </c>
      <c r="J2411" s="134">
        <f>IF('2-E-Communication'!$AD$65="no","",ROUND($I2411,4))</f>
        <v>0.39600000000000002</v>
      </c>
      <c r="K2411" s="134">
        <f>IF('2-E-Communication'!$AD$66="no","",ROUND($I2411,4))</f>
        <v>0.39600000000000002</v>
      </c>
      <c r="L2411" s="134">
        <f>IF('2-E-Communication'!$AD$67="no","",ROUND($I2411,4))</f>
        <v>0.39600000000000002</v>
      </c>
      <c r="M2411" s="134">
        <f>IF('2-E-Communication'!$AD$68="no","",ROUND($I2411,4))</f>
        <v>0.39600000000000002</v>
      </c>
    </row>
    <row r="2412" spans="9:13" x14ac:dyDescent="0.25">
      <c r="I2412" s="134">
        <f t="shared" si="230"/>
        <v>0.3970000000000003</v>
      </c>
      <c r="J2412" s="134">
        <f>IF('2-E-Communication'!$AD$65="no","",ROUND($I2412,4))</f>
        <v>0.39700000000000002</v>
      </c>
      <c r="K2412" s="134">
        <f>IF('2-E-Communication'!$AD$66="no","",ROUND($I2412,4))</f>
        <v>0.39700000000000002</v>
      </c>
      <c r="L2412" s="134">
        <f>IF('2-E-Communication'!$AD$67="no","",ROUND($I2412,4))</f>
        <v>0.39700000000000002</v>
      </c>
      <c r="M2412" s="134">
        <f>IF('2-E-Communication'!$AD$68="no","",ROUND($I2412,4))</f>
        <v>0.39700000000000002</v>
      </c>
    </row>
    <row r="2413" spans="9:13" x14ac:dyDescent="0.25">
      <c r="I2413" s="134">
        <f t="shared" si="230"/>
        <v>0.3980000000000003</v>
      </c>
      <c r="J2413" s="134">
        <f>IF('2-E-Communication'!$AD$65="no","",ROUND($I2413,4))</f>
        <v>0.39800000000000002</v>
      </c>
      <c r="K2413" s="134">
        <f>IF('2-E-Communication'!$AD$66="no","",ROUND($I2413,4))</f>
        <v>0.39800000000000002</v>
      </c>
      <c r="L2413" s="134">
        <f>IF('2-E-Communication'!$AD$67="no","",ROUND($I2413,4))</f>
        <v>0.39800000000000002</v>
      </c>
      <c r="M2413" s="134">
        <f>IF('2-E-Communication'!$AD$68="no","",ROUND($I2413,4))</f>
        <v>0.39800000000000002</v>
      </c>
    </row>
    <row r="2414" spans="9:13" x14ac:dyDescent="0.25">
      <c r="I2414" s="134">
        <f t="shared" si="230"/>
        <v>0.3990000000000003</v>
      </c>
      <c r="J2414" s="134">
        <f>IF('2-E-Communication'!$AD$65="no","",ROUND($I2414,4))</f>
        <v>0.39900000000000002</v>
      </c>
      <c r="K2414" s="134">
        <f>IF('2-E-Communication'!$AD$66="no","",ROUND($I2414,4))</f>
        <v>0.39900000000000002</v>
      </c>
      <c r="L2414" s="134">
        <f>IF('2-E-Communication'!$AD$67="no","",ROUND($I2414,4))</f>
        <v>0.39900000000000002</v>
      </c>
      <c r="M2414" s="134">
        <f>IF('2-E-Communication'!$AD$68="no","",ROUND($I2414,4))</f>
        <v>0.39900000000000002</v>
      </c>
    </row>
    <row r="2415" spans="9:13" x14ac:dyDescent="0.25">
      <c r="I2415" s="134">
        <f t="shared" si="230"/>
        <v>0.4000000000000003</v>
      </c>
      <c r="J2415" s="134">
        <f>IF('2-E-Communication'!$AD$65="no","",ROUND($I2415,4))</f>
        <v>0.4</v>
      </c>
      <c r="K2415" s="134">
        <f>IF('2-E-Communication'!$AD$66="no","",ROUND($I2415,4))</f>
        <v>0.4</v>
      </c>
      <c r="L2415" s="134">
        <f>IF('2-E-Communication'!$AD$67="no","",ROUND($I2415,4))</f>
        <v>0.4</v>
      </c>
      <c r="M2415" s="134">
        <f>IF('2-E-Communication'!$AD$68="no","",ROUND($I2415,4))</f>
        <v>0.4</v>
      </c>
    </row>
    <row r="2416" spans="9:13" x14ac:dyDescent="0.25">
      <c r="I2416" s="134">
        <f t="shared" si="230"/>
        <v>0.4010000000000003</v>
      </c>
      <c r="J2416" s="134">
        <f>IF('2-E-Communication'!$AD$65="no","",ROUND($I2416,4))</f>
        <v>0.40100000000000002</v>
      </c>
      <c r="K2416" s="134">
        <f>IF('2-E-Communication'!$AD$66="no","",ROUND($I2416,4))</f>
        <v>0.40100000000000002</v>
      </c>
      <c r="L2416" s="134">
        <f>IF('2-E-Communication'!$AD$67="no","",ROUND($I2416,4))</f>
        <v>0.40100000000000002</v>
      </c>
      <c r="M2416" s="134">
        <f>IF('2-E-Communication'!$AD$68="no","",ROUND($I2416,4))</f>
        <v>0.40100000000000002</v>
      </c>
    </row>
    <row r="2417" spans="9:13" x14ac:dyDescent="0.25">
      <c r="I2417" s="134">
        <f t="shared" si="230"/>
        <v>0.4020000000000003</v>
      </c>
      <c r="J2417" s="134">
        <f>IF('2-E-Communication'!$AD$65="no","",ROUND($I2417,4))</f>
        <v>0.40200000000000002</v>
      </c>
      <c r="K2417" s="134">
        <f>IF('2-E-Communication'!$AD$66="no","",ROUND($I2417,4))</f>
        <v>0.40200000000000002</v>
      </c>
      <c r="L2417" s="134">
        <f>IF('2-E-Communication'!$AD$67="no","",ROUND($I2417,4))</f>
        <v>0.40200000000000002</v>
      </c>
      <c r="M2417" s="134">
        <f>IF('2-E-Communication'!$AD$68="no","",ROUND($I2417,4))</f>
        <v>0.40200000000000002</v>
      </c>
    </row>
    <row r="2418" spans="9:13" x14ac:dyDescent="0.25">
      <c r="I2418" s="134">
        <f t="shared" si="230"/>
        <v>0.4030000000000003</v>
      </c>
      <c r="J2418" s="134">
        <f>IF('2-E-Communication'!$AD$65="no","",ROUND($I2418,4))</f>
        <v>0.40300000000000002</v>
      </c>
      <c r="K2418" s="134">
        <f>IF('2-E-Communication'!$AD$66="no","",ROUND($I2418,4))</f>
        <v>0.40300000000000002</v>
      </c>
      <c r="L2418" s="134">
        <f>IF('2-E-Communication'!$AD$67="no","",ROUND($I2418,4))</f>
        <v>0.40300000000000002</v>
      </c>
      <c r="M2418" s="134">
        <f>IF('2-E-Communication'!$AD$68="no","",ROUND($I2418,4))</f>
        <v>0.40300000000000002</v>
      </c>
    </row>
    <row r="2419" spans="9:13" x14ac:dyDescent="0.25">
      <c r="I2419" s="134">
        <f t="shared" si="230"/>
        <v>0.4040000000000003</v>
      </c>
      <c r="J2419" s="134">
        <f>IF('2-E-Communication'!$AD$65="no","",ROUND($I2419,4))</f>
        <v>0.40400000000000003</v>
      </c>
      <c r="K2419" s="134">
        <f>IF('2-E-Communication'!$AD$66="no","",ROUND($I2419,4))</f>
        <v>0.40400000000000003</v>
      </c>
      <c r="L2419" s="134">
        <f>IF('2-E-Communication'!$AD$67="no","",ROUND($I2419,4))</f>
        <v>0.40400000000000003</v>
      </c>
      <c r="M2419" s="134">
        <f>IF('2-E-Communication'!$AD$68="no","",ROUND($I2419,4))</f>
        <v>0.40400000000000003</v>
      </c>
    </row>
    <row r="2420" spans="9:13" x14ac:dyDescent="0.25">
      <c r="I2420" s="134">
        <f t="shared" si="230"/>
        <v>0.4050000000000003</v>
      </c>
      <c r="J2420" s="134">
        <f>IF('2-E-Communication'!$AD$65="no","",ROUND($I2420,4))</f>
        <v>0.40500000000000003</v>
      </c>
      <c r="K2420" s="134">
        <f>IF('2-E-Communication'!$AD$66="no","",ROUND($I2420,4))</f>
        <v>0.40500000000000003</v>
      </c>
      <c r="L2420" s="134">
        <f>IF('2-E-Communication'!$AD$67="no","",ROUND($I2420,4))</f>
        <v>0.40500000000000003</v>
      </c>
      <c r="M2420" s="134">
        <f>IF('2-E-Communication'!$AD$68="no","",ROUND($I2420,4))</f>
        <v>0.40500000000000003</v>
      </c>
    </row>
    <row r="2421" spans="9:13" x14ac:dyDescent="0.25">
      <c r="I2421" s="134">
        <f t="shared" si="230"/>
        <v>0.40600000000000031</v>
      </c>
      <c r="J2421" s="134">
        <f>IF('2-E-Communication'!$AD$65="no","",ROUND($I2421,4))</f>
        <v>0.40600000000000003</v>
      </c>
      <c r="K2421" s="134">
        <f>IF('2-E-Communication'!$AD$66="no","",ROUND($I2421,4))</f>
        <v>0.40600000000000003</v>
      </c>
      <c r="L2421" s="134">
        <f>IF('2-E-Communication'!$AD$67="no","",ROUND($I2421,4))</f>
        <v>0.40600000000000003</v>
      </c>
      <c r="M2421" s="134">
        <f>IF('2-E-Communication'!$AD$68="no","",ROUND($I2421,4))</f>
        <v>0.40600000000000003</v>
      </c>
    </row>
    <row r="2422" spans="9:13" x14ac:dyDescent="0.25">
      <c r="I2422" s="134">
        <f t="shared" si="230"/>
        <v>0.40700000000000031</v>
      </c>
      <c r="J2422" s="134">
        <f>IF('2-E-Communication'!$AD$65="no","",ROUND($I2422,4))</f>
        <v>0.40699999999999997</v>
      </c>
      <c r="K2422" s="134">
        <f>IF('2-E-Communication'!$AD$66="no","",ROUND($I2422,4))</f>
        <v>0.40699999999999997</v>
      </c>
      <c r="L2422" s="134">
        <f>IF('2-E-Communication'!$AD$67="no","",ROUND($I2422,4))</f>
        <v>0.40699999999999997</v>
      </c>
      <c r="M2422" s="134">
        <f>IF('2-E-Communication'!$AD$68="no","",ROUND($I2422,4))</f>
        <v>0.40699999999999997</v>
      </c>
    </row>
    <row r="2423" spans="9:13" x14ac:dyDescent="0.25">
      <c r="I2423" s="134">
        <f t="shared" si="230"/>
        <v>0.40800000000000031</v>
      </c>
      <c r="J2423" s="134">
        <f>IF('2-E-Communication'!$AD$65="no","",ROUND($I2423,4))</f>
        <v>0.40799999999999997</v>
      </c>
      <c r="K2423" s="134">
        <f>IF('2-E-Communication'!$AD$66="no","",ROUND($I2423,4))</f>
        <v>0.40799999999999997</v>
      </c>
      <c r="L2423" s="134">
        <f>IF('2-E-Communication'!$AD$67="no","",ROUND($I2423,4))</f>
        <v>0.40799999999999997</v>
      </c>
      <c r="M2423" s="134">
        <f>IF('2-E-Communication'!$AD$68="no","",ROUND($I2423,4))</f>
        <v>0.40799999999999997</v>
      </c>
    </row>
    <row r="2424" spans="9:13" x14ac:dyDescent="0.25">
      <c r="I2424" s="134">
        <f t="shared" si="230"/>
        <v>0.40900000000000031</v>
      </c>
      <c r="J2424" s="134">
        <f>IF('2-E-Communication'!$AD$65="no","",ROUND($I2424,4))</f>
        <v>0.40899999999999997</v>
      </c>
      <c r="K2424" s="134">
        <f>IF('2-E-Communication'!$AD$66="no","",ROUND($I2424,4))</f>
        <v>0.40899999999999997</v>
      </c>
      <c r="L2424" s="134">
        <f>IF('2-E-Communication'!$AD$67="no","",ROUND($I2424,4))</f>
        <v>0.40899999999999997</v>
      </c>
      <c r="M2424" s="134">
        <f>IF('2-E-Communication'!$AD$68="no","",ROUND($I2424,4))</f>
        <v>0.40899999999999997</v>
      </c>
    </row>
    <row r="2425" spans="9:13" x14ac:dyDescent="0.25">
      <c r="I2425" s="134">
        <f t="shared" si="230"/>
        <v>0.41000000000000031</v>
      </c>
      <c r="J2425" s="134">
        <f>IF('2-E-Communication'!$AD$65="no","",ROUND($I2425,4))</f>
        <v>0.41</v>
      </c>
      <c r="K2425" s="134">
        <f>IF('2-E-Communication'!$AD$66="no","",ROUND($I2425,4))</f>
        <v>0.41</v>
      </c>
      <c r="L2425" s="134">
        <f>IF('2-E-Communication'!$AD$67="no","",ROUND($I2425,4))</f>
        <v>0.41</v>
      </c>
      <c r="M2425" s="134">
        <f>IF('2-E-Communication'!$AD$68="no","",ROUND($I2425,4))</f>
        <v>0.41</v>
      </c>
    </row>
    <row r="2426" spans="9:13" x14ac:dyDescent="0.25">
      <c r="I2426" s="134">
        <f t="shared" si="230"/>
        <v>0.41100000000000031</v>
      </c>
      <c r="J2426" s="134">
        <f>IF('2-E-Communication'!$AD$65="no","",ROUND($I2426,4))</f>
        <v>0.41099999999999998</v>
      </c>
      <c r="K2426" s="134">
        <f>IF('2-E-Communication'!$AD$66="no","",ROUND($I2426,4))</f>
        <v>0.41099999999999998</v>
      </c>
      <c r="L2426" s="134">
        <f>IF('2-E-Communication'!$AD$67="no","",ROUND($I2426,4))</f>
        <v>0.41099999999999998</v>
      </c>
      <c r="M2426" s="134">
        <f>IF('2-E-Communication'!$AD$68="no","",ROUND($I2426,4))</f>
        <v>0.41099999999999998</v>
      </c>
    </row>
    <row r="2427" spans="9:13" x14ac:dyDescent="0.25">
      <c r="I2427" s="134">
        <f t="shared" si="230"/>
        <v>0.41200000000000031</v>
      </c>
      <c r="J2427" s="134">
        <f>IF('2-E-Communication'!$AD$65="no","",ROUND($I2427,4))</f>
        <v>0.41199999999999998</v>
      </c>
      <c r="K2427" s="134">
        <f>IF('2-E-Communication'!$AD$66="no","",ROUND($I2427,4))</f>
        <v>0.41199999999999998</v>
      </c>
      <c r="L2427" s="134">
        <f>IF('2-E-Communication'!$AD$67="no","",ROUND($I2427,4))</f>
        <v>0.41199999999999998</v>
      </c>
      <c r="M2427" s="134">
        <f>IF('2-E-Communication'!$AD$68="no","",ROUND($I2427,4))</f>
        <v>0.41199999999999998</v>
      </c>
    </row>
    <row r="2428" spans="9:13" x14ac:dyDescent="0.25">
      <c r="I2428" s="134">
        <f t="shared" si="230"/>
        <v>0.41300000000000031</v>
      </c>
      <c r="J2428" s="134">
        <f>IF('2-E-Communication'!$AD$65="no","",ROUND($I2428,4))</f>
        <v>0.41299999999999998</v>
      </c>
      <c r="K2428" s="134">
        <f>IF('2-E-Communication'!$AD$66="no","",ROUND($I2428,4))</f>
        <v>0.41299999999999998</v>
      </c>
      <c r="L2428" s="134">
        <f>IF('2-E-Communication'!$AD$67="no","",ROUND($I2428,4))</f>
        <v>0.41299999999999998</v>
      </c>
      <c r="M2428" s="134">
        <f>IF('2-E-Communication'!$AD$68="no","",ROUND($I2428,4))</f>
        <v>0.41299999999999998</v>
      </c>
    </row>
    <row r="2429" spans="9:13" x14ac:dyDescent="0.25">
      <c r="I2429" s="134">
        <f t="shared" si="230"/>
        <v>0.41400000000000031</v>
      </c>
      <c r="J2429" s="134">
        <f>IF('2-E-Communication'!$AD$65="no","",ROUND($I2429,4))</f>
        <v>0.41399999999999998</v>
      </c>
      <c r="K2429" s="134">
        <f>IF('2-E-Communication'!$AD$66="no","",ROUND($I2429,4))</f>
        <v>0.41399999999999998</v>
      </c>
      <c r="L2429" s="134">
        <f>IF('2-E-Communication'!$AD$67="no","",ROUND($I2429,4))</f>
        <v>0.41399999999999998</v>
      </c>
      <c r="M2429" s="134">
        <f>IF('2-E-Communication'!$AD$68="no","",ROUND($I2429,4))</f>
        <v>0.41399999999999998</v>
      </c>
    </row>
    <row r="2430" spans="9:13" x14ac:dyDescent="0.25">
      <c r="I2430" s="134">
        <f t="shared" si="230"/>
        <v>0.41500000000000031</v>
      </c>
      <c r="J2430" s="134">
        <f>IF('2-E-Communication'!$AD$65="no","",ROUND($I2430,4))</f>
        <v>0.41499999999999998</v>
      </c>
      <c r="K2430" s="134">
        <f>IF('2-E-Communication'!$AD$66="no","",ROUND($I2430,4))</f>
        <v>0.41499999999999998</v>
      </c>
      <c r="L2430" s="134">
        <f>IF('2-E-Communication'!$AD$67="no","",ROUND($I2430,4))</f>
        <v>0.41499999999999998</v>
      </c>
      <c r="M2430" s="134">
        <f>IF('2-E-Communication'!$AD$68="no","",ROUND($I2430,4))</f>
        <v>0.41499999999999998</v>
      </c>
    </row>
    <row r="2431" spans="9:13" x14ac:dyDescent="0.25">
      <c r="I2431" s="134">
        <f t="shared" si="230"/>
        <v>0.41600000000000031</v>
      </c>
      <c r="J2431" s="134">
        <f>IF('2-E-Communication'!$AD$65="no","",ROUND($I2431,4))</f>
        <v>0.41599999999999998</v>
      </c>
      <c r="K2431" s="134">
        <f>IF('2-E-Communication'!$AD$66="no","",ROUND($I2431,4))</f>
        <v>0.41599999999999998</v>
      </c>
      <c r="L2431" s="134">
        <f>IF('2-E-Communication'!$AD$67="no","",ROUND($I2431,4))</f>
        <v>0.41599999999999998</v>
      </c>
      <c r="M2431" s="134">
        <f>IF('2-E-Communication'!$AD$68="no","",ROUND($I2431,4))</f>
        <v>0.41599999999999998</v>
      </c>
    </row>
    <row r="2432" spans="9:13" x14ac:dyDescent="0.25">
      <c r="I2432" s="134">
        <f t="shared" si="230"/>
        <v>0.41700000000000031</v>
      </c>
      <c r="J2432" s="134">
        <f>IF('2-E-Communication'!$AD$65="no","",ROUND($I2432,4))</f>
        <v>0.41699999999999998</v>
      </c>
      <c r="K2432" s="134">
        <f>IF('2-E-Communication'!$AD$66="no","",ROUND($I2432,4))</f>
        <v>0.41699999999999998</v>
      </c>
      <c r="L2432" s="134">
        <f>IF('2-E-Communication'!$AD$67="no","",ROUND($I2432,4))</f>
        <v>0.41699999999999998</v>
      </c>
      <c r="M2432" s="134">
        <f>IF('2-E-Communication'!$AD$68="no","",ROUND($I2432,4))</f>
        <v>0.41699999999999998</v>
      </c>
    </row>
    <row r="2433" spans="9:13" x14ac:dyDescent="0.25">
      <c r="I2433" s="134">
        <f t="shared" si="230"/>
        <v>0.41800000000000032</v>
      </c>
      <c r="J2433" s="134">
        <f>IF('2-E-Communication'!$AD$65="no","",ROUND($I2433,4))</f>
        <v>0.41799999999999998</v>
      </c>
      <c r="K2433" s="134">
        <f>IF('2-E-Communication'!$AD$66="no","",ROUND($I2433,4))</f>
        <v>0.41799999999999998</v>
      </c>
      <c r="L2433" s="134">
        <f>IF('2-E-Communication'!$AD$67="no","",ROUND($I2433,4))</f>
        <v>0.41799999999999998</v>
      </c>
      <c r="M2433" s="134">
        <f>IF('2-E-Communication'!$AD$68="no","",ROUND($I2433,4))</f>
        <v>0.41799999999999998</v>
      </c>
    </row>
    <row r="2434" spans="9:13" x14ac:dyDescent="0.25">
      <c r="I2434" s="134">
        <f t="shared" si="230"/>
        <v>0.41900000000000032</v>
      </c>
      <c r="J2434" s="134">
        <f>IF('2-E-Communication'!$AD$65="no","",ROUND($I2434,4))</f>
        <v>0.41899999999999998</v>
      </c>
      <c r="K2434" s="134">
        <f>IF('2-E-Communication'!$AD$66="no","",ROUND($I2434,4))</f>
        <v>0.41899999999999998</v>
      </c>
      <c r="L2434" s="134">
        <f>IF('2-E-Communication'!$AD$67="no","",ROUND($I2434,4))</f>
        <v>0.41899999999999998</v>
      </c>
      <c r="M2434" s="134">
        <f>IF('2-E-Communication'!$AD$68="no","",ROUND($I2434,4))</f>
        <v>0.41899999999999998</v>
      </c>
    </row>
    <row r="2435" spans="9:13" x14ac:dyDescent="0.25">
      <c r="I2435" s="134">
        <f t="shared" si="230"/>
        <v>0.42000000000000032</v>
      </c>
      <c r="J2435" s="134">
        <f>IF('2-E-Communication'!$AD$65="no","",ROUND($I2435,4))</f>
        <v>0.42</v>
      </c>
      <c r="K2435" s="134">
        <f>IF('2-E-Communication'!$AD$66="no","",ROUND($I2435,4))</f>
        <v>0.42</v>
      </c>
      <c r="L2435" s="134">
        <f>IF('2-E-Communication'!$AD$67="no","",ROUND($I2435,4))</f>
        <v>0.42</v>
      </c>
      <c r="M2435" s="134">
        <f>IF('2-E-Communication'!$AD$68="no","",ROUND($I2435,4))</f>
        <v>0.42</v>
      </c>
    </row>
    <row r="2436" spans="9:13" x14ac:dyDescent="0.25">
      <c r="I2436" s="134">
        <f t="shared" si="230"/>
        <v>0.42100000000000032</v>
      </c>
      <c r="J2436" s="134">
        <f>IF('2-E-Communication'!$AD$65="no","",ROUND($I2436,4))</f>
        <v>0.42099999999999999</v>
      </c>
      <c r="K2436" s="134">
        <f>IF('2-E-Communication'!$AD$66="no","",ROUND($I2436,4))</f>
        <v>0.42099999999999999</v>
      </c>
      <c r="L2436" s="134">
        <f>IF('2-E-Communication'!$AD$67="no","",ROUND($I2436,4))</f>
        <v>0.42099999999999999</v>
      </c>
      <c r="M2436" s="134">
        <f>IF('2-E-Communication'!$AD$68="no","",ROUND($I2436,4))</f>
        <v>0.42099999999999999</v>
      </c>
    </row>
    <row r="2437" spans="9:13" x14ac:dyDescent="0.25">
      <c r="I2437" s="134">
        <f t="shared" si="230"/>
        <v>0.42200000000000032</v>
      </c>
      <c r="J2437" s="134">
        <f>IF('2-E-Communication'!$AD$65="no","",ROUND($I2437,4))</f>
        <v>0.42199999999999999</v>
      </c>
      <c r="K2437" s="134">
        <f>IF('2-E-Communication'!$AD$66="no","",ROUND($I2437,4))</f>
        <v>0.42199999999999999</v>
      </c>
      <c r="L2437" s="134">
        <f>IF('2-E-Communication'!$AD$67="no","",ROUND($I2437,4))</f>
        <v>0.42199999999999999</v>
      </c>
      <c r="M2437" s="134">
        <f>IF('2-E-Communication'!$AD$68="no","",ROUND($I2437,4))</f>
        <v>0.42199999999999999</v>
      </c>
    </row>
    <row r="2438" spans="9:13" x14ac:dyDescent="0.25">
      <c r="I2438" s="134">
        <f t="shared" si="230"/>
        <v>0.42300000000000032</v>
      </c>
      <c r="J2438" s="134">
        <f>IF('2-E-Communication'!$AD$65="no","",ROUND($I2438,4))</f>
        <v>0.42299999999999999</v>
      </c>
      <c r="K2438" s="134">
        <f>IF('2-E-Communication'!$AD$66="no","",ROUND($I2438,4))</f>
        <v>0.42299999999999999</v>
      </c>
      <c r="L2438" s="134">
        <f>IF('2-E-Communication'!$AD$67="no","",ROUND($I2438,4))</f>
        <v>0.42299999999999999</v>
      </c>
      <c r="M2438" s="134">
        <f>IF('2-E-Communication'!$AD$68="no","",ROUND($I2438,4))</f>
        <v>0.42299999999999999</v>
      </c>
    </row>
    <row r="2439" spans="9:13" x14ac:dyDescent="0.25">
      <c r="I2439" s="134">
        <f t="shared" si="230"/>
        <v>0.42400000000000032</v>
      </c>
      <c r="J2439" s="134">
        <f>IF('2-E-Communication'!$AD$65="no","",ROUND($I2439,4))</f>
        <v>0.42399999999999999</v>
      </c>
      <c r="K2439" s="134">
        <f>IF('2-E-Communication'!$AD$66="no","",ROUND($I2439,4))</f>
        <v>0.42399999999999999</v>
      </c>
      <c r="L2439" s="134">
        <f>IF('2-E-Communication'!$AD$67="no","",ROUND($I2439,4))</f>
        <v>0.42399999999999999</v>
      </c>
      <c r="M2439" s="134">
        <f>IF('2-E-Communication'!$AD$68="no","",ROUND($I2439,4))</f>
        <v>0.42399999999999999</v>
      </c>
    </row>
    <row r="2440" spans="9:13" x14ac:dyDescent="0.25">
      <c r="I2440" s="134">
        <f t="shared" si="230"/>
        <v>0.42500000000000032</v>
      </c>
      <c r="J2440" s="134">
        <f>IF('2-E-Communication'!$AD$65="no","",ROUND($I2440,4))</f>
        <v>0.42499999999999999</v>
      </c>
      <c r="K2440" s="134">
        <f>IF('2-E-Communication'!$AD$66="no","",ROUND($I2440,4))</f>
        <v>0.42499999999999999</v>
      </c>
      <c r="L2440" s="134">
        <f>IF('2-E-Communication'!$AD$67="no","",ROUND($I2440,4))</f>
        <v>0.42499999999999999</v>
      </c>
      <c r="M2440" s="134">
        <f>IF('2-E-Communication'!$AD$68="no","",ROUND($I2440,4))</f>
        <v>0.42499999999999999</v>
      </c>
    </row>
    <row r="2441" spans="9:13" x14ac:dyDescent="0.25">
      <c r="I2441" s="134">
        <f t="shared" si="230"/>
        <v>0.42600000000000032</v>
      </c>
      <c r="J2441" s="134">
        <f>IF('2-E-Communication'!$AD$65="no","",ROUND($I2441,4))</f>
        <v>0.42599999999999999</v>
      </c>
      <c r="K2441" s="134">
        <f>IF('2-E-Communication'!$AD$66="no","",ROUND($I2441,4))</f>
        <v>0.42599999999999999</v>
      </c>
      <c r="L2441" s="134">
        <f>IF('2-E-Communication'!$AD$67="no","",ROUND($I2441,4))</f>
        <v>0.42599999999999999</v>
      </c>
      <c r="M2441" s="134">
        <f>IF('2-E-Communication'!$AD$68="no","",ROUND($I2441,4))</f>
        <v>0.42599999999999999</v>
      </c>
    </row>
    <row r="2442" spans="9:13" x14ac:dyDescent="0.25">
      <c r="I2442" s="134">
        <f t="shared" si="230"/>
        <v>0.42700000000000032</v>
      </c>
      <c r="J2442" s="134">
        <f>IF('2-E-Communication'!$AD$65="no","",ROUND($I2442,4))</f>
        <v>0.42699999999999999</v>
      </c>
      <c r="K2442" s="134">
        <f>IF('2-E-Communication'!$AD$66="no","",ROUND($I2442,4))</f>
        <v>0.42699999999999999</v>
      </c>
      <c r="L2442" s="134">
        <f>IF('2-E-Communication'!$AD$67="no","",ROUND($I2442,4))</f>
        <v>0.42699999999999999</v>
      </c>
      <c r="M2442" s="134">
        <f>IF('2-E-Communication'!$AD$68="no","",ROUND($I2442,4))</f>
        <v>0.42699999999999999</v>
      </c>
    </row>
    <row r="2443" spans="9:13" x14ac:dyDescent="0.25">
      <c r="I2443" s="134">
        <f t="shared" si="230"/>
        <v>0.42800000000000032</v>
      </c>
      <c r="J2443" s="134">
        <f>IF('2-E-Communication'!$AD$65="no","",ROUND($I2443,4))</f>
        <v>0.42799999999999999</v>
      </c>
      <c r="K2443" s="134">
        <f>IF('2-E-Communication'!$AD$66="no","",ROUND($I2443,4))</f>
        <v>0.42799999999999999</v>
      </c>
      <c r="L2443" s="134">
        <f>IF('2-E-Communication'!$AD$67="no","",ROUND($I2443,4))</f>
        <v>0.42799999999999999</v>
      </c>
      <c r="M2443" s="134">
        <f>IF('2-E-Communication'!$AD$68="no","",ROUND($I2443,4))</f>
        <v>0.42799999999999999</v>
      </c>
    </row>
    <row r="2444" spans="9:13" x14ac:dyDescent="0.25">
      <c r="I2444" s="134">
        <f t="shared" si="230"/>
        <v>0.42900000000000033</v>
      </c>
      <c r="J2444" s="134">
        <f>IF('2-E-Communication'!$AD$65="no","",ROUND($I2444,4))</f>
        <v>0.42899999999999999</v>
      </c>
      <c r="K2444" s="134">
        <f>IF('2-E-Communication'!$AD$66="no","",ROUND($I2444,4))</f>
        <v>0.42899999999999999</v>
      </c>
      <c r="L2444" s="134">
        <f>IF('2-E-Communication'!$AD$67="no","",ROUND($I2444,4))</f>
        <v>0.42899999999999999</v>
      </c>
      <c r="M2444" s="134">
        <f>IF('2-E-Communication'!$AD$68="no","",ROUND($I2444,4))</f>
        <v>0.42899999999999999</v>
      </c>
    </row>
    <row r="2445" spans="9:13" x14ac:dyDescent="0.25">
      <c r="I2445" s="134">
        <f t="shared" si="230"/>
        <v>0.43000000000000033</v>
      </c>
      <c r="J2445" s="134">
        <f>IF('2-E-Communication'!$AD$65="no","",ROUND($I2445,4))</f>
        <v>0.43</v>
      </c>
      <c r="K2445" s="134">
        <f>IF('2-E-Communication'!$AD$66="no","",ROUND($I2445,4))</f>
        <v>0.43</v>
      </c>
      <c r="L2445" s="134">
        <f>IF('2-E-Communication'!$AD$67="no","",ROUND($I2445,4))</f>
        <v>0.43</v>
      </c>
      <c r="M2445" s="134">
        <f>IF('2-E-Communication'!$AD$68="no","",ROUND($I2445,4))</f>
        <v>0.43</v>
      </c>
    </row>
    <row r="2446" spans="9:13" x14ac:dyDescent="0.25">
      <c r="I2446" s="134">
        <f t="shared" si="230"/>
        <v>0.43100000000000033</v>
      </c>
      <c r="J2446" s="134">
        <f>IF('2-E-Communication'!$AD$65="no","",ROUND($I2446,4))</f>
        <v>0.43099999999999999</v>
      </c>
      <c r="K2446" s="134">
        <f>IF('2-E-Communication'!$AD$66="no","",ROUND($I2446,4))</f>
        <v>0.43099999999999999</v>
      </c>
      <c r="L2446" s="134">
        <f>IF('2-E-Communication'!$AD$67="no","",ROUND($I2446,4))</f>
        <v>0.43099999999999999</v>
      </c>
      <c r="M2446" s="134">
        <f>IF('2-E-Communication'!$AD$68="no","",ROUND($I2446,4))</f>
        <v>0.43099999999999999</v>
      </c>
    </row>
    <row r="2447" spans="9:13" x14ac:dyDescent="0.25">
      <c r="I2447" s="134">
        <f t="shared" si="230"/>
        <v>0.43200000000000033</v>
      </c>
      <c r="J2447" s="134">
        <f>IF('2-E-Communication'!$AD$65="no","",ROUND($I2447,4))</f>
        <v>0.432</v>
      </c>
      <c r="K2447" s="134">
        <f>IF('2-E-Communication'!$AD$66="no","",ROUND($I2447,4))</f>
        <v>0.432</v>
      </c>
      <c r="L2447" s="134">
        <f>IF('2-E-Communication'!$AD$67="no","",ROUND($I2447,4))</f>
        <v>0.432</v>
      </c>
      <c r="M2447" s="134">
        <f>IF('2-E-Communication'!$AD$68="no","",ROUND($I2447,4))</f>
        <v>0.432</v>
      </c>
    </row>
    <row r="2448" spans="9:13" x14ac:dyDescent="0.25">
      <c r="I2448" s="134">
        <f t="shared" si="230"/>
        <v>0.43300000000000033</v>
      </c>
      <c r="J2448" s="134">
        <f>IF('2-E-Communication'!$AD$65="no","",ROUND($I2448,4))</f>
        <v>0.433</v>
      </c>
      <c r="K2448" s="134">
        <f>IF('2-E-Communication'!$AD$66="no","",ROUND($I2448,4))</f>
        <v>0.433</v>
      </c>
      <c r="L2448" s="134">
        <f>IF('2-E-Communication'!$AD$67="no","",ROUND($I2448,4))</f>
        <v>0.433</v>
      </c>
      <c r="M2448" s="134">
        <f>IF('2-E-Communication'!$AD$68="no","",ROUND($I2448,4))</f>
        <v>0.433</v>
      </c>
    </row>
    <row r="2449" spans="9:13" x14ac:dyDescent="0.25">
      <c r="I2449" s="134">
        <f t="shared" si="230"/>
        <v>0.43400000000000033</v>
      </c>
      <c r="J2449" s="134">
        <f>IF('2-E-Communication'!$AD$65="no","",ROUND($I2449,4))</f>
        <v>0.434</v>
      </c>
      <c r="K2449" s="134">
        <f>IF('2-E-Communication'!$AD$66="no","",ROUND($I2449,4))</f>
        <v>0.434</v>
      </c>
      <c r="L2449" s="134">
        <f>IF('2-E-Communication'!$AD$67="no","",ROUND($I2449,4))</f>
        <v>0.434</v>
      </c>
      <c r="M2449" s="134">
        <f>IF('2-E-Communication'!$AD$68="no","",ROUND($I2449,4))</f>
        <v>0.434</v>
      </c>
    </row>
    <row r="2450" spans="9:13" x14ac:dyDescent="0.25">
      <c r="I2450" s="134">
        <f t="shared" si="230"/>
        <v>0.43500000000000033</v>
      </c>
      <c r="J2450" s="134">
        <f>IF('2-E-Communication'!$AD$65="no","",ROUND($I2450,4))</f>
        <v>0.435</v>
      </c>
      <c r="K2450" s="134">
        <f>IF('2-E-Communication'!$AD$66="no","",ROUND($I2450,4))</f>
        <v>0.435</v>
      </c>
      <c r="L2450" s="134">
        <f>IF('2-E-Communication'!$AD$67="no","",ROUND($I2450,4))</f>
        <v>0.435</v>
      </c>
      <c r="M2450" s="134">
        <f>IF('2-E-Communication'!$AD$68="no","",ROUND($I2450,4))</f>
        <v>0.435</v>
      </c>
    </row>
    <row r="2451" spans="9:13" x14ac:dyDescent="0.25">
      <c r="I2451" s="134">
        <f t="shared" si="230"/>
        <v>0.43600000000000033</v>
      </c>
      <c r="J2451" s="134">
        <f>IF('2-E-Communication'!$AD$65="no","",ROUND($I2451,4))</f>
        <v>0.436</v>
      </c>
      <c r="K2451" s="134">
        <f>IF('2-E-Communication'!$AD$66="no","",ROUND($I2451,4))</f>
        <v>0.436</v>
      </c>
      <c r="L2451" s="134">
        <f>IF('2-E-Communication'!$AD$67="no","",ROUND($I2451,4))</f>
        <v>0.436</v>
      </c>
      <c r="M2451" s="134">
        <f>IF('2-E-Communication'!$AD$68="no","",ROUND($I2451,4))</f>
        <v>0.436</v>
      </c>
    </row>
    <row r="2452" spans="9:13" x14ac:dyDescent="0.25">
      <c r="I2452" s="134">
        <f t="shared" si="230"/>
        <v>0.43700000000000033</v>
      </c>
      <c r="J2452" s="134">
        <f>IF('2-E-Communication'!$AD$65="no","",ROUND($I2452,4))</f>
        <v>0.437</v>
      </c>
      <c r="K2452" s="134">
        <f>IF('2-E-Communication'!$AD$66="no","",ROUND($I2452,4))</f>
        <v>0.437</v>
      </c>
      <c r="L2452" s="134">
        <f>IF('2-E-Communication'!$AD$67="no","",ROUND($I2452,4))</f>
        <v>0.437</v>
      </c>
      <c r="M2452" s="134">
        <f>IF('2-E-Communication'!$AD$68="no","",ROUND($I2452,4))</f>
        <v>0.437</v>
      </c>
    </row>
    <row r="2453" spans="9:13" x14ac:dyDescent="0.25">
      <c r="I2453" s="134">
        <f t="shared" si="230"/>
        <v>0.43800000000000033</v>
      </c>
      <c r="J2453" s="134">
        <f>IF('2-E-Communication'!$AD$65="no","",ROUND($I2453,4))</f>
        <v>0.438</v>
      </c>
      <c r="K2453" s="134">
        <f>IF('2-E-Communication'!$AD$66="no","",ROUND($I2453,4))</f>
        <v>0.438</v>
      </c>
      <c r="L2453" s="134">
        <f>IF('2-E-Communication'!$AD$67="no","",ROUND($I2453,4))</f>
        <v>0.438</v>
      </c>
      <c r="M2453" s="134">
        <f>IF('2-E-Communication'!$AD$68="no","",ROUND($I2453,4))</f>
        <v>0.438</v>
      </c>
    </row>
    <row r="2454" spans="9:13" x14ac:dyDescent="0.25">
      <c r="I2454" s="134">
        <f t="shared" si="230"/>
        <v>0.43900000000000033</v>
      </c>
      <c r="J2454" s="134">
        <f>IF('2-E-Communication'!$AD$65="no","",ROUND($I2454,4))</f>
        <v>0.439</v>
      </c>
      <c r="K2454" s="134">
        <f>IF('2-E-Communication'!$AD$66="no","",ROUND($I2454,4))</f>
        <v>0.439</v>
      </c>
      <c r="L2454" s="134">
        <f>IF('2-E-Communication'!$AD$67="no","",ROUND($I2454,4))</f>
        <v>0.439</v>
      </c>
      <c r="M2454" s="134">
        <f>IF('2-E-Communication'!$AD$68="no","",ROUND($I2454,4))</f>
        <v>0.439</v>
      </c>
    </row>
    <row r="2455" spans="9:13" x14ac:dyDescent="0.25">
      <c r="I2455" s="134">
        <f t="shared" si="230"/>
        <v>0.44000000000000034</v>
      </c>
      <c r="J2455" s="134">
        <f>IF('2-E-Communication'!$AD$65="no","",ROUND($I2455,4))</f>
        <v>0.44</v>
      </c>
      <c r="K2455" s="134">
        <f>IF('2-E-Communication'!$AD$66="no","",ROUND($I2455,4))</f>
        <v>0.44</v>
      </c>
      <c r="L2455" s="134">
        <f>IF('2-E-Communication'!$AD$67="no","",ROUND($I2455,4))</f>
        <v>0.44</v>
      </c>
      <c r="M2455" s="134">
        <f>IF('2-E-Communication'!$AD$68="no","",ROUND($I2455,4))</f>
        <v>0.44</v>
      </c>
    </row>
    <row r="2456" spans="9:13" x14ac:dyDescent="0.25">
      <c r="I2456" s="134">
        <f t="shared" ref="I2456:I2519" si="231">I2455+0.001</f>
        <v>0.44100000000000034</v>
      </c>
      <c r="J2456" s="134">
        <f>IF('2-E-Communication'!$AD$65="no","",ROUND($I2456,4))</f>
        <v>0.441</v>
      </c>
      <c r="K2456" s="134">
        <f>IF('2-E-Communication'!$AD$66="no","",ROUND($I2456,4))</f>
        <v>0.441</v>
      </c>
      <c r="L2456" s="134">
        <f>IF('2-E-Communication'!$AD$67="no","",ROUND($I2456,4))</f>
        <v>0.441</v>
      </c>
      <c r="M2456" s="134">
        <f>IF('2-E-Communication'!$AD$68="no","",ROUND($I2456,4))</f>
        <v>0.441</v>
      </c>
    </row>
    <row r="2457" spans="9:13" x14ac:dyDescent="0.25">
      <c r="I2457" s="134">
        <f t="shared" si="231"/>
        <v>0.44200000000000034</v>
      </c>
      <c r="J2457" s="134">
        <f>IF('2-E-Communication'!$AD$65="no","",ROUND($I2457,4))</f>
        <v>0.442</v>
      </c>
      <c r="K2457" s="134">
        <f>IF('2-E-Communication'!$AD$66="no","",ROUND($I2457,4))</f>
        <v>0.442</v>
      </c>
      <c r="L2457" s="134">
        <f>IF('2-E-Communication'!$AD$67="no","",ROUND($I2457,4))</f>
        <v>0.442</v>
      </c>
      <c r="M2457" s="134">
        <f>IF('2-E-Communication'!$AD$68="no","",ROUND($I2457,4))</f>
        <v>0.442</v>
      </c>
    </row>
    <row r="2458" spans="9:13" x14ac:dyDescent="0.25">
      <c r="I2458" s="134">
        <f t="shared" si="231"/>
        <v>0.44300000000000034</v>
      </c>
      <c r="J2458" s="134">
        <f>IF('2-E-Communication'!$AD$65="no","",ROUND($I2458,4))</f>
        <v>0.443</v>
      </c>
      <c r="K2458" s="134">
        <f>IF('2-E-Communication'!$AD$66="no","",ROUND($I2458,4))</f>
        <v>0.443</v>
      </c>
      <c r="L2458" s="134">
        <f>IF('2-E-Communication'!$AD$67="no","",ROUND($I2458,4))</f>
        <v>0.443</v>
      </c>
      <c r="M2458" s="134">
        <f>IF('2-E-Communication'!$AD$68="no","",ROUND($I2458,4))</f>
        <v>0.443</v>
      </c>
    </row>
    <row r="2459" spans="9:13" x14ac:dyDescent="0.25">
      <c r="I2459" s="134">
        <f t="shared" si="231"/>
        <v>0.44400000000000034</v>
      </c>
      <c r="J2459" s="134">
        <f>IF('2-E-Communication'!$AD$65="no","",ROUND($I2459,4))</f>
        <v>0.44400000000000001</v>
      </c>
      <c r="K2459" s="134">
        <f>IF('2-E-Communication'!$AD$66="no","",ROUND($I2459,4))</f>
        <v>0.44400000000000001</v>
      </c>
      <c r="L2459" s="134">
        <f>IF('2-E-Communication'!$AD$67="no","",ROUND($I2459,4))</f>
        <v>0.44400000000000001</v>
      </c>
      <c r="M2459" s="134">
        <f>IF('2-E-Communication'!$AD$68="no","",ROUND($I2459,4))</f>
        <v>0.44400000000000001</v>
      </c>
    </row>
    <row r="2460" spans="9:13" x14ac:dyDescent="0.25">
      <c r="I2460" s="134">
        <f t="shared" si="231"/>
        <v>0.44500000000000034</v>
      </c>
      <c r="J2460" s="134">
        <f>IF('2-E-Communication'!$AD$65="no","",ROUND($I2460,4))</f>
        <v>0.44500000000000001</v>
      </c>
      <c r="K2460" s="134">
        <f>IF('2-E-Communication'!$AD$66="no","",ROUND($I2460,4))</f>
        <v>0.44500000000000001</v>
      </c>
      <c r="L2460" s="134">
        <f>IF('2-E-Communication'!$AD$67="no","",ROUND($I2460,4))</f>
        <v>0.44500000000000001</v>
      </c>
      <c r="M2460" s="134">
        <f>IF('2-E-Communication'!$AD$68="no","",ROUND($I2460,4))</f>
        <v>0.44500000000000001</v>
      </c>
    </row>
    <row r="2461" spans="9:13" x14ac:dyDescent="0.25">
      <c r="I2461" s="134">
        <f t="shared" si="231"/>
        <v>0.44600000000000034</v>
      </c>
      <c r="J2461" s="134">
        <f>IF('2-E-Communication'!$AD$65="no","",ROUND($I2461,4))</f>
        <v>0.44600000000000001</v>
      </c>
      <c r="K2461" s="134">
        <f>IF('2-E-Communication'!$AD$66="no","",ROUND($I2461,4))</f>
        <v>0.44600000000000001</v>
      </c>
      <c r="L2461" s="134">
        <f>IF('2-E-Communication'!$AD$67="no","",ROUND($I2461,4))</f>
        <v>0.44600000000000001</v>
      </c>
      <c r="M2461" s="134">
        <f>IF('2-E-Communication'!$AD$68="no","",ROUND($I2461,4))</f>
        <v>0.44600000000000001</v>
      </c>
    </row>
    <row r="2462" spans="9:13" x14ac:dyDescent="0.25">
      <c r="I2462" s="134">
        <f t="shared" si="231"/>
        <v>0.44700000000000034</v>
      </c>
      <c r="J2462" s="134">
        <f>IF('2-E-Communication'!$AD$65="no","",ROUND($I2462,4))</f>
        <v>0.44700000000000001</v>
      </c>
      <c r="K2462" s="134">
        <f>IF('2-E-Communication'!$AD$66="no","",ROUND($I2462,4))</f>
        <v>0.44700000000000001</v>
      </c>
      <c r="L2462" s="134">
        <f>IF('2-E-Communication'!$AD$67="no","",ROUND($I2462,4))</f>
        <v>0.44700000000000001</v>
      </c>
      <c r="M2462" s="134">
        <f>IF('2-E-Communication'!$AD$68="no","",ROUND($I2462,4))</f>
        <v>0.44700000000000001</v>
      </c>
    </row>
    <row r="2463" spans="9:13" x14ac:dyDescent="0.25">
      <c r="I2463" s="134">
        <f t="shared" si="231"/>
        <v>0.44800000000000034</v>
      </c>
      <c r="J2463" s="134">
        <f>IF('2-E-Communication'!$AD$65="no","",ROUND($I2463,4))</f>
        <v>0.44800000000000001</v>
      </c>
      <c r="K2463" s="134">
        <f>IF('2-E-Communication'!$AD$66="no","",ROUND($I2463,4))</f>
        <v>0.44800000000000001</v>
      </c>
      <c r="L2463" s="134">
        <f>IF('2-E-Communication'!$AD$67="no","",ROUND($I2463,4))</f>
        <v>0.44800000000000001</v>
      </c>
      <c r="M2463" s="134">
        <f>IF('2-E-Communication'!$AD$68="no","",ROUND($I2463,4))</f>
        <v>0.44800000000000001</v>
      </c>
    </row>
    <row r="2464" spans="9:13" x14ac:dyDescent="0.25">
      <c r="I2464" s="134">
        <f t="shared" si="231"/>
        <v>0.44900000000000034</v>
      </c>
      <c r="J2464" s="134">
        <f>IF('2-E-Communication'!$AD$65="no","",ROUND($I2464,4))</f>
        <v>0.44900000000000001</v>
      </c>
      <c r="K2464" s="134">
        <f>IF('2-E-Communication'!$AD$66="no","",ROUND($I2464,4))</f>
        <v>0.44900000000000001</v>
      </c>
      <c r="L2464" s="134">
        <f>IF('2-E-Communication'!$AD$67="no","",ROUND($I2464,4))</f>
        <v>0.44900000000000001</v>
      </c>
      <c r="M2464" s="134">
        <f>IF('2-E-Communication'!$AD$68="no","",ROUND($I2464,4))</f>
        <v>0.44900000000000001</v>
      </c>
    </row>
    <row r="2465" spans="9:13" x14ac:dyDescent="0.25">
      <c r="I2465" s="134">
        <f t="shared" si="231"/>
        <v>0.45000000000000034</v>
      </c>
      <c r="J2465" s="134">
        <f>IF('2-E-Communication'!$AD$65="no","",ROUND($I2465,4))</f>
        <v>0.45</v>
      </c>
      <c r="K2465" s="134">
        <f>IF('2-E-Communication'!$AD$66="no","",ROUND($I2465,4))</f>
        <v>0.45</v>
      </c>
      <c r="L2465" s="134">
        <f>IF('2-E-Communication'!$AD$67="no","",ROUND($I2465,4))</f>
        <v>0.45</v>
      </c>
      <c r="M2465" s="134">
        <f>IF('2-E-Communication'!$AD$68="no","",ROUND($I2465,4))</f>
        <v>0.45</v>
      </c>
    </row>
    <row r="2466" spans="9:13" x14ac:dyDescent="0.25">
      <c r="I2466" s="134">
        <f t="shared" si="231"/>
        <v>0.45100000000000035</v>
      </c>
      <c r="J2466" s="134">
        <f>IF('2-E-Communication'!$AD$65="no","",ROUND($I2466,4))</f>
        <v>0.45100000000000001</v>
      </c>
      <c r="K2466" s="134">
        <f>IF('2-E-Communication'!$AD$66="no","",ROUND($I2466,4))</f>
        <v>0.45100000000000001</v>
      </c>
      <c r="L2466" s="134">
        <f>IF('2-E-Communication'!$AD$67="no","",ROUND($I2466,4))</f>
        <v>0.45100000000000001</v>
      </c>
      <c r="M2466" s="134">
        <f>IF('2-E-Communication'!$AD$68="no","",ROUND($I2466,4))</f>
        <v>0.45100000000000001</v>
      </c>
    </row>
    <row r="2467" spans="9:13" x14ac:dyDescent="0.25">
      <c r="I2467" s="134">
        <f t="shared" si="231"/>
        <v>0.45200000000000035</v>
      </c>
      <c r="J2467" s="134">
        <f>IF('2-E-Communication'!$AD$65="no","",ROUND($I2467,4))</f>
        <v>0.45200000000000001</v>
      </c>
      <c r="K2467" s="134">
        <f>IF('2-E-Communication'!$AD$66="no","",ROUND($I2467,4))</f>
        <v>0.45200000000000001</v>
      </c>
      <c r="L2467" s="134">
        <f>IF('2-E-Communication'!$AD$67="no","",ROUND($I2467,4))</f>
        <v>0.45200000000000001</v>
      </c>
      <c r="M2467" s="134">
        <f>IF('2-E-Communication'!$AD$68="no","",ROUND($I2467,4))</f>
        <v>0.45200000000000001</v>
      </c>
    </row>
    <row r="2468" spans="9:13" x14ac:dyDescent="0.25">
      <c r="I2468" s="134">
        <f t="shared" si="231"/>
        <v>0.45300000000000035</v>
      </c>
      <c r="J2468" s="134">
        <f>IF('2-E-Communication'!$AD$65="no","",ROUND($I2468,4))</f>
        <v>0.45300000000000001</v>
      </c>
      <c r="K2468" s="134">
        <f>IF('2-E-Communication'!$AD$66="no","",ROUND($I2468,4))</f>
        <v>0.45300000000000001</v>
      </c>
      <c r="L2468" s="134">
        <f>IF('2-E-Communication'!$AD$67="no","",ROUND($I2468,4))</f>
        <v>0.45300000000000001</v>
      </c>
      <c r="M2468" s="134">
        <f>IF('2-E-Communication'!$AD$68="no","",ROUND($I2468,4))</f>
        <v>0.45300000000000001</v>
      </c>
    </row>
    <row r="2469" spans="9:13" x14ac:dyDescent="0.25">
      <c r="I2469" s="134">
        <f t="shared" si="231"/>
        <v>0.45400000000000035</v>
      </c>
      <c r="J2469" s="134">
        <f>IF('2-E-Communication'!$AD$65="no","",ROUND($I2469,4))</f>
        <v>0.45400000000000001</v>
      </c>
      <c r="K2469" s="134">
        <f>IF('2-E-Communication'!$AD$66="no","",ROUND($I2469,4))</f>
        <v>0.45400000000000001</v>
      </c>
      <c r="L2469" s="134">
        <f>IF('2-E-Communication'!$AD$67="no","",ROUND($I2469,4))</f>
        <v>0.45400000000000001</v>
      </c>
      <c r="M2469" s="134">
        <f>IF('2-E-Communication'!$AD$68="no","",ROUND($I2469,4))</f>
        <v>0.45400000000000001</v>
      </c>
    </row>
    <row r="2470" spans="9:13" x14ac:dyDescent="0.25">
      <c r="I2470" s="134">
        <f t="shared" si="231"/>
        <v>0.45500000000000035</v>
      </c>
      <c r="J2470" s="134">
        <f>IF('2-E-Communication'!$AD$65="no","",ROUND($I2470,4))</f>
        <v>0.45500000000000002</v>
      </c>
      <c r="K2470" s="134">
        <f>IF('2-E-Communication'!$AD$66="no","",ROUND($I2470,4))</f>
        <v>0.45500000000000002</v>
      </c>
      <c r="L2470" s="134">
        <f>IF('2-E-Communication'!$AD$67="no","",ROUND($I2470,4))</f>
        <v>0.45500000000000002</v>
      </c>
      <c r="M2470" s="134">
        <f>IF('2-E-Communication'!$AD$68="no","",ROUND($I2470,4))</f>
        <v>0.45500000000000002</v>
      </c>
    </row>
    <row r="2471" spans="9:13" x14ac:dyDescent="0.25">
      <c r="I2471" s="134">
        <f t="shared" si="231"/>
        <v>0.45600000000000035</v>
      </c>
      <c r="J2471" s="134">
        <f>IF('2-E-Communication'!$AD$65="no","",ROUND($I2471,4))</f>
        <v>0.45600000000000002</v>
      </c>
      <c r="K2471" s="134">
        <f>IF('2-E-Communication'!$AD$66="no","",ROUND($I2471,4))</f>
        <v>0.45600000000000002</v>
      </c>
      <c r="L2471" s="134">
        <f>IF('2-E-Communication'!$AD$67="no","",ROUND($I2471,4))</f>
        <v>0.45600000000000002</v>
      </c>
      <c r="M2471" s="134">
        <f>IF('2-E-Communication'!$AD$68="no","",ROUND($I2471,4))</f>
        <v>0.45600000000000002</v>
      </c>
    </row>
    <row r="2472" spans="9:13" x14ac:dyDescent="0.25">
      <c r="I2472" s="134">
        <f t="shared" si="231"/>
        <v>0.45700000000000035</v>
      </c>
      <c r="J2472" s="134">
        <f>IF('2-E-Communication'!$AD$65="no","",ROUND($I2472,4))</f>
        <v>0.45700000000000002</v>
      </c>
      <c r="K2472" s="134">
        <f>IF('2-E-Communication'!$AD$66="no","",ROUND($I2472,4))</f>
        <v>0.45700000000000002</v>
      </c>
      <c r="L2472" s="134">
        <f>IF('2-E-Communication'!$AD$67="no","",ROUND($I2472,4))</f>
        <v>0.45700000000000002</v>
      </c>
      <c r="M2472" s="134">
        <f>IF('2-E-Communication'!$AD$68="no","",ROUND($I2472,4))</f>
        <v>0.45700000000000002</v>
      </c>
    </row>
    <row r="2473" spans="9:13" x14ac:dyDescent="0.25">
      <c r="I2473" s="134">
        <f t="shared" si="231"/>
        <v>0.45800000000000035</v>
      </c>
      <c r="J2473" s="134">
        <f>IF('2-E-Communication'!$AD$65="no","",ROUND($I2473,4))</f>
        <v>0.45800000000000002</v>
      </c>
      <c r="K2473" s="134">
        <f>IF('2-E-Communication'!$AD$66="no","",ROUND($I2473,4))</f>
        <v>0.45800000000000002</v>
      </c>
      <c r="L2473" s="134">
        <f>IF('2-E-Communication'!$AD$67="no","",ROUND($I2473,4))</f>
        <v>0.45800000000000002</v>
      </c>
      <c r="M2473" s="134">
        <f>IF('2-E-Communication'!$AD$68="no","",ROUND($I2473,4))</f>
        <v>0.45800000000000002</v>
      </c>
    </row>
    <row r="2474" spans="9:13" x14ac:dyDescent="0.25">
      <c r="I2474" s="134">
        <f t="shared" si="231"/>
        <v>0.45900000000000035</v>
      </c>
      <c r="J2474" s="134">
        <f>IF('2-E-Communication'!$AD$65="no","",ROUND($I2474,4))</f>
        <v>0.45900000000000002</v>
      </c>
      <c r="K2474" s="134">
        <f>IF('2-E-Communication'!$AD$66="no","",ROUND($I2474,4))</f>
        <v>0.45900000000000002</v>
      </c>
      <c r="L2474" s="134">
        <f>IF('2-E-Communication'!$AD$67="no","",ROUND($I2474,4))</f>
        <v>0.45900000000000002</v>
      </c>
      <c r="M2474" s="134">
        <f>IF('2-E-Communication'!$AD$68="no","",ROUND($I2474,4))</f>
        <v>0.45900000000000002</v>
      </c>
    </row>
    <row r="2475" spans="9:13" x14ac:dyDescent="0.25">
      <c r="I2475" s="134">
        <f t="shared" si="231"/>
        <v>0.46000000000000035</v>
      </c>
      <c r="J2475" s="134">
        <f>IF('2-E-Communication'!$AD$65="no","",ROUND($I2475,4))</f>
        <v>0.46</v>
      </c>
      <c r="K2475" s="134">
        <f>IF('2-E-Communication'!$AD$66="no","",ROUND($I2475,4))</f>
        <v>0.46</v>
      </c>
      <c r="L2475" s="134">
        <f>IF('2-E-Communication'!$AD$67="no","",ROUND($I2475,4))</f>
        <v>0.46</v>
      </c>
      <c r="M2475" s="134">
        <f>IF('2-E-Communication'!$AD$68="no","",ROUND($I2475,4))</f>
        <v>0.46</v>
      </c>
    </row>
    <row r="2476" spans="9:13" x14ac:dyDescent="0.25">
      <c r="I2476" s="134">
        <f t="shared" si="231"/>
        <v>0.46100000000000035</v>
      </c>
      <c r="J2476" s="134">
        <f>IF('2-E-Communication'!$AD$65="no","",ROUND($I2476,4))</f>
        <v>0.46100000000000002</v>
      </c>
      <c r="K2476" s="134">
        <f>IF('2-E-Communication'!$AD$66="no","",ROUND($I2476,4))</f>
        <v>0.46100000000000002</v>
      </c>
      <c r="L2476" s="134">
        <f>IF('2-E-Communication'!$AD$67="no","",ROUND($I2476,4))</f>
        <v>0.46100000000000002</v>
      </c>
      <c r="M2476" s="134">
        <f>IF('2-E-Communication'!$AD$68="no","",ROUND($I2476,4))</f>
        <v>0.46100000000000002</v>
      </c>
    </row>
    <row r="2477" spans="9:13" x14ac:dyDescent="0.25">
      <c r="I2477" s="134">
        <f t="shared" si="231"/>
        <v>0.46200000000000035</v>
      </c>
      <c r="J2477" s="134">
        <f>IF('2-E-Communication'!$AD$65="no","",ROUND($I2477,4))</f>
        <v>0.46200000000000002</v>
      </c>
      <c r="K2477" s="134">
        <f>IF('2-E-Communication'!$AD$66="no","",ROUND($I2477,4))</f>
        <v>0.46200000000000002</v>
      </c>
      <c r="L2477" s="134">
        <f>IF('2-E-Communication'!$AD$67="no","",ROUND($I2477,4))</f>
        <v>0.46200000000000002</v>
      </c>
      <c r="M2477" s="134">
        <f>IF('2-E-Communication'!$AD$68="no","",ROUND($I2477,4))</f>
        <v>0.46200000000000002</v>
      </c>
    </row>
    <row r="2478" spans="9:13" x14ac:dyDescent="0.25">
      <c r="I2478" s="134">
        <f t="shared" si="231"/>
        <v>0.46300000000000036</v>
      </c>
      <c r="J2478" s="134">
        <f>IF('2-E-Communication'!$AD$65="no","",ROUND($I2478,4))</f>
        <v>0.46300000000000002</v>
      </c>
      <c r="K2478" s="134">
        <f>IF('2-E-Communication'!$AD$66="no","",ROUND($I2478,4))</f>
        <v>0.46300000000000002</v>
      </c>
      <c r="L2478" s="134">
        <f>IF('2-E-Communication'!$AD$67="no","",ROUND($I2478,4))</f>
        <v>0.46300000000000002</v>
      </c>
      <c r="M2478" s="134">
        <f>IF('2-E-Communication'!$AD$68="no","",ROUND($I2478,4))</f>
        <v>0.46300000000000002</v>
      </c>
    </row>
    <row r="2479" spans="9:13" x14ac:dyDescent="0.25">
      <c r="I2479" s="134">
        <f t="shared" si="231"/>
        <v>0.46400000000000036</v>
      </c>
      <c r="J2479" s="134">
        <f>IF('2-E-Communication'!$AD$65="no","",ROUND($I2479,4))</f>
        <v>0.46400000000000002</v>
      </c>
      <c r="K2479" s="134">
        <f>IF('2-E-Communication'!$AD$66="no","",ROUND($I2479,4))</f>
        <v>0.46400000000000002</v>
      </c>
      <c r="L2479" s="134">
        <f>IF('2-E-Communication'!$AD$67="no","",ROUND($I2479,4))</f>
        <v>0.46400000000000002</v>
      </c>
      <c r="M2479" s="134">
        <f>IF('2-E-Communication'!$AD$68="no","",ROUND($I2479,4))</f>
        <v>0.46400000000000002</v>
      </c>
    </row>
    <row r="2480" spans="9:13" x14ac:dyDescent="0.25">
      <c r="I2480" s="134">
        <f t="shared" si="231"/>
        <v>0.46500000000000036</v>
      </c>
      <c r="J2480" s="134">
        <f>IF('2-E-Communication'!$AD$65="no","",ROUND($I2480,4))</f>
        <v>0.46500000000000002</v>
      </c>
      <c r="K2480" s="134">
        <f>IF('2-E-Communication'!$AD$66="no","",ROUND($I2480,4))</f>
        <v>0.46500000000000002</v>
      </c>
      <c r="L2480" s="134">
        <f>IF('2-E-Communication'!$AD$67="no","",ROUND($I2480,4))</f>
        <v>0.46500000000000002</v>
      </c>
      <c r="M2480" s="134">
        <f>IF('2-E-Communication'!$AD$68="no","",ROUND($I2480,4))</f>
        <v>0.46500000000000002</v>
      </c>
    </row>
    <row r="2481" spans="9:13" x14ac:dyDescent="0.25">
      <c r="I2481" s="134">
        <f t="shared" si="231"/>
        <v>0.46600000000000036</v>
      </c>
      <c r="J2481" s="134">
        <f>IF('2-E-Communication'!$AD$65="no","",ROUND($I2481,4))</f>
        <v>0.46600000000000003</v>
      </c>
      <c r="K2481" s="134">
        <f>IF('2-E-Communication'!$AD$66="no","",ROUND($I2481,4))</f>
        <v>0.46600000000000003</v>
      </c>
      <c r="L2481" s="134">
        <f>IF('2-E-Communication'!$AD$67="no","",ROUND($I2481,4))</f>
        <v>0.46600000000000003</v>
      </c>
      <c r="M2481" s="134">
        <f>IF('2-E-Communication'!$AD$68="no","",ROUND($I2481,4))</f>
        <v>0.46600000000000003</v>
      </c>
    </row>
    <row r="2482" spans="9:13" x14ac:dyDescent="0.25">
      <c r="I2482" s="134">
        <f t="shared" si="231"/>
        <v>0.46700000000000036</v>
      </c>
      <c r="J2482" s="134">
        <f>IF('2-E-Communication'!$AD$65="no","",ROUND($I2482,4))</f>
        <v>0.46700000000000003</v>
      </c>
      <c r="K2482" s="134">
        <f>IF('2-E-Communication'!$AD$66="no","",ROUND($I2482,4))</f>
        <v>0.46700000000000003</v>
      </c>
      <c r="L2482" s="134">
        <f>IF('2-E-Communication'!$AD$67="no","",ROUND($I2482,4))</f>
        <v>0.46700000000000003</v>
      </c>
      <c r="M2482" s="134">
        <f>IF('2-E-Communication'!$AD$68="no","",ROUND($I2482,4))</f>
        <v>0.46700000000000003</v>
      </c>
    </row>
    <row r="2483" spans="9:13" x14ac:dyDescent="0.25">
      <c r="I2483" s="134">
        <f t="shared" si="231"/>
        <v>0.46800000000000036</v>
      </c>
      <c r="J2483" s="134">
        <f>IF('2-E-Communication'!$AD$65="no","",ROUND($I2483,4))</f>
        <v>0.46800000000000003</v>
      </c>
      <c r="K2483" s="134">
        <f>IF('2-E-Communication'!$AD$66="no","",ROUND($I2483,4))</f>
        <v>0.46800000000000003</v>
      </c>
      <c r="L2483" s="134">
        <f>IF('2-E-Communication'!$AD$67="no","",ROUND($I2483,4))</f>
        <v>0.46800000000000003</v>
      </c>
      <c r="M2483" s="134">
        <f>IF('2-E-Communication'!$AD$68="no","",ROUND($I2483,4))</f>
        <v>0.46800000000000003</v>
      </c>
    </row>
    <row r="2484" spans="9:13" x14ac:dyDescent="0.25">
      <c r="I2484" s="134">
        <f t="shared" si="231"/>
        <v>0.46900000000000036</v>
      </c>
      <c r="J2484" s="134">
        <f>IF('2-E-Communication'!$AD$65="no","",ROUND($I2484,4))</f>
        <v>0.46899999999999997</v>
      </c>
      <c r="K2484" s="134">
        <f>IF('2-E-Communication'!$AD$66="no","",ROUND($I2484,4))</f>
        <v>0.46899999999999997</v>
      </c>
      <c r="L2484" s="134">
        <f>IF('2-E-Communication'!$AD$67="no","",ROUND($I2484,4))</f>
        <v>0.46899999999999997</v>
      </c>
      <c r="M2484" s="134">
        <f>IF('2-E-Communication'!$AD$68="no","",ROUND($I2484,4))</f>
        <v>0.46899999999999997</v>
      </c>
    </row>
    <row r="2485" spans="9:13" x14ac:dyDescent="0.25">
      <c r="I2485" s="134">
        <f t="shared" si="231"/>
        <v>0.47000000000000036</v>
      </c>
      <c r="J2485" s="134">
        <f>IF('2-E-Communication'!$AD$65="no","",ROUND($I2485,4))</f>
        <v>0.47</v>
      </c>
      <c r="K2485" s="134">
        <f>IF('2-E-Communication'!$AD$66="no","",ROUND($I2485,4))</f>
        <v>0.47</v>
      </c>
      <c r="L2485" s="134">
        <f>IF('2-E-Communication'!$AD$67="no","",ROUND($I2485,4))</f>
        <v>0.47</v>
      </c>
      <c r="M2485" s="134">
        <f>IF('2-E-Communication'!$AD$68="no","",ROUND($I2485,4))</f>
        <v>0.47</v>
      </c>
    </row>
    <row r="2486" spans="9:13" x14ac:dyDescent="0.25">
      <c r="I2486" s="134">
        <f t="shared" si="231"/>
        <v>0.47100000000000036</v>
      </c>
      <c r="J2486" s="134">
        <f>IF('2-E-Communication'!$AD$65="no","",ROUND($I2486,4))</f>
        <v>0.47099999999999997</v>
      </c>
      <c r="K2486" s="134">
        <f>IF('2-E-Communication'!$AD$66="no","",ROUND($I2486,4))</f>
        <v>0.47099999999999997</v>
      </c>
      <c r="L2486" s="134">
        <f>IF('2-E-Communication'!$AD$67="no","",ROUND($I2486,4))</f>
        <v>0.47099999999999997</v>
      </c>
      <c r="M2486" s="134">
        <f>IF('2-E-Communication'!$AD$68="no","",ROUND($I2486,4))</f>
        <v>0.47099999999999997</v>
      </c>
    </row>
    <row r="2487" spans="9:13" x14ac:dyDescent="0.25">
      <c r="I2487" s="134">
        <f t="shared" si="231"/>
        <v>0.47200000000000036</v>
      </c>
      <c r="J2487" s="134">
        <f>IF('2-E-Communication'!$AD$65="no","",ROUND($I2487,4))</f>
        <v>0.47199999999999998</v>
      </c>
      <c r="K2487" s="134">
        <f>IF('2-E-Communication'!$AD$66="no","",ROUND($I2487,4))</f>
        <v>0.47199999999999998</v>
      </c>
      <c r="L2487" s="134">
        <f>IF('2-E-Communication'!$AD$67="no","",ROUND($I2487,4))</f>
        <v>0.47199999999999998</v>
      </c>
      <c r="M2487" s="134">
        <f>IF('2-E-Communication'!$AD$68="no","",ROUND($I2487,4))</f>
        <v>0.47199999999999998</v>
      </c>
    </row>
    <row r="2488" spans="9:13" x14ac:dyDescent="0.25">
      <c r="I2488" s="134">
        <f t="shared" si="231"/>
        <v>0.47300000000000036</v>
      </c>
      <c r="J2488" s="134">
        <f>IF('2-E-Communication'!$AD$65="no","",ROUND($I2488,4))</f>
        <v>0.47299999999999998</v>
      </c>
      <c r="K2488" s="134">
        <f>IF('2-E-Communication'!$AD$66="no","",ROUND($I2488,4))</f>
        <v>0.47299999999999998</v>
      </c>
      <c r="L2488" s="134">
        <f>IF('2-E-Communication'!$AD$67="no","",ROUND($I2488,4))</f>
        <v>0.47299999999999998</v>
      </c>
      <c r="M2488" s="134">
        <f>IF('2-E-Communication'!$AD$68="no","",ROUND($I2488,4))</f>
        <v>0.47299999999999998</v>
      </c>
    </row>
    <row r="2489" spans="9:13" x14ac:dyDescent="0.25">
      <c r="I2489" s="134">
        <f t="shared" si="231"/>
        <v>0.47400000000000037</v>
      </c>
      <c r="J2489" s="134">
        <f>IF('2-E-Communication'!$AD$65="no","",ROUND($I2489,4))</f>
        <v>0.47399999999999998</v>
      </c>
      <c r="K2489" s="134">
        <f>IF('2-E-Communication'!$AD$66="no","",ROUND($I2489,4))</f>
        <v>0.47399999999999998</v>
      </c>
      <c r="L2489" s="134">
        <f>IF('2-E-Communication'!$AD$67="no","",ROUND($I2489,4))</f>
        <v>0.47399999999999998</v>
      </c>
      <c r="M2489" s="134">
        <f>IF('2-E-Communication'!$AD$68="no","",ROUND($I2489,4))</f>
        <v>0.47399999999999998</v>
      </c>
    </row>
    <row r="2490" spans="9:13" x14ac:dyDescent="0.25">
      <c r="I2490" s="134">
        <f t="shared" si="231"/>
        <v>0.47500000000000037</v>
      </c>
      <c r="J2490" s="134">
        <f>IF('2-E-Communication'!$AD$65="no","",ROUND($I2490,4))</f>
        <v>0.47499999999999998</v>
      </c>
      <c r="K2490" s="134">
        <f>IF('2-E-Communication'!$AD$66="no","",ROUND($I2490,4))</f>
        <v>0.47499999999999998</v>
      </c>
      <c r="L2490" s="134">
        <f>IF('2-E-Communication'!$AD$67="no","",ROUND($I2490,4))</f>
        <v>0.47499999999999998</v>
      </c>
      <c r="M2490" s="134">
        <f>IF('2-E-Communication'!$AD$68="no","",ROUND($I2490,4))</f>
        <v>0.47499999999999998</v>
      </c>
    </row>
    <row r="2491" spans="9:13" x14ac:dyDescent="0.25">
      <c r="I2491" s="134">
        <f t="shared" si="231"/>
        <v>0.47600000000000037</v>
      </c>
      <c r="J2491" s="134">
        <f>IF('2-E-Communication'!$AD$65="no","",ROUND($I2491,4))</f>
        <v>0.47599999999999998</v>
      </c>
      <c r="K2491" s="134">
        <f>IF('2-E-Communication'!$AD$66="no","",ROUND($I2491,4))</f>
        <v>0.47599999999999998</v>
      </c>
      <c r="L2491" s="134">
        <f>IF('2-E-Communication'!$AD$67="no","",ROUND($I2491,4))</f>
        <v>0.47599999999999998</v>
      </c>
      <c r="M2491" s="134">
        <f>IF('2-E-Communication'!$AD$68="no","",ROUND($I2491,4))</f>
        <v>0.47599999999999998</v>
      </c>
    </row>
    <row r="2492" spans="9:13" x14ac:dyDescent="0.25">
      <c r="I2492" s="134">
        <f t="shared" si="231"/>
        <v>0.47700000000000037</v>
      </c>
      <c r="J2492" s="134">
        <f>IF('2-E-Communication'!$AD$65="no","",ROUND($I2492,4))</f>
        <v>0.47699999999999998</v>
      </c>
      <c r="K2492" s="134">
        <f>IF('2-E-Communication'!$AD$66="no","",ROUND($I2492,4))</f>
        <v>0.47699999999999998</v>
      </c>
      <c r="L2492" s="134">
        <f>IF('2-E-Communication'!$AD$67="no","",ROUND($I2492,4))</f>
        <v>0.47699999999999998</v>
      </c>
      <c r="M2492" s="134">
        <f>IF('2-E-Communication'!$AD$68="no","",ROUND($I2492,4))</f>
        <v>0.47699999999999998</v>
      </c>
    </row>
    <row r="2493" spans="9:13" x14ac:dyDescent="0.25">
      <c r="I2493" s="134">
        <f t="shared" si="231"/>
        <v>0.47800000000000037</v>
      </c>
      <c r="J2493" s="134">
        <f>IF('2-E-Communication'!$AD$65="no","",ROUND($I2493,4))</f>
        <v>0.47799999999999998</v>
      </c>
      <c r="K2493" s="134">
        <f>IF('2-E-Communication'!$AD$66="no","",ROUND($I2493,4))</f>
        <v>0.47799999999999998</v>
      </c>
      <c r="L2493" s="134">
        <f>IF('2-E-Communication'!$AD$67="no","",ROUND($I2493,4))</f>
        <v>0.47799999999999998</v>
      </c>
      <c r="M2493" s="134">
        <f>IF('2-E-Communication'!$AD$68="no","",ROUND($I2493,4))</f>
        <v>0.47799999999999998</v>
      </c>
    </row>
    <row r="2494" spans="9:13" x14ac:dyDescent="0.25">
      <c r="I2494" s="134">
        <f t="shared" si="231"/>
        <v>0.47900000000000037</v>
      </c>
      <c r="J2494" s="134">
        <f>IF('2-E-Communication'!$AD$65="no","",ROUND($I2494,4))</f>
        <v>0.47899999999999998</v>
      </c>
      <c r="K2494" s="134">
        <f>IF('2-E-Communication'!$AD$66="no","",ROUND($I2494,4))</f>
        <v>0.47899999999999998</v>
      </c>
      <c r="L2494" s="134">
        <f>IF('2-E-Communication'!$AD$67="no","",ROUND($I2494,4))</f>
        <v>0.47899999999999998</v>
      </c>
      <c r="M2494" s="134">
        <f>IF('2-E-Communication'!$AD$68="no","",ROUND($I2494,4))</f>
        <v>0.47899999999999998</v>
      </c>
    </row>
    <row r="2495" spans="9:13" x14ac:dyDescent="0.25">
      <c r="I2495" s="134">
        <f t="shared" si="231"/>
        <v>0.48000000000000037</v>
      </c>
      <c r="J2495" s="134">
        <f>IF('2-E-Communication'!$AD$65="no","",ROUND($I2495,4))</f>
        <v>0.48</v>
      </c>
      <c r="K2495" s="134">
        <f>IF('2-E-Communication'!$AD$66="no","",ROUND($I2495,4))</f>
        <v>0.48</v>
      </c>
      <c r="L2495" s="134">
        <f>IF('2-E-Communication'!$AD$67="no","",ROUND($I2495,4))</f>
        <v>0.48</v>
      </c>
      <c r="M2495" s="134">
        <f>IF('2-E-Communication'!$AD$68="no","",ROUND($I2495,4))</f>
        <v>0.48</v>
      </c>
    </row>
    <row r="2496" spans="9:13" x14ac:dyDescent="0.25">
      <c r="I2496" s="134">
        <f t="shared" si="231"/>
        <v>0.48100000000000037</v>
      </c>
      <c r="J2496" s="134">
        <f>IF('2-E-Communication'!$AD$65="no","",ROUND($I2496,4))</f>
        <v>0.48099999999999998</v>
      </c>
      <c r="K2496" s="134">
        <f>IF('2-E-Communication'!$AD$66="no","",ROUND($I2496,4))</f>
        <v>0.48099999999999998</v>
      </c>
      <c r="L2496" s="134">
        <f>IF('2-E-Communication'!$AD$67="no","",ROUND($I2496,4))</f>
        <v>0.48099999999999998</v>
      </c>
      <c r="M2496" s="134">
        <f>IF('2-E-Communication'!$AD$68="no","",ROUND($I2496,4))</f>
        <v>0.48099999999999998</v>
      </c>
    </row>
    <row r="2497" spans="9:13" x14ac:dyDescent="0.25">
      <c r="I2497" s="134">
        <f t="shared" si="231"/>
        <v>0.48200000000000037</v>
      </c>
      <c r="J2497" s="134">
        <f>IF('2-E-Communication'!$AD$65="no","",ROUND($I2497,4))</f>
        <v>0.48199999999999998</v>
      </c>
      <c r="K2497" s="134">
        <f>IF('2-E-Communication'!$AD$66="no","",ROUND($I2497,4))</f>
        <v>0.48199999999999998</v>
      </c>
      <c r="L2497" s="134">
        <f>IF('2-E-Communication'!$AD$67="no","",ROUND($I2497,4))</f>
        <v>0.48199999999999998</v>
      </c>
      <c r="M2497" s="134">
        <f>IF('2-E-Communication'!$AD$68="no","",ROUND($I2497,4))</f>
        <v>0.48199999999999998</v>
      </c>
    </row>
    <row r="2498" spans="9:13" x14ac:dyDescent="0.25">
      <c r="I2498" s="134">
        <f t="shared" si="231"/>
        <v>0.48300000000000037</v>
      </c>
      <c r="J2498" s="134">
        <f>IF('2-E-Communication'!$AD$65="no","",ROUND($I2498,4))</f>
        <v>0.48299999999999998</v>
      </c>
      <c r="K2498" s="134">
        <f>IF('2-E-Communication'!$AD$66="no","",ROUND($I2498,4))</f>
        <v>0.48299999999999998</v>
      </c>
      <c r="L2498" s="134">
        <f>IF('2-E-Communication'!$AD$67="no","",ROUND($I2498,4))</f>
        <v>0.48299999999999998</v>
      </c>
      <c r="M2498" s="134">
        <f>IF('2-E-Communication'!$AD$68="no","",ROUND($I2498,4))</f>
        <v>0.48299999999999998</v>
      </c>
    </row>
    <row r="2499" spans="9:13" x14ac:dyDescent="0.25">
      <c r="I2499" s="134">
        <f t="shared" si="231"/>
        <v>0.48400000000000037</v>
      </c>
      <c r="J2499" s="134">
        <f>IF('2-E-Communication'!$AD$65="no","",ROUND($I2499,4))</f>
        <v>0.48399999999999999</v>
      </c>
      <c r="K2499" s="134">
        <f>IF('2-E-Communication'!$AD$66="no","",ROUND($I2499,4))</f>
        <v>0.48399999999999999</v>
      </c>
      <c r="L2499" s="134">
        <f>IF('2-E-Communication'!$AD$67="no","",ROUND($I2499,4))</f>
        <v>0.48399999999999999</v>
      </c>
      <c r="M2499" s="134">
        <f>IF('2-E-Communication'!$AD$68="no","",ROUND($I2499,4))</f>
        <v>0.48399999999999999</v>
      </c>
    </row>
    <row r="2500" spans="9:13" x14ac:dyDescent="0.25">
      <c r="I2500" s="134">
        <f t="shared" si="231"/>
        <v>0.48500000000000038</v>
      </c>
      <c r="J2500" s="134">
        <f>IF('2-E-Communication'!$AD$65="no","",ROUND($I2500,4))</f>
        <v>0.48499999999999999</v>
      </c>
      <c r="K2500" s="134">
        <f>IF('2-E-Communication'!$AD$66="no","",ROUND($I2500,4))</f>
        <v>0.48499999999999999</v>
      </c>
      <c r="L2500" s="134">
        <f>IF('2-E-Communication'!$AD$67="no","",ROUND($I2500,4))</f>
        <v>0.48499999999999999</v>
      </c>
      <c r="M2500" s="134">
        <f>IF('2-E-Communication'!$AD$68="no","",ROUND($I2500,4))</f>
        <v>0.48499999999999999</v>
      </c>
    </row>
    <row r="2501" spans="9:13" x14ac:dyDescent="0.25">
      <c r="I2501" s="134">
        <f t="shared" si="231"/>
        <v>0.48600000000000038</v>
      </c>
      <c r="J2501" s="134">
        <f>IF('2-E-Communication'!$AD$65="no","",ROUND($I2501,4))</f>
        <v>0.48599999999999999</v>
      </c>
      <c r="K2501" s="134">
        <f>IF('2-E-Communication'!$AD$66="no","",ROUND($I2501,4))</f>
        <v>0.48599999999999999</v>
      </c>
      <c r="L2501" s="134">
        <f>IF('2-E-Communication'!$AD$67="no","",ROUND($I2501,4))</f>
        <v>0.48599999999999999</v>
      </c>
      <c r="M2501" s="134">
        <f>IF('2-E-Communication'!$AD$68="no","",ROUND($I2501,4))</f>
        <v>0.48599999999999999</v>
      </c>
    </row>
    <row r="2502" spans="9:13" x14ac:dyDescent="0.25">
      <c r="I2502" s="134">
        <f t="shared" si="231"/>
        <v>0.48700000000000038</v>
      </c>
      <c r="J2502" s="134">
        <f>IF('2-E-Communication'!$AD$65="no","",ROUND($I2502,4))</f>
        <v>0.48699999999999999</v>
      </c>
      <c r="K2502" s="134">
        <f>IF('2-E-Communication'!$AD$66="no","",ROUND($I2502,4))</f>
        <v>0.48699999999999999</v>
      </c>
      <c r="L2502" s="134">
        <f>IF('2-E-Communication'!$AD$67="no","",ROUND($I2502,4))</f>
        <v>0.48699999999999999</v>
      </c>
      <c r="M2502" s="134">
        <f>IF('2-E-Communication'!$AD$68="no","",ROUND($I2502,4))</f>
        <v>0.48699999999999999</v>
      </c>
    </row>
    <row r="2503" spans="9:13" x14ac:dyDescent="0.25">
      <c r="I2503" s="134">
        <f t="shared" si="231"/>
        <v>0.48800000000000038</v>
      </c>
      <c r="J2503" s="134">
        <f>IF('2-E-Communication'!$AD$65="no","",ROUND($I2503,4))</f>
        <v>0.48799999999999999</v>
      </c>
      <c r="K2503" s="134">
        <f>IF('2-E-Communication'!$AD$66="no","",ROUND($I2503,4))</f>
        <v>0.48799999999999999</v>
      </c>
      <c r="L2503" s="134">
        <f>IF('2-E-Communication'!$AD$67="no","",ROUND($I2503,4))</f>
        <v>0.48799999999999999</v>
      </c>
      <c r="M2503" s="134">
        <f>IF('2-E-Communication'!$AD$68="no","",ROUND($I2503,4))</f>
        <v>0.48799999999999999</v>
      </c>
    </row>
    <row r="2504" spans="9:13" x14ac:dyDescent="0.25">
      <c r="I2504" s="134">
        <f t="shared" si="231"/>
        <v>0.48900000000000038</v>
      </c>
      <c r="J2504" s="134">
        <f>IF('2-E-Communication'!$AD$65="no","",ROUND($I2504,4))</f>
        <v>0.48899999999999999</v>
      </c>
      <c r="K2504" s="134">
        <f>IF('2-E-Communication'!$AD$66="no","",ROUND($I2504,4))</f>
        <v>0.48899999999999999</v>
      </c>
      <c r="L2504" s="134">
        <f>IF('2-E-Communication'!$AD$67="no","",ROUND($I2504,4))</f>
        <v>0.48899999999999999</v>
      </c>
      <c r="M2504" s="134">
        <f>IF('2-E-Communication'!$AD$68="no","",ROUND($I2504,4))</f>
        <v>0.48899999999999999</v>
      </c>
    </row>
    <row r="2505" spans="9:13" x14ac:dyDescent="0.25">
      <c r="I2505" s="134">
        <f t="shared" si="231"/>
        <v>0.49000000000000038</v>
      </c>
      <c r="J2505" s="134">
        <f>IF('2-E-Communication'!$AD$65="no","",ROUND($I2505,4))</f>
        <v>0.49</v>
      </c>
      <c r="K2505" s="134">
        <f>IF('2-E-Communication'!$AD$66="no","",ROUND($I2505,4))</f>
        <v>0.49</v>
      </c>
      <c r="L2505" s="134">
        <f>IF('2-E-Communication'!$AD$67="no","",ROUND($I2505,4))</f>
        <v>0.49</v>
      </c>
      <c r="M2505" s="134">
        <f>IF('2-E-Communication'!$AD$68="no","",ROUND($I2505,4))</f>
        <v>0.49</v>
      </c>
    </row>
    <row r="2506" spans="9:13" x14ac:dyDescent="0.25">
      <c r="I2506" s="134">
        <f t="shared" si="231"/>
        <v>0.49100000000000038</v>
      </c>
      <c r="J2506" s="134">
        <f>IF('2-E-Communication'!$AD$65="no","",ROUND($I2506,4))</f>
        <v>0.49099999999999999</v>
      </c>
      <c r="K2506" s="134">
        <f>IF('2-E-Communication'!$AD$66="no","",ROUND($I2506,4))</f>
        <v>0.49099999999999999</v>
      </c>
      <c r="L2506" s="134">
        <f>IF('2-E-Communication'!$AD$67="no","",ROUND($I2506,4))</f>
        <v>0.49099999999999999</v>
      </c>
      <c r="M2506" s="134">
        <f>IF('2-E-Communication'!$AD$68="no","",ROUND($I2506,4))</f>
        <v>0.49099999999999999</v>
      </c>
    </row>
    <row r="2507" spans="9:13" x14ac:dyDescent="0.25">
      <c r="I2507" s="134">
        <f t="shared" si="231"/>
        <v>0.49200000000000038</v>
      </c>
      <c r="J2507" s="134">
        <f>IF('2-E-Communication'!$AD$65="no","",ROUND($I2507,4))</f>
        <v>0.49199999999999999</v>
      </c>
      <c r="K2507" s="134">
        <f>IF('2-E-Communication'!$AD$66="no","",ROUND($I2507,4))</f>
        <v>0.49199999999999999</v>
      </c>
      <c r="L2507" s="134">
        <f>IF('2-E-Communication'!$AD$67="no","",ROUND($I2507,4))</f>
        <v>0.49199999999999999</v>
      </c>
      <c r="M2507" s="134">
        <f>IF('2-E-Communication'!$AD$68="no","",ROUND($I2507,4))</f>
        <v>0.49199999999999999</v>
      </c>
    </row>
    <row r="2508" spans="9:13" x14ac:dyDescent="0.25">
      <c r="I2508" s="134">
        <f t="shared" si="231"/>
        <v>0.49300000000000038</v>
      </c>
      <c r="J2508" s="134">
        <f>IF('2-E-Communication'!$AD$65="no","",ROUND($I2508,4))</f>
        <v>0.49299999999999999</v>
      </c>
      <c r="K2508" s="134">
        <f>IF('2-E-Communication'!$AD$66="no","",ROUND($I2508,4))</f>
        <v>0.49299999999999999</v>
      </c>
      <c r="L2508" s="134">
        <f>IF('2-E-Communication'!$AD$67="no","",ROUND($I2508,4))</f>
        <v>0.49299999999999999</v>
      </c>
      <c r="M2508" s="134">
        <f>IF('2-E-Communication'!$AD$68="no","",ROUND($I2508,4))</f>
        <v>0.49299999999999999</v>
      </c>
    </row>
    <row r="2509" spans="9:13" x14ac:dyDescent="0.25">
      <c r="I2509" s="134">
        <f t="shared" si="231"/>
        <v>0.49400000000000038</v>
      </c>
      <c r="J2509" s="134">
        <f>IF('2-E-Communication'!$AD$65="no","",ROUND($I2509,4))</f>
        <v>0.49399999999999999</v>
      </c>
      <c r="K2509" s="134">
        <f>IF('2-E-Communication'!$AD$66="no","",ROUND($I2509,4))</f>
        <v>0.49399999999999999</v>
      </c>
      <c r="L2509" s="134">
        <f>IF('2-E-Communication'!$AD$67="no","",ROUND($I2509,4))</f>
        <v>0.49399999999999999</v>
      </c>
      <c r="M2509" s="134">
        <f>IF('2-E-Communication'!$AD$68="no","",ROUND($I2509,4))</f>
        <v>0.49399999999999999</v>
      </c>
    </row>
    <row r="2510" spans="9:13" x14ac:dyDescent="0.25">
      <c r="I2510" s="134">
        <f t="shared" si="231"/>
        <v>0.49500000000000038</v>
      </c>
      <c r="J2510" s="134">
        <f>IF('2-E-Communication'!$AD$65="no","",ROUND($I2510,4))</f>
        <v>0.495</v>
      </c>
      <c r="K2510" s="134">
        <f>IF('2-E-Communication'!$AD$66="no","",ROUND($I2510,4))</f>
        <v>0.495</v>
      </c>
      <c r="L2510" s="134">
        <f>IF('2-E-Communication'!$AD$67="no","",ROUND($I2510,4))</f>
        <v>0.495</v>
      </c>
      <c r="M2510" s="134">
        <f>IF('2-E-Communication'!$AD$68="no","",ROUND($I2510,4))</f>
        <v>0.495</v>
      </c>
    </row>
    <row r="2511" spans="9:13" x14ac:dyDescent="0.25">
      <c r="I2511" s="134">
        <f t="shared" si="231"/>
        <v>0.49600000000000039</v>
      </c>
      <c r="J2511" s="134">
        <f>IF('2-E-Communication'!$AD$65="no","",ROUND($I2511,4))</f>
        <v>0.496</v>
      </c>
      <c r="K2511" s="134">
        <f>IF('2-E-Communication'!$AD$66="no","",ROUND($I2511,4))</f>
        <v>0.496</v>
      </c>
      <c r="L2511" s="134">
        <f>IF('2-E-Communication'!$AD$67="no","",ROUND($I2511,4))</f>
        <v>0.496</v>
      </c>
      <c r="M2511" s="134">
        <f>IF('2-E-Communication'!$AD$68="no","",ROUND($I2511,4))</f>
        <v>0.496</v>
      </c>
    </row>
    <row r="2512" spans="9:13" x14ac:dyDescent="0.25">
      <c r="I2512" s="134">
        <f t="shared" si="231"/>
        <v>0.49700000000000039</v>
      </c>
      <c r="J2512" s="134">
        <f>IF('2-E-Communication'!$AD$65="no","",ROUND($I2512,4))</f>
        <v>0.497</v>
      </c>
      <c r="K2512" s="134">
        <f>IF('2-E-Communication'!$AD$66="no","",ROUND($I2512,4))</f>
        <v>0.497</v>
      </c>
      <c r="L2512" s="134">
        <f>IF('2-E-Communication'!$AD$67="no","",ROUND($I2512,4))</f>
        <v>0.497</v>
      </c>
      <c r="M2512" s="134">
        <f>IF('2-E-Communication'!$AD$68="no","",ROUND($I2512,4))</f>
        <v>0.497</v>
      </c>
    </row>
    <row r="2513" spans="9:13" x14ac:dyDescent="0.25">
      <c r="I2513" s="134">
        <f t="shared" si="231"/>
        <v>0.49800000000000039</v>
      </c>
      <c r="J2513" s="134">
        <f>IF('2-E-Communication'!$AD$65="no","",ROUND($I2513,4))</f>
        <v>0.498</v>
      </c>
      <c r="K2513" s="134">
        <f>IF('2-E-Communication'!$AD$66="no","",ROUND($I2513,4))</f>
        <v>0.498</v>
      </c>
      <c r="L2513" s="134">
        <f>IF('2-E-Communication'!$AD$67="no","",ROUND($I2513,4))</f>
        <v>0.498</v>
      </c>
      <c r="M2513" s="134">
        <f>IF('2-E-Communication'!$AD$68="no","",ROUND($I2513,4))</f>
        <v>0.498</v>
      </c>
    </row>
    <row r="2514" spans="9:13" x14ac:dyDescent="0.25">
      <c r="I2514" s="134">
        <f t="shared" si="231"/>
        <v>0.49900000000000039</v>
      </c>
      <c r="J2514" s="134">
        <f>IF('2-E-Communication'!$AD$65="no","",ROUND($I2514,4))</f>
        <v>0.499</v>
      </c>
      <c r="K2514" s="134">
        <f>IF('2-E-Communication'!$AD$66="no","",ROUND($I2514,4))</f>
        <v>0.499</v>
      </c>
      <c r="L2514" s="134">
        <f>IF('2-E-Communication'!$AD$67="no","",ROUND($I2514,4))</f>
        <v>0.499</v>
      </c>
      <c r="M2514" s="134">
        <f>IF('2-E-Communication'!$AD$68="no","",ROUND($I2514,4))</f>
        <v>0.499</v>
      </c>
    </row>
    <row r="2515" spans="9:13" x14ac:dyDescent="0.25">
      <c r="I2515" s="134">
        <f t="shared" si="231"/>
        <v>0.50000000000000033</v>
      </c>
      <c r="J2515" s="134">
        <f>IF('2-E-Communication'!$AD$65="no","",ROUND($I2515,4))</f>
        <v>0.5</v>
      </c>
      <c r="K2515" s="134">
        <f>IF('2-E-Communication'!$AD$66="no","",ROUND($I2515,4))</f>
        <v>0.5</v>
      </c>
      <c r="L2515" s="134">
        <f>IF('2-E-Communication'!$AD$67="no","",ROUND($I2515,4))</f>
        <v>0.5</v>
      </c>
      <c r="M2515" s="134">
        <f>IF('2-E-Communication'!$AD$68="no","",ROUND($I2515,4))</f>
        <v>0.5</v>
      </c>
    </row>
    <row r="2516" spans="9:13" x14ac:dyDescent="0.25">
      <c r="I2516" s="134">
        <f t="shared" si="231"/>
        <v>0.50100000000000033</v>
      </c>
      <c r="J2516" s="134">
        <f>IF('2-E-Communication'!$AD$65="no","",ROUND($I2516,4))</f>
        <v>0.501</v>
      </c>
      <c r="K2516" s="134">
        <f>IF('2-E-Communication'!$AD$66="no","",ROUND($I2516,4))</f>
        <v>0.501</v>
      </c>
      <c r="L2516" s="134">
        <f>IF('2-E-Communication'!$AD$67="no","",ROUND($I2516,4))</f>
        <v>0.501</v>
      </c>
      <c r="M2516" s="134">
        <f>IF('2-E-Communication'!$AD$68="no","",ROUND($I2516,4))</f>
        <v>0.501</v>
      </c>
    </row>
    <row r="2517" spans="9:13" x14ac:dyDescent="0.25">
      <c r="I2517" s="134">
        <f t="shared" si="231"/>
        <v>0.50200000000000033</v>
      </c>
      <c r="J2517" s="134">
        <f>IF('2-E-Communication'!$AD$65="no","",ROUND($I2517,4))</f>
        <v>0.502</v>
      </c>
      <c r="K2517" s="134">
        <f>IF('2-E-Communication'!$AD$66="no","",ROUND($I2517,4))</f>
        <v>0.502</v>
      </c>
      <c r="L2517" s="134">
        <f>IF('2-E-Communication'!$AD$67="no","",ROUND($I2517,4))</f>
        <v>0.502</v>
      </c>
      <c r="M2517" s="134">
        <f>IF('2-E-Communication'!$AD$68="no","",ROUND($I2517,4))</f>
        <v>0.502</v>
      </c>
    </row>
    <row r="2518" spans="9:13" x14ac:dyDescent="0.25">
      <c r="I2518" s="134">
        <f t="shared" si="231"/>
        <v>0.50300000000000034</v>
      </c>
      <c r="J2518" s="134">
        <f>IF('2-E-Communication'!$AD$65="no","",ROUND($I2518,4))</f>
        <v>0.503</v>
      </c>
      <c r="K2518" s="134">
        <f>IF('2-E-Communication'!$AD$66="no","",ROUND($I2518,4))</f>
        <v>0.503</v>
      </c>
      <c r="L2518" s="134">
        <f>IF('2-E-Communication'!$AD$67="no","",ROUND($I2518,4))</f>
        <v>0.503</v>
      </c>
      <c r="M2518" s="134">
        <f>IF('2-E-Communication'!$AD$68="no","",ROUND($I2518,4))</f>
        <v>0.503</v>
      </c>
    </row>
    <row r="2519" spans="9:13" x14ac:dyDescent="0.25">
      <c r="I2519" s="134">
        <f t="shared" si="231"/>
        <v>0.50400000000000034</v>
      </c>
      <c r="J2519" s="134">
        <f>IF('2-E-Communication'!$AD$65="no","",ROUND($I2519,4))</f>
        <v>0.504</v>
      </c>
      <c r="K2519" s="134">
        <f>IF('2-E-Communication'!$AD$66="no","",ROUND($I2519,4))</f>
        <v>0.504</v>
      </c>
      <c r="L2519" s="134">
        <f>IF('2-E-Communication'!$AD$67="no","",ROUND($I2519,4))</f>
        <v>0.504</v>
      </c>
      <c r="M2519" s="134">
        <f>IF('2-E-Communication'!$AD$68="no","",ROUND($I2519,4))</f>
        <v>0.504</v>
      </c>
    </row>
    <row r="2520" spans="9:13" x14ac:dyDescent="0.25">
      <c r="I2520" s="134">
        <f t="shared" ref="I2520:I2583" si="232">I2519+0.001</f>
        <v>0.50500000000000034</v>
      </c>
      <c r="J2520" s="134">
        <f>IF('2-E-Communication'!$AD$65="no","",ROUND($I2520,4))</f>
        <v>0.505</v>
      </c>
      <c r="K2520" s="134">
        <f>IF('2-E-Communication'!$AD$66="no","",ROUND($I2520,4))</f>
        <v>0.505</v>
      </c>
      <c r="L2520" s="134">
        <f>IF('2-E-Communication'!$AD$67="no","",ROUND($I2520,4))</f>
        <v>0.505</v>
      </c>
      <c r="M2520" s="134">
        <f>IF('2-E-Communication'!$AD$68="no","",ROUND($I2520,4))</f>
        <v>0.505</v>
      </c>
    </row>
    <row r="2521" spans="9:13" x14ac:dyDescent="0.25">
      <c r="I2521" s="134">
        <f t="shared" si="232"/>
        <v>0.50600000000000034</v>
      </c>
      <c r="J2521" s="134">
        <f>IF('2-E-Communication'!$AD$65="no","",ROUND($I2521,4))</f>
        <v>0.50600000000000001</v>
      </c>
      <c r="K2521" s="134">
        <f>IF('2-E-Communication'!$AD$66="no","",ROUND($I2521,4))</f>
        <v>0.50600000000000001</v>
      </c>
      <c r="L2521" s="134">
        <f>IF('2-E-Communication'!$AD$67="no","",ROUND($I2521,4))</f>
        <v>0.50600000000000001</v>
      </c>
      <c r="M2521" s="134">
        <f>IF('2-E-Communication'!$AD$68="no","",ROUND($I2521,4))</f>
        <v>0.50600000000000001</v>
      </c>
    </row>
    <row r="2522" spans="9:13" x14ac:dyDescent="0.25">
      <c r="I2522" s="134">
        <f t="shared" si="232"/>
        <v>0.50700000000000034</v>
      </c>
      <c r="J2522" s="134">
        <f>IF('2-E-Communication'!$AD$65="no","",ROUND($I2522,4))</f>
        <v>0.50700000000000001</v>
      </c>
      <c r="K2522" s="134">
        <f>IF('2-E-Communication'!$AD$66="no","",ROUND($I2522,4))</f>
        <v>0.50700000000000001</v>
      </c>
      <c r="L2522" s="134">
        <f>IF('2-E-Communication'!$AD$67="no","",ROUND($I2522,4))</f>
        <v>0.50700000000000001</v>
      </c>
      <c r="M2522" s="134">
        <f>IF('2-E-Communication'!$AD$68="no","",ROUND($I2522,4))</f>
        <v>0.50700000000000001</v>
      </c>
    </row>
    <row r="2523" spans="9:13" x14ac:dyDescent="0.25">
      <c r="I2523" s="134">
        <f t="shared" si="232"/>
        <v>0.50800000000000034</v>
      </c>
      <c r="J2523" s="134">
        <f>IF('2-E-Communication'!$AD$65="no","",ROUND($I2523,4))</f>
        <v>0.50800000000000001</v>
      </c>
      <c r="K2523" s="134">
        <f>IF('2-E-Communication'!$AD$66="no","",ROUND($I2523,4))</f>
        <v>0.50800000000000001</v>
      </c>
      <c r="L2523" s="134">
        <f>IF('2-E-Communication'!$AD$67="no","",ROUND($I2523,4))</f>
        <v>0.50800000000000001</v>
      </c>
      <c r="M2523" s="134">
        <f>IF('2-E-Communication'!$AD$68="no","",ROUND($I2523,4))</f>
        <v>0.50800000000000001</v>
      </c>
    </row>
    <row r="2524" spans="9:13" x14ac:dyDescent="0.25">
      <c r="I2524" s="134">
        <f t="shared" si="232"/>
        <v>0.50900000000000034</v>
      </c>
      <c r="J2524" s="134">
        <f>IF('2-E-Communication'!$AD$65="no","",ROUND($I2524,4))</f>
        <v>0.50900000000000001</v>
      </c>
      <c r="K2524" s="134">
        <f>IF('2-E-Communication'!$AD$66="no","",ROUND($I2524,4))</f>
        <v>0.50900000000000001</v>
      </c>
      <c r="L2524" s="134">
        <f>IF('2-E-Communication'!$AD$67="no","",ROUND($I2524,4))</f>
        <v>0.50900000000000001</v>
      </c>
      <c r="M2524" s="134">
        <f>IF('2-E-Communication'!$AD$68="no","",ROUND($I2524,4))</f>
        <v>0.50900000000000001</v>
      </c>
    </row>
    <row r="2525" spans="9:13" x14ac:dyDescent="0.25">
      <c r="I2525" s="134">
        <f t="shared" si="232"/>
        <v>0.51000000000000034</v>
      </c>
      <c r="J2525" s="134">
        <f>IF('2-E-Communication'!$AD$65="no","",ROUND($I2525,4))</f>
        <v>0.51</v>
      </c>
      <c r="K2525" s="134">
        <f>IF('2-E-Communication'!$AD$66="no","",ROUND($I2525,4))</f>
        <v>0.51</v>
      </c>
      <c r="L2525" s="134">
        <f>IF('2-E-Communication'!$AD$67="no","",ROUND($I2525,4))</f>
        <v>0.51</v>
      </c>
      <c r="M2525" s="134">
        <f>IF('2-E-Communication'!$AD$68="no","",ROUND($I2525,4))</f>
        <v>0.51</v>
      </c>
    </row>
    <row r="2526" spans="9:13" x14ac:dyDescent="0.25">
      <c r="I2526" s="134">
        <f t="shared" si="232"/>
        <v>0.51100000000000034</v>
      </c>
      <c r="J2526" s="134">
        <f>IF('2-E-Communication'!$AD$65="no","",ROUND($I2526,4))</f>
        <v>0.51100000000000001</v>
      </c>
      <c r="K2526" s="134">
        <f>IF('2-E-Communication'!$AD$66="no","",ROUND($I2526,4))</f>
        <v>0.51100000000000001</v>
      </c>
      <c r="L2526" s="134">
        <f>IF('2-E-Communication'!$AD$67="no","",ROUND($I2526,4))</f>
        <v>0.51100000000000001</v>
      </c>
      <c r="M2526" s="134">
        <f>IF('2-E-Communication'!$AD$68="no","",ROUND($I2526,4))</f>
        <v>0.51100000000000001</v>
      </c>
    </row>
    <row r="2527" spans="9:13" x14ac:dyDescent="0.25">
      <c r="I2527" s="134">
        <f t="shared" si="232"/>
        <v>0.51200000000000034</v>
      </c>
      <c r="J2527" s="134">
        <f>IF('2-E-Communication'!$AD$65="no","",ROUND($I2527,4))</f>
        <v>0.51200000000000001</v>
      </c>
      <c r="K2527" s="134">
        <f>IF('2-E-Communication'!$AD$66="no","",ROUND($I2527,4))</f>
        <v>0.51200000000000001</v>
      </c>
      <c r="L2527" s="134">
        <f>IF('2-E-Communication'!$AD$67="no","",ROUND($I2527,4))</f>
        <v>0.51200000000000001</v>
      </c>
      <c r="M2527" s="134">
        <f>IF('2-E-Communication'!$AD$68="no","",ROUND($I2527,4))</f>
        <v>0.51200000000000001</v>
      </c>
    </row>
    <row r="2528" spans="9:13" x14ac:dyDescent="0.25">
      <c r="I2528" s="134">
        <f t="shared" si="232"/>
        <v>0.51300000000000034</v>
      </c>
      <c r="J2528" s="134">
        <f>IF('2-E-Communication'!$AD$65="no","",ROUND($I2528,4))</f>
        <v>0.51300000000000001</v>
      </c>
      <c r="K2528" s="134">
        <f>IF('2-E-Communication'!$AD$66="no","",ROUND($I2528,4))</f>
        <v>0.51300000000000001</v>
      </c>
      <c r="L2528" s="134">
        <f>IF('2-E-Communication'!$AD$67="no","",ROUND($I2528,4))</f>
        <v>0.51300000000000001</v>
      </c>
      <c r="M2528" s="134">
        <f>IF('2-E-Communication'!$AD$68="no","",ROUND($I2528,4))</f>
        <v>0.51300000000000001</v>
      </c>
    </row>
    <row r="2529" spans="9:13" x14ac:dyDescent="0.25">
      <c r="I2529" s="134">
        <f t="shared" si="232"/>
        <v>0.51400000000000035</v>
      </c>
      <c r="J2529" s="134">
        <f>IF('2-E-Communication'!$AD$65="no","",ROUND($I2529,4))</f>
        <v>0.51400000000000001</v>
      </c>
      <c r="K2529" s="134">
        <f>IF('2-E-Communication'!$AD$66="no","",ROUND($I2529,4))</f>
        <v>0.51400000000000001</v>
      </c>
      <c r="L2529" s="134">
        <f>IF('2-E-Communication'!$AD$67="no","",ROUND($I2529,4))</f>
        <v>0.51400000000000001</v>
      </c>
      <c r="M2529" s="134">
        <f>IF('2-E-Communication'!$AD$68="no","",ROUND($I2529,4))</f>
        <v>0.51400000000000001</v>
      </c>
    </row>
    <row r="2530" spans="9:13" x14ac:dyDescent="0.25">
      <c r="I2530" s="134">
        <f t="shared" si="232"/>
        <v>0.51500000000000035</v>
      </c>
      <c r="J2530" s="134">
        <f>IF('2-E-Communication'!$AD$65="no","",ROUND($I2530,4))</f>
        <v>0.51500000000000001</v>
      </c>
      <c r="K2530" s="134">
        <f>IF('2-E-Communication'!$AD$66="no","",ROUND($I2530,4))</f>
        <v>0.51500000000000001</v>
      </c>
      <c r="L2530" s="134">
        <f>IF('2-E-Communication'!$AD$67="no","",ROUND($I2530,4))</f>
        <v>0.51500000000000001</v>
      </c>
      <c r="M2530" s="134">
        <f>IF('2-E-Communication'!$AD$68="no","",ROUND($I2530,4))</f>
        <v>0.51500000000000001</v>
      </c>
    </row>
    <row r="2531" spans="9:13" x14ac:dyDescent="0.25">
      <c r="I2531" s="134">
        <f t="shared" si="232"/>
        <v>0.51600000000000035</v>
      </c>
      <c r="J2531" s="134">
        <f>IF('2-E-Communication'!$AD$65="no","",ROUND($I2531,4))</f>
        <v>0.51600000000000001</v>
      </c>
      <c r="K2531" s="134">
        <f>IF('2-E-Communication'!$AD$66="no","",ROUND($I2531,4))</f>
        <v>0.51600000000000001</v>
      </c>
      <c r="L2531" s="134">
        <f>IF('2-E-Communication'!$AD$67="no","",ROUND($I2531,4))</f>
        <v>0.51600000000000001</v>
      </c>
      <c r="M2531" s="134">
        <f>IF('2-E-Communication'!$AD$68="no","",ROUND($I2531,4))</f>
        <v>0.51600000000000001</v>
      </c>
    </row>
    <row r="2532" spans="9:13" x14ac:dyDescent="0.25">
      <c r="I2532" s="134">
        <f t="shared" si="232"/>
        <v>0.51700000000000035</v>
      </c>
      <c r="J2532" s="134">
        <f>IF('2-E-Communication'!$AD$65="no","",ROUND($I2532,4))</f>
        <v>0.51700000000000002</v>
      </c>
      <c r="K2532" s="134">
        <f>IF('2-E-Communication'!$AD$66="no","",ROUND($I2532,4))</f>
        <v>0.51700000000000002</v>
      </c>
      <c r="L2532" s="134">
        <f>IF('2-E-Communication'!$AD$67="no","",ROUND($I2532,4))</f>
        <v>0.51700000000000002</v>
      </c>
      <c r="M2532" s="134">
        <f>IF('2-E-Communication'!$AD$68="no","",ROUND($I2532,4))</f>
        <v>0.51700000000000002</v>
      </c>
    </row>
    <row r="2533" spans="9:13" x14ac:dyDescent="0.25">
      <c r="I2533" s="134">
        <f t="shared" si="232"/>
        <v>0.51800000000000035</v>
      </c>
      <c r="J2533" s="134">
        <f>IF('2-E-Communication'!$AD$65="no","",ROUND($I2533,4))</f>
        <v>0.51800000000000002</v>
      </c>
      <c r="K2533" s="134">
        <f>IF('2-E-Communication'!$AD$66="no","",ROUND($I2533,4))</f>
        <v>0.51800000000000002</v>
      </c>
      <c r="L2533" s="134">
        <f>IF('2-E-Communication'!$AD$67="no","",ROUND($I2533,4))</f>
        <v>0.51800000000000002</v>
      </c>
      <c r="M2533" s="134">
        <f>IF('2-E-Communication'!$AD$68="no","",ROUND($I2533,4))</f>
        <v>0.51800000000000002</v>
      </c>
    </row>
    <row r="2534" spans="9:13" x14ac:dyDescent="0.25">
      <c r="I2534" s="134">
        <f t="shared" si="232"/>
        <v>0.51900000000000035</v>
      </c>
      <c r="J2534" s="134">
        <f>IF('2-E-Communication'!$AD$65="no","",ROUND($I2534,4))</f>
        <v>0.51900000000000002</v>
      </c>
      <c r="K2534" s="134">
        <f>IF('2-E-Communication'!$AD$66="no","",ROUND($I2534,4))</f>
        <v>0.51900000000000002</v>
      </c>
      <c r="L2534" s="134">
        <f>IF('2-E-Communication'!$AD$67="no","",ROUND($I2534,4))</f>
        <v>0.51900000000000002</v>
      </c>
      <c r="M2534" s="134">
        <f>IF('2-E-Communication'!$AD$68="no","",ROUND($I2534,4))</f>
        <v>0.51900000000000002</v>
      </c>
    </row>
    <row r="2535" spans="9:13" x14ac:dyDescent="0.25">
      <c r="I2535" s="134">
        <f t="shared" si="232"/>
        <v>0.52000000000000035</v>
      </c>
      <c r="J2535" s="134">
        <f>IF('2-E-Communication'!$AD$65="no","",ROUND($I2535,4))</f>
        <v>0.52</v>
      </c>
      <c r="K2535" s="134">
        <f>IF('2-E-Communication'!$AD$66="no","",ROUND($I2535,4))</f>
        <v>0.52</v>
      </c>
      <c r="L2535" s="134">
        <f>IF('2-E-Communication'!$AD$67="no","",ROUND($I2535,4))</f>
        <v>0.52</v>
      </c>
      <c r="M2535" s="134">
        <f>IF('2-E-Communication'!$AD$68="no","",ROUND($I2535,4))</f>
        <v>0.52</v>
      </c>
    </row>
    <row r="2536" spans="9:13" x14ac:dyDescent="0.25">
      <c r="I2536" s="134">
        <f t="shared" si="232"/>
        <v>0.52100000000000035</v>
      </c>
      <c r="J2536" s="134">
        <f>IF('2-E-Communication'!$AD$65="no","",ROUND($I2536,4))</f>
        <v>0.52100000000000002</v>
      </c>
      <c r="K2536" s="134">
        <f>IF('2-E-Communication'!$AD$66="no","",ROUND($I2536,4))</f>
        <v>0.52100000000000002</v>
      </c>
      <c r="L2536" s="134">
        <f>IF('2-E-Communication'!$AD$67="no","",ROUND($I2536,4))</f>
        <v>0.52100000000000002</v>
      </c>
      <c r="M2536" s="134">
        <f>IF('2-E-Communication'!$AD$68="no","",ROUND($I2536,4))</f>
        <v>0.52100000000000002</v>
      </c>
    </row>
    <row r="2537" spans="9:13" x14ac:dyDescent="0.25">
      <c r="I2537" s="134">
        <f t="shared" si="232"/>
        <v>0.52200000000000035</v>
      </c>
      <c r="J2537" s="134">
        <f>IF('2-E-Communication'!$AD$65="no","",ROUND($I2537,4))</f>
        <v>0.52200000000000002</v>
      </c>
      <c r="K2537" s="134">
        <f>IF('2-E-Communication'!$AD$66="no","",ROUND($I2537,4))</f>
        <v>0.52200000000000002</v>
      </c>
      <c r="L2537" s="134">
        <f>IF('2-E-Communication'!$AD$67="no","",ROUND($I2537,4))</f>
        <v>0.52200000000000002</v>
      </c>
      <c r="M2537" s="134">
        <f>IF('2-E-Communication'!$AD$68="no","",ROUND($I2537,4))</f>
        <v>0.52200000000000002</v>
      </c>
    </row>
    <row r="2538" spans="9:13" x14ac:dyDescent="0.25">
      <c r="I2538" s="134">
        <f t="shared" si="232"/>
        <v>0.52300000000000035</v>
      </c>
      <c r="J2538" s="134">
        <f>IF('2-E-Communication'!$AD$65="no","",ROUND($I2538,4))</f>
        <v>0.52300000000000002</v>
      </c>
      <c r="K2538" s="134">
        <f>IF('2-E-Communication'!$AD$66="no","",ROUND($I2538,4))</f>
        <v>0.52300000000000002</v>
      </c>
      <c r="L2538" s="134">
        <f>IF('2-E-Communication'!$AD$67="no","",ROUND($I2538,4))</f>
        <v>0.52300000000000002</v>
      </c>
      <c r="M2538" s="134">
        <f>IF('2-E-Communication'!$AD$68="no","",ROUND($I2538,4))</f>
        <v>0.52300000000000002</v>
      </c>
    </row>
    <row r="2539" spans="9:13" x14ac:dyDescent="0.25">
      <c r="I2539" s="134">
        <f t="shared" si="232"/>
        <v>0.52400000000000035</v>
      </c>
      <c r="J2539" s="134">
        <f>IF('2-E-Communication'!$AD$65="no","",ROUND($I2539,4))</f>
        <v>0.52400000000000002</v>
      </c>
      <c r="K2539" s="134">
        <f>IF('2-E-Communication'!$AD$66="no","",ROUND($I2539,4))</f>
        <v>0.52400000000000002</v>
      </c>
      <c r="L2539" s="134">
        <f>IF('2-E-Communication'!$AD$67="no","",ROUND($I2539,4))</f>
        <v>0.52400000000000002</v>
      </c>
      <c r="M2539" s="134">
        <f>IF('2-E-Communication'!$AD$68="no","",ROUND($I2539,4))</f>
        <v>0.52400000000000002</v>
      </c>
    </row>
    <row r="2540" spans="9:13" x14ac:dyDescent="0.25">
      <c r="I2540" s="134">
        <f t="shared" si="232"/>
        <v>0.52500000000000036</v>
      </c>
      <c r="J2540" s="134">
        <f>IF('2-E-Communication'!$AD$65="no","",ROUND($I2540,4))</f>
        <v>0.52500000000000002</v>
      </c>
      <c r="K2540" s="134">
        <f>IF('2-E-Communication'!$AD$66="no","",ROUND($I2540,4))</f>
        <v>0.52500000000000002</v>
      </c>
      <c r="L2540" s="134">
        <f>IF('2-E-Communication'!$AD$67="no","",ROUND($I2540,4))</f>
        <v>0.52500000000000002</v>
      </c>
      <c r="M2540" s="134">
        <f>IF('2-E-Communication'!$AD$68="no","",ROUND($I2540,4))</f>
        <v>0.52500000000000002</v>
      </c>
    </row>
    <row r="2541" spans="9:13" x14ac:dyDescent="0.25">
      <c r="I2541" s="134">
        <f t="shared" si="232"/>
        <v>0.52600000000000036</v>
      </c>
      <c r="J2541" s="134">
        <f>IF('2-E-Communication'!$AD$65="no","",ROUND($I2541,4))</f>
        <v>0.52600000000000002</v>
      </c>
      <c r="K2541" s="134">
        <f>IF('2-E-Communication'!$AD$66="no","",ROUND($I2541,4))</f>
        <v>0.52600000000000002</v>
      </c>
      <c r="L2541" s="134">
        <f>IF('2-E-Communication'!$AD$67="no","",ROUND($I2541,4))</f>
        <v>0.52600000000000002</v>
      </c>
      <c r="M2541" s="134">
        <f>IF('2-E-Communication'!$AD$68="no","",ROUND($I2541,4))</f>
        <v>0.52600000000000002</v>
      </c>
    </row>
    <row r="2542" spans="9:13" x14ac:dyDescent="0.25">
      <c r="I2542" s="134">
        <f t="shared" si="232"/>
        <v>0.52700000000000036</v>
      </c>
      <c r="J2542" s="134">
        <f>IF('2-E-Communication'!$AD$65="no","",ROUND($I2542,4))</f>
        <v>0.52700000000000002</v>
      </c>
      <c r="K2542" s="134">
        <f>IF('2-E-Communication'!$AD$66="no","",ROUND($I2542,4))</f>
        <v>0.52700000000000002</v>
      </c>
      <c r="L2542" s="134">
        <f>IF('2-E-Communication'!$AD$67="no","",ROUND($I2542,4))</f>
        <v>0.52700000000000002</v>
      </c>
      <c r="M2542" s="134">
        <f>IF('2-E-Communication'!$AD$68="no","",ROUND($I2542,4))</f>
        <v>0.52700000000000002</v>
      </c>
    </row>
    <row r="2543" spans="9:13" x14ac:dyDescent="0.25">
      <c r="I2543" s="134">
        <f t="shared" si="232"/>
        <v>0.52800000000000036</v>
      </c>
      <c r="J2543" s="134">
        <f>IF('2-E-Communication'!$AD$65="no","",ROUND($I2543,4))</f>
        <v>0.52800000000000002</v>
      </c>
      <c r="K2543" s="134">
        <f>IF('2-E-Communication'!$AD$66="no","",ROUND($I2543,4))</f>
        <v>0.52800000000000002</v>
      </c>
      <c r="L2543" s="134">
        <f>IF('2-E-Communication'!$AD$67="no","",ROUND($I2543,4))</f>
        <v>0.52800000000000002</v>
      </c>
      <c r="M2543" s="134">
        <f>IF('2-E-Communication'!$AD$68="no","",ROUND($I2543,4))</f>
        <v>0.52800000000000002</v>
      </c>
    </row>
    <row r="2544" spans="9:13" x14ac:dyDescent="0.25">
      <c r="I2544" s="134">
        <f t="shared" si="232"/>
        <v>0.52900000000000036</v>
      </c>
      <c r="J2544" s="134">
        <f>IF('2-E-Communication'!$AD$65="no","",ROUND($I2544,4))</f>
        <v>0.52900000000000003</v>
      </c>
      <c r="K2544" s="134">
        <f>IF('2-E-Communication'!$AD$66="no","",ROUND($I2544,4))</f>
        <v>0.52900000000000003</v>
      </c>
      <c r="L2544" s="134">
        <f>IF('2-E-Communication'!$AD$67="no","",ROUND($I2544,4))</f>
        <v>0.52900000000000003</v>
      </c>
      <c r="M2544" s="134">
        <f>IF('2-E-Communication'!$AD$68="no","",ROUND($I2544,4))</f>
        <v>0.52900000000000003</v>
      </c>
    </row>
    <row r="2545" spans="9:13" x14ac:dyDescent="0.25">
      <c r="I2545" s="134">
        <f t="shared" si="232"/>
        <v>0.53000000000000036</v>
      </c>
      <c r="J2545" s="134">
        <f>IF('2-E-Communication'!$AD$65="no","",ROUND($I2545,4))</f>
        <v>0.53</v>
      </c>
      <c r="K2545" s="134">
        <f>IF('2-E-Communication'!$AD$66="no","",ROUND($I2545,4))</f>
        <v>0.53</v>
      </c>
      <c r="L2545" s="134">
        <f>IF('2-E-Communication'!$AD$67="no","",ROUND($I2545,4))</f>
        <v>0.53</v>
      </c>
      <c r="M2545" s="134">
        <f>IF('2-E-Communication'!$AD$68="no","",ROUND($I2545,4))</f>
        <v>0.53</v>
      </c>
    </row>
    <row r="2546" spans="9:13" x14ac:dyDescent="0.25">
      <c r="I2546" s="134">
        <f t="shared" si="232"/>
        <v>0.53100000000000036</v>
      </c>
      <c r="J2546" s="134">
        <f>IF('2-E-Communication'!$AD$65="no","",ROUND($I2546,4))</f>
        <v>0.53100000000000003</v>
      </c>
      <c r="K2546" s="134">
        <f>IF('2-E-Communication'!$AD$66="no","",ROUND($I2546,4))</f>
        <v>0.53100000000000003</v>
      </c>
      <c r="L2546" s="134">
        <f>IF('2-E-Communication'!$AD$67="no","",ROUND($I2546,4))</f>
        <v>0.53100000000000003</v>
      </c>
      <c r="M2546" s="134">
        <f>IF('2-E-Communication'!$AD$68="no","",ROUND($I2546,4))</f>
        <v>0.53100000000000003</v>
      </c>
    </row>
    <row r="2547" spans="9:13" x14ac:dyDescent="0.25">
      <c r="I2547" s="134">
        <f t="shared" si="232"/>
        <v>0.53200000000000036</v>
      </c>
      <c r="J2547" s="134">
        <f>IF('2-E-Communication'!$AD$65="no","",ROUND($I2547,4))</f>
        <v>0.53200000000000003</v>
      </c>
      <c r="K2547" s="134">
        <f>IF('2-E-Communication'!$AD$66="no","",ROUND($I2547,4))</f>
        <v>0.53200000000000003</v>
      </c>
      <c r="L2547" s="134">
        <f>IF('2-E-Communication'!$AD$67="no","",ROUND($I2547,4))</f>
        <v>0.53200000000000003</v>
      </c>
      <c r="M2547" s="134">
        <f>IF('2-E-Communication'!$AD$68="no","",ROUND($I2547,4))</f>
        <v>0.53200000000000003</v>
      </c>
    </row>
    <row r="2548" spans="9:13" x14ac:dyDescent="0.25">
      <c r="I2548" s="134">
        <f t="shared" si="232"/>
        <v>0.53300000000000036</v>
      </c>
      <c r="J2548" s="134">
        <f>IF('2-E-Communication'!$AD$65="no","",ROUND($I2548,4))</f>
        <v>0.53300000000000003</v>
      </c>
      <c r="K2548" s="134">
        <f>IF('2-E-Communication'!$AD$66="no","",ROUND($I2548,4))</f>
        <v>0.53300000000000003</v>
      </c>
      <c r="L2548" s="134">
        <f>IF('2-E-Communication'!$AD$67="no","",ROUND($I2548,4))</f>
        <v>0.53300000000000003</v>
      </c>
      <c r="M2548" s="134">
        <f>IF('2-E-Communication'!$AD$68="no","",ROUND($I2548,4))</f>
        <v>0.53300000000000003</v>
      </c>
    </row>
    <row r="2549" spans="9:13" x14ac:dyDescent="0.25">
      <c r="I2549" s="134">
        <f t="shared" si="232"/>
        <v>0.53400000000000036</v>
      </c>
      <c r="J2549" s="134">
        <f>IF('2-E-Communication'!$AD$65="no","",ROUND($I2549,4))</f>
        <v>0.53400000000000003</v>
      </c>
      <c r="K2549" s="134">
        <f>IF('2-E-Communication'!$AD$66="no","",ROUND($I2549,4))</f>
        <v>0.53400000000000003</v>
      </c>
      <c r="L2549" s="134">
        <f>IF('2-E-Communication'!$AD$67="no","",ROUND($I2549,4))</f>
        <v>0.53400000000000003</v>
      </c>
      <c r="M2549" s="134">
        <f>IF('2-E-Communication'!$AD$68="no","",ROUND($I2549,4))</f>
        <v>0.53400000000000003</v>
      </c>
    </row>
    <row r="2550" spans="9:13" x14ac:dyDescent="0.25">
      <c r="I2550" s="134">
        <f t="shared" si="232"/>
        <v>0.53500000000000036</v>
      </c>
      <c r="J2550" s="134">
        <f>IF('2-E-Communication'!$AD$65="no","",ROUND($I2550,4))</f>
        <v>0.53500000000000003</v>
      </c>
      <c r="K2550" s="134">
        <f>IF('2-E-Communication'!$AD$66="no","",ROUND($I2550,4))</f>
        <v>0.53500000000000003</v>
      </c>
      <c r="L2550" s="134">
        <f>IF('2-E-Communication'!$AD$67="no","",ROUND($I2550,4))</f>
        <v>0.53500000000000003</v>
      </c>
      <c r="M2550" s="134">
        <f>IF('2-E-Communication'!$AD$68="no","",ROUND($I2550,4))</f>
        <v>0.53500000000000003</v>
      </c>
    </row>
    <row r="2551" spans="9:13" x14ac:dyDescent="0.25">
      <c r="I2551" s="134">
        <f t="shared" si="232"/>
        <v>0.53600000000000037</v>
      </c>
      <c r="J2551" s="134">
        <f>IF('2-E-Communication'!$AD$65="no","",ROUND($I2551,4))</f>
        <v>0.53600000000000003</v>
      </c>
      <c r="K2551" s="134">
        <f>IF('2-E-Communication'!$AD$66="no","",ROUND($I2551,4))</f>
        <v>0.53600000000000003</v>
      </c>
      <c r="L2551" s="134">
        <f>IF('2-E-Communication'!$AD$67="no","",ROUND($I2551,4))</f>
        <v>0.53600000000000003</v>
      </c>
      <c r="M2551" s="134">
        <f>IF('2-E-Communication'!$AD$68="no","",ROUND($I2551,4))</f>
        <v>0.53600000000000003</v>
      </c>
    </row>
    <row r="2552" spans="9:13" x14ac:dyDescent="0.25">
      <c r="I2552" s="134">
        <f t="shared" si="232"/>
        <v>0.53700000000000037</v>
      </c>
      <c r="J2552" s="134">
        <f>IF('2-E-Communication'!$AD$65="no","",ROUND($I2552,4))</f>
        <v>0.53700000000000003</v>
      </c>
      <c r="K2552" s="134">
        <f>IF('2-E-Communication'!$AD$66="no","",ROUND($I2552,4))</f>
        <v>0.53700000000000003</v>
      </c>
      <c r="L2552" s="134">
        <f>IF('2-E-Communication'!$AD$67="no","",ROUND($I2552,4))</f>
        <v>0.53700000000000003</v>
      </c>
      <c r="M2552" s="134">
        <f>IF('2-E-Communication'!$AD$68="no","",ROUND($I2552,4))</f>
        <v>0.53700000000000003</v>
      </c>
    </row>
    <row r="2553" spans="9:13" x14ac:dyDescent="0.25">
      <c r="I2553" s="134">
        <f t="shared" si="232"/>
        <v>0.53800000000000037</v>
      </c>
      <c r="J2553" s="134">
        <f>IF('2-E-Communication'!$AD$65="no","",ROUND($I2553,4))</f>
        <v>0.53800000000000003</v>
      </c>
      <c r="K2553" s="134">
        <f>IF('2-E-Communication'!$AD$66="no","",ROUND($I2553,4))</f>
        <v>0.53800000000000003</v>
      </c>
      <c r="L2553" s="134">
        <f>IF('2-E-Communication'!$AD$67="no","",ROUND($I2553,4))</f>
        <v>0.53800000000000003</v>
      </c>
      <c r="M2553" s="134">
        <f>IF('2-E-Communication'!$AD$68="no","",ROUND($I2553,4))</f>
        <v>0.53800000000000003</v>
      </c>
    </row>
    <row r="2554" spans="9:13" x14ac:dyDescent="0.25">
      <c r="I2554" s="134">
        <f t="shared" si="232"/>
        <v>0.53900000000000037</v>
      </c>
      <c r="J2554" s="134">
        <f>IF('2-E-Communication'!$AD$65="no","",ROUND($I2554,4))</f>
        <v>0.53900000000000003</v>
      </c>
      <c r="K2554" s="134">
        <f>IF('2-E-Communication'!$AD$66="no","",ROUND($I2554,4))</f>
        <v>0.53900000000000003</v>
      </c>
      <c r="L2554" s="134">
        <f>IF('2-E-Communication'!$AD$67="no","",ROUND($I2554,4))</f>
        <v>0.53900000000000003</v>
      </c>
      <c r="M2554" s="134">
        <f>IF('2-E-Communication'!$AD$68="no","",ROUND($I2554,4))</f>
        <v>0.53900000000000003</v>
      </c>
    </row>
    <row r="2555" spans="9:13" x14ac:dyDescent="0.25">
      <c r="I2555" s="134">
        <f t="shared" si="232"/>
        <v>0.54000000000000037</v>
      </c>
      <c r="J2555" s="134">
        <f>IF('2-E-Communication'!$AD$65="no","",ROUND($I2555,4))</f>
        <v>0.54</v>
      </c>
      <c r="K2555" s="134">
        <f>IF('2-E-Communication'!$AD$66="no","",ROUND($I2555,4))</f>
        <v>0.54</v>
      </c>
      <c r="L2555" s="134">
        <f>IF('2-E-Communication'!$AD$67="no","",ROUND($I2555,4))</f>
        <v>0.54</v>
      </c>
      <c r="M2555" s="134">
        <f>IF('2-E-Communication'!$AD$68="no","",ROUND($I2555,4))</f>
        <v>0.54</v>
      </c>
    </row>
    <row r="2556" spans="9:13" x14ac:dyDescent="0.25">
      <c r="I2556" s="134">
        <f t="shared" si="232"/>
        <v>0.54100000000000037</v>
      </c>
      <c r="J2556" s="134">
        <f>IF('2-E-Communication'!$AD$65="no","",ROUND($I2556,4))</f>
        <v>0.54100000000000004</v>
      </c>
      <c r="K2556" s="134">
        <f>IF('2-E-Communication'!$AD$66="no","",ROUND($I2556,4))</f>
        <v>0.54100000000000004</v>
      </c>
      <c r="L2556" s="134">
        <f>IF('2-E-Communication'!$AD$67="no","",ROUND($I2556,4))</f>
        <v>0.54100000000000004</v>
      </c>
      <c r="M2556" s="134">
        <f>IF('2-E-Communication'!$AD$68="no","",ROUND($I2556,4))</f>
        <v>0.54100000000000004</v>
      </c>
    </row>
    <row r="2557" spans="9:13" x14ac:dyDescent="0.25">
      <c r="I2557" s="134">
        <f t="shared" si="232"/>
        <v>0.54200000000000037</v>
      </c>
      <c r="J2557" s="134">
        <f>IF('2-E-Communication'!$AD$65="no","",ROUND($I2557,4))</f>
        <v>0.54200000000000004</v>
      </c>
      <c r="K2557" s="134">
        <f>IF('2-E-Communication'!$AD$66="no","",ROUND($I2557,4))</f>
        <v>0.54200000000000004</v>
      </c>
      <c r="L2557" s="134">
        <f>IF('2-E-Communication'!$AD$67="no","",ROUND($I2557,4))</f>
        <v>0.54200000000000004</v>
      </c>
      <c r="M2557" s="134">
        <f>IF('2-E-Communication'!$AD$68="no","",ROUND($I2557,4))</f>
        <v>0.54200000000000004</v>
      </c>
    </row>
    <row r="2558" spans="9:13" x14ac:dyDescent="0.25">
      <c r="I2558" s="134">
        <f t="shared" si="232"/>
        <v>0.54300000000000037</v>
      </c>
      <c r="J2558" s="134">
        <f>IF('2-E-Communication'!$AD$65="no","",ROUND($I2558,4))</f>
        <v>0.54300000000000004</v>
      </c>
      <c r="K2558" s="134">
        <f>IF('2-E-Communication'!$AD$66="no","",ROUND($I2558,4))</f>
        <v>0.54300000000000004</v>
      </c>
      <c r="L2558" s="134">
        <f>IF('2-E-Communication'!$AD$67="no","",ROUND($I2558,4))</f>
        <v>0.54300000000000004</v>
      </c>
      <c r="M2558" s="134">
        <f>IF('2-E-Communication'!$AD$68="no","",ROUND($I2558,4))</f>
        <v>0.54300000000000004</v>
      </c>
    </row>
    <row r="2559" spans="9:13" x14ac:dyDescent="0.25">
      <c r="I2559" s="134">
        <f t="shared" si="232"/>
        <v>0.54400000000000037</v>
      </c>
      <c r="J2559" s="134">
        <f>IF('2-E-Communication'!$AD$65="no","",ROUND($I2559,4))</f>
        <v>0.54400000000000004</v>
      </c>
      <c r="K2559" s="134">
        <f>IF('2-E-Communication'!$AD$66="no","",ROUND($I2559,4))</f>
        <v>0.54400000000000004</v>
      </c>
      <c r="L2559" s="134">
        <f>IF('2-E-Communication'!$AD$67="no","",ROUND($I2559,4))</f>
        <v>0.54400000000000004</v>
      </c>
      <c r="M2559" s="134">
        <f>IF('2-E-Communication'!$AD$68="no","",ROUND($I2559,4))</f>
        <v>0.54400000000000004</v>
      </c>
    </row>
    <row r="2560" spans="9:13" x14ac:dyDescent="0.25">
      <c r="I2560" s="134">
        <f t="shared" si="232"/>
        <v>0.54500000000000037</v>
      </c>
      <c r="J2560" s="134">
        <f>IF('2-E-Communication'!$AD$65="no","",ROUND($I2560,4))</f>
        <v>0.54500000000000004</v>
      </c>
      <c r="K2560" s="134">
        <f>IF('2-E-Communication'!$AD$66="no","",ROUND($I2560,4))</f>
        <v>0.54500000000000004</v>
      </c>
      <c r="L2560" s="134">
        <f>IF('2-E-Communication'!$AD$67="no","",ROUND($I2560,4))</f>
        <v>0.54500000000000004</v>
      </c>
      <c r="M2560" s="134">
        <f>IF('2-E-Communication'!$AD$68="no","",ROUND($I2560,4))</f>
        <v>0.54500000000000004</v>
      </c>
    </row>
    <row r="2561" spans="9:13" x14ac:dyDescent="0.25">
      <c r="I2561" s="134">
        <f t="shared" si="232"/>
        <v>0.54600000000000037</v>
      </c>
      <c r="J2561" s="134">
        <f>IF('2-E-Communication'!$AD$65="no","",ROUND($I2561,4))</f>
        <v>0.54600000000000004</v>
      </c>
      <c r="K2561" s="134">
        <f>IF('2-E-Communication'!$AD$66="no","",ROUND($I2561,4))</f>
        <v>0.54600000000000004</v>
      </c>
      <c r="L2561" s="134">
        <f>IF('2-E-Communication'!$AD$67="no","",ROUND($I2561,4))</f>
        <v>0.54600000000000004</v>
      </c>
      <c r="M2561" s="134">
        <f>IF('2-E-Communication'!$AD$68="no","",ROUND($I2561,4))</f>
        <v>0.54600000000000004</v>
      </c>
    </row>
    <row r="2562" spans="9:13" x14ac:dyDescent="0.25">
      <c r="I2562" s="134">
        <f t="shared" si="232"/>
        <v>0.54700000000000037</v>
      </c>
      <c r="J2562" s="134">
        <f>IF('2-E-Communication'!$AD$65="no","",ROUND($I2562,4))</f>
        <v>0.54700000000000004</v>
      </c>
      <c r="K2562" s="134">
        <f>IF('2-E-Communication'!$AD$66="no","",ROUND($I2562,4))</f>
        <v>0.54700000000000004</v>
      </c>
      <c r="L2562" s="134">
        <f>IF('2-E-Communication'!$AD$67="no","",ROUND($I2562,4))</f>
        <v>0.54700000000000004</v>
      </c>
      <c r="M2562" s="134">
        <f>IF('2-E-Communication'!$AD$68="no","",ROUND($I2562,4))</f>
        <v>0.54700000000000004</v>
      </c>
    </row>
    <row r="2563" spans="9:13" x14ac:dyDescent="0.25">
      <c r="I2563" s="134">
        <f t="shared" si="232"/>
        <v>0.54800000000000038</v>
      </c>
      <c r="J2563" s="134">
        <f>IF('2-E-Communication'!$AD$65="no","",ROUND($I2563,4))</f>
        <v>0.54800000000000004</v>
      </c>
      <c r="K2563" s="134">
        <f>IF('2-E-Communication'!$AD$66="no","",ROUND($I2563,4))</f>
        <v>0.54800000000000004</v>
      </c>
      <c r="L2563" s="134">
        <f>IF('2-E-Communication'!$AD$67="no","",ROUND($I2563,4))</f>
        <v>0.54800000000000004</v>
      </c>
      <c r="M2563" s="134">
        <f>IF('2-E-Communication'!$AD$68="no","",ROUND($I2563,4))</f>
        <v>0.54800000000000004</v>
      </c>
    </row>
    <row r="2564" spans="9:13" x14ac:dyDescent="0.25">
      <c r="I2564" s="134">
        <f t="shared" si="232"/>
        <v>0.54900000000000038</v>
      </c>
      <c r="J2564" s="134">
        <f>IF('2-E-Communication'!$AD$65="no","",ROUND($I2564,4))</f>
        <v>0.54900000000000004</v>
      </c>
      <c r="K2564" s="134">
        <f>IF('2-E-Communication'!$AD$66="no","",ROUND($I2564,4))</f>
        <v>0.54900000000000004</v>
      </c>
      <c r="L2564" s="134">
        <f>IF('2-E-Communication'!$AD$67="no","",ROUND($I2564,4))</f>
        <v>0.54900000000000004</v>
      </c>
      <c r="M2564" s="134">
        <f>IF('2-E-Communication'!$AD$68="no","",ROUND($I2564,4))</f>
        <v>0.54900000000000004</v>
      </c>
    </row>
    <row r="2565" spans="9:13" x14ac:dyDescent="0.25">
      <c r="I2565" s="134">
        <f t="shared" si="232"/>
        <v>0.55000000000000038</v>
      </c>
      <c r="J2565" s="134">
        <f>IF('2-E-Communication'!$AD$65="no","",ROUND($I2565,4))</f>
        <v>0.55000000000000004</v>
      </c>
      <c r="K2565" s="134">
        <f>IF('2-E-Communication'!$AD$66="no","",ROUND($I2565,4))</f>
        <v>0.55000000000000004</v>
      </c>
      <c r="L2565" s="134">
        <f>IF('2-E-Communication'!$AD$67="no","",ROUND($I2565,4))</f>
        <v>0.55000000000000004</v>
      </c>
      <c r="M2565" s="134">
        <f>IF('2-E-Communication'!$AD$68="no","",ROUND($I2565,4))</f>
        <v>0.55000000000000004</v>
      </c>
    </row>
    <row r="2566" spans="9:13" x14ac:dyDescent="0.25">
      <c r="I2566" s="134">
        <f t="shared" si="232"/>
        <v>0.55100000000000038</v>
      </c>
      <c r="J2566" s="134">
        <f>IF('2-E-Communication'!$AD$65="no","",ROUND($I2566,4))</f>
        <v>0.55100000000000005</v>
      </c>
      <c r="K2566" s="134">
        <f>IF('2-E-Communication'!$AD$66="no","",ROUND($I2566,4))</f>
        <v>0.55100000000000005</v>
      </c>
      <c r="L2566" s="134">
        <f>IF('2-E-Communication'!$AD$67="no","",ROUND($I2566,4))</f>
        <v>0.55100000000000005</v>
      </c>
      <c r="M2566" s="134">
        <f>IF('2-E-Communication'!$AD$68="no","",ROUND($I2566,4))</f>
        <v>0.55100000000000005</v>
      </c>
    </row>
    <row r="2567" spans="9:13" x14ac:dyDescent="0.25">
      <c r="I2567" s="134">
        <f t="shared" si="232"/>
        <v>0.55200000000000038</v>
      </c>
      <c r="J2567" s="134">
        <f>IF('2-E-Communication'!$AD$65="no","",ROUND($I2567,4))</f>
        <v>0.55200000000000005</v>
      </c>
      <c r="K2567" s="134">
        <f>IF('2-E-Communication'!$AD$66="no","",ROUND($I2567,4))</f>
        <v>0.55200000000000005</v>
      </c>
      <c r="L2567" s="134">
        <f>IF('2-E-Communication'!$AD$67="no","",ROUND($I2567,4))</f>
        <v>0.55200000000000005</v>
      </c>
      <c r="M2567" s="134">
        <f>IF('2-E-Communication'!$AD$68="no","",ROUND($I2567,4))</f>
        <v>0.55200000000000005</v>
      </c>
    </row>
    <row r="2568" spans="9:13" x14ac:dyDescent="0.25">
      <c r="I2568" s="134">
        <f t="shared" si="232"/>
        <v>0.55300000000000038</v>
      </c>
      <c r="J2568" s="134">
        <f>IF('2-E-Communication'!$AD$65="no","",ROUND($I2568,4))</f>
        <v>0.55300000000000005</v>
      </c>
      <c r="K2568" s="134">
        <f>IF('2-E-Communication'!$AD$66="no","",ROUND($I2568,4))</f>
        <v>0.55300000000000005</v>
      </c>
      <c r="L2568" s="134">
        <f>IF('2-E-Communication'!$AD$67="no","",ROUND($I2568,4))</f>
        <v>0.55300000000000005</v>
      </c>
      <c r="M2568" s="134">
        <f>IF('2-E-Communication'!$AD$68="no","",ROUND($I2568,4))</f>
        <v>0.55300000000000005</v>
      </c>
    </row>
    <row r="2569" spans="9:13" x14ac:dyDescent="0.25">
      <c r="I2569" s="134">
        <f t="shared" si="232"/>
        <v>0.55400000000000038</v>
      </c>
      <c r="J2569" s="134">
        <f>IF('2-E-Communication'!$AD$65="no","",ROUND($I2569,4))</f>
        <v>0.55400000000000005</v>
      </c>
      <c r="K2569" s="134">
        <f>IF('2-E-Communication'!$AD$66="no","",ROUND($I2569,4))</f>
        <v>0.55400000000000005</v>
      </c>
      <c r="L2569" s="134">
        <f>IF('2-E-Communication'!$AD$67="no","",ROUND($I2569,4))</f>
        <v>0.55400000000000005</v>
      </c>
      <c r="M2569" s="134">
        <f>IF('2-E-Communication'!$AD$68="no","",ROUND($I2569,4))</f>
        <v>0.55400000000000005</v>
      </c>
    </row>
    <row r="2570" spans="9:13" x14ac:dyDescent="0.25">
      <c r="I2570" s="134">
        <f t="shared" si="232"/>
        <v>0.55500000000000038</v>
      </c>
      <c r="J2570" s="134">
        <f>IF('2-E-Communication'!$AD$65="no","",ROUND($I2570,4))</f>
        <v>0.55500000000000005</v>
      </c>
      <c r="K2570" s="134">
        <f>IF('2-E-Communication'!$AD$66="no","",ROUND($I2570,4))</f>
        <v>0.55500000000000005</v>
      </c>
      <c r="L2570" s="134">
        <f>IF('2-E-Communication'!$AD$67="no","",ROUND($I2570,4))</f>
        <v>0.55500000000000005</v>
      </c>
      <c r="M2570" s="134">
        <f>IF('2-E-Communication'!$AD$68="no","",ROUND($I2570,4))</f>
        <v>0.55500000000000005</v>
      </c>
    </row>
    <row r="2571" spans="9:13" x14ac:dyDescent="0.25">
      <c r="I2571" s="134">
        <f t="shared" si="232"/>
        <v>0.55600000000000038</v>
      </c>
      <c r="J2571" s="134">
        <f>IF('2-E-Communication'!$AD$65="no","",ROUND($I2571,4))</f>
        <v>0.55600000000000005</v>
      </c>
      <c r="K2571" s="134">
        <f>IF('2-E-Communication'!$AD$66="no","",ROUND($I2571,4))</f>
        <v>0.55600000000000005</v>
      </c>
      <c r="L2571" s="134">
        <f>IF('2-E-Communication'!$AD$67="no","",ROUND($I2571,4))</f>
        <v>0.55600000000000005</v>
      </c>
      <c r="M2571" s="134">
        <f>IF('2-E-Communication'!$AD$68="no","",ROUND($I2571,4))</f>
        <v>0.55600000000000005</v>
      </c>
    </row>
    <row r="2572" spans="9:13" x14ac:dyDescent="0.25">
      <c r="I2572" s="134">
        <f t="shared" si="232"/>
        <v>0.55700000000000038</v>
      </c>
      <c r="J2572" s="134">
        <f>IF('2-E-Communication'!$AD$65="no","",ROUND($I2572,4))</f>
        <v>0.55700000000000005</v>
      </c>
      <c r="K2572" s="134">
        <f>IF('2-E-Communication'!$AD$66="no","",ROUND($I2572,4))</f>
        <v>0.55700000000000005</v>
      </c>
      <c r="L2572" s="134">
        <f>IF('2-E-Communication'!$AD$67="no","",ROUND($I2572,4))</f>
        <v>0.55700000000000005</v>
      </c>
      <c r="M2572" s="134">
        <f>IF('2-E-Communication'!$AD$68="no","",ROUND($I2572,4))</f>
        <v>0.55700000000000005</v>
      </c>
    </row>
    <row r="2573" spans="9:13" x14ac:dyDescent="0.25">
      <c r="I2573" s="134">
        <f t="shared" si="232"/>
        <v>0.55800000000000038</v>
      </c>
      <c r="J2573" s="134">
        <f>IF('2-E-Communication'!$AD$65="no","",ROUND($I2573,4))</f>
        <v>0.55800000000000005</v>
      </c>
      <c r="K2573" s="134">
        <f>IF('2-E-Communication'!$AD$66="no","",ROUND($I2573,4))</f>
        <v>0.55800000000000005</v>
      </c>
      <c r="L2573" s="134">
        <f>IF('2-E-Communication'!$AD$67="no","",ROUND($I2573,4))</f>
        <v>0.55800000000000005</v>
      </c>
      <c r="M2573" s="134">
        <f>IF('2-E-Communication'!$AD$68="no","",ROUND($I2573,4))</f>
        <v>0.55800000000000005</v>
      </c>
    </row>
    <row r="2574" spans="9:13" x14ac:dyDescent="0.25">
      <c r="I2574" s="134">
        <f t="shared" si="232"/>
        <v>0.55900000000000039</v>
      </c>
      <c r="J2574" s="134">
        <f>IF('2-E-Communication'!$AD$65="no","",ROUND($I2574,4))</f>
        <v>0.55900000000000005</v>
      </c>
      <c r="K2574" s="134">
        <f>IF('2-E-Communication'!$AD$66="no","",ROUND($I2574,4))</f>
        <v>0.55900000000000005</v>
      </c>
      <c r="L2574" s="134">
        <f>IF('2-E-Communication'!$AD$67="no","",ROUND($I2574,4))</f>
        <v>0.55900000000000005</v>
      </c>
      <c r="M2574" s="134">
        <f>IF('2-E-Communication'!$AD$68="no","",ROUND($I2574,4))</f>
        <v>0.55900000000000005</v>
      </c>
    </row>
    <row r="2575" spans="9:13" x14ac:dyDescent="0.25">
      <c r="I2575" s="134">
        <f t="shared" si="232"/>
        <v>0.56000000000000039</v>
      </c>
      <c r="J2575" s="134">
        <f>IF('2-E-Communication'!$AD$65="no","",ROUND($I2575,4))</f>
        <v>0.56000000000000005</v>
      </c>
      <c r="K2575" s="134">
        <f>IF('2-E-Communication'!$AD$66="no","",ROUND($I2575,4))</f>
        <v>0.56000000000000005</v>
      </c>
      <c r="L2575" s="134">
        <f>IF('2-E-Communication'!$AD$67="no","",ROUND($I2575,4))</f>
        <v>0.56000000000000005</v>
      </c>
      <c r="M2575" s="134">
        <f>IF('2-E-Communication'!$AD$68="no","",ROUND($I2575,4))</f>
        <v>0.56000000000000005</v>
      </c>
    </row>
    <row r="2576" spans="9:13" x14ac:dyDescent="0.25">
      <c r="I2576" s="134">
        <f t="shared" si="232"/>
        <v>0.56100000000000039</v>
      </c>
      <c r="J2576" s="134">
        <f>IF('2-E-Communication'!$AD$65="no","",ROUND($I2576,4))</f>
        <v>0.56100000000000005</v>
      </c>
      <c r="K2576" s="134">
        <f>IF('2-E-Communication'!$AD$66="no","",ROUND($I2576,4))</f>
        <v>0.56100000000000005</v>
      </c>
      <c r="L2576" s="134">
        <f>IF('2-E-Communication'!$AD$67="no","",ROUND($I2576,4))</f>
        <v>0.56100000000000005</v>
      </c>
      <c r="M2576" s="134">
        <f>IF('2-E-Communication'!$AD$68="no","",ROUND($I2576,4))</f>
        <v>0.56100000000000005</v>
      </c>
    </row>
    <row r="2577" spans="9:13" x14ac:dyDescent="0.25">
      <c r="I2577" s="134">
        <f t="shared" si="232"/>
        <v>0.56200000000000039</v>
      </c>
      <c r="J2577" s="134">
        <f>IF('2-E-Communication'!$AD$65="no","",ROUND($I2577,4))</f>
        <v>0.56200000000000006</v>
      </c>
      <c r="K2577" s="134">
        <f>IF('2-E-Communication'!$AD$66="no","",ROUND($I2577,4))</f>
        <v>0.56200000000000006</v>
      </c>
      <c r="L2577" s="134">
        <f>IF('2-E-Communication'!$AD$67="no","",ROUND($I2577,4))</f>
        <v>0.56200000000000006</v>
      </c>
      <c r="M2577" s="134">
        <f>IF('2-E-Communication'!$AD$68="no","",ROUND($I2577,4))</f>
        <v>0.56200000000000006</v>
      </c>
    </row>
    <row r="2578" spans="9:13" x14ac:dyDescent="0.25">
      <c r="I2578" s="134">
        <f t="shared" si="232"/>
        <v>0.56300000000000039</v>
      </c>
      <c r="J2578" s="134">
        <f>IF('2-E-Communication'!$AD$65="no","",ROUND($I2578,4))</f>
        <v>0.56299999999999994</v>
      </c>
      <c r="K2578" s="134">
        <f>IF('2-E-Communication'!$AD$66="no","",ROUND($I2578,4))</f>
        <v>0.56299999999999994</v>
      </c>
      <c r="L2578" s="134">
        <f>IF('2-E-Communication'!$AD$67="no","",ROUND($I2578,4))</f>
        <v>0.56299999999999994</v>
      </c>
      <c r="M2578" s="134">
        <f>IF('2-E-Communication'!$AD$68="no","",ROUND($I2578,4))</f>
        <v>0.56299999999999994</v>
      </c>
    </row>
    <row r="2579" spans="9:13" x14ac:dyDescent="0.25">
      <c r="I2579" s="134">
        <f t="shared" si="232"/>
        <v>0.56400000000000039</v>
      </c>
      <c r="J2579" s="134">
        <f>IF('2-E-Communication'!$AD$65="no","",ROUND($I2579,4))</f>
        <v>0.56399999999999995</v>
      </c>
      <c r="K2579" s="134">
        <f>IF('2-E-Communication'!$AD$66="no","",ROUND($I2579,4))</f>
        <v>0.56399999999999995</v>
      </c>
      <c r="L2579" s="134">
        <f>IF('2-E-Communication'!$AD$67="no","",ROUND($I2579,4))</f>
        <v>0.56399999999999995</v>
      </c>
      <c r="M2579" s="134">
        <f>IF('2-E-Communication'!$AD$68="no","",ROUND($I2579,4))</f>
        <v>0.56399999999999995</v>
      </c>
    </row>
    <row r="2580" spans="9:13" x14ac:dyDescent="0.25">
      <c r="I2580" s="134">
        <f t="shared" si="232"/>
        <v>0.56500000000000039</v>
      </c>
      <c r="J2580" s="134">
        <f>IF('2-E-Communication'!$AD$65="no","",ROUND($I2580,4))</f>
        <v>0.56499999999999995</v>
      </c>
      <c r="K2580" s="134">
        <f>IF('2-E-Communication'!$AD$66="no","",ROUND($I2580,4))</f>
        <v>0.56499999999999995</v>
      </c>
      <c r="L2580" s="134">
        <f>IF('2-E-Communication'!$AD$67="no","",ROUND($I2580,4))</f>
        <v>0.56499999999999995</v>
      </c>
      <c r="M2580" s="134">
        <f>IF('2-E-Communication'!$AD$68="no","",ROUND($I2580,4))</f>
        <v>0.56499999999999995</v>
      </c>
    </row>
    <row r="2581" spans="9:13" x14ac:dyDescent="0.25">
      <c r="I2581" s="134">
        <f t="shared" si="232"/>
        <v>0.56600000000000039</v>
      </c>
      <c r="J2581" s="134">
        <f>IF('2-E-Communication'!$AD$65="no","",ROUND($I2581,4))</f>
        <v>0.56599999999999995</v>
      </c>
      <c r="K2581" s="134">
        <f>IF('2-E-Communication'!$AD$66="no","",ROUND($I2581,4))</f>
        <v>0.56599999999999995</v>
      </c>
      <c r="L2581" s="134">
        <f>IF('2-E-Communication'!$AD$67="no","",ROUND($I2581,4))</f>
        <v>0.56599999999999995</v>
      </c>
      <c r="M2581" s="134">
        <f>IF('2-E-Communication'!$AD$68="no","",ROUND($I2581,4))</f>
        <v>0.56599999999999995</v>
      </c>
    </row>
    <row r="2582" spans="9:13" x14ac:dyDescent="0.25">
      <c r="I2582" s="134">
        <f t="shared" si="232"/>
        <v>0.56700000000000039</v>
      </c>
      <c r="J2582" s="134">
        <f>IF('2-E-Communication'!$AD$65="no","",ROUND($I2582,4))</f>
        <v>0.56699999999999995</v>
      </c>
      <c r="K2582" s="134">
        <f>IF('2-E-Communication'!$AD$66="no","",ROUND($I2582,4))</f>
        <v>0.56699999999999995</v>
      </c>
      <c r="L2582" s="134">
        <f>IF('2-E-Communication'!$AD$67="no","",ROUND($I2582,4))</f>
        <v>0.56699999999999995</v>
      </c>
      <c r="M2582" s="134">
        <f>IF('2-E-Communication'!$AD$68="no","",ROUND($I2582,4))</f>
        <v>0.56699999999999995</v>
      </c>
    </row>
    <row r="2583" spans="9:13" x14ac:dyDescent="0.25">
      <c r="I2583" s="134">
        <f t="shared" si="232"/>
        <v>0.56800000000000039</v>
      </c>
      <c r="J2583" s="134">
        <f>IF('2-E-Communication'!$AD$65="no","",ROUND($I2583,4))</f>
        <v>0.56799999999999995</v>
      </c>
      <c r="K2583" s="134">
        <f>IF('2-E-Communication'!$AD$66="no","",ROUND($I2583,4))</f>
        <v>0.56799999999999995</v>
      </c>
      <c r="L2583" s="134">
        <f>IF('2-E-Communication'!$AD$67="no","",ROUND($I2583,4))</f>
        <v>0.56799999999999995</v>
      </c>
      <c r="M2583" s="134">
        <f>IF('2-E-Communication'!$AD$68="no","",ROUND($I2583,4))</f>
        <v>0.56799999999999995</v>
      </c>
    </row>
    <row r="2584" spans="9:13" x14ac:dyDescent="0.25">
      <c r="I2584" s="134">
        <f t="shared" ref="I2584:I2647" si="233">I2583+0.001</f>
        <v>0.56900000000000039</v>
      </c>
      <c r="J2584" s="134">
        <f>IF('2-E-Communication'!$AD$65="no","",ROUND($I2584,4))</f>
        <v>0.56899999999999995</v>
      </c>
      <c r="K2584" s="134">
        <f>IF('2-E-Communication'!$AD$66="no","",ROUND($I2584,4))</f>
        <v>0.56899999999999995</v>
      </c>
      <c r="L2584" s="134">
        <f>IF('2-E-Communication'!$AD$67="no","",ROUND($I2584,4))</f>
        <v>0.56899999999999995</v>
      </c>
      <c r="M2584" s="134">
        <f>IF('2-E-Communication'!$AD$68="no","",ROUND($I2584,4))</f>
        <v>0.56899999999999995</v>
      </c>
    </row>
    <row r="2585" spans="9:13" x14ac:dyDescent="0.25">
      <c r="I2585" s="134">
        <f t="shared" si="233"/>
        <v>0.5700000000000004</v>
      </c>
      <c r="J2585" s="134">
        <f>IF('2-E-Communication'!$AD$65="no","",ROUND($I2585,4))</f>
        <v>0.56999999999999995</v>
      </c>
      <c r="K2585" s="134">
        <f>IF('2-E-Communication'!$AD$66="no","",ROUND($I2585,4))</f>
        <v>0.56999999999999995</v>
      </c>
      <c r="L2585" s="134">
        <f>IF('2-E-Communication'!$AD$67="no","",ROUND($I2585,4))</f>
        <v>0.56999999999999995</v>
      </c>
      <c r="M2585" s="134">
        <f>IF('2-E-Communication'!$AD$68="no","",ROUND($I2585,4))</f>
        <v>0.56999999999999995</v>
      </c>
    </row>
    <row r="2586" spans="9:13" x14ac:dyDescent="0.25">
      <c r="I2586" s="134">
        <f t="shared" si="233"/>
        <v>0.5710000000000004</v>
      </c>
      <c r="J2586" s="134">
        <f>IF('2-E-Communication'!$AD$65="no","",ROUND($I2586,4))</f>
        <v>0.57099999999999995</v>
      </c>
      <c r="K2586" s="134">
        <f>IF('2-E-Communication'!$AD$66="no","",ROUND($I2586,4))</f>
        <v>0.57099999999999995</v>
      </c>
      <c r="L2586" s="134">
        <f>IF('2-E-Communication'!$AD$67="no","",ROUND($I2586,4))</f>
        <v>0.57099999999999995</v>
      </c>
      <c r="M2586" s="134">
        <f>IF('2-E-Communication'!$AD$68="no","",ROUND($I2586,4))</f>
        <v>0.57099999999999995</v>
      </c>
    </row>
    <row r="2587" spans="9:13" x14ac:dyDescent="0.25">
      <c r="I2587" s="134">
        <f t="shared" si="233"/>
        <v>0.5720000000000004</v>
      </c>
      <c r="J2587" s="134">
        <f>IF('2-E-Communication'!$AD$65="no","",ROUND($I2587,4))</f>
        <v>0.57199999999999995</v>
      </c>
      <c r="K2587" s="134">
        <f>IF('2-E-Communication'!$AD$66="no","",ROUND($I2587,4))</f>
        <v>0.57199999999999995</v>
      </c>
      <c r="L2587" s="134">
        <f>IF('2-E-Communication'!$AD$67="no","",ROUND($I2587,4))</f>
        <v>0.57199999999999995</v>
      </c>
      <c r="M2587" s="134">
        <f>IF('2-E-Communication'!$AD$68="no","",ROUND($I2587,4))</f>
        <v>0.57199999999999995</v>
      </c>
    </row>
    <row r="2588" spans="9:13" x14ac:dyDescent="0.25">
      <c r="I2588" s="134">
        <f t="shared" si="233"/>
        <v>0.5730000000000004</v>
      </c>
      <c r="J2588" s="134">
        <f>IF('2-E-Communication'!$AD$65="no","",ROUND($I2588,4))</f>
        <v>0.57299999999999995</v>
      </c>
      <c r="K2588" s="134">
        <f>IF('2-E-Communication'!$AD$66="no","",ROUND($I2588,4))</f>
        <v>0.57299999999999995</v>
      </c>
      <c r="L2588" s="134">
        <f>IF('2-E-Communication'!$AD$67="no","",ROUND($I2588,4))</f>
        <v>0.57299999999999995</v>
      </c>
      <c r="M2588" s="134">
        <f>IF('2-E-Communication'!$AD$68="no","",ROUND($I2588,4))</f>
        <v>0.57299999999999995</v>
      </c>
    </row>
    <row r="2589" spans="9:13" x14ac:dyDescent="0.25">
      <c r="I2589" s="134">
        <f t="shared" si="233"/>
        <v>0.5740000000000004</v>
      </c>
      <c r="J2589" s="134">
        <f>IF('2-E-Communication'!$AD$65="no","",ROUND($I2589,4))</f>
        <v>0.57399999999999995</v>
      </c>
      <c r="K2589" s="134">
        <f>IF('2-E-Communication'!$AD$66="no","",ROUND($I2589,4))</f>
        <v>0.57399999999999995</v>
      </c>
      <c r="L2589" s="134">
        <f>IF('2-E-Communication'!$AD$67="no","",ROUND($I2589,4))</f>
        <v>0.57399999999999995</v>
      </c>
      <c r="M2589" s="134">
        <f>IF('2-E-Communication'!$AD$68="no","",ROUND($I2589,4))</f>
        <v>0.57399999999999995</v>
      </c>
    </row>
    <row r="2590" spans="9:13" x14ac:dyDescent="0.25">
      <c r="I2590" s="134">
        <f t="shared" si="233"/>
        <v>0.5750000000000004</v>
      </c>
      <c r="J2590" s="134">
        <f>IF('2-E-Communication'!$AD$65="no","",ROUND($I2590,4))</f>
        <v>0.57499999999999996</v>
      </c>
      <c r="K2590" s="134">
        <f>IF('2-E-Communication'!$AD$66="no","",ROUND($I2590,4))</f>
        <v>0.57499999999999996</v>
      </c>
      <c r="L2590" s="134">
        <f>IF('2-E-Communication'!$AD$67="no","",ROUND($I2590,4))</f>
        <v>0.57499999999999996</v>
      </c>
      <c r="M2590" s="134">
        <f>IF('2-E-Communication'!$AD$68="no","",ROUND($I2590,4))</f>
        <v>0.57499999999999996</v>
      </c>
    </row>
    <row r="2591" spans="9:13" x14ac:dyDescent="0.25">
      <c r="I2591" s="134">
        <f t="shared" si="233"/>
        <v>0.5760000000000004</v>
      </c>
      <c r="J2591" s="134">
        <f>IF('2-E-Communication'!$AD$65="no","",ROUND($I2591,4))</f>
        <v>0.57599999999999996</v>
      </c>
      <c r="K2591" s="134">
        <f>IF('2-E-Communication'!$AD$66="no","",ROUND($I2591,4))</f>
        <v>0.57599999999999996</v>
      </c>
      <c r="L2591" s="134">
        <f>IF('2-E-Communication'!$AD$67="no","",ROUND($I2591,4))</f>
        <v>0.57599999999999996</v>
      </c>
      <c r="M2591" s="134">
        <f>IF('2-E-Communication'!$AD$68="no","",ROUND($I2591,4))</f>
        <v>0.57599999999999996</v>
      </c>
    </row>
    <row r="2592" spans="9:13" x14ac:dyDescent="0.25">
      <c r="I2592" s="134">
        <f t="shared" si="233"/>
        <v>0.5770000000000004</v>
      </c>
      <c r="J2592" s="134">
        <f>IF('2-E-Communication'!$AD$65="no","",ROUND($I2592,4))</f>
        <v>0.57699999999999996</v>
      </c>
      <c r="K2592" s="134">
        <f>IF('2-E-Communication'!$AD$66="no","",ROUND($I2592,4))</f>
        <v>0.57699999999999996</v>
      </c>
      <c r="L2592" s="134">
        <f>IF('2-E-Communication'!$AD$67="no","",ROUND($I2592,4))</f>
        <v>0.57699999999999996</v>
      </c>
      <c r="M2592" s="134">
        <f>IF('2-E-Communication'!$AD$68="no","",ROUND($I2592,4))</f>
        <v>0.57699999999999996</v>
      </c>
    </row>
    <row r="2593" spans="9:13" x14ac:dyDescent="0.25">
      <c r="I2593" s="134">
        <f t="shared" si="233"/>
        <v>0.5780000000000004</v>
      </c>
      <c r="J2593" s="134">
        <f>IF('2-E-Communication'!$AD$65="no","",ROUND($I2593,4))</f>
        <v>0.57799999999999996</v>
      </c>
      <c r="K2593" s="134">
        <f>IF('2-E-Communication'!$AD$66="no","",ROUND($I2593,4))</f>
        <v>0.57799999999999996</v>
      </c>
      <c r="L2593" s="134">
        <f>IF('2-E-Communication'!$AD$67="no","",ROUND($I2593,4))</f>
        <v>0.57799999999999996</v>
      </c>
      <c r="M2593" s="134">
        <f>IF('2-E-Communication'!$AD$68="no","",ROUND($I2593,4))</f>
        <v>0.57799999999999996</v>
      </c>
    </row>
    <row r="2594" spans="9:13" x14ac:dyDescent="0.25">
      <c r="I2594" s="134">
        <f t="shared" si="233"/>
        <v>0.5790000000000004</v>
      </c>
      <c r="J2594" s="134">
        <f>IF('2-E-Communication'!$AD$65="no","",ROUND($I2594,4))</f>
        <v>0.57899999999999996</v>
      </c>
      <c r="K2594" s="134">
        <f>IF('2-E-Communication'!$AD$66="no","",ROUND($I2594,4))</f>
        <v>0.57899999999999996</v>
      </c>
      <c r="L2594" s="134">
        <f>IF('2-E-Communication'!$AD$67="no","",ROUND($I2594,4))</f>
        <v>0.57899999999999996</v>
      </c>
      <c r="M2594" s="134">
        <f>IF('2-E-Communication'!$AD$68="no","",ROUND($I2594,4))</f>
        <v>0.57899999999999996</v>
      </c>
    </row>
    <row r="2595" spans="9:13" x14ac:dyDescent="0.25">
      <c r="I2595" s="134">
        <f t="shared" si="233"/>
        <v>0.5800000000000004</v>
      </c>
      <c r="J2595" s="134">
        <f>IF('2-E-Communication'!$AD$65="no","",ROUND($I2595,4))</f>
        <v>0.57999999999999996</v>
      </c>
      <c r="K2595" s="134">
        <f>IF('2-E-Communication'!$AD$66="no","",ROUND($I2595,4))</f>
        <v>0.57999999999999996</v>
      </c>
      <c r="L2595" s="134">
        <f>IF('2-E-Communication'!$AD$67="no","",ROUND($I2595,4))</f>
        <v>0.57999999999999996</v>
      </c>
      <c r="M2595" s="134">
        <f>IF('2-E-Communication'!$AD$68="no","",ROUND($I2595,4))</f>
        <v>0.57999999999999996</v>
      </c>
    </row>
    <row r="2596" spans="9:13" x14ac:dyDescent="0.25">
      <c r="I2596" s="134">
        <f t="shared" si="233"/>
        <v>0.58100000000000041</v>
      </c>
      <c r="J2596" s="134">
        <f>IF('2-E-Communication'!$AD$65="no","",ROUND($I2596,4))</f>
        <v>0.58099999999999996</v>
      </c>
      <c r="K2596" s="134">
        <f>IF('2-E-Communication'!$AD$66="no","",ROUND($I2596,4))</f>
        <v>0.58099999999999996</v>
      </c>
      <c r="L2596" s="134">
        <f>IF('2-E-Communication'!$AD$67="no","",ROUND($I2596,4))</f>
        <v>0.58099999999999996</v>
      </c>
      <c r="M2596" s="134">
        <f>IF('2-E-Communication'!$AD$68="no","",ROUND($I2596,4))</f>
        <v>0.58099999999999996</v>
      </c>
    </row>
    <row r="2597" spans="9:13" x14ac:dyDescent="0.25">
      <c r="I2597" s="134">
        <f t="shared" si="233"/>
        <v>0.58200000000000041</v>
      </c>
      <c r="J2597" s="134">
        <f>IF('2-E-Communication'!$AD$65="no","",ROUND($I2597,4))</f>
        <v>0.58199999999999996</v>
      </c>
      <c r="K2597" s="134">
        <f>IF('2-E-Communication'!$AD$66="no","",ROUND($I2597,4))</f>
        <v>0.58199999999999996</v>
      </c>
      <c r="L2597" s="134">
        <f>IF('2-E-Communication'!$AD$67="no","",ROUND($I2597,4))</f>
        <v>0.58199999999999996</v>
      </c>
      <c r="M2597" s="134">
        <f>IF('2-E-Communication'!$AD$68="no","",ROUND($I2597,4))</f>
        <v>0.58199999999999996</v>
      </c>
    </row>
    <row r="2598" spans="9:13" x14ac:dyDescent="0.25">
      <c r="I2598" s="134">
        <f t="shared" si="233"/>
        <v>0.58300000000000041</v>
      </c>
      <c r="J2598" s="134">
        <f>IF('2-E-Communication'!$AD$65="no","",ROUND($I2598,4))</f>
        <v>0.58299999999999996</v>
      </c>
      <c r="K2598" s="134">
        <f>IF('2-E-Communication'!$AD$66="no","",ROUND($I2598,4))</f>
        <v>0.58299999999999996</v>
      </c>
      <c r="L2598" s="134">
        <f>IF('2-E-Communication'!$AD$67="no","",ROUND($I2598,4))</f>
        <v>0.58299999999999996</v>
      </c>
      <c r="M2598" s="134">
        <f>IF('2-E-Communication'!$AD$68="no","",ROUND($I2598,4))</f>
        <v>0.58299999999999996</v>
      </c>
    </row>
    <row r="2599" spans="9:13" x14ac:dyDescent="0.25">
      <c r="I2599" s="134">
        <f t="shared" si="233"/>
        <v>0.58400000000000041</v>
      </c>
      <c r="J2599" s="134">
        <f>IF('2-E-Communication'!$AD$65="no","",ROUND($I2599,4))</f>
        <v>0.58399999999999996</v>
      </c>
      <c r="K2599" s="134">
        <f>IF('2-E-Communication'!$AD$66="no","",ROUND($I2599,4))</f>
        <v>0.58399999999999996</v>
      </c>
      <c r="L2599" s="134">
        <f>IF('2-E-Communication'!$AD$67="no","",ROUND($I2599,4))</f>
        <v>0.58399999999999996</v>
      </c>
      <c r="M2599" s="134">
        <f>IF('2-E-Communication'!$AD$68="no","",ROUND($I2599,4))</f>
        <v>0.58399999999999996</v>
      </c>
    </row>
    <row r="2600" spans="9:13" x14ac:dyDescent="0.25">
      <c r="I2600" s="134">
        <f t="shared" si="233"/>
        <v>0.58500000000000041</v>
      </c>
      <c r="J2600" s="134">
        <f>IF('2-E-Communication'!$AD$65="no","",ROUND($I2600,4))</f>
        <v>0.58499999999999996</v>
      </c>
      <c r="K2600" s="134">
        <f>IF('2-E-Communication'!$AD$66="no","",ROUND($I2600,4))</f>
        <v>0.58499999999999996</v>
      </c>
      <c r="L2600" s="134">
        <f>IF('2-E-Communication'!$AD$67="no","",ROUND($I2600,4))</f>
        <v>0.58499999999999996</v>
      </c>
      <c r="M2600" s="134">
        <f>IF('2-E-Communication'!$AD$68="no","",ROUND($I2600,4))</f>
        <v>0.58499999999999996</v>
      </c>
    </row>
    <row r="2601" spans="9:13" x14ac:dyDescent="0.25">
      <c r="I2601" s="134">
        <f t="shared" si="233"/>
        <v>0.58600000000000041</v>
      </c>
      <c r="J2601" s="134">
        <f>IF('2-E-Communication'!$AD$65="no","",ROUND($I2601,4))</f>
        <v>0.58599999999999997</v>
      </c>
      <c r="K2601" s="134">
        <f>IF('2-E-Communication'!$AD$66="no","",ROUND($I2601,4))</f>
        <v>0.58599999999999997</v>
      </c>
      <c r="L2601" s="134">
        <f>IF('2-E-Communication'!$AD$67="no","",ROUND($I2601,4))</f>
        <v>0.58599999999999997</v>
      </c>
      <c r="M2601" s="134">
        <f>IF('2-E-Communication'!$AD$68="no","",ROUND($I2601,4))</f>
        <v>0.58599999999999997</v>
      </c>
    </row>
    <row r="2602" spans="9:13" x14ac:dyDescent="0.25">
      <c r="I2602" s="134">
        <f t="shared" si="233"/>
        <v>0.58700000000000041</v>
      </c>
      <c r="J2602" s="134">
        <f>IF('2-E-Communication'!$AD$65="no","",ROUND($I2602,4))</f>
        <v>0.58699999999999997</v>
      </c>
      <c r="K2602" s="134">
        <f>IF('2-E-Communication'!$AD$66="no","",ROUND($I2602,4))</f>
        <v>0.58699999999999997</v>
      </c>
      <c r="L2602" s="134">
        <f>IF('2-E-Communication'!$AD$67="no","",ROUND($I2602,4))</f>
        <v>0.58699999999999997</v>
      </c>
      <c r="M2602" s="134">
        <f>IF('2-E-Communication'!$AD$68="no","",ROUND($I2602,4))</f>
        <v>0.58699999999999997</v>
      </c>
    </row>
    <row r="2603" spans="9:13" x14ac:dyDescent="0.25">
      <c r="I2603" s="134">
        <f t="shared" si="233"/>
        <v>0.58800000000000041</v>
      </c>
      <c r="J2603" s="134">
        <f>IF('2-E-Communication'!$AD$65="no","",ROUND($I2603,4))</f>
        <v>0.58799999999999997</v>
      </c>
      <c r="K2603" s="134">
        <f>IF('2-E-Communication'!$AD$66="no","",ROUND($I2603,4))</f>
        <v>0.58799999999999997</v>
      </c>
      <c r="L2603" s="134">
        <f>IF('2-E-Communication'!$AD$67="no","",ROUND($I2603,4))</f>
        <v>0.58799999999999997</v>
      </c>
      <c r="M2603" s="134">
        <f>IF('2-E-Communication'!$AD$68="no","",ROUND($I2603,4))</f>
        <v>0.58799999999999997</v>
      </c>
    </row>
    <row r="2604" spans="9:13" x14ac:dyDescent="0.25">
      <c r="I2604" s="134">
        <f t="shared" si="233"/>
        <v>0.58900000000000041</v>
      </c>
      <c r="J2604" s="134">
        <f>IF('2-E-Communication'!$AD$65="no","",ROUND($I2604,4))</f>
        <v>0.58899999999999997</v>
      </c>
      <c r="K2604" s="134">
        <f>IF('2-E-Communication'!$AD$66="no","",ROUND($I2604,4))</f>
        <v>0.58899999999999997</v>
      </c>
      <c r="L2604" s="134">
        <f>IF('2-E-Communication'!$AD$67="no","",ROUND($I2604,4))</f>
        <v>0.58899999999999997</v>
      </c>
      <c r="M2604" s="134">
        <f>IF('2-E-Communication'!$AD$68="no","",ROUND($I2604,4))</f>
        <v>0.58899999999999997</v>
      </c>
    </row>
    <row r="2605" spans="9:13" x14ac:dyDescent="0.25">
      <c r="I2605" s="134">
        <f t="shared" si="233"/>
        <v>0.59000000000000041</v>
      </c>
      <c r="J2605" s="134">
        <f>IF('2-E-Communication'!$AD$65="no","",ROUND($I2605,4))</f>
        <v>0.59</v>
      </c>
      <c r="K2605" s="134">
        <f>IF('2-E-Communication'!$AD$66="no","",ROUND($I2605,4))</f>
        <v>0.59</v>
      </c>
      <c r="L2605" s="134">
        <f>IF('2-E-Communication'!$AD$67="no","",ROUND($I2605,4))</f>
        <v>0.59</v>
      </c>
      <c r="M2605" s="134">
        <f>IF('2-E-Communication'!$AD$68="no","",ROUND($I2605,4))</f>
        <v>0.59</v>
      </c>
    </row>
    <row r="2606" spans="9:13" x14ac:dyDescent="0.25">
      <c r="I2606" s="134">
        <f t="shared" si="233"/>
        <v>0.59100000000000041</v>
      </c>
      <c r="J2606" s="134">
        <f>IF('2-E-Communication'!$AD$65="no","",ROUND($I2606,4))</f>
        <v>0.59099999999999997</v>
      </c>
      <c r="K2606" s="134">
        <f>IF('2-E-Communication'!$AD$66="no","",ROUND($I2606,4))</f>
        <v>0.59099999999999997</v>
      </c>
      <c r="L2606" s="134">
        <f>IF('2-E-Communication'!$AD$67="no","",ROUND($I2606,4))</f>
        <v>0.59099999999999997</v>
      </c>
      <c r="M2606" s="134">
        <f>IF('2-E-Communication'!$AD$68="no","",ROUND($I2606,4))</f>
        <v>0.59099999999999997</v>
      </c>
    </row>
    <row r="2607" spans="9:13" x14ac:dyDescent="0.25">
      <c r="I2607" s="134">
        <f t="shared" si="233"/>
        <v>0.59200000000000041</v>
      </c>
      <c r="J2607" s="134">
        <f>IF('2-E-Communication'!$AD$65="no","",ROUND($I2607,4))</f>
        <v>0.59199999999999997</v>
      </c>
      <c r="K2607" s="134">
        <f>IF('2-E-Communication'!$AD$66="no","",ROUND($I2607,4))</f>
        <v>0.59199999999999997</v>
      </c>
      <c r="L2607" s="134">
        <f>IF('2-E-Communication'!$AD$67="no","",ROUND($I2607,4))</f>
        <v>0.59199999999999997</v>
      </c>
      <c r="M2607" s="134">
        <f>IF('2-E-Communication'!$AD$68="no","",ROUND($I2607,4))</f>
        <v>0.59199999999999997</v>
      </c>
    </row>
    <row r="2608" spans="9:13" x14ac:dyDescent="0.25">
      <c r="I2608" s="134">
        <f t="shared" si="233"/>
        <v>0.59300000000000042</v>
      </c>
      <c r="J2608" s="134">
        <f>IF('2-E-Communication'!$AD$65="no","",ROUND($I2608,4))</f>
        <v>0.59299999999999997</v>
      </c>
      <c r="K2608" s="134">
        <f>IF('2-E-Communication'!$AD$66="no","",ROUND($I2608,4))</f>
        <v>0.59299999999999997</v>
      </c>
      <c r="L2608" s="134">
        <f>IF('2-E-Communication'!$AD$67="no","",ROUND($I2608,4))</f>
        <v>0.59299999999999997</v>
      </c>
      <c r="M2608" s="134">
        <f>IF('2-E-Communication'!$AD$68="no","",ROUND($I2608,4))</f>
        <v>0.59299999999999997</v>
      </c>
    </row>
    <row r="2609" spans="9:13" x14ac:dyDescent="0.25">
      <c r="I2609" s="134">
        <f t="shared" si="233"/>
        <v>0.59400000000000042</v>
      </c>
      <c r="J2609" s="134">
        <f>IF('2-E-Communication'!$AD$65="no","",ROUND($I2609,4))</f>
        <v>0.59399999999999997</v>
      </c>
      <c r="K2609" s="134">
        <f>IF('2-E-Communication'!$AD$66="no","",ROUND($I2609,4))</f>
        <v>0.59399999999999997</v>
      </c>
      <c r="L2609" s="134">
        <f>IF('2-E-Communication'!$AD$67="no","",ROUND($I2609,4))</f>
        <v>0.59399999999999997</v>
      </c>
      <c r="M2609" s="134">
        <f>IF('2-E-Communication'!$AD$68="no","",ROUND($I2609,4))</f>
        <v>0.59399999999999997</v>
      </c>
    </row>
    <row r="2610" spans="9:13" x14ac:dyDescent="0.25">
      <c r="I2610" s="134">
        <f t="shared" si="233"/>
        <v>0.59500000000000042</v>
      </c>
      <c r="J2610" s="134">
        <f>IF('2-E-Communication'!$AD$65="no","",ROUND($I2610,4))</f>
        <v>0.59499999999999997</v>
      </c>
      <c r="K2610" s="134">
        <f>IF('2-E-Communication'!$AD$66="no","",ROUND($I2610,4))</f>
        <v>0.59499999999999997</v>
      </c>
      <c r="L2610" s="134">
        <f>IF('2-E-Communication'!$AD$67="no","",ROUND($I2610,4))</f>
        <v>0.59499999999999997</v>
      </c>
      <c r="M2610" s="134">
        <f>IF('2-E-Communication'!$AD$68="no","",ROUND($I2610,4))</f>
        <v>0.59499999999999997</v>
      </c>
    </row>
    <row r="2611" spans="9:13" x14ac:dyDescent="0.25">
      <c r="I2611" s="134">
        <f t="shared" si="233"/>
        <v>0.59600000000000042</v>
      </c>
      <c r="J2611" s="134">
        <f>IF('2-E-Communication'!$AD$65="no","",ROUND($I2611,4))</f>
        <v>0.59599999999999997</v>
      </c>
      <c r="K2611" s="134">
        <f>IF('2-E-Communication'!$AD$66="no","",ROUND($I2611,4))</f>
        <v>0.59599999999999997</v>
      </c>
      <c r="L2611" s="134">
        <f>IF('2-E-Communication'!$AD$67="no","",ROUND($I2611,4))</f>
        <v>0.59599999999999997</v>
      </c>
      <c r="M2611" s="134">
        <f>IF('2-E-Communication'!$AD$68="no","",ROUND($I2611,4))</f>
        <v>0.59599999999999997</v>
      </c>
    </row>
    <row r="2612" spans="9:13" x14ac:dyDescent="0.25">
      <c r="I2612" s="134">
        <f t="shared" si="233"/>
        <v>0.59700000000000042</v>
      </c>
      <c r="J2612" s="134">
        <f>IF('2-E-Communication'!$AD$65="no","",ROUND($I2612,4))</f>
        <v>0.59699999999999998</v>
      </c>
      <c r="K2612" s="134">
        <f>IF('2-E-Communication'!$AD$66="no","",ROUND($I2612,4))</f>
        <v>0.59699999999999998</v>
      </c>
      <c r="L2612" s="134">
        <f>IF('2-E-Communication'!$AD$67="no","",ROUND($I2612,4))</f>
        <v>0.59699999999999998</v>
      </c>
      <c r="M2612" s="134">
        <f>IF('2-E-Communication'!$AD$68="no","",ROUND($I2612,4))</f>
        <v>0.59699999999999998</v>
      </c>
    </row>
    <row r="2613" spans="9:13" x14ac:dyDescent="0.25">
      <c r="I2613" s="134">
        <f t="shared" si="233"/>
        <v>0.59800000000000042</v>
      </c>
      <c r="J2613" s="134">
        <f>IF('2-E-Communication'!$AD$65="no","",ROUND($I2613,4))</f>
        <v>0.59799999999999998</v>
      </c>
      <c r="K2613" s="134">
        <f>IF('2-E-Communication'!$AD$66="no","",ROUND($I2613,4))</f>
        <v>0.59799999999999998</v>
      </c>
      <c r="L2613" s="134">
        <f>IF('2-E-Communication'!$AD$67="no","",ROUND($I2613,4))</f>
        <v>0.59799999999999998</v>
      </c>
      <c r="M2613" s="134">
        <f>IF('2-E-Communication'!$AD$68="no","",ROUND($I2613,4))</f>
        <v>0.59799999999999998</v>
      </c>
    </row>
    <row r="2614" spans="9:13" x14ac:dyDescent="0.25">
      <c r="I2614" s="134">
        <f t="shared" si="233"/>
        <v>0.59900000000000042</v>
      </c>
      <c r="J2614" s="134">
        <f>IF('2-E-Communication'!$AD$65="no","",ROUND($I2614,4))</f>
        <v>0.59899999999999998</v>
      </c>
      <c r="K2614" s="134">
        <f>IF('2-E-Communication'!$AD$66="no","",ROUND($I2614,4))</f>
        <v>0.59899999999999998</v>
      </c>
      <c r="L2614" s="134">
        <f>IF('2-E-Communication'!$AD$67="no","",ROUND($I2614,4))</f>
        <v>0.59899999999999998</v>
      </c>
      <c r="M2614" s="134">
        <f>IF('2-E-Communication'!$AD$68="no","",ROUND($I2614,4))</f>
        <v>0.59899999999999998</v>
      </c>
    </row>
    <row r="2615" spans="9:13" x14ac:dyDescent="0.25">
      <c r="I2615" s="134">
        <f t="shared" si="233"/>
        <v>0.60000000000000042</v>
      </c>
      <c r="J2615" s="134">
        <f>IF('2-E-Communication'!$AD$65="no","",ROUND($I2615,4))</f>
        <v>0.6</v>
      </c>
      <c r="K2615" s="134">
        <f>IF('2-E-Communication'!$AD$66="no","",ROUND($I2615,4))</f>
        <v>0.6</v>
      </c>
      <c r="L2615" s="134">
        <f>IF('2-E-Communication'!$AD$67="no","",ROUND($I2615,4))</f>
        <v>0.6</v>
      </c>
      <c r="M2615" s="134">
        <f>IF('2-E-Communication'!$AD$68="no","",ROUND($I2615,4))</f>
        <v>0.6</v>
      </c>
    </row>
    <row r="2616" spans="9:13" x14ac:dyDescent="0.25">
      <c r="I2616" s="134">
        <f t="shared" si="233"/>
        <v>0.60100000000000042</v>
      </c>
      <c r="J2616" s="134">
        <f>IF('2-E-Communication'!$AD$65="no","",ROUND($I2616,4))</f>
        <v>0.60099999999999998</v>
      </c>
      <c r="K2616" s="134">
        <f>IF('2-E-Communication'!$AD$66="no","",ROUND($I2616,4))</f>
        <v>0.60099999999999998</v>
      </c>
      <c r="L2616" s="134">
        <f>IF('2-E-Communication'!$AD$67="no","",ROUND($I2616,4))</f>
        <v>0.60099999999999998</v>
      </c>
      <c r="M2616" s="134">
        <f>IF('2-E-Communication'!$AD$68="no","",ROUND($I2616,4))</f>
        <v>0.60099999999999998</v>
      </c>
    </row>
    <row r="2617" spans="9:13" x14ac:dyDescent="0.25">
      <c r="I2617" s="134">
        <f t="shared" si="233"/>
        <v>0.60200000000000042</v>
      </c>
      <c r="J2617" s="134">
        <f>IF('2-E-Communication'!$AD$65="no","",ROUND($I2617,4))</f>
        <v>0.60199999999999998</v>
      </c>
      <c r="K2617" s="134">
        <f>IF('2-E-Communication'!$AD$66="no","",ROUND($I2617,4))</f>
        <v>0.60199999999999998</v>
      </c>
      <c r="L2617" s="134">
        <f>IF('2-E-Communication'!$AD$67="no","",ROUND($I2617,4))</f>
        <v>0.60199999999999998</v>
      </c>
      <c r="M2617" s="134">
        <f>IF('2-E-Communication'!$AD$68="no","",ROUND($I2617,4))</f>
        <v>0.60199999999999998</v>
      </c>
    </row>
    <row r="2618" spans="9:13" x14ac:dyDescent="0.25">
      <c r="I2618" s="134">
        <f t="shared" si="233"/>
        <v>0.60300000000000042</v>
      </c>
      <c r="J2618" s="134">
        <f>IF('2-E-Communication'!$AD$65="no","",ROUND($I2618,4))</f>
        <v>0.60299999999999998</v>
      </c>
      <c r="K2618" s="134">
        <f>IF('2-E-Communication'!$AD$66="no","",ROUND($I2618,4))</f>
        <v>0.60299999999999998</v>
      </c>
      <c r="L2618" s="134">
        <f>IF('2-E-Communication'!$AD$67="no","",ROUND($I2618,4))</f>
        <v>0.60299999999999998</v>
      </c>
      <c r="M2618" s="134">
        <f>IF('2-E-Communication'!$AD$68="no","",ROUND($I2618,4))</f>
        <v>0.60299999999999998</v>
      </c>
    </row>
    <row r="2619" spans="9:13" x14ac:dyDescent="0.25">
      <c r="I2619" s="134">
        <f t="shared" si="233"/>
        <v>0.60400000000000043</v>
      </c>
      <c r="J2619" s="134">
        <f>IF('2-E-Communication'!$AD$65="no","",ROUND($I2619,4))</f>
        <v>0.60399999999999998</v>
      </c>
      <c r="K2619" s="134">
        <f>IF('2-E-Communication'!$AD$66="no","",ROUND($I2619,4))</f>
        <v>0.60399999999999998</v>
      </c>
      <c r="L2619" s="134">
        <f>IF('2-E-Communication'!$AD$67="no","",ROUND($I2619,4))</f>
        <v>0.60399999999999998</v>
      </c>
      <c r="M2619" s="134">
        <f>IF('2-E-Communication'!$AD$68="no","",ROUND($I2619,4))</f>
        <v>0.60399999999999998</v>
      </c>
    </row>
    <row r="2620" spans="9:13" x14ac:dyDescent="0.25">
      <c r="I2620" s="134">
        <f t="shared" si="233"/>
        <v>0.60500000000000043</v>
      </c>
      <c r="J2620" s="134">
        <f>IF('2-E-Communication'!$AD$65="no","",ROUND($I2620,4))</f>
        <v>0.60499999999999998</v>
      </c>
      <c r="K2620" s="134">
        <f>IF('2-E-Communication'!$AD$66="no","",ROUND($I2620,4))</f>
        <v>0.60499999999999998</v>
      </c>
      <c r="L2620" s="134">
        <f>IF('2-E-Communication'!$AD$67="no","",ROUND($I2620,4))</f>
        <v>0.60499999999999998</v>
      </c>
      <c r="M2620" s="134">
        <f>IF('2-E-Communication'!$AD$68="no","",ROUND($I2620,4))</f>
        <v>0.60499999999999998</v>
      </c>
    </row>
    <row r="2621" spans="9:13" x14ac:dyDescent="0.25">
      <c r="I2621" s="134">
        <f t="shared" si="233"/>
        <v>0.60600000000000043</v>
      </c>
      <c r="J2621" s="134">
        <f>IF('2-E-Communication'!$AD$65="no","",ROUND($I2621,4))</f>
        <v>0.60599999999999998</v>
      </c>
      <c r="K2621" s="134">
        <f>IF('2-E-Communication'!$AD$66="no","",ROUND($I2621,4))</f>
        <v>0.60599999999999998</v>
      </c>
      <c r="L2621" s="134">
        <f>IF('2-E-Communication'!$AD$67="no","",ROUND($I2621,4))</f>
        <v>0.60599999999999998</v>
      </c>
      <c r="M2621" s="134">
        <f>IF('2-E-Communication'!$AD$68="no","",ROUND($I2621,4))</f>
        <v>0.60599999999999998</v>
      </c>
    </row>
    <row r="2622" spans="9:13" x14ac:dyDescent="0.25">
      <c r="I2622" s="134">
        <f t="shared" si="233"/>
        <v>0.60700000000000043</v>
      </c>
      <c r="J2622" s="134">
        <f>IF('2-E-Communication'!$AD$65="no","",ROUND($I2622,4))</f>
        <v>0.60699999999999998</v>
      </c>
      <c r="K2622" s="134">
        <f>IF('2-E-Communication'!$AD$66="no","",ROUND($I2622,4))</f>
        <v>0.60699999999999998</v>
      </c>
      <c r="L2622" s="134">
        <f>IF('2-E-Communication'!$AD$67="no","",ROUND($I2622,4))</f>
        <v>0.60699999999999998</v>
      </c>
      <c r="M2622" s="134">
        <f>IF('2-E-Communication'!$AD$68="no","",ROUND($I2622,4))</f>
        <v>0.60699999999999998</v>
      </c>
    </row>
    <row r="2623" spans="9:13" x14ac:dyDescent="0.25">
      <c r="I2623" s="134">
        <f t="shared" si="233"/>
        <v>0.60800000000000043</v>
      </c>
      <c r="J2623" s="134">
        <f>IF('2-E-Communication'!$AD$65="no","",ROUND($I2623,4))</f>
        <v>0.60799999999999998</v>
      </c>
      <c r="K2623" s="134">
        <f>IF('2-E-Communication'!$AD$66="no","",ROUND($I2623,4))</f>
        <v>0.60799999999999998</v>
      </c>
      <c r="L2623" s="134">
        <f>IF('2-E-Communication'!$AD$67="no","",ROUND($I2623,4))</f>
        <v>0.60799999999999998</v>
      </c>
      <c r="M2623" s="134">
        <f>IF('2-E-Communication'!$AD$68="no","",ROUND($I2623,4))</f>
        <v>0.60799999999999998</v>
      </c>
    </row>
    <row r="2624" spans="9:13" x14ac:dyDescent="0.25">
      <c r="I2624" s="134">
        <f t="shared" si="233"/>
        <v>0.60900000000000043</v>
      </c>
      <c r="J2624" s="134">
        <f>IF('2-E-Communication'!$AD$65="no","",ROUND($I2624,4))</f>
        <v>0.60899999999999999</v>
      </c>
      <c r="K2624" s="134">
        <f>IF('2-E-Communication'!$AD$66="no","",ROUND($I2624,4))</f>
        <v>0.60899999999999999</v>
      </c>
      <c r="L2624" s="134">
        <f>IF('2-E-Communication'!$AD$67="no","",ROUND($I2624,4))</f>
        <v>0.60899999999999999</v>
      </c>
      <c r="M2624" s="134">
        <f>IF('2-E-Communication'!$AD$68="no","",ROUND($I2624,4))</f>
        <v>0.60899999999999999</v>
      </c>
    </row>
    <row r="2625" spans="9:13" x14ac:dyDescent="0.25">
      <c r="I2625" s="134">
        <f t="shared" si="233"/>
        <v>0.61000000000000043</v>
      </c>
      <c r="J2625" s="134">
        <f>IF('2-E-Communication'!$AD$65="no","",ROUND($I2625,4))</f>
        <v>0.61</v>
      </c>
      <c r="K2625" s="134">
        <f>IF('2-E-Communication'!$AD$66="no","",ROUND($I2625,4))</f>
        <v>0.61</v>
      </c>
      <c r="L2625" s="134">
        <f>IF('2-E-Communication'!$AD$67="no","",ROUND($I2625,4))</f>
        <v>0.61</v>
      </c>
      <c r="M2625" s="134">
        <f>IF('2-E-Communication'!$AD$68="no","",ROUND($I2625,4))</f>
        <v>0.61</v>
      </c>
    </row>
    <row r="2626" spans="9:13" x14ac:dyDescent="0.25">
      <c r="I2626" s="134">
        <f t="shared" si="233"/>
        <v>0.61100000000000043</v>
      </c>
      <c r="J2626" s="134">
        <f>IF('2-E-Communication'!$AD$65="no","",ROUND($I2626,4))</f>
        <v>0.61099999999999999</v>
      </c>
      <c r="K2626" s="134">
        <f>IF('2-E-Communication'!$AD$66="no","",ROUND($I2626,4))</f>
        <v>0.61099999999999999</v>
      </c>
      <c r="L2626" s="134">
        <f>IF('2-E-Communication'!$AD$67="no","",ROUND($I2626,4))</f>
        <v>0.61099999999999999</v>
      </c>
      <c r="M2626" s="134">
        <f>IF('2-E-Communication'!$AD$68="no","",ROUND($I2626,4))</f>
        <v>0.61099999999999999</v>
      </c>
    </row>
    <row r="2627" spans="9:13" x14ac:dyDescent="0.25">
      <c r="I2627" s="134">
        <f t="shared" si="233"/>
        <v>0.61200000000000043</v>
      </c>
      <c r="J2627" s="134">
        <f>IF('2-E-Communication'!$AD$65="no","",ROUND($I2627,4))</f>
        <v>0.61199999999999999</v>
      </c>
      <c r="K2627" s="134">
        <f>IF('2-E-Communication'!$AD$66="no","",ROUND($I2627,4))</f>
        <v>0.61199999999999999</v>
      </c>
      <c r="L2627" s="134">
        <f>IF('2-E-Communication'!$AD$67="no","",ROUND($I2627,4))</f>
        <v>0.61199999999999999</v>
      </c>
      <c r="M2627" s="134">
        <f>IF('2-E-Communication'!$AD$68="no","",ROUND($I2627,4))</f>
        <v>0.61199999999999999</v>
      </c>
    </row>
    <row r="2628" spans="9:13" x14ac:dyDescent="0.25">
      <c r="I2628" s="134">
        <f t="shared" si="233"/>
        <v>0.61300000000000043</v>
      </c>
      <c r="J2628" s="134">
        <f>IF('2-E-Communication'!$AD$65="no","",ROUND($I2628,4))</f>
        <v>0.61299999999999999</v>
      </c>
      <c r="K2628" s="134">
        <f>IF('2-E-Communication'!$AD$66="no","",ROUND($I2628,4))</f>
        <v>0.61299999999999999</v>
      </c>
      <c r="L2628" s="134">
        <f>IF('2-E-Communication'!$AD$67="no","",ROUND($I2628,4))</f>
        <v>0.61299999999999999</v>
      </c>
      <c r="M2628" s="134">
        <f>IF('2-E-Communication'!$AD$68="no","",ROUND($I2628,4))</f>
        <v>0.61299999999999999</v>
      </c>
    </row>
    <row r="2629" spans="9:13" x14ac:dyDescent="0.25">
      <c r="I2629" s="134">
        <f t="shared" si="233"/>
        <v>0.61400000000000043</v>
      </c>
      <c r="J2629" s="134">
        <f>IF('2-E-Communication'!$AD$65="no","",ROUND($I2629,4))</f>
        <v>0.61399999999999999</v>
      </c>
      <c r="K2629" s="134">
        <f>IF('2-E-Communication'!$AD$66="no","",ROUND($I2629,4))</f>
        <v>0.61399999999999999</v>
      </c>
      <c r="L2629" s="134">
        <f>IF('2-E-Communication'!$AD$67="no","",ROUND($I2629,4))</f>
        <v>0.61399999999999999</v>
      </c>
      <c r="M2629" s="134">
        <f>IF('2-E-Communication'!$AD$68="no","",ROUND($I2629,4))</f>
        <v>0.61399999999999999</v>
      </c>
    </row>
    <row r="2630" spans="9:13" x14ac:dyDescent="0.25">
      <c r="I2630" s="134">
        <f t="shared" si="233"/>
        <v>0.61500000000000044</v>
      </c>
      <c r="J2630" s="134">
        <f>IF('2-E-Communication'!$AD$65="no","",ROUND($I2630,4))</f>
        <v>0.61499999999999999</v>
      </c>
      <c r="K2630" s="134">
        <f>IF('2-E-Communication'!$AD$66="no","",ROUND($I2630,4))</f>
        <v>0.61499999999999999</v>
      </c>
      <c r="L2630" s="134">
        <f>IF('2-E-Communication'!$AD$67="no","",ROUND($I2630,4))</f>
        <v>0.61499999999999999</v>
      </c>
      <c r="M2630" s="134">
        <f>IF('2-E-Communication'!$AD$68="no","",ROUND($I2630,4))</f>
        <v>0.61499999999999999</v>
      </c>
    </row>
    <row r="2631" spans="9:13" x14ac:dyDescent="0.25">
      <c r="I2631" s="134">
        <f t="shared" si="233"/>
        <v>0.61600000000000044</v>
      </c>
      <c r="J2631" s="134">
        <f>IF('2-E-Communication'!$AD$65="no","",ROUND($I2631,4))</f>
        <v>0.61599999999999999</v>
      </c>
      <c r="K2631" s="134">
        <f>IF('2-E-Communication'!$AD$66="no","",ROUND($I2631,4))</f>
        <v>0.61599999999999999</v>
      </c>
      <c r="L2631" s="134">
        <f>IF('2-E-Communication'!$AD$67="no","",ROUND($I2631,4))</f>
        <v>0.61599999999999999</v>
      </c>
      <c r="M2631" s="134">
        <f>IF('2-E-Communication'!$AD$68="no","",ROUND($I2631,4))</f>
        <v>0.61599999999999999</v>
      </c>
    </row>
    <row r="2632" spans="9:13" x14ac:dyDescent="0.25">
      <c r="I2632" s="134">
        <f t="shared" si="233"/>
        <v>0.61700000000000044</v>
      </c>
      <c r="J2632" s="134">
        <f>IF('2-E-Communication'!$AD$65="no","",ROUND($I2632,4))</f>
        <v>0.61699999999999999</v>
      </c>
      <c r="K2632" s="134">
        <f>IF('2-E-Communication'!$AD$66="no","",ROUND($I2632,4))</f>
        <v>0.61699999999999999</v>
      </c>
      <c r="L2632" s="134">
        <f>IF('2-E-Communication'!$AD$67="no","",ROUND($I2632,4))</f>
        <v>0.61699999999999999</v>
      </c>
      <c r="M2632" s="134">
        <f>IF('2-E-Communication'!$AD$68="no","",ROUND($I2632,4))</f>
        <v>0.61699999999999999</v>
      </c>
    </row>
    <row r="2633" spans="9:13" x14ac:dyDescent="0.25">
      <c r="I2633" s="134">
        <f t="shared" si="233"/>
        <v>0.61800000000000044</v>
      </c>
      <c r="J2633" s="134">
        <f>IF('2-E-Communication'!$AD$65="no","",ROUND($I2633,4))</f>
        <v>0.61799999999999999</v>
      </c>
      <c r="K2633" s="134">
        <f>IF('2-E-Communication'!$AD$66="no","",ROUND($I2633,4))</f>
        <v>0.61799999999999999</v>
      </c>
      <c r="L2633" s="134">
        <f>IF('2-E-Communication'!$AD$67="no","",ROUND($I2633,4))</f>
        <v>0.61799999999999999</v>
      </c>
      <c r="M2633" s="134">
        <f>IF('2-E-Communication'!$AD$68="no","",ROUND($I2633,4))</f>
        <v>0.61799999999999999</v>
      </c>
    </row>
    <row r="2634" spans="9:13" x14ac:dyDescent="0.25">
      <c r="I2634" s="134">
        <f t="shared" si="233"/>
        <v>0.61900000000000044</v>
      </c>
      <c r="J2634" s="134">
        <f>IF('2-E-Communication'!$AD$65="no","",ROUND($I2634,4))</f>
        <v>0.61899999999999999</v>
      </c>
      <c r="K2634" s="134">
        <f>IF('2-E-Communication'!$AD$66="no","",ROUND($I2634,4))</f>
        <v>0.61899999999999999</v>
      </c>
      <c r="L2634" s="134">
        <f>IF('2-E-Communication'!$AD$67="no","",ROUND($I2634,4))</f>
        <v>0.61899999999999999</v>
      </c>
      <c r="M2634" s="134">
        <f>IF('2-E-Communication'!$AD$68="no","",ROUND($I2634,4))</f>
        <v>0.61899999999999999</v>
      </c>
    </row>
    <row r="2635" spans="9:13" x14ac:dyDescent="0.25">
      <c r="I2635" s="134">
        <f t="shared" si="233"/>
        <v>0.62000000000000044</v>
      </c>
      <c r="J2635" s="134">
        <f>IF('2-E-Communication'!$AD$65="no","",ROUND($I2635,4))</f>
        <v>0.62</v>
      </c>
      <c r="K2635" s="134">
        <f>IF('2-E-Communication'!$AD$66="no","",ROUND($I2635,4))</f>
        <v>0.62</v>
      </c>
      <c r="L2635" s="134">
        <f>IF('2-E-Communication'!$AD$67="no","",ROUND($I2635,4))</f>
        <v>0.62</v>
      </c>
      <c r="M2635" s="134">
        <f>IF('2-E-Communication'!$AD$68="no","",ROUND($I2635,4))</f>
        <v>0.62</v>
      </c>
    </row>
    <row r="2636" spans="9:13" x14ac:dyDescent="0.25">
      <c r="I2636" s="134">
        <f t="shared" si="233"/>
        <v>0.62100000000000044</v>
      </c>
      <c r="J2636" s="134">
        <f>IF('2-E-Communication'!$AD$65="no","",ROUND($I2636,4))</f>
        <v>0.621</v>
      </c>
      <c r="K2636" s="134">
        <f>IF('2-E-Communication'!$AD$66="no","",ROUND($I2636,4))</f>
        <v>0.621</v>
      </c>
      <c r="L2636" s="134">
        <f>IF('2-E-Communication'!$AD$67="no","",ROUND($I2636,4))</f>
        <v>0.621</v>
      </c>
      <c r="M2636" s="134">
        <f>IF('2-E-Communication'!$AD$68="no","",ROUND($I2636,4))</f>
        <v>0.621</v>
      </c>
    </row>
    <row r="2637" spans="9:13" x14ac:dyDescent="0.25">
      <c r="I2637" s="134">
        <f t="shared" si="233"/>
        <v>0.62200000000000044</v>
      </c>
      <c r="J2637" s="134">
        <f>IF('2-E-Communication'!$AD$65="no","",ROUND($I2637,4))</f>
        <v>0.622</v>
      </c>
      <c r="K2637" s="134">
        <f>IF('2-E-Communication'!$AD$66="no","",ROUND($I2637,4))</f>
        <v>0.622</v>
      </c>
      <c r="L2637" s="134">
        <f>IF('2-E-Communication'!$AD$67="no","",ROUND($I2637,4))</f>
        <v>0.622</v>
      </c>
      <c r="M2637" s="134">
        <f>IF('2-E-Communication'!$AD$68="no","",ROUND($I2637,4))</f>
        <v>0.622</v>
      </c>
    </row>
    <row r="2638" spans="9:13" x14ac:dyDescent="0.25">
      <c r="I2638" s="134">
        <f t="shared" si="233"/>
        <v>0.62300000000000044</v>
      </c>
      <c r="J2638" s="134">
        <f>IF('2-E-Communication'!$AD$65="no","",ROUND($I2638,4))</f>
        <v>0.623</v>
      </c>
      <c r="K2638" s="134">
        <f>IF('2-E-Communication'!$AD$66="no","",ROUND($I2638,4))</f>
        <v>0.623</v>
      </c>
      <c r="L2638" s="134">
        <f>IF('2-E-Communication'!$AD$67="no","",ROUND($I2638,4))</f>
        <v>0.623</v>
      </c>
      <c r="M2638" s="134">
        <f>IF('2-E-Communication'!$AD$68="no","",ROUND($I2638,4))</f>
        <v>0.623</v>
      </c>
    </row>
    <row r="2639" spans="9:13" x14ac:dyDescent="0.25">
      <c r="I2639" s="134">
        <f t="shared" si="233"/>
        <v>0.62400000000000044</v>
      </c>
      <c r="J2639" s="134">
        <f>IF('2-E-Communication'!$AD$65="no","",ROUND($I2639,4))</f>
        <v>0.624</v>
      </c>
      <c r="K2639" s="134">
        <f>IF('2-E-Communication'!$AD$66="no","",ROUND($I2639,4))</f>
        <v>0.624</v>
      </c>
      <c r="L2639" s="134">
        <f>IF('2-E-Communication'!$AD$67="no","",ROUND($I2639,4))</f>
        <v>0.624</v>
      </c>
      <c r="M2639" s="134">
        <f>IF('2-E-Communication'!$AD$68="no","",ROUND($I2639,4))</f>
        <v>0.624</v>
      </c>
    </row>
    <row r="2640" spans="9:13" x14ac:dyDescent="0.25">
      <c r="I2640" s="134">
        <f t="shared" si="233"/>
        <v>0.62500000000000044</v>
      </c>
      <c r="J2640" s="134">
        <f>IF('2-E-Communication'!$AD$65="no","",ROUND($I2640,4))</f>
        <v>0.625</v>
      </c>
      <c r="K2640" s="134">
        <f>IF('2-E-Communication'!$AD$66="no","",ROUND($I2640,4))</f>
        <v>0.625</v>
      </c>
      <c r="L2640" s="134">
        <f>IF('2-E-Communication'!$AD$67="no","",ROUND($I2640,4))</f>
        <v>0.625</v>
      </c>
      <c r="M2640" s="134">
        <f>IF('2-E-Communication'!$AD$68="no","",ROUND($I2640,4))</f>
        <v>0.625</v>
      </c>
    </row>
    <row r="2641" spans="9:13" x14ac:dyDescent="0.25">
      <c r="I2641" s="134">
        <f t="shared" si="233"/>
        <v>0.62600000000000044</v>
      </c>
      <c r="J2641" s="134">
        <f>IF('2-E-Communication'!$AD$65="no","",ROUND($I2641,4))</f>
        <v>0.626</v>
      </c>
      <c r="K2641" s="134">
        <f>IF('2-E-Communication'!$AD$66="no","",ROUND($I2641,4))</f>
        <v>0.626</v>
      </c>
      <c r="L2641" s="134">
        <f>IF('2-E-Communication'!$AD$67="no","",ROUND($I2641,4))</f>
        <v>0.626</v>
      </c>
      <c r="M2641" s="134">
        <f>IF('2-E-Communication'!$AD$68="no","",ROUND($I2641,4))</f>
        <v>0.626</v>
      </c>
    </row>
    <row r="2642" spans="9:13" x14ac:dyDescent="0.25">
      <c r="I2642" s="134">
        <f t="shared" si="233"/>
        <v>0.62700000000000045</v>
      </c>
      <c r="J2642" s="134">
        <f>IF('2-E-Communication'!$AD$65="no","",ROUND($I2642,4))</f>
        <v>0.627</v>
      </c>
      <c r="K2642" s="134">
        <f>IF('2-E-Communication'!$AD$66="no","",ROUND($I2642,4))</f>
        <v>0.627</v>
      </c>
      <c r="L2642" s="134">
        <f>IF('2-E-Communication'!$AD$67="no","",ROUND($I2642,4))</f>
        <v>0.627</v>
      </c>
      <c r="M2642" s="134">
        <f>IF('2-E-Communication'!$AD$68="no","",ROUND($I2642,4))</f>
        <v>0.627</v>
      </c>
    </row>
    <row r="2643" spans="9:13" x14ac:dyDescent="0.25">
      <c r="I2643" s="134">
        <f t="shared" si="233"/>
        <v>0.62800000000000045</v>
      </c>
      <c r="J2643" s="134">
        <f>IF('2-E-Communication'!$AD$65="no","",ROUND($I2643,4))</f>
        <v>0.628</v>
      </c>
      <c r="K2643" s="134">
        <f>IF('2-E-Communication'!$AD$66="no","",ROUND($I2643,4))</f>
        <v>0.628</v>
      </c>
      <c r="L2643" s="134">
        <f>IF('2-E-Communication'!$AD$67="no","",ROUND($I2643,4))</f>
        <v>0.628</v>
      </c>
      <c r="M2643" s="134">
        <f>IF('2-E-Communication'!$AD$68="no","",ROUND($I2643,4))</f>
        <v>0.628</v>
      </c>
    </row>
    <row r="2644" spans="9:13" x14ac:dyDescent="0.25">
      <c r="I2644" s="134">
        <f t="shared" si="233"/>
        <v>0.62900000000000045</v>
      </c>
      <c r="J2644" s="134">
        <f>IF('2-E-Communication'!$AD$65="no","",ROUND($I2644,4))</f>
        <v>0.629</v>
      </c>
      <c r="K2644" s="134">
        <f>IF('2-E-Communication'!$AD$66="no","",ROUND($I2644,4))</f>
        <v>0.629</v>
      </c>
      <c r="L2644" s="134">
        <f>IF('2-E-Communication'!$AD$67="no","",ROUND($I2644,4))</f>
        <v>0.629</v>
      </c>
      <c r="M2644" s="134">
        <f>IF('2-E-Communication'!$AD$68="no","",ROUND($I2644,4))</f>
        <v>0.629</v>
      </c>
    </row>
    <row r="2645" spans="9:13" x14ac:dyDescent="0.25">
      <c r="I2645" s="134">
        <f t="shared" si="233"/>
        <v>0.63000000000000045</v>
      </c>
      <c r="J2645" s="134">
        <f>IF('2-E-Communication'!$AD$65="no","",ROUND($I2645,4))</f>
        <v>0.63</v>
      </c>
      <c r="K2645" s="134">
        <f>IF('2-E-Communication'!$AD$66="no","",ROUND($I2645,4))</f>
        <v>0.63</v>
      </c>
      <c r="L2645" s="134">
        <f>IF('2-E-Communication'!$AD$67="no","",ROUND($I2645,4))</f>
        <v>0.63</v>
      </c>
      <c r="M2645" s="134">
        <f>IF('2-E-Communication'!$AD$68="no","",ROUND($I2645,4))</f>
        <v>0.63</v>
      </c>
    </row>
    <row r="2646" spans="9:13" x14ac:dyDescent="0.25">
      <c r="I2646" s="134">
        <f t="shared" si="233"/>
        <v>0.63100000000000045</v>
      </c>
      <c r="J2646" s="134">
        <f>IF('2-E-Communication'!$AD$65="no","",ROUND($I2646,4))</f>
        <v>0.63100000000000001</v>
      </c>
      <c r="K2646" s="134">
        <f>IF('2-E-Communication'!$AD$66="no","",ROUND($I2646,4))</f>
        <v>0.63100000000000001</v>
      </c>
      <c r="L2646" s="134">
        <f>IF('2-E-Communication'!$AD$67="no","",ROUND($I2646,4))</f>
        <v>0.63100000000000001</v>
      </c>
      <c r="M2646" s="134">
        <f>IF('2-E-Communication'!$AD$68="no","",ROUND($I2646,4))</f>
        <v>0.63100000000000001</v>
      </c>
    </row>
    <row r="2647" spans="9:13" x14ac:dyDescent="0.25">
      <c r="I2647" s="134">
        <f t="shared" si="233"/>
        <v>0.63200000000000045</v>
      </c>
      <c r="J2647" s="134">
        <f>IF('2-E-Communication'!$AD$65="no","",ROUND($I2647,4))</f>
        <v>0.63200000000000001</v>
      </c>
      <c r="K2647" s="134">
        <f>IF('2-E-Communication'!$AD$66="no","",ROUND($I2647,4))</f>
        <v>0.63200000000000001</v>
      </c>
      <c r="L2647" s="134">
        <f>IF('2-E-Communication'!$AD$67="no","",ROUND($I2647,4))</f>
        <v>0.63200000000000001</v>
      </c>
      <c r="M2647" s="134">
        <f>IF('2-E-Communication'!$AD$68="no","",ROUND($I2647,4))</f>
        <v>0.63200000000000001</v>
      </c>
    </row>
    <row r="2648" spans="9:13" x14ac:dyDescent="0.25">
      <c r="I2648" s="134">
        <f t="shared" ref="I2648:I2711" si="234">I2647+0.001</f>
        <v>0.63300000000000045</v>
      </c>
      <c r="J2648" s="134">
        <f>IF('2-E-Communication'!$AD$65="no","",ROUND($I2648,4))</f>
        <v>0.63300000000000001</v>
      </c>
      <c r="K2648" s="134">
        <f>IF('2-E-Communication'!$AD$66="no","",ROUND($I2648,4))</f>
        <v>0.63300000000000001</v>
      </c>
      <c r="L2648" s="134">
        <f>IF('2-E-Communication'!$AD$67="no","",ROUND($I2648,4))</f>
        <v>0.63300000000000001</v>
      </c>
      <c r="M2648" s="134">
        <f>IF('2-E-Communication'!$AD$68="no","",ROUND($I2648,4))</f>
        <v>0.63300000000000001</v>
      </c>
    </row>
    <row r="2649" spans="9:13" x14ac:dyDescent="0.25">
      <c r="I2649" s="134">
        <f t="shared" si="234"/>
        <v>0.63400000000000045</v>
      </c>
      <c r="J2649" s="134">
        <f>IF('2-E-Communication'!$AD$65="no","",ROUND($I2649,4))</f>
        <v>0.63400000000000001</v>
      </c>
      <c r="K2649" s="134">
        <f>IF('2-E-Communication'!$AD$66="no","",ROUND($I2649,4))</f>
        <v>0.63400000000000001</v>
      </c>
      <c r="L2649" s="134">
        <f>IF('2-E-Communication'!$AD$67="no","",ROUND($I2649,4))</f>
        <v>0.63400000000000001</v>
      </c>
      <c r="M2649" s="134">
        <f>IF('2-E-Communication'!$AD$68="no","",ROUND($I2649,4))</f>
        <v>0.63400000000000001</v>
      </c>
    </row>
    <row r="2650" spans="9:13" x14ac:dyDescent="0.25">
      <c r="I2650" s="134">
        <f t="shared" si="234"/>
        <v>0.63500000000000045</v>
      </c>
      <c r="J2650" s="134">
        <f>IF('2-E-Communication'!$AD$65="no","",ROUND($I2650,4))</f>
        <v>0.63500000000000001</v>
      </c>
      <c r="K2650" s="134">
        <f>IF('2-E-Communication'!$AD$66="no","",ROUND($I2650,4))</f>
        <v>0.63500000000000001</v>
      </c>
      <c r="L2650" s="134">
        <f>IF('2-E-Communication'!$AD$67="no","",ROUND($I2650,4))</f>
        <v>0.63500000000000001</v>
      </c>
      <c r="M2650" s="134">
        <f>IF('2-E-Communication'!$AD$68="no","",ROUND($I2650,4))</f>
        <v>0.63500000000000001</v>
      </c>
    </row>
    <row r="2651" spans="9:13" x14ac:dyDescent="0.25">
      <c r="I2651" s="134">
        <f t="shared" si="234"/>
        <v>0.63600000000000045</v>
      </c>
      <c r="J2651" s="134">
        <f>IF('2-E-Communication'!$AD$65="no","",ROUND($I2651,4))</f>
        <v>0.63600000000000001</v>
      </c>
      <c r="K2651" s="134">
        <f>IF('2-E-Communication'!$AD$66="no","",ROUND($I2651,4))</f>
        <v>0.63600000000000001</v>
      </c>
      <c r="L2651" s="134">
        <f>IF('2-E-Communication'!$AD$67="no","",ROUND($I2651,4))</f>
        <v>0.63600000000000001</v>
      </c>
      <c r="M2651" s="134">
        <f>IF('2-E-Communication'!$AD$68="no","",ROUND($I2651,4))</f>
        <v>0.63600000000000001</v>
      </c>
    </row>
    <row r="2652" spans="9:13" x14ac:dyDescent="0.25">
      <c r="I2652" s="134">
        <f t="shared" si="234"/>
        <v>0.63700000000000045</v>
      </c>
      <c r="J2652" s="134">
        <f>IF('2-E-Communication'!$AD$65="no","",ROUND($I2652,4))</f>
        <v>0.63700000000000001</v>
      </c>
      <c r="K2652" s="134">
        <f>IF('2-E-Communication'!$AD$66="no","",ROUND($I2652,4))</f>
        <v>0.63700000000000001</v>
      </c>
      <c r="L2652" s="134">
        <f>IF('2-E-Communication'!$AD$67="no","",ROUND($I2652,4))</f>
        <v>0.63700000000000001</v>
      </c>
      <c r="M2652" s="134">
        <f>IF('2-E-Communication'!$AD$68="no","",ROUND($I2652,4))</f>
        <v>0.63700000000000001</v>
      </c>
    </row>
    <row r="2653" spans="9:13" x14ac:dyDescent="0.25">
      <c r="I2653" s="134">
        <f t="shared" si="234"/>
        <v>0.63800000000000046</v>
      </c>
      <c r="J2653" s="134">
        <f>IF('2-E-Communication'!$AD$65="no","",ROUND($I2653,4))</f>
        <v>0.63800000000000001</v>
      </c>
      <c r="K2653" s="134">
        <f>IF('2-E-Communication'!$AD$66="no","",ROUND($I2653,4))</f>
        <v>0.63800000000000001</v>
      </c>
      <c r="L2653" s="134">
        <f>IF('2-E-Communication'!$AD$67="no","",ROUND($I2653,4))</f>
        <v>0.63800000000000001</v>
      </c>
      <c r="M2653" s="134">
        <f>IF('2-E-Communication'!$AD$68="no","",ROUND($I2653,4))</f>
        <v>0.63800000000000001</v>
      </c>
    </row>
    <row r="2654" spans="9:13" x14ac:dyDescent="0.25">
      <c r="I2654" s="134">
        <f t="shared" si="234"/>
        <v>0.63900000000000046</v>
      </c>
      <c r="J2654" s="134">
        <f>IF('2-E-Communication'!$AD$65="no","",ROUND($I2654,4))</f>
        <v>0.63900000000000001</v>
      </c>
      <c r="K2654" s="134">
        <f>IF('2-E-Communication'!$AD$66="no","",ROUND($I2654,4))</f>
        <v>0.63900000000000001</v>
      </c>
      <c r="L2654" s="134">
        <f>IF('2-E-Communication'!$AD$67="no","",ROUND($I2654,4))</f>
        <v>0.63900000000000001</v>
      </c>
      <c r="M2654" s="134">
        <f>IF('2-E-Communication'!$AD$68="no","",ROUND($I2654,4))</f>
        <v>0.63900000000000001</v>
      </c>
    </row>
    <row r="2655" spans="9:13" x14ac:dyDescent="0.25">
      <c r="I2655" s="134">
        <f t="shared" si="234"/>
        <v>0.64000000000000046</v>
      </c>
      <c r="J2655" s="134">
        <f>IF('2-E-Communication'!$AD$65="no","",ROUND($I2655,4))</f>
        <v>0.64</v>
      </c>
      <c r="K2655" s="134">
        <f>IF('2-E-Communication'!$AD$66="no","",ROUND($I2655,4))</f>
        <v>0.64</v>
      </c>
      <c r="L2655" s="134">
        <f>IF('2-E-Communication'!$AD$67="no","",ROUND($I2655,4))</f>
        <v>0.64</v>
      </c>
      <c r="M2655" s="134">
        <f>IF('2-E-Communication'!$AD$68="no","",ROUND($I2655,4))</f>
        <v>0.64</v>
      </c>
    </row>
    <row r="2656" spans="9:13" x14ac:dyDescent="0.25">
      <c r="I2656" s="134">
        <f t="shared" si="234"/>
        <v>0.64100000000000046</v>
      </c>
      <c r="J2656" s="134">
        <f>IF('2-E-Communication'!$AD$65="no","",ROUND($I2656,4))</f>
        <v>0.64100000000000001</v>
      </c>
      <c r="K2656" s="134">
        <f>IF('2-E-Communication'!$AD$66="no","",ROUND($I2656,4))</f>
        <v>0.64100000000000001</v>
      </c>
      <c r="L2656" s="134">
        <f>IF('2-E-Communication'!$AD$67="no","",ROUND($I2656,4))</f>
        <v>0.64100000000000001</v>
      </c>
      <c r="M2656" s="134">
        <f>IF('2-E-Communication'!$AD$68="no","",ROUND($I2656,4))</f>
        <v>0.64100000000000001</v>
      </c>
    </row>
    <row r="2657" spans="9:13" x14ac:dyDescent="0.25">
      <c r="I2657" s="134">
        <f t="shared" si="234"/>
        <v>0.64200000000000046</v>
      </c>
      <c r="J2657" s="134">
        <f>IF('2-E-Communication'!$AD$65="no","",ROUND($I2657,4))</f>
        <v>0.64200000000000002</v>
      </c>
      <c r="K2657" s="134">
        <f>IF('2-E-Communication'!$AD$66="no","",ROUND($I2657,4))</f>
        <v>0.64200000000000002</v>
      </c>
      <c r="L2657" s="134">
        <f>IF('2-E-Communication'!$AD$67="no","",ROUND($I2657,4))</f>
        <v>0.64200000000000002</v>
      </c>
      <c r="M2657" s="134">
        <f>IF('2-E-Communication'!$AD$68="no","",ROUND($I2657,4))</f>
        <v>0.64200000000000002</v>
      </c>
    </row>
    <row r="2658" spans="9:13" x14ac:dyDescent="0.25">
      <c r="I2658" s="134">
        <f t="shared" si="234"/>
        <v>0.64300000000000046</v>
      </c>
      <c r="J2658" s="134">
        <f>IF('2-E-Communication'!$AD$65="no","",ROUND($I2658,4))</f>
        <v>0.64300000000000002</v>
      </c>
      <c r="K2658" s="134">
        <f>IF('2-E-Communication'!$AD$66="no","",ROUND($I2658,4))</f>
        <v>0.64300000000000002</v>
      </c>
      <c r="L2658" s="134">
        <f>IF('2-E-Communication'!$AD$67="no","",ROUND($I2658,4))</f>
        <v>0.64300000000000002</v>
      </c>
      <c r="M2658" s="134">
        <f>IF('2-E-Communication'!$AD$68="no","",ROUND($I2658,4))</f>
        <v>0.64300000000000002</v>
      </c>
    </row>
    <row r="2659" spans="9:13" x14ac:dyDescent="0.25">
      <c r="I2659" s="134">
        <f t="shared" si="234"/>
        <v>0.64400000000000046</v>
      </c>
      <c r="J2659" s="134">
        <f>IF('2-E-Communication'!$AD$65="no","",ROUND($I2659,4))</f>
        <v>0.64400000000000002</v>
      </c>
      <c r="K2659" s="134">
        <f>IF('2-E-Communication'!$AD$66="no","",ROUND($I2659,4))</f>
        <v>0.64400000000000002</v>
      </c>
      <c r="L2659" s="134">
        <f>IF('2-E-Communication'!$AD$67="no","",ROUND($I2659,4))</f>
        <v>0.64400000000000002</v>
      </c>
      <c r="M2659" s="134">
        <f>IF('2-E-Communication'!$AD$68="no","",ROUND($I2659,4))</f>
        <v>0.64400000000000002</v>
      </c>
    </row>
    <row r="2660" spans="9:13" x14ac:dyDescent="0.25">
      <c r="I2660" s="134">
        <f t="shared" si="234"/>
        <v>0.64500000000000046</v>
      </c>
      <c r="J2660" s="134">
        <f>IF('2-E-Communication'!$AD$65="no","",ROUND($I2660,4))</f>
        <v>0.64500000000000002</v>
      </c>
      <c r="K2660" s="134">
        <f>IF('2-E-Communication'!$AD$66="no","",ROUND($I2660,4))</f>
        <v>0.64500000000000002</v>
      </c>
      <c r="L2660" s="134">
        <f>IF('2-E-Communication'!$AD$67="no","",ROUND($I2660,4))</f>
        <v>0.64500000000000002</v>
      </c>
      <c r="M2660" s="134">
        <f>IF('2-E-Communication'!$AD$68="no","",ROUND($I2660,4))</f>
        <v>0.64500000000000002</v>
      </c>
    </row>
    <row r="2661" spans="9:13" x14ac:dyDescent="0.25">
      <c r="I2661" s="134">
        <f t="shared" si="234"/>
        <v>0.64600000000000046</v>
      </c>
      <c r="J2661" s="134">
        <f>IF('2-E-Communication'!$AD$65="no","",ROUND($I2661,4))</f>
        <v>0.64600000000000002</v>
      </c>
      <c r="K2661" s="134">
        <f>IF('2-E-Communication'!$AD$66="no","",ROUND($I2661,4))</f>
        <v>0.64600000000000002</v>
      </c>
      <c r="L2661" s="134">
        <f>IF('2-E-Communication'!$AD$67="no","",ROUND($I2661,4))</f>
        <v>0.64600000000000002</v>
      </c>
      <c r="M2661" s="134">
        <f>IF('2-E-Communication'!$AD$68="no","",ROUND($I2661,4))</f>
        <v>0.64600000000000002</v>
      </c>
    </row>
    <row r="2662" spans="9:13" x14ac:dyDescent="0.25">
      <c r="I2662" s="134">
        <f t="shared" si="234"/>
        <v>0.64700000000000046</v>
      </c>
      <c r="J2662" s="134">
        <f>IF('2-E-Communication'!$AD$65="no","",ROUND($I2662,4))</f>
        <v>0.64700000000000002</v>
      </c>
      <c r="K2662" s="134">
        <f>IF('2-E-Communication'!$AD$66="no","",ROUND($I2662,4))</f>
        <v>0.64700000000000002</v>
      </c>
      <c r="L2662" s="134">
        <f>IF('2-E-Communication'!$AD$67="no","",ROUND($I2662,4))</f>
        <v>0.64700000000000002</v>
      </c>
      <c r="M2662" s="134">
        <f>IF('2-E-Communication'!$AD$68="no","",ROUND($I2662,4))</f>
        <v>0.64700000000000002</v>
      </c>
    </row>
    <row r="2663" spans="9:13" x14ac:dyDescent="0.25">
      <c r="I2663" s="134">
        <f t="shared" si="234"/>
        <v>0.64800000000000046</v>
      </c>
      <c r="J2663" s="134">
        <f>IF('2-E-Communication'!$AD$65="no","",ROUND($I2663,4))</f>
        <v>0.64800000000000002</v>
      </c>
      <c r="K2663" s="134">
        <f>IF('2-E-Communication'!$AD$66="no","",ROUND($I2663,4))</f>
        <v>0.64800000000000002</v>
      </c>
      <c r="L2663" s="134">
        <f>IF('2-E-Communication'!$AD$67="no","",ROUND($I2663,4))</f>
        <v>0.64800000000000002</v>
      </c>
      <c r="M2663" s="134">
        <f>IF('2-E-Communication'!$AD$68="no","",ROUND($I2663,4))</f>
        <v>0.64800000000000002</v>
      </c>
    </row>
    <row r="2664" spans="9:13" x14ac:dyDescent="0.25">
      <c r="I2664" s="134">
        <f t="shared" si="234"/>
        <v>0.64900000000000047</v>
      </c>
      <c r="J2664" s="134">
        <f>IF('2-E-Communication'!$AD$65="no","",ROUND($I2664,4))</f>
        <v>0.64900000000000002</v>
      </c>
      <c r="K2664" s="134">
        <f>IF('2-E-Communication'!$AD$66="no","",ROUND($I2664,4))</f>
        <v>0.64900000000000002</v>
      </c>
      <c r="L2664" s="134">
        <f>IF('2-E-Communication'!$AD$67="no","",ROUND($I2664,4))</f>
        <v>0.64900000000000002</v>
      </c>
      <c r="M2664" s="134">
        <f>IF('2-E-Communication'!$AD$68="no","",ROUND($I2664,4))</f>
        <v>0.64900000000000002</v>
      </c>
    </row>
    <row r="2665" spans="9:13" x14ac:dyDescent="0.25">
      <c r="I2665" s="134">
        <f t="shared" si="234"/>
        <v>0.65000000000000047</v>
      </c>
      <c r="J2665" s="134">
        <f>IF('2-E-Communication'!$AD$65="no","",ROUND($I2665,4))</f>
        <v>0.65</v>
      </c>
      <c r="K2665" s="134">
        <f>IF('2-E-Communication'!$AD$66="no","",ROUND($I2665,4))</f>
        <v>0.65</v>
      </c>
      <c r="L2665" s="134">
        <f>IF('2-E-Communication'!$AD$67="no","",ROUND($I2665,4))</f>
        <v>0.65</v>
      </c>
      <c r="M2665" s="134">
        <f>IF('2-E-Communication'!$AD$68="no","",ROUND($I2665,4))</f>
        <v>0.65</v>
      </c>
    </row>
    <row r="2666" spans="9:13" x14ac:dyDescent="0.25">
      <c r="I2666" s="134">
        <f t="shared" si="234"/>
        <v>0.65100000000000047</v>
      </c>
      <c r="J2666" s="134">
        <f>IF('2-E-Communication'!$AD$65="no","",ROUND($I2666,4))</f>
        <v>0.65100000000000002</v>
      </c>
      <c r="K2666" s="134">
        <f>IF('2-E-Communication'!$AD$66="no","",ROUND($I2666,4))</f>
        <v>0.65100000000000002</v>
      </c>
      <c r="L2666" s="134">
        <f>IF('2-E-Communication'!$AD$67="no","",ROUND($I2666,4))</f>
        <v>0.65100000000000002</v>
      </c>
      <c r="M2666" s="134">
        <f>IF('2-E-Communication'!$AD$68="no","",ROUND($I2666,4))</f>
        <v>0.65100000000000002</v>
      </c>
    </row>
    <row r="2667" spans="9:13" x14ac:dyDescent="0.25">
      <c r="I2667" s="134">
        <f t="shared" si="234"/>
        <v>0.65200000000000047</v>
      </c>
      <c r="J2667" s="134">
        <f>IF('2-E-Communication'!$AD$65="no","",ROUND($I2667,4))</f>
        <v>0.65200000000000002</v>
      </c>
      <c r="K2667" s="134">
        <f>IF('2-E-Communication'!$AD$66="no","",ROUND($I2667,4))</f>
        <v>0.65200000000000002</v>
      </c>
      <c r="L2667" s="134">
        <f>IF('2-E-Communication'!$AD$67="no","",ROUND($I2667,4))</f>
        <v>0.65200000000000002</v>
      </c>
      <c r="M2667" s="134">
        <f>IF('2-E-Communication'!$AD$68="no","",ROUND($I2667,4))</f>
        <v>0.65200000000000002</v>
      </c>
    </row>
    <row r="2668" spans="9:13" x14ac:dyDescent="0.25">
      <c r="I2668" s="134">
        <f t="shared" si="234"/>
        <v>0.65300000000000047</v>
      </c>
      <c r="J2668" s="134">
        <f>IF('2-E-Communication'!$AD$65="no","",ROUND($I2668,4))</f>
        <v>0.65300000000000002</v>
      </c>
      <c r="K2668" s="134">
        <f>IF('2-E-Communication'!$AD$66="no","",ROUND($I2668,4))</f>
        <v>0.65300000000000002</v>
      </c>
      <c r="L2668" s="134">
        <f>IF('2-E-Communication'!$AD$67="no","",ROUND($I2668,4))</f>
        <v>0.65300000000000002</v>
      </c>
      <c r="M2668" s="134">
        <f>IF('2-E-Communication'!$AD$68="no","",ROUND($I2668,4))</f>
        <v>0.65300000000000002</v>
      </c>
    </row>
    <row r="2669" spans="9:13" x14ac:dyDescent="0.25">
      <c r="I2669" s="134">
        <f t="shared" si="234"/>
        <v>0.65400000000000047</v>
      </c>
      <c r="J2669" s="134">
        <f>IF('2-E-Communication'!$AD$65="no","",ROUND($I2669,4))</f>
        <v>0.65400000000000003</v>
      </c>
      <c r="K2669" s="134">
        <f>IF('2-E-Communication'!$AD$66="no","",ROUND($I2669,4))</f>
        <v>0.65400000000000003</v>
      </c>
      <c r="L2669" s="134">
        <f>IF('2-E-Communication'!$AD$67="no","",ROUND($I2669,4))</f>
        <v>0.65400000000000003</v>
      </c>
      <c r="M2669" s="134">
        <f>IF('2-E-Communication'!$AD$68="no","",ROUND($I2669,4))</f>
        <v>0.65400000000000003</v>
      </c>
    </row>
    <row r="2670" spans="9:13" x14ac:dyDescent="0.25">
      <c r="I2670" s="134">
        <f t="shared" si="234"/>
        <v>0.65500000000000047</v>
      </c>
      <c r="J2670" s="134">
        <f>IF('2-E-Communication'!$AD$65="no","",ROUND($I2670,4))</f>
        <v>0.65500000000000003</v>
      </c>
      <c r="K2670" s="134">
        <f>IF('2-E-Communication'!$AD$66="no","",ROUND($I2670,4))</f>
        <v>0.65500000000000003</v>
      </c>
      <c r="L2670" s="134">
        <f>IF('2-E-Communication'!$AD$67="no","",ROUND($I2670,4))</f>
        <v>0.65500000000000003</v>
      </c>
      <c r="M2670" s="134">
        <f>IF('2-E-Communication'!$AD$68="no","",ROUND($I2670,4))</f>
        <v>0.65500000000000003</v>
      </c>
    </row>
    <row r="2671" spans="9:13" x14ac:dyDescent="0.25">
      <c r="I2671" s="134">
        <f t="shared" si="234"/>
        <v>0.65600000000000047</v>
      </c>
      <c r="J2671" s="134">
        <f>IF('2-E-Communication'!$AD$65="no","",ROUND($I2671,4))</f>
        <v>0.65600000000000003</v>
      </c>
      <c r="K2671" s="134">
        <f>IF('2-E-Communication'!$AD$66="no","",ROUND($I2671,4))</f>
        <v>0.65600000000000003</v>
      </c>
      <c r="L2671" s="134">
        <f>IF('2-E-Communication'!$AD$67="no","",ROUND($I2671,4))</f>
        <v>0.65600000000000003</v>
      </c>
      <c r="M2671" s="134">
        <f>IF('2-E-Communication'!$AD$68="no","",ROUND($I2671,4))</f>
        <v>0.65600000000000003</v>
      </c>
    </row>
    <row r="2672" spans="9:13" x14ac:dyDescent="0.25">
      <c r="I2672" s="134">
        <f t="shared" si="234"/>
        <v>0.65700000000000047</v>
      </c>
      <c r="J2672" s="134">
        <f>IF('2-E-Communication'!$AD$65="no","",ROUND($I2672,4))</f>
        <v>0.65700000000000003</v>
      </c>
      <c r="K2672" s="134">
        <f>IF('2-E-Communication'!$AD$66="no","",ROUND($I2672,4))</f>
        <v>0.65700000000000003</v>
      </c>
      <c r="L2672" s="134">
        <f>IF('2-E-Communication'!$AD$67="no","",ROUND($I2672,4))</f>
        <v>0.65700000000000003</v>
      </c>
      <c r="M2672" s="134">
        <f>IF('2-E-Communication'!$AD$68="no","",ROUND($I2672,4))</f>
        <v>0.65700000000000003</v>
      </c>
    </row>
    <row r="2673" spans="9:13" x14ac:dyDescent="0.25">
      <c r="I2673" s="134">
        <f t="shared" si="234"/>
        <v>0.65800000000000047</v>
      </c>
      <c r="J2673" s="134">
        <f>IF('2-E-Communication'!$AD$65="no","",ROUND($I2673,4))</f>
        <v>0.65800000000000003</v>
      </c>
      <c r="K2673" s="134">
        <f>IF('2-E-Communication'!$AD$66="no","",ROUND($I2673,4))</f>
        <v>0.65800000000000003</v>
      </c>
      <c r="L2673" s="134">
        <f>IF('2-E-Communication'!$AD$67="no","",ROUND($I2673,4))</f>
        <v>0.65800000000000003</v>
      </c>
      <c r="M2673" s="134">
        <f>IF('2-E-Communication'!$AD$68="no","",ROUND($I2673,4))</f>
        <v>0.65800000000000003</v>
      </c>
    </row>
    <row r="2674" spans="9:13" x14ac:dyDescent="0.25">
      <c r="I2674" s="134">
        <f t="shared" si="234"/>
        <v>0.65900000000000047</v>
      </c>
      <c r="J2674" s="134">
        <f>IF('2-E-Communication'!$AD$65="no","",ROUND($I2674,4))</f>
        <v>0.65900000000000003</v>
      </c>
      <c r="K2674" s="134">
        <f>IF('2-E-Communication'!$AD$66="no","",ROUND($I2674,4))</f>
        <v>0.65900000000000003</v>
      </c>
      <c r="L2674" s="134">
        <f>IF('2-E-Communication'!$AD$67="no","",ROUND($I2674,4))</f>
        <v>0.65900000000000003</v>
      </c>
      <c r="M2674" s="134">
        <f>IF('2-E-Communication'!$AD$68="no","",ROUND($I2674,4))</f>
        <v>0.65900000000000003</v>
      </c>
    </row>
    <row r="2675" spans="9:13" x14ac:dyDescent="0.25">
      <c r="I2675" s="134">
        <f t="shared" si="234"/>
        <v>0.66000000000000048</v>
      </c>
      <c r="J2675" s="134">
        <f>IF('2-E-Communication'!$AD$65="no","",ROUND($I2675,4))</f>
        <v>0.66</v>
      </c>
      <c r="K2675" s="134">
        <f>IF('2-E-Communication'!$AD$66="no","",ROUND($I2675,4))</f>
        <v>0.66</v>
      </c>
      <c r="L2675" s="134">
        <f>IF('2-E-Communication'!$AD$67="no","",ROUND($I2675,4))</f>
        <v>0.66</v>
      </c>
      <c r="M2675" s="134">
        <f>IF('2-E-Communication'!$AD$68="no","",ROUND($I2675,4))</f>
        <v>0.66</v>
      </c>
    </row>
    <row r="2676" spans="9:13" x14ac:dyDescent="0.25">
      <c r="I2676" s="134">
        <f t="shared" si="234"/>
        <v>0.66100000000000048</v>
      </c>
      <c r="J2676" s="134">
        <f>IF('2-E-Communication'!$AD$65="no","",ROUND($I2676,4))</f>
        <v>0.66100000000000003</v>
      </c>
      <c r="K2676" s="134">
        <f>IF('2-E-Communication'!$AD$66="no","",ROUND($I2676,4))</f>
        <v>0.66100000000000003</v>
      </c>
      <c r="L2676" s="134">
        <f>IF('2-E-Communication'!$AD$67="no","",ROUND($I2676,4))</f>
        <v>0.66100000000000003</v>
      </c>
      <c r="M2676" s="134">
        <f>IF('2-E-Communication'!$AD$68="no","",ROUND($I2676,4))</f>
        <v>0.66100000000000003</v>
      </c>
    </row>
    <row r="2677" spans="9:13" x14ac:dyDescent="0.25">
      <c r="I2677" s="134">
        <f t="shared" si="234"/>
        <v>0.66200000000000048</v>
      </c>
      <c r="J2677" s="134">
        <f>IF('2-E-Communication'!$AD$65="no","",ROUND($I2677,4))</f>
        <v>0.66200000000000003</v>
      </c>
      <c r="K2677" s="134">
        <f>IF('2-E-Communication'!$AD$66="no","",ROUND($I2677,4))</f>
        <v>0.66200000000000003</v>
      </c>
      <c r="L2677" s="134">
        <f>IF('2-E-Communication'!$AD$67="no","",ROUND($I2677,4))</f>
        <v>0.66200000000000003</v>
      </c>
      <c r="M2677" s="134">
        <f>IF('2-E-Communication'!$AD$68="no","",ROUND($I2677,4))</f>
        <v>0.66200000000000003</v>
      </c>
    </row>
    <row r="2678" spans="9:13" x14ac:dyDescent="0.25">
      <c r="I2678" s="134">
        <f t="shared" si="234"/>
        <v>0.66300000000000048</v>
      </c>
      <c r="J2678" s="134">
        <f>IF('2-E-Communication'!$AD$65="no","",ROUND($I2678,4))</f>
        <v>0.66300000000000003</v>
      </c>
      <c r="K2678" s="134">
        <f>IF('2-E-Communication'!$AD$66="no","",ROUND($I2678,4))</f>
        <v>0.66300000000000003</v>
      </c>
      <c r="L2678" s="134">
        <f>IF('2-E-Communication'!$AD$67="no","",ROUND($I2678,4))</f>
        <v>0.66300000000000003</v>
      </c>
      <c r="M2678" s="134">
        <f>IF('2-E-Communication'!$AD$68="no","",ROUND($I2678,4))</f>
        <v>0.66300000000000003</v>
      </c>
    </row>
    <row r="2679" spans="9:13" x14ac:dyDescent="0.25">
      <c r="I2679" s="134">
        <f t="shared" si="234"/>
        <v>0.66400000000000048</v>
      </c>
      <c r="J2679" s="134">
        <f>IF('2-E-Communication'!$AD$65="no","",ROUND($I2679,4))</f>
        <v>0.66400000000000003</v>
      </c>
      <c r="K2679" s="134">
        <f>IF('2-E-Communication'!$AD$66="no","",ROUND($I2679,4))</f>
        <v>0.66400000000000003</v>
      </c>
      <c r="L2679" s="134">
        <f>IF('2-E-Communication'!$AD$67="no","",ROUND($I2679,4))</f>
        <v>0.66400000000000003</v>
      </c>
      <c r="M2679" s="134">
        <f>IF('2-E-Communication'!$AD$68="no","",ROUND($I2679,4))</f>
        <v>0.66400000000000003</v>
      </c>
    </row>
    <row r="2680" spans="9:13" x14ac:dyDescent="0.25">
      <c r="I2680" s="134">
        <f t="shared" si="234"/>
        <v>0.66500000000000048</v>
      </c>
      <c r="J2680" s="134">
        <f>IF('2-E-Communication'!$AD$65="no","",ROUND($I2680,4))</f>
        <v>0.66500000000000004</v>
      </c>
      <c r="K2680" s="134">
        <f>IF('2-E-Communication'!$AD$66="no","",ROUND($I2680,4))</f>
        <v>0.66500000000000004</v>
      </c>
      <c r="L2680" s="134">
        <f>IF('2-E-Communication'!$AD$67="no","",ROUND($I2680,4))</f>
        <v>0.66500000000000004</v>
      </c>
      <c r="M2680" s="134">
        <f>IF('2-E-Communication'!$AD$68="no","",ROUND($I2680,4))</f>
        <v>0.66500000000000004</v>
      </c>
    </row>
    <row r="2681" spans="9:13" x14ac:dyDescent="0.25">
      <c r="I2681" s="134">
        <f t="shared" si="234"/>
        <v>0.66600000000000048</v>
      </c>
      <c r="J2681" s="134">
        <f>IF('2-E-Communication'!$AD$65="no","",ROUND($I2681,4))</f>
        <v>0.66600000000000004</v>
      </c>
      <c r="K2681" s="134">
        <f>IF('2-E-Communication'!$AD$66="no","",ROUND($I2681,4))</f>
        <v>0.66600000000000004</v>
      </c>
      <c r="L2681" s="134">
        <f>IF('2-E-Communication'!$AD$67="no","",ROUND($I2681,4))</f>
        <v>0.66600000000000004</v>
      </c>
      <c r="M2681" s="134">
        <f>IF('2-E-Communication'!$AD$68="no","",ROUND($I2681,4))</f>
        <v>0.66600000000000004</v>
      </c>
    </row>
    <row r="2682" spans="9:13" x14ac:dyDescent="0.25">
      <c r="I2682" s="134">
        <f t="shared" si="234"/>
        <v>0.66700000000000048</v>
      </c>
      <c r="J2682" s="134">
        <f>IF('2-E-Communication'!$AD$65="no","",ROUND($I2682,4))</f>
        <v>0.66700000000000004</v>
      </c>
      <c r="K2682" s="134">
        <f>IF('2-E-Communication'!$AD$66="no","",ROUND($I2682,4))</f>
        <v>0.66700000000000004</v>
      </c>
      <c r="L2682" s="134">
        <f>IF('2-E-Communication'!$AD$67="no","",ROUND($I2682,4))</f>
        <v>0.66700000000000004</v>
      </c>
      <c r="M2682" s="134">
        <f>IF('2-E-Communication'!$AD$68="no","",ROUND($I2682,4))</f>
        <v>0.66700000000000004</v>
      </c>
    </row>
    <row r="2683" spans="9:13" x14ac:dyDescent="0.25">
      <c r="I2683" s="134">
        <f t="shared" si="234"/>
        <v>0.66800000000000048</v>
      </c>
      <c r="J2683" s="134">
        <f>IF('2-E-Communication'!$AD$65="no","",ROUND($I2683,4))</f>
        <v>0.66800000000000004</v>
      </c>
      <c r="K2683" s="134">
        <f>IF('2-E-Communication'!$AD$66="no","",ROUND($I2683,4))</f>
        <v>0.66800000000000004</v>
      </c>
      <c r="L2683" s="134">
        <f>IF('2-E-Communication'!$AD$67="no","",ROUND($I2683,4))</f>
        <v>0.66800000000000004</v>
      </c>
      <c r="M2683" s="134">
        <f>IF('2-E-Communication'!$AD$68="no","",ROUND($I2683,4))</f>
        <v>0.66800000000000004</v>
      </c>
    </row>
    <row r="2684" spans="9:13" x14ac:dyDescent="0.25">
      <c r="I2684" s="134">
        <f t="shared" si="234"/>
        <v>0.66900000000000048</v>
      </c>
      <c r="J2684" s="134">
        <f>IF('2-E-Communication'!$AD$65="no","",ROUND($I2684,4))</f>
        <v>0.66900000000000004</v>
      </c>
      <c r="K2684" s="134">
        <f>IF('2-E-Communication'!$AD$66="no","",ROUND($I2684,4))</f>
        <v>0.66900000000000004</v>
      </c>
      <c r="L2684" s="134">
        <f>IF('2-E-Communication'!$AD$67="no","",ROUND($I2684,4))</f>
        <v>0.66900000000000004</v>
      </c>
      <c r="M2684" s="134">
        <f>IF('2-E-Communication'!$AD$68="no","",ROUND($I2684,4))</f>
        <v>0.66900000000000004</v>
      </c>
    </row>
    <row r="2685" spans="9:13" x14ac:dyDescent="0.25">
      <c r="I2685" s="134">
        <f t="shared" si="234"/>
        <v>0.67000000000000048</v>
      </c>
      <c r="J2685" s="134">
        <f>IF('2-E-Communication'!$AD$65="no","",ROUND($I2685,4))</f>
        <v>0.67</v>
      </c>
      <c r="K2685" s="134">
        <f>IF('2-E-Communication'!$AD$66="no","",ROUND($I2685,4))</f>
        <v>0.67</v>
      </c>
      <c r="L2685" s="134">
        <f>IF('2-E-Communication'!$AD$67="no","",ROUND($I2685,4))</f>
        <v>0.67</v>
      </c>
      <c r="M2685" s="134">
        <f>IF('2-E-Communication'!$AD$68="no","",ROUND($I2685,4))</f>
        <v>0.67</v>
      </c>
    </row>
    <row r="2686" spans="9:13" x14ac:dyDescent="0.25">
      <c r="I2686" s="134">
        <f t="shared" si="234"/>
        <v>0.67100000000000048</v>
      </c>
      <c r="J2686" s="134">
        <f>IF('2-E-Communication'!$AD$65="no","",ROUND($I2686,4))</f>
        <v>0.67100000000000004</v>
      </c>
      <c r="K2686" s="134">
        <f>IF('2-E-Communication'!$AD$66="no","",ROUND($I2686,4))</f>
        <v>0.67100000000000004</v>
      </c>
      <c r="L2686" s="134">
        <f>IF('2-E-Communication'!$AD$67="no","",ROUND($I2686,4))</f>
        <v>0.67100000000000004</v>
      </c>
      <c r="M2686" s="134">
        <f>IF('2-E-Communication'!$AD$68="no","",ROUND($I2686,4))</f>
        <v>0.67100000000000004</v>
      </c>
    </row>
    <row r="2687" spans="9:13" x14ac:dyDescent="0.25">
      <c r="I2687" s="134">
        <f t="shared" si="234"/>
        <v>0.67200000000000049</v>
      </c>
      <c r="J2687" s="134">
        <f>IF('2-E-Communication'!$AD$65="no","",ROUND($I2687,4))</f>
        <v>0.67200000000000004</v>
      </c>
      <c r="K2687" s="134">
        <f>IF('2-E-Communication'!$AD$66="no","",ROUND($I2687,4))</f>
        <v>0.67200000000000004</v>
      </c>
      <c r="L2687" s="134">
        <f>IF('2-E-Communication'!$AD$67="no","",ROUND($I2687,4))</f>
        <v>0.67200000000000004</v>
      </c>
      <c r="M2687" s="134">
        <f>IF('2-E-Communication'!$AD$68="no","",ROUND($I2687,4))</f>
        <v>0.67200000000000004</v>
      </c>
    </row>
    <row r="2688" spans="9:13" x14ac:dyDescent="0.25">
      <c r="I2688" s="134">
        <f t="shared" si="234"/>
        <v>0.67300000000000049</v>
      </c>
      <c r="J2688" s="134">
        <f>IF('2-E-Communication'!$AD$65="no","",ROUND($I2688,4))</f>
        <v>0.67300000000000004</v>
      </c>
      <c r="K2688" s="134">
        <f>IF('2-E-Communication'!$AD$66="no","",ROUND($I2688,4))</f>
        <v>0.67300000000000004</v>
      </c>
      <c r="L2688" s="134">
        <f>IF('2-E-Communication'!$AD$67="no","",ROUND($I2688,4))</f>
        <v>0.67300000000000004</v>
      </c>
      <c r="M2688" s="134">
        <f>IF('2-E-Communication'!$AD$68="no","",ROUND($I2688,4))</f>
        <v>0.67300000000000004</v>
      </c>
    </row>
    <row r="2689" spans="9:13" x14ac:dyDescent="0.25">
      <c r="I2689" s="134">
        <f t="shared" si="234"/>
        <v>0.67400000000000049</v>
      </c>
      <c r="J2689" s="134">
        <f>IF('2-E-Communication'!$AD$65="no","",ROUND($I2689,4))</f>
        <v>0.67400000000000004</v>
      </c>
      <c r="K2689" s="134">
        <f>IF('2-E-Communication'!$AD$66="no","",ROUND($I2689,4))</f>
        <v>0.67400000000000004</v>
      </c>
      <c r="L2689" s="134">
        <f>IF('2-E-Communication'!$AD$67="no","",ROUND($I2689,4))</f>
        <v>0.67400000000000004</v>
      </c>
      <c r="M2689" s="134">
        <f>IF('2-E-Communication'!$AD$68="no","",ROUND($I2689,4))</f>
        <v>0.67400000000000004</v>
      </c>
    </row>
    <row r="2690" spans="9:13" x14ac:dyDescent="0.25">
      <c r="I2690" s="134">
        <f t="shared" si="234"/>
        <v>0.67500000000000049</v>
      </c>
      <c r="J2690" s="134">
        <f>IF('2-E-Communication'!$AD$65="no","",ROUND($I2690,4))</f>
        <v>0.67500000000000004</v>
      </c>
      <c r="K2690" s="134">
        <f>IF('2-E-Communication'!$AD$66="no","",ROUND($I2690,4))</f>
        <v>0.67500000000000004</v>
      </c>
      <c r="L2690" s="134">
        <f>IF('2-E-Communication'!$AD$67="no","",ROUND($I2690,4))</f>
        <v>0.67500000000000004</v>
      </c>
      <c r="M2690" s="134">
        <f>IF('2-E-Communication'!$AD$68="no","",ROUND($I2690,4))</f>
        <v>0.67500000000000004</v>
      </c>
    </row>
    <row r="2691" spans="9:13" x14ac:dyDescent="0.25">
      <c r="I2691" s="134">
        <f t="shared" si="234"/>
        <v>0.67600000000000049</v>
      </c>
      <c r="J2691" s="134">
        <f>IF('2-E-Communication'!$AD$65="no","",ROUND($I2691,4))</f>
        <v>0.67600000000000005</v>
      </c>
      <c r="K2691" s="134">
        <f>IF('2-E-Communication'!$AD$66="no","",ROUND($I2691,4))</f>
        <v>0.67600000000000005</v>
      </c>
      <c r="L2691" s="134">
        <f>IF('2-E-Communication'!$AD$67="no","",ROUND($I2691,4))</f>
        <v>0.67600000000000005</v>
      </c>
      <c r="M2691" s="134">
        <f>IF('2-E-Communication'!$AD$68="no","",ROUND($I2691,4))</f>
        <v>0.67600000000000005</v>
      </c>
    </row>
    <row r="2692" spans="9:13" x14ac:dyDescent="0.25">
      <c r="I2692" s="134">
        <f t="shared" si="234"/>
        <v>0.67700000000000049</v>
      </c>
      <c r="J2692" s="134">
        <f>IF('2-E-Communication'!$AD$65="no","",ROUND($I2692,4))</f>
        <v>0.67700000000000005</v>
      </c>
      <c r="K2692" s="134">
        <f>IF('2-E-Communication'!$AD$66="no","",ROUND($I2692,4))</f>
        <v>0.67700000000000005</v>
      </c>
      <c r="L2692" s="134">
        <f>IF('2-E-Communication'!$AD$67="no","",ROUND($I2692,4))</f>
        <v>0.67700000000000005</v>
      </c>
      <c r="M2692" s="134">
        <f>IF('2-E-Communication'!$AD$68="no","",ROUND($I2692,4))</f>
        <v>0.67700000000000005</v>
      </c>
    </row>
    <row r="2693" spans="9:13" x14ac:dyDescent="0.25">
      <c r="I2693" s="134">
        <f t="shared" si="234"/>
        <v>0.67800000000000049</v>
      </c>
      <c r="J2693" s="134">
        <f>IF('2-E-Communication'!$AD$65="no","",ROUND($I2693,4))</f>
        <v>0.67800000000000005</v>
      </c>
      <c r="K2693" s="134">
        <f>IF('2-E-Communication'!$AD$66="no","",ROUND($I2693,4))</f>
        <v>0.67800000000000005</v>
      </c>
      <c r="L2693" s="134">
        <f>IF('2-E-Communication'!$AD$67="no","",ROUND($I2693,4))</f>
        <v>0.67800000000000005</v>
      </c>
      <c r="M2693" s="134">
        <f>IF('2-E-Communication'!$AD$68="no","",ROUND($I2693,4))</f>
        <v>0.67800000000000005</v>
      </c>
    </row>
    <row r="2694" spans="9:13" x14ac:dyDescent="0.25">
      <c r="I2694" s="134">
        <f t="shared" si="234"/>
        <v>0.67900000000000049</v>
      </c>
      <c r="J2694" s="134">
        <f>IF('2-E-Communication'!$AD$65="no","",ROUND($I2694,4))</f>
        <v>0.67900000000000005</v>
      </c>
      <c r="K2694" s="134">
        <f>IF('2-E-Communication'!$AD$66="no","",ROUND($I2694,4))</f>
        <v>0.67900000000000005</v>
      </c>
      <c r="L2694" s="134">
        <f>IF('2-E-Communication'!$AD$67="no","",ROUND($I2694,4))</f>
        <v>0.67900000000000005</v>
      </c>
      <c r="M2694" s="134">
        <f>IF('2-E-Communication'!$AD$68="no","",ROUND($I2694,4))</f>
        <v>0.67900000000000005</v>
      </c>
    </row>
    <row r="2695" spans="9:13" x14ac:dyDescent="0.25">
      <c r="I2695" s="134">
        <f t="shared" si="234"/>
        <v>0.68000000000000049</v>
      </c>
      <c r="J2695" s="134">
        <f>IF('2-E-Communication'!$AD$65="no","",ROUND($I2695,4))</f>
        <v>0.68</v>
      </c>
      <c r="K2695" s="134">
        <f>IF('2-E-Communication'!$AD$66="no","",ROUND($I2695,4))</f>
        <v>0.68</v>
      </c>
      <c r="L2695" s="134">
        <f>IF('2-E-Communication'!$AD$67="no","",ROUND($I2695,4))</f>
        <v>0.68</v>
      </c>
      <c r="M2695" s="134">
        <f>IF('2-E-Communication'!$AD$68="no","",ROUND($I2695,4))</f>
        <v>0.68</v>
      </c>
    </row>
    <row r="2696" spans="9:13" x14ac:dyDescent="0.25">
      <c r="I2696" s="134">
        <f t="shared" si="234"/>
        <v>0.68100000000000049</v>
      </c>
      <c r="J2696" s="134">
        <f>IF('2-E-Communication'!$AD$65="no","",ROUND($I2696,4))</f>
        <v>0.68100000000000005</v>
      </c>
      <c r="K2696" s="134">
        <f>IF('2-E-Communication'!$AD$66="no","",ROUND($I2696,4))</f>
        <v>0.68100000000000005</v>
      </c>
      <c r="L2696" s="134">
        <f>IF('2-E-Communication'!$AD$67="no","",ROUND($I2696,4))</f>
        <v>0.68100000000000005</v>
      </c>
      <c r="M2696" s="134">
        <f>IF('2-E-Communication'!$AD$68="no","",ROUND($I2696,4))</f>
        <v>0.68100000000000005</v>
      </c>
    </row>
    <row r="2697" spans="9:13" x14ac:dyDescent="0.25">
      <c r="I2697" s="134">
        <f t="shared" si="234"/>
        <v>0.68200000000000049</v>
      </c>
      <c r="J2697" s="134">
        <f>IF('2-E-Communication'!$AD$65="no","",ROUND($I2697,4))</f>
        <v>0.68200000000000005</v>
      </c>
      <c r="K2697" s="134">
        <f>IF('2-E-Communication'!$AD$66="no","",ROUND($I2697,4))</f>
        <v>0.68200000000000005</v>
      </c>
      <c r="L2697" s="134">
        <f>IF('2-E-Communication'!$AD$67="no","",ROUND($I2697,4))</f>
        <v>0.68200000000000005</v>
      </c>
      <c r="M2697" s="134">
        <f>IF('2-E-Communication'!$AD$68="no","",ROUND($I2697,4))</f>
        <v>0.68200000000000005</v>
      </c>
    </row>
    <row r="2698" spans="9:13" x14ac:dyDescent="0.25">
      <c r="I2698" s="134">
        <f t="shared" si="234"/>
        <v>0.6830000000000005</v>
      </c>
      <c r="J2698" s="134">
        <f>IF('2-E-Communication'!$AD$65="no","",ROUND($I2698,4))</f>
        <v>0.68300000000000005</v>
      </c>
      <c r="K2698" s="134">
        <f>IF('2-E-Communication'!$AD$66="no","",ROUND($I2698,4))</f>
        <v>0.68300000000000005</v>
      </c>
      <c r="L2698" s="134">
        <f>IF('2-E-Communication'!$AD$67="no","",ROUND($I2698,4))</f>
        <v>0.68300000000000005</v>
      </c>
      <c r="M2698" s="134">
        <f>IF('2-E-Communication'!$AD$68="no","",ROUND($I2698,4))</f>
        <v>0.68300000000000005</v>
      </c>
    </row>
    <row r="2699" spans="9:13" x14ac:dyDescent="0.25">
      <c r="I2699" s="134">
        <f t="shared" si="234"/>
        <v>0.6840000000000005</v>
      </c>
      <c r="J2699" s="134">
        <f>IF('2-E-Communication'!$AD$65="no","",ROUND($I2699,4))</f>
        <v>0.68400000000000005</v>
      </c>
      <c r="K2699" s="134">
        <f>IF('2-E-Communication'!$AD$66="no","",ROUND($I2699,4))</f>
        <v>0.68400000000000005</v>
      </c>
      <c r="L2699" s="134">
        <f>IF('2-E-Communication'!$AD$67="no","",ROUND($I2699,4))</f>
        <v>0.68400000000000005</v>
      </c>
      <c r="M2699" s="134">
        <f>IF('2-E-Communication'!$AD$68="no","",ROUND($I2699,4))</f>
        <v>0.68400000000000005</v>
      </c>
    </row>
    <row r="2700" spans="9:13" x14ac:dyDescent="0.25">
      <c r="I2700" s="134">
        <f t="shared" si="234"/>
        <v>0.6850000000000005</v>
      </c>
      <c r="J2700" s="134">
        <f>IF('2-E-Communication'!$AD$65="no","",ROUND($I2700,4))</f>
        <v>0.68500000000000005</v>
      </c>
      <c r="K2700" s="134">
        <f>IF('2-E-Communication'!$AD$66="no","",ROUND($I2700,4))</f>
        <v>0.68500000000000005</v>
      </c>
      <c r="L2700" s="134">
        <f>IF('2-E-Communication'!$AD$67="no","",ROUND($I2700,4))</f>
        <v>0.68500000000000005</v>
      </c>
      <c r="M2700" s="134">
        <f>IF('2-E-Communication'!$AD$68="no","",ROUND($I2700,4))</f>
        <v>0.68500000000000005</v>
      </c>
    </row>
    <row r="2701" spans="9:13" x14ac:dyDescent="0.25">
      <c r="I2701" s="134">
        <f t="shared" si="234"/>
        <v>0.6860000000000005</v>
      </c>
      <c r="J2701" s="134">
        <f>IF('2-E-Communication'!$AD$65="no","",ROUND($I2701,4))</f>
        <v>0.68600000000000005</v>
      </c>
      <c r="K2701" s="134">
        <f>IF('2-E-Communication'!$AD$66="no","",ROUND($I2701,4))</f>
        <v>0.68600000000000005</v>
      </c>
      <c r="L2701" s="134">
        <f>IF('2-E-Communication'!$AD$67="no","",ROUND($I2701,4))</f>
        <v>0.68600000000000005</v>
      </c>
      <c r="M2701" s="134">
        <f>IF('2-E-Communication'!$AD$68="no","",ROUND($I2701,4))</f>
        <v>0.68600000000000005</v>
      </c>
    </row>
    <row r="2702" spans="9:13" x14ac:dyDescent="0.25">
      <c r="I2702" s="134">
        <f t="shared" si="234"/>
        <v>0.6870000000000005</v>
      </c>
      <c r="J2702" s="134">
        <f>IF('2-E-Communication'!$AD$65="no","",ROUND($I2702,4))</f>
        <v>0.68700000000000006</v>
      </c>
      <c r="K2702" s="134">
        <f>IF('2-E-Communication'!$AD$66="no","",ROUND($I2702,4))</f>
        <v>0.68700000000000006</v>
      </c>
      <c r="L2702" s="134">
        <f>IF('2-E-Communication'!$AD$67="no","",ROUND($I2702,4))</f>
        <v>0.68700000000000006</v>
      </c>
      <c r="M2702" s="134">
        <f>IF('2-E-Communication'!$AD$68="no","",ROUND($I2702,4))</f>
        <v>0.68700000000000006</v>
      </c>
    </row>
    <row r="2703" spans="9:13" x14ac:dyDescent="0.25">
      <c r="I2703" s="134">
        <f t="shared" si="234"/>
        <v>0.6880000000000005</v>
      </c>
      <c r="J2703" s="134">
        <f>IF('2-E-Communication'!$AD$65="no","",ROUND($I2703,4))</f>
        <v>0.68799999999999994</v>
      </c>
      <c r="K2703" s="134">
        <f>IF('2-E-Communication'!$AD$66="no","",ROUND($I2703,4))</f>
        <v>0.68799999999999994</v>
      </c>
      <c r="L2703" s="134">
        <f>IF('2-E-Communication'!$AD$67="no","",ROUND($I2703,4))</f>
        <v>0.68799999999999994</v>
      </c>
      <c r="M2703" s="134">
        <f>IF('2-E-Communication'!$AD$68="no","",ROUND($I2703,4))</f>
        <v>0.68799999999999994</v>
      </c>
    </row>
    <row r="2704" spans="9:13" x14ac:dyDescent="0.25">
      <c r="I2704" s="134">
        <f t="shared" si="234"/>
        <v>0.6890000000000005</v>
      </c>
      <c r="J2704" s="134">
        <f>IF('2-E-Communication'!$AD$65="no","",ROUND($I2704,4))</f>
        <v>0.68899999999999995</v>
      </c>
      <c r="K2704" s="134">
        <f>IF('2-E-Communication'!$AD$66="no","",ROUND($I2704,4))</f>
        <v>0.68899999999999995</v>
      </c>
      <c r="L2704" s="134">
        <f>IF('2-E-Communication'!$AD$67="no","",ROUND($I2704,4))</f>
        <v>0.68899999999999995</v>
      </c>
      <c r="M2704" s="134">
        <f>IF('2-E-Communication'!$AD$68="no","",ROUND($I2704,4))</f>
        <v>0.68899999999999995</v>
      </c>
    </row>
    <row r="2705" spans="9:13" x14ac:dyDescent="0.25">
      <c r="I2705" s="134">
        <f t="shared" si="234"/>
        <v>0.6900000000000005</v>
      </c>
      <c r="J2705" s="134">
        <f>IF('2-E-Communication'!$AD$65="no","",ROUND($I2705,4))</f>
        <v>0.69</v>
      </c>
      <c r="K2705" s="134">
        <f>IF('2-E-Communication'!$AD$66="no","",ROUND($I2705,4))</f>
        <v>0.69</v>
      </c>
      <c r="L2705" s="134">
        <f>IF('2-E-Communication'!$AD$67="no","",ROUND($I2705,4))</f>
        <v>0.69</v>
      </c>
      <c r="M2705" s="134">
        <f>IF('2-E-Communication'!$AD$68="no","",ROUND($I2705,4))</f>
        <v>0.69</v>
      </c>
    </row>
    <row r="2706" spans="9:13" x14ac:dyDescent="0.25">
      <c r="I2706" s="134">
        <f t="shared" si="234"/>
        <v>0.6910000000000005</v>
      </c>
      <c r="J2706" s="134">
        <f>IF('2-E-Communication'!$AD$65="no","",ROUND($I2706,4))</f>
        <v>0.69099999999999995</v>
      </c>
      <c r="K2706" s="134">
        <f>IF('2-E-Communication'!$AD$66="no","",ROUND($I2706,4))</f>
        <v>0.69099999999999995</v>
      </c>
      <c r="L2706" s="134">
        <f>IF('2-E-Communication'!$AD$67="no","",ROUND($I2706,4))</f>
        <v>0.69099999999999995</v>
      </c>
      <c r="M2706" s="134">
        <f>IF('2-E-Communication'!$AD$68="no","",ROUND($I2706,4))</f>
        <v>0.69099999999999995</v>
      </c>
    </row>
    <row r="2707" spans="9:13" x14ac:dyDescent="0.25">
      <c r="I2707" s="134">
        <f t="shared" si="234"/>
        <v>0.6920000000000005</v>
      </c>
      <c r="J2707" s="134">
        <f>IF('2-E-Communication'!$AD$65="no","",ROUND($I2707,4))</f>
        <v>0.69199999999999995</v>
      </c>
      <c r="K2707" s="134">
        <f>IF('2-E-Communication'!$AD$66="no","",ROUND($I2707,4))</f>
        <v>0.69199999999999995</v>
      </c>
      <c r="L2707" s="134">
        <f>IF('2-E-Communication'!$AD$67="no","",ROUND($I2707,4))</f>
        <v>0.69199999999999995</v>
      </c>
      <c r="M2707" s="134">
        <f>IF('2-E-Communication'!$AD$68="no","",ROUND($I2707,4))</f>
        <v>0.69199999999999995</v>
      </c>
    </row>
    <row r="2708" spans="9:13" x14ac:dyDescent="0.25">
      <c r="I2708" s="134">
        <f t="shared" si="234"/>
        <v>0.6930000000000005</v>
      </c>
      <c r="J2708" s="134">
        <f>IF('2-E-Communication'!$AD$65="no","",ROUND($I2708,4))</f>
        <v>0.69299999999999995</v>
      </c>
      <c r="K2708" s="134">
        <f>IF('2-E-Communication'!$AD$66="no","",ROUND($I2708,4))</f>
        <v>0.69299999999999995</v>
      </c>
      <c r="L2708" s="134">
        <f>IF('2-E-Communication'!$AD$67="no","",ROUND($I2708,4))</f>
        <v>0.69299999999999995</v>
      </c>
      <c r="M2708" s="134">
        <f>IF('2-E-Communication'!$AD$68="no","",ROUND($I2708,4))</f>
        <v>0.69299999999999995</v>
      </c>
    </row>
    <row r="2709" spans="9:13" x14ac:dyDescent="0.25">
      <c r="I2709" s="134">
        <f t="shared" si="234"/>
        <v>0.69400000000000051</v>
      </c>
      <c r="J2709" s="134">
        <f>IF('2-E-Communication'!$AD$65="no","",ROUND($I2709,4))</f>
        <v>0.69399999999999995</v>
      </c>
      <c r="K2709" s="134">
        <f>IF('2-E-Communication'!$AD$66="no","",ROUND($I2709,4))</f>
        <v>0.69399999999999995</v>
      </c>
      <c r="L2709" s="134">
        <f>IF('2-E-Communication'!$AD$67="no","",ROUND($I2709,4))</f>
        <v>0.69399999999999995</v>
      </c>
      <c r="M2709" s="134">
        <f>IF('2-E-Communication'!$AD$68="no","",ROUND($I2709,4))</f>
        <v>0.69399999999999995</v>
      </c>
    </row>
    <row r="2710" spans="9:13" x14ac:dyDescent="0.25">
      <c r="I2710" s="134">
        <f t="shared" si="234"/>
        <v>0.69500000000000051</v>
      </c>
      <c r="J2710" s="134">
        <f>IF('2-E-Communication'!$AD$65="no","",ROUND($I2710,4))</f>
        <v>0.69499999999999995</v>
      </c>
      <c r="K2710" s="134">
        <f>IF('2-E-Communication'!$AD$66="no","",ROUND($I2710,4))</f>
        <v>0.69499999999999995</v>
      </c>
      <c r="L2710" s="134">
        <f>IF('2-E-Communication'!$AD$67="no","",ROUND($I2710,4))</f>
        <v>0.69499999999999995</v>
      </c>
      <c r="M2710" s="134">
        <f>IF('2-E-Communication'!$AD$68="no","",ROUND($I2710,4))</f>
        <v>0.69499999999999995</v>
      </c>
    </row>
    <row r="2711" spans="9:13" x14ac:dyDescent="0.25">
      <c r="I2711" s="134">
        <f t="shared" si="234"/>
        <v>0.69600000000000051</v>
      </c>
      <c r="J2711" s="134">
        <f>IF('2-E-Communication'!$AD$65="no","",ROUND($I2711,4))</f>
        <v>0.69599999999999995</v>
      </c>
      <c r="K2711" s="134">
        <f>IF('2-E-Communication'!$AD$66="no","",ROUND($I2711,4))</f>
        <v>0.69599999999999995</v>
      </c>
      <c r="L2711" s="134">
        <f>IF('2-E-Communication'!$AD$67="no","",ROUND($I2711,4))</f>
        <v>0.69599999999999995</v>
      </c>
      <c r="M2711" s="134">
        <f>IF('2-E-Communication'!$AD$68="no","",ROUND($I2711,4))</f>
        <v>0.69599999999999995</v>
      </c>
    </row>
    <row r="2712" spans="9:13" x14ac:dyDescent="0.25">
      <c r="I2712" s="134">
        <f t="shared" ref="I2712:I2775" si="235">I2711+0.001</f>
        <v>0.69700000000000051</v>
      </c>
      <c r="J2712" s="134">
        <f>IF('2-E-Communication'!$AD$65="no","",ROUND($I2712,4))</f>
        <v>0.69699999999999995</v>
      </c>
      <c r="K2712" s="134">
        <f>IF('2-E-Communication'!$AD$66="no","",ROUND($I2712,4))</f>
        <v>0.69699999999999995</v>
      </c>
      <c r="L2712" s="134">
        <f>IF('2-E-Communication'!$AD$67="no","",ROUND($I2712,4))</f>
        <v>0.69699999999999995</v>
      </c>
      <c r="M2712" s="134">
        <f>IF('2-E-Communication'!$AD$68="no","",ROUND($I2712,4))</f>
        <v>0.69699999999999995</v>
      </c>
    </row>
    <row r="2713" spans="9:13" x14ac:dyDescent="0.25">
      <c r="I2713" s="134">
        <f t="shared" si="235"/>
        <v>0.69800000000000051</v>
      </c>
      <c r="J2713" s="134">
        <f>IF('2-E-Communication'!$AD$65="no","",ROUND($I2713,4))</f>
        <v>0.69799999999999995</v>
      </c>
      <c r="K2713" s="134">
        <f>IF('2-E-Communication'!$AD$66="no","",ROUND($I2713,4))</f>
        <v>0.69799999999999995</v>
      </c>
      <c r="L2713" s="134">
        <f>IF('2-E-Communication'!$AD$67="no","",ROUND($I2713,4))</f>
        <v>0.69799999999999995</v>
      </c>
      <c r="M2713" s="134">
        <f>IF('2-E-Communication'!$AD$68="no","",ROUND($I2713,4))</f>
        <v>0.69799999999999995</v>
      </c>
    </row>
    <row r="2714" spans="9:13" x14ac:dyDescent="0.25">
      <c r="I2714" s="134">
        <f t="shared" si="235"/>
        <v>0.69900000000000051</v>
      </c>
      <c r="J2714" s="134">
        <f>IF('2-E-Communication'!$AD$65="no","",ROUND($I2714,4))</f>
        <v>0.69899999999999995</v>
      </c>
      <c r="K2714" s="134">
        <f>IF('2-E-Communication'!$AD$66="no","",ROUND($I2714,4))</f>
        <v>0.69899999999999995</v>
      </c>
      <c r="L2714" s="134">
        <f>IF('2-E-Communication'!$AD$67="no","",ROUND($I2714,4))</f>
        <v>0.69899999999999995</v>
      </c>
      <c r="M2714" s="134">
        <f>IF('2-E-Communication'!$AD$68="no","",ROUND($I2714,4))</f>
        <v>0.69899999999999995</v>
      </c>
    </row>
    <row r="2715" spans="9:13" x14ac:dyDescent="0.25">
      <c r="I2715" s="134">
        <f t="shared" si="235"/>
        <v>0.70000000000000051</v>
      </c>
      <c r="J2715" s="134">
        <f>IF('2-E-Communication'!$AD$65="no","",ROUND($I2715,4))</f>
        <v>0.7</v>
      </c>
      <c r="K2715" s="134">
        <f>IF('2-E-Communication'!$AD$66="no","",ROUND($I2715,4))</f>
        <v>0.7</v>
      </c>
      <c r="L2715" s="134">
        <f>IF('2-E-Communication'!$AD$67="no","",ROUND($I2715,4))</f>
        <v>0.7</v>
      </c>
      <c r="M2715" s="134">
        <f>IF('2-E-Communication'!$AD$68="no","",ROUND($I2715,4))</f>
        <v>0.7</v>
      </c>
    </row>
    <row r="2716" spans="9:13" x14ac:dyDescent="0.25">
      <c r="I2716" s="134">
        <f t="shared" si="235"/>
        <v>0.70100000000000051</v>
      </c>
      <c r="J2716" s="134">
        <f>IF('2-E-Communication'!$AD$65="no","",ROUND($I2716,4))</f>
        <v>0.70099999999999996</v>
      </c>
      <c r="K2716" s="134">
        <f>IF('2-E-Communication'!$AD$66="no","",ROUND($I2716,4))</f>
        <v>0.70099999999999996</v>
      </c>
      <c r="L2716" s="134">
        <f>IF('2-E-Communication'!$AD$67="no","",ROUND($I2716,4))</f>
        <v>0.70099999999999996</v>
      </c>
      <c r="M2716" s="134">
        <f>IF('2-E-Communication'!$AD$68="no","",ROUND($I2716,4))</f>
        <v>0.70099999999999996</v>
      </c>
    </row>
    <row r="2717" spans="9:13" x14ac:dyDescent="0.25">
      <c r="I2717" s="134">
        <f t="shared" si="235"/>
        <v>0.70200000000000051</v>
      </c>
      <c r="J2717" s="134">
        <f>IF('2-E-Communication'!$AD$65="no","",ROUND($I2717,4))</f>
        <v>0.70199999999999996</v>
      </c>
      <c r="K2717" s="134">
        <f>IF('2-E-Communication'!$AD$66="no","",ROUND($I2717,4))</f>
        <v>0.70199999999999996</v>
      </c>
      <c r="L2717" s="134">
        <f>IF('2-E-Communication'!$AD$67="no","",ROUND($I2717,4))</f>
        <v>0.70199999999999996</v>
      </c>
      <c r="M2717" s="134">
        <f>IF('2-E-Communication'!$AD$68="no","",ROUND($I2717,4))</f>
        <v>0.70199999999999996</v>
      </c>
    </row>
    <row r="2718" spans="9:13" x14ac:dyDescent="0.25">
      <c r="I2718" s="134">
        <f t="shared" si="235"/>
        <v>0.70300000000000051</v>
      </c>
      <c r="J2718" s="134">
        <f>IF('2-E-Communication'!$AD$65="no","",ROUND($I2718,4))</f>
        <v>0.70299999999999996</v>
      </c>
      <c r="K2718" s="134">
        <f>IF('2-E-Communication'!$AD$66="no","",ROUND($I2718,4))</f>
        <v>0.70299999999999996</v>
      </c>
      <c r="L2718" s="134">
        <f>IF('2-E-Communication'!$AD$67="no","",ROUND($I2718,4))</f>
        <v>0.70299999999999996</v>
      </c>
      <c r="M2718" s="134">
        <f>IF('2-E-Communication'!$AD$68="no","",ROUND($I2718,4))</f>
        <v>0.70299999999999996</v>
      </c>
    </row>
    <row r="2719" spans="9:13" x14ac:dyDescent="0.25">
      <c r="I2719" s="134">
        <f t="shared" si="235"/>
        <v>0.70400000000000051</v>
      </c>
      <c r="J2719" s="134">
        <f>IF('2-E-Communication'!$AD$65="no","",ROUND($I2719,4))</f>
        <v>0.70399999999999996</v>
      </c>
      <c r="K2719" s="134">
        <f>IF('2-E-Communication'!$AD$66="no","",ROUND($I2719,4))</f>
        <v>0.70399999999999996</v>
      </c>
      <c r="L2719" s="134">
        <f>IF('2-E-Communication'!$AD$67="no","",ROUND($I2719,4))</f>
        <v>0.70399999999999996</v>
      </c>
      <c r="M2719" s="134">
        <f>IF('2-E-Communication'!$AD$68="no","",ROUND($I2719,4))</f>
        <v>0.70399999999999996</v>
      </c>
    </row>
    <row r="2720" spans="9:13" x14ac:dyDescent="0.25">
      <c r="I2720" s="134">
        <f t="shared" si="235"/>
        <v>0.70500000000000052</v>
      </c>
      <c r="J2720" s="134">
        <f>IF('2-E-Communication'!$AD$65="no","",ROUND($I2720,4))</f>
        <v>0.70499999999999996</v>
      </c>
      <c r="K2720" s="134">
        <f>IF('2-E-Communication'!$AD$66="no","",ROUND($I2720,4))</f>
        <v>0.70499999999999996</v>
      </c>
      <c r="L2720" s="134">
        <f>IF('2-E-Communication'!$AD$67="no","",ROUND($I2720,4))</f>
        <v>0.70499999999999996</v>
      </c>
      <c r="M2720" s="134">
        <f>IF('2-E-Communication'!$AD$68="no","",ROUND($I2720,4))</f>
        <v>0.70499999999999996</v>
      </c>
    </row>
    <row r="2721" spans="9:13" x14ac:dyDescent="0.25">
      <c r="I2721" s="134">
        <f t="shared" si="235"/>
        <v>0.70600000000000052</v>
      </c>
      <c r="J2721" s="134">
        <f>IF('2-E-Communication'!$AD$65="no","",ROUND($I2721,4))</f>
        <v>0.70599999999999996</v>
      </c>
      <c r="K2721" s="134">
        <f>IF('2-E-Communication'!$AD$66="no","",ROUND($I2721,4))</f>
        <v>0.70599999999999996</v>
      </c>
      <c r="L2721" s="134">
        <f>IF('2-E-Communication'!$AD$67="no","",ROUND($I2721,4))</f>
        <v>0.70599999999999996</v>
      </c>
      <c r="M2721" s="134">
        <f>IF('2-E-Communication'!$AD$68="no","",ROUND($I2721,4))</f>
        <v>0.70599999999999996</v>
      </c>
    </row>
    <row r="2722" spans="9:13" x14ac:dyDescent="0.25">
      <c r="I2722" s="134">
        <f t="shared" si="235"/>
        <v>0.70700000000000052</v>
      </c>
      <c r="J2722" s="134">
        <f>IF('2-E-Communication'!$AD$65="no","",ROUND($I2722,4))</f>
        <v>0.70699999999999996</v>
      </c>
      <c r="K2722" s="134">
        <f>IF('2-E-Communication'!$AD$66="no","",ROUND($I2722,4))</f>
        <v>0.70699999999999996</v>
      </c>
      <c r="L2722" s="134">
        <f>IF('2-E-Communication'!$AD$67="no","",ROUND($I2722,4))</f>
        <v>0.70699999999999996</v>
      </c>
      <c r="M2722" s="134">
        <f>IF('2-E-Communication'!$AD$68="no","",ROUND($I2722,4))</f>
        <v>0.70699999999999996</v>
      </c>
    </row>
    <row r="2723" spans="9:13" x14ac:dyDescent="0.25">
      <c r="I2723" s="134">
        <f t="shared" si="235"/>
        <v>0.70800000000000052</v>
      </c>
      <c r="J2723" s="134">
        <f>IF('2-E-Communication'!$AD$65="no","",ROUND($I2723,4))</f>
        <v>0.70799999999999996</v>
      </c>
      <c r="K2723" s="134">
        <f>IF('2-E-Communication'!$AD$66="no","",ROUND($I2723,4))</f>
        <v>0.70799999999999996</v>
      </c>
      <c r="L2723" s="134">
        <f>IF('2-E-Communication'!$AD$67="no","",ROUND($I2723,4))</f>
        <v>0.70799999999999996</v>
      </c>
      <c r="M2723" s="134">
        <f>IF('2-E-Communication'!$AD$68="no","",ROUND($I2723,4))</f>
        <v>0.70799999999999996</v>
      </c>
    </row>
    <row r="2724" spans="9:13" x14ac:dyDescent="0.25">
      <c r="I2724" s="134">
        <f t="shared" si="235"/>
        <v>0.70900000000000052</v>
      </c>
      <c r="J2724" s="134">
        <f>IF('2-E-Communication'!$AD$65="no","",ROUND($I2724,4))</f>
        <v>0.70899999999999996</v>
      </c>
      <c r="K2724" s="134">
        <f>IF('2-E-Communication'!$AD$66="no","",ROUND($I2724,4))</f>
        <v>0.70899999999999996</v>
      </c>
      <c r="L2724" s="134">
        <f>IF('2-E-Communication'!$AD$67="no","",ROUND($I2724,4))</f>
        <v>0.70899999999999996</v>
      </c>
      <c r="M2724" s="134">
        <f>IF('2-E-Communication'!$AD$68="no","",ROUND($I2724,4))</f>
        <v>0.70899999999999996</v>
      </c>
    </row>
    <row r="2725" spans="9:13" x14ac:dyDescent="0.25">
      <c r="I2725" s="134">
        <f t="shared" si="235"/>
        <v>0.71000000000000052</v>
      </c>
      <c r="J2725" s="134">
        <f>IF('2-E-Communication'!$AD$65="no","",ROUND($I2725,4))</f>
        <v>0.71</v>
      </c>
      <c r="K2725" s="134">
        <f>IF('2-E-Communication'!$AD$66="no","",ROUND($I2725,4))</f>
        <v>0.71</v>
      </c>
      <c r="L2725" s="134">
        <f>IF('2-E-Communication'!$AD$67="no","",ROUND($I2725,4))</f>
        <v>0.71</v>
      </c>
      <c r="M2725" s="134">
        <f>IF('2-E-Communication'!$AD$68="no","",ROUND($I2725,4))</f>
        <v>0.71</v>
      </c>
    </row>
    <row r="2726" spans="9:13" x14ac:dyDescent="0.25">
      <c r="I2726" s="134">
        <f t="shared" si="235"/>
        <v>0.71100000000000052</v>
      </c>
      <c r="J2726" s="134">
        <f>IF('2-E-Communication'!$AD$65="no","",ROUND($I2726,4))</f>
        <v>0.71099999999999997</v>
      </c>
      <c r="K2726" s="134">
        <f>IF('2-E-Communication'!$AD$66="no","",ROUND($I2726,4))</f>
        <v>0.71099999999999997</v>
      </c>
      <c r="L2726" s="134">
        <f>IF('2-E-Communication'!$AD$67="no","",ROUND($I2726,4))</f>
        <v>0.71099999999999997</v>
      </c>
      <c r="M2726" s="134">
        <f>IF('2-E-Communication'!$AD$68="no","",ROUND($I2726,4))</f>
        <v>0.71099999999999997</v>
      </c>
    </row>
    <row r="2727" spans="9:13" x14ac:dyDescent="0.25">
      <c r="I2727" s="134">
        <f t="shared" si="235"/>
        <v>0.71200000000000052</v>
      </c>
      <c r="J2727" s="134">
        <f>IF('2-E-Communication'!$AD$65="no","",ROUND($I2727,4))</f>
        <v>0.71199999999999997</v>
      </c>
      <c r="K2727" s="134">
        <f>IF('2-E-Communication'!$AD$66="no","",ROUND($I2727,4))</f>
        <v>0.71199999999999997</v>
      </c>
      <c r="L2727" s="134">
        <f>IF('2-E-Communication'!$AD$67="no","",ROUND($I2727,4))</f>
        <v>0.71199999999999997</v>
      </c>
      <c r="M2727" s="134">
        <f>IF('2-E-Communication'!$AD$68="no","",ROUND($I2727,4))</f>
        <v>0.71199999999999997</v>
      </c>
    </row>
    <row r="2728" spans="9:13" x14ac:dyDescent="0.25">
      <c r="I2728" s="134">
        <f t="shared" si="235"/>
        <v>0.71300000000000052</v>
      </c>
      <c r="J2728" s="134">
        <f>IF('2-E-Communication'!$AD$65="no","",ROUND($I2728,4))</f>
        <v>0.71299999999999997</v>
      </c>
      <c r="K2728" s="134">
        <f>IF('2-E-Communication'!$AD$66="no","",ROUND($I2728,4))</f>
        <v>0.71299999999999997</v>
      </c>
      <c r="L2728" s="134">
        <f>IF('2-E-Communication'!$AD$67="no","",ROUND($I2728,4))</f>
        <v>0.71299999999999997</v>
      </c>
      <c r="M2728" s="134">
        <f>IF('2-E-Communication'!$AD$68="no","",ROUND($I2728,4))</f>
        <v>0.71299999999999997</v>
      </c>
    </row>
    <row r="2729" spans="9:13" x14ac:dyDescent="0.25">
      <c r="I2729" s="134">
        <f t="shared" si="235"/>
        <v>0.71400000000000052</v>
      </c>
      <c r="J2729" s="134">
        <f>IF('2-E-Communication'!$AD$65="no","",ROUND($I2729,4))</f>
        <v>0.71399999999999997</v>
      </c>
      <c r="K2729" s="134">
        <f>IF('2-E-Communication'!$AD$66="no","",ROUND($I2729,4))</f>
        <v>0.71399999999999997</v>
      </c>
      <c r="L2729" s="134">
        <f>IF('2-E-Communication'!$AD$67="no","",ROUND($I2729,4))</f>
        <v>0.71399999999999997</v>
      </c>
      <c r="M2729" s="134">
        <f>IF('2-E-Communication'!$AD$68="no","",ROUND($I2729,4))</f>
        <v>0.71399999999999997</v>
      </c>
    </row>
    <row r="2730" spans="9:13" x14ac:dyDescent="0.25">
      <c r="I2730" s="134">
        <f t="shared" si="235"/>
        <v>0.71500000000000052</v>
      </c>
      <c r="J2730" s="134">
        <f>IF('2-E-Communication'!$AD$65="no","",ROUND($I2730,4))</f>
        <v>0.71499999999999997</v>
      </c>
      <c r="K2730" s="134">
        <f>IF('2-E-Communication'!$AD$66="no","",ROUND($I2730,4))</f>
        <v>0.71499999999999997</v>
      </c>
      <c r="L2730" s="134">
        <f>IF('2-E-Communication'!$AD$67="no","",ROUND($I2730,4))</f>
        <v>0.71499999999999997</v>
      </c>
      <c r="M2730" s="134">
        <f>IF('2-E-Communication'!$AD$68="no","",ROUND($I2730,4))</f>
        <v>0.71499999999999997</v>
      </c>
    </row>
    <row r="2731" spans="9:13" x14ac:dyDescent="0.25">
      <c r="I2731" s="134">
        <f t="shared" si="235"/>
        <v>0.71600000000000052</v>
      </c>
      <c r="J2731" s="134">
        <f>IF('2-E-Communication'!$AD$65="no","",ROUND($I2731,4))</f>
        <v>0.71599999999999997</v>
      </c>
      <c r="K2731" s="134">
        <f>IF('2-E-Communication'!$AD$66="no","",ROUND($I2731,4))</f>
        <v>0.71599999999999997</v>
      </c>
      <c r="L2731" s="134">
        <f>IF('2-E-Communication'!$AD$67="no","",ROUND($I2731,4))</f>
        <v>0.71599999999999997</v>
      </c>
      <c r="M2731" s="134">
        <f>IF('2-E-Communication'!$AD$68="no","",ROUND($I2731,4))</f>
        <v>0.71599999999999997</v>
      </c>
    </row>
    <row r="2732" spans="9:13" x14ac:dyDescent="0.25">
      <c r="I2732" s="134">
        <f t="shared" si="235"/>
        <v>0.71700000000000053</v>
      </c>
      <c r="J2732" s="134">
        <f>IF('2-E-Communication'!$AD$65="no","",ROUND($I2732,4))</f>
        <v>0.71699999999999997</v>
      </c>
      <c r="K2732" s="134">
        <f>IF('2-E-Communication'!$AD$66="no","",ROUND($I2732,4))</f>
        <v>0.71699999999999997</v>
      </c>
      <c r="L2732" s="134">
        <f>IF('2-E-Communication'!$AD$67="no","",ROUND($I2732,4))</f>
        <v>0.71699999999999997</v>
      </c>
      <c r="M2732" s="134">
        <f>IF('2-E-Communication'!$AD$68="no","",ROUND($I2732,4))</f>
        <v>0.71699999999999997</v>
      </c>
    </row>
    <row r="2733" spans="9:13" x14ac:dyDescent="0.25">
      <c r="I2733" s="134">
        <f t="shared" si="235"/>
        <v>0.71800000000000053</v>
      </c>
      <c r="J2733" s="134">
        <f>IF('2-E-Communication'!$AD$65="no","",ROUND($I2733,4))</f>
        <v>0.71799999999999997</v>
      </c>
      <c r="K2733" s="134">
        <f>IF('2-E-Communication'!$AD$66="no","",ROUND($I2733,4))</f>
        <v>0.71799999999999997</v>
      </c>
      <c r="L2733" s="134">
        <f>IF('2-E-Communication'!$AD$67="no","",ROUND($I2733,4))</f>
        <v>0.71799999999999997</v>
      </c>
      <c r="M2733" s="134">
        <f>IF('2-E-Communication'!$AD$68="no","",ROUND($I2733,4))</f>
        <v>0.71799999999999997</v>
      </c>
    </row>
    <row r="2734" spans="9:13" x14ac:dyDescent="0.25">
      <c r="I2734" s="134">
        <f t="shared" si="235"/>
        <v>0.71900000000000053</v>
      </c>
      <c r="J2734" s="134">
        <f>IF('2-E-Communication'!$AD$65="no","",ROUND($I2734,4))</f>
        <v>0.71899999999999997</v>
      </c>
      <c r="K2734" s="134">
        <f>IF('2-E-Communication'!$AD$66="no","",ROUND($I2734,4))</f>
        <v>0.71899999999999997</v>
      </c>
      <c r="L2734" s="134">
        <f>IF('2-E-Communication'!$AD$67="no","",ROUND($I2734,4))</f>
        <v>0.71899999999999997</v>
      </c>
      <c r="M2734" s="134">
        <f>IF('2-E-Communication'!$AD$68="no","",ROUND($I2734,4))</f>
        <v>0.71899999999999997</v>
      </c>
    </row>
    <row r="2735" spans="9:13" x14ac:dyDescent="0.25">
      <c r="I2735" s="134">
        <f t="shared" si="235"/>
        <v>0.72000000000000053</v>
      </c>
      <c r="J2735" s="134">
        <f>IF('2-E-Communication'!$AD$65="no","",ROUND($I2735,4))</f>
        <v>0.72</v>
      </c>
      <c r="K2735" s="134">
        <f>IF('2-E-Communication'!$AD$66="no","",ROUND($I2735,4))</f>
        <v>0.72</v>
      </c>
      <c r="L2735" s="134">
        <f>IF('2-E-Communication'!$AD$67="no","",ROUND($I2735,4))</f>
        <v>0.72</v>
      </c>
      <c r="M2735" s="134">
        <f>IF('2-E-Communication'!$AD$68="no","",ROUND($I2735,4))</f>
        <v>0.72</v>
      </c>
    </row>
    <row r="2736" spans="9:13" x14ac:dyDescent="0.25">
      <c r="I2736" s="134">
        <f t="shared" si="235"/>
        <v>0.72100000000000053</v>
      </c>
      <c r="J2736" s="134">
        <f>IF('2-E-Communication'!$AD$65="no","",ROUND($I2736,4))</f>
        <v>0.72099999999999997</v>
      </c>
      <c r="K2736" s="134">
        <f>IF('2-E-Communication'!$AD$66="no","",ROUND($I2736,4))</f>
        <v>0.72099999999999997</v>
      </c>
      <c r="L2736" s="134">
        <f>IF('2-E-Communication'!$AD$67="no","",ROUND($I2736,4))</f>
        <v>0.72099999999999997</v>
      </c>
      <c r="M2736" s="134">
        <f>IF('2-E-Communication'!$AD$68="no","",ROUND($I2736,4))</f>
        <v>0.72099999999999997</v>
      </c>
    </row>
    <row r="2737" spans="9:13" x14ac:dyDescent="0.25">
      <c r="I2737" s="134">
        <f t="shared" si="235"/>
        <v>0.72200000000000053</v>
      </c>
      <c r="J2737" s="134">
        <f>IF('2-E-Communication'!$AD$65="no","",ROUND($I2737,4))</f>
        <v>0.72199999999999998</v>
      </c>
      <c r="K2737" s="134">
        <f>IF('2-E-Communication'!$AD$66="no","",ROUND($I2737,4))</f>
        <v>0.72199999999999998</v>
      </c>
      <c r="L2737" s="134">
        <f>IF('2-E-Communication'!$AD$67="no","",ROUND($I2737,4))</f>
        <v>0.72199999999999998</v>
      </c>
      <c r="M2737" s="134">
        <f>IF('2-E-Communication'!$AD$68="no","",ROUND($I2737,4))</f>
        <v>0.72199999999999998</v>
      </c>
    </row>
    <row r="2738" spans="9:13" x14ac:dyDescent="0.25">
      <c r="I2738" s="134">
        <f t="shared" si="235"/>
        <v>0.72300000000000053</v>
      </c>
      <c r="J2738" s="134">
        <f>IF('2-E-Communication'!$AD$65="no","",ROUND($I2738,4))</f>
        <v>0.72299999999999998</v>
      </c>
      <c r="K2738" s="134">
        <f>IF('2-E-Communication'!$AD$66="no","",ROUND($I2738,4))</f>
        <v>0.72299999999999998</v>
      </c>
      <c r="L2738" s="134">
        <f>IF('2-E-Communication'!$AD$67="no","",ROUND($I2738,4))</f>
        <v>0.72299999999999998</v>
      </c>
      <c r="M2738" s="134">
        <f>IF('2-E-Communication'!$AD$68="no","",ROUND($I2738,4))</f>
        <v>0.72299999999999998</v>
      </c>
    </row>
    <row r="2739" spans="9:13" x14ac:dyDescent="0.25">
      <c r="I2739" s="134">
        <f t="shared" si="235"/>
        <v>0.72400000000000053</v>
      </c>
      <c r="J2739" s="134">
        <f>IF('2-E-Communication'!$AD$65="no","",ROUND($I2739,4))</f>
        <v>0.72399999999999998</v>
      </c>
      <c r="K2739" s="134">
        <f>IF('2-E-Communication'!$AD$66="no","",ROUND($I2739,4))</f>
        <v>0.72399999999999998</v>
      </c>
      <c r="L2739" s="134">
        <f>IF('2-E-Communication'!$AD$67="no","",ROUND($I2739,4))</f>
        <v>0.72399999999999998</v>
      </c>
      <c r="M2739" s="134">
        <f>IF('2-E-Communication'!$AD$68="no","",ROUND($I2739,4))</f>
        <v>0.72399999999999998</v>
      </c>
    </row>
    <row r="2740" spans="9:13" x14ac:dyDescent="0.25">
      <c r="I2740" s="134">
        <f t="shared" si="235"/>
        <v>0.72500000000000053</v>
      </c>
      <c r="J2740" s="134">
        <f>IF('2-E-Communication'!$AD$65="no","",ROUND($I2740,4))</f>
        <v>0.72499999999999998</v>
      </c>
      <c r="K2740" s="134">
        <f>IF('2-E-Communication'!$AD$66="no","",ROUND($I2740,4))</f>
        <v>0.72499999999999998</v>
      </c>
      <c r="L2740" s="134">
        <f>IF('2-E-Communication'!$AD$67="no","",ROUND($I2740,4))</f>
        <v>0.72499999999999998</v>
      </c>
      <c r="M2740" s="134">
        <f>IF('2-E-Communication'!$AD$68="no","",ROUND($I2740,4))</f>
        <v>0.72499999999999998</v>
      </c>
    </row>
    <row r="2741" spans="9:13" x14ac:dyDescent="0.25">
      <c r="I2741" s="134">
        <f t="shared" si="235"/>
        <v>0.72600000000000053</v>
      </c>
      <c r="J2741" s="134">
        <f>IF('2-E-Communication'!$AD$65="no","",ROUND($I2741,4))</f>
        <v>0.72599999999999998</v>
      </c>
      <c r="K2741" s="134">
        <f>IF('2-E-Communication'!$AD$66="no","",ROUND($I2741,4))</f>
        <v>0.72599999999999998</v>
      </c>
      <c r="L2741" s="134">
        <f>IF('2-E-Communication'!$AD$67="no","",ROUND($I2741,4))</f>
        <v>0.72599999999999998</v>
      </c>
      <c r="M2741" s="134">
        <f>IF('2-E-Communication'!$AD$68="no","",ROUND($I2741,4))</f>
        <v>0.72599999999999998</v>
      </c>
    </row>
    <row r="2742" spans="9:13" x14ac:dyDescent="0.25">
      <c r="I2742" s="134">
        <f t="shared" si="235"/>
        <v>0.72700000000000053</v>
      </c>
      <c r="J2742" s="134">
        <f>IF('2-E-Communication'!$AD$65="no","",ROUND($I2742,4))</f>
        <v>0.72699999999999998</v>
      </c>
      <c r="K2742" s="134">
        <f>IF('2-E-Communication'!$AD$66="no","",ROUND($I2742,4))</f>
        <v>0.72699999999999998</v>
      </c>
      <c r="L2742" s="134">
        <f>IF('2-E-Communication'!$AD$67="no","",ROUND($I2742,4))</f>
        <v>0.72699999999999998</v>
      </c>
      <c r="M2742" s="134">
        <f>IF('2-E-Communication'!$AD$68="no","",ROUND($I2742,4))</f>
        <v>0.72699999999999998</v>
      </c>
    </row>
    <row r="2743" spans="9:13" x14ac:dyDescent="0.25">
      <c r="I2743" s="134">
        <f t="shared" si="235"/>
        <v>0.72800000000000054</v>
      </c>
      <c r="J2743" s="134">
        <f>IF('2-E-Communication'!$AD$65="no","",ROUND($I2743,4))</f>
        <v>0.72799999999999998</v>
      </c>
      <c r="K2743" s="134">
        <f>IF('2-E-Communication'!$AD$66="no","",ROUND($I2743,4))</f>
        <v>0.72799999999999998</v>
      </c>
      <c r="L2743" s="134">
        <f>IF('2-E-Communication'!$AD$67="no","",ROUND($I2743,4))</f>
        <v>0.72799999999999998</v>
      </c>
      <c r="M2743" s="134">
        <f>IF('2-E-Communication'!$AD$68="no","",ROUND($I2743,4))</f>
        <v>0.72799999999999998</v>
      </c>
    </row>
    <row r="2744" spans="9:13" x14ac:dyDescent="0.25">
      <c r="I2744" s="134">
        <f t="shared" si="235"/>
        <v>0.72900000000000054</v>
      </c>
      <c r="J2744" s="134">
        <f>IF('2-E-Communication'!$AD$65="no","",ROUND($I2744,4))</f>
        <v>0.72899999999999998</v>
      </c>
      <c r="K2744" s="134">
        <f>IF('2-E-Communication'!$AD$66="no","",ROUND($I2744,4))</f>
        <v>0.72899999999999998</v>
      </c>
      <c r="L2744" s="134">
        <f>IF('2-E-Communication'!$AD$67="no","",ROUND($I2744,4))</f>
        <v>0.72899999999999998</v>
      </c>
      <c r="M2744" s="134">
        <f>IF('2-E-Communication'!$AD$68="no","",ROUND($I2744,4))</f>
        <v>0.72899999999999998</v>
      </c>
    </row>
    <row r="2745" spans="9:13" x14ac:dyDescent="0.25">
      <c r="I2745" s="134">
        <f t="shared" si="235"/>
        <v>0.73000000000000054</v>
      </c>
      <c r="J2745" s="134">
        <f>IF('2-E-Communication'!$AD$65="no","",ROUND($I2745,4))</f>
        <v>0.73</v>
      </c>
      <c r="K2745" s="134">
        <f>IF('2-E-Communication'!$AD$66="no","",ROUND($I2745,4))</f>
        <v>0.73</v>
      </c>
      <c r="L2745" s="134">
        <f>IF('2-E-Communication'!$AD$67="no","",ROUND($I2745,4))</f>
        <v>0.73</v>
      </c>
      <c r="M2745" s="134">
        <f>IF('2-E-Communication'!$AD$68="no","",ROUND($I2745,4))</f>
        <v>0.73</v>
      </c>
    </row>
    <row r="2746" spans="9:13" x14ac:dyDescent="0.25">
      <c r="I2746" s="134">
        <f t="shared" si="235"/>
        <v>0.73100000000000054</v>
      </c>
      <c r="J2746" s="134">
        <f>IF('2-E-Communication'!$AD$65="no","",ROUND($I2746,4))</f>
        <v>0.73099999999999998</v>
      </c>
      <c r="K2746" s="134">
        <f>IF('2-E-Communication'!$AD$66="no","",ROUND($I2746,4))</f>
        <v>0.73099999999999998</v>
      </c>
      <c r="L2746" s="134">
        <f>IF('2-E-Communication'!$AD$67="no","",ROUND($I2746,4))</f>
        <v>0.73099999999999998</v>
      </c>
      <c r="M2746" s="134">
        <f>IF('2-E-Communication'!$AD$68="no","",ROUND($I2746,4))</f>
        <v>0.73099999999999998</v>
      </c>
    </row>
    <row r="2747" spans="9:13" x14ac:dyDescent="0.25">
      <c r="I2747" s="134">
        <f t="shared" si="235"/>
        <v>0.73200000000000054</v>
      </c>
      <c r="J2747" s="134">
        <f>IF('2-E-Communication'!$AD$65="no","",ROUND($I2747,4))</f>
        <v>0.73199999999999998</v>
      </c>
      <c r="K2747" s="134">
        <f>IF('2-E-Communication'!$AD$66="no","",ROUND($I2747,4))</f>
        <v>0.73199999999999998</v>
      </c>
      <c r="L2747" s="134">
        <f>IF('2-E-Communication'!$AD$67="no","",ROUND($I2747,4))</f>
        <v>0.73199999999999998</v>
      </c>
      <c r="M2747" s="134">
        <f>IF('2-E-Communication'!$AD$68="no","",ROUND($I2747,4))</f>
        <v>0.73199999999999998</v>
      </c>
    </row>
    <row r="2748" spans="9:13" x14ac:dyDescent="0.25">
      <c r="I2748" s="134">
        <f t="shared" si="235"/>
        <v>0.73300000000000054</v>
      </c>
      <c r="J2748" s="134">
        <f>IF('2-E-Communication'!$AD$65="no","",ROUND($I2748,4))</f>
        <v>0.73299999999999998</v>
      </c>
      <c r="K2748" s="134">
        <f>IF('2-E-Communication'!$AD$66="no","",ROUND($I2748,4))</f>
        <v>0.73299999999999998</v>
      </c>
      <c r="L2748" s="134">
        <f>IF('2-E-Communication'!$AD$67="no","",ROUND($I2748,4))</f>
        <v>0.73299999999999998</v>
      </c>
      <c r="M2748" s="134">
        <f>IF('2-E-Communication'!$AD$68="no","",ROUND($I2748,4))</f>
        <v>0.73299999999999998</v>
      </c>
    </row>
    <row r="2749" spans="9:13" x14ac:dyDescent="0.25">
      <c r="I2749" s="134">
        <f t="shared" si="235"/>
        <v>0.73400000000000054</v>
      </c>
      <c r="J2749" s="134">
        <f>IF('2-E-Communication'!$AD$65="no","",ROUND($I2749,4))</f>
        <v>0.73399999999999999</v>
      </c>
      <c r="K2749" s="134">
        <f>IF('2-E-Communication'!$AD$66="no","",ROUND($I2749,4))</f>
        <v>0.73399999999999999</v>
      </c>
      <c r="L2749" s="134">
        <f>IF('2-E-Communication'!$AD$67="no","",ROUND($I2749,4))</f>
        <v>0.73399999999999999</v>
      </c>
      <c r="M2749" s="134">
        <f>IF('2-E-Communication'!$AD$68="no","",ROUND($I2749,4))</f>
        <v>0.73399999999999999</v>
      </c>
    </row>
    <row r="2750" spans="9:13" x14ac:dyDescent="0.25">
      <c r="I2750" s="134">
        <f t="shared" si="235"/>
        <v>0.73500000000000054</v>
      </c>
      <c r="J2750" s="134">
        <f>IF('2-E-Communication'!$AD$65="no","",ROUND($I2750,4))</f>
        <v>0.73499999999999999</v>
      </c>
      <c r="K2750" s="134">
        <f>IF('2-E-Communication'!$AD$66="no","",ROUND($I2750,4))</f>
        <v>0.73499999999999999</v>
      </c>
      <c r="L2750" s="134">
        <f>IF('2-E-Communication'!$AD$67="no","",ROUND($I2750,4))</f>
        <v>0.73499999999999999</v>
      </c>
      <c r="M2750" s="134">
        <f>IF('2-E-Communication'!$AD$68="no","",ROUND($I2750,4))</f>
        <v>0.73499999999999999</v>
      </c>
    </row>
    <row r="2751" spans="9:13" x14ac:dyDescent="0.25">
      <c r="I2751" s="134">
        <f t="shared" si="235"/>
        <v>0.73600000000000054</v>
      </c>
      <c r="J2751" s="134">
        <f>IF('2-E-Communication'!$AD$65="no","",ROUND($I2751,4))</f>
        <v>0.73599999999999999</v>
      </c>
      <c r="K2751" s="134">
        <f>IF('2-E-Communication'!$AD$66="no","",ROUND($I2751,4))</f>
        <v>0.73599999999999999</v>
      </c>
      <c r="L2751" s="134">
        <f>IF('2-E-Communication'!$AD$67="no","",ROUND($I2751,4))</f>
        <v>0.73599999999999999</v>
      </c>
      <c r="M2751" s="134">
        <f>IF('2-E-Communication'!$AD$68="no","",ROUND($I2751,4))</f>
        <v>0.73599999999999999</v>
      </c>
    </row>
    <row r="2752" spans="9:13" x14ac:dyDescent="0.25">
      <c r="I2752" s="134">
        <f t="shared" si="235"/>
        <v>0.73700000000000054</v>
      </c>
      <c r="J2752" s="134">
        <f>IF('2-E-Communication'!$AD$65="no","",ROUND($I2752,4))</f>
        <v>0.73699999999999999</v>
      </c>
      <c r="K2752" s="134">
        <f>IF('2-E-Communication'!$AD$66="no","",ROUND($I2752,4))</f>
        <v>0.73699999999999999</v>
      </c>
      <c r="L2752" s="134">
        <f>IF('2-E-Communication'!$AD$67="no","",ROUND($I2752,4))</f>
        <v>0.73699999999999999</v>
      </c>
      <c r="M2752" s="134">
        <f>IF('2-E-Communication'!$AD$68="no","",ROUND($I2752,4))</f>
        <v>0.73699999999999999</v>
      </c>
    </row>
    <row r="2753" spans="9:13" x14ac:dyDescent="0.25">
      <c r="I2753" s="134">
        <f t="shared" si="235"/>
        <v>0.73800000000000054</v>
      </c>
      <c r="J2753" s="134">
        <f>IF('2-E-Communication'!$AD$65="no","",ROUND($I2753,4))</f>
        <v>0.73799999999999999</v>
      </c>
      <c r="K2753" s="134">
        <f>IF('2-E-Communication'!$AD$66="no","",ROUND($I2753,4))</f>
        <v>0.73799999999999999</v>
      </c>
      <c r="L2753" s="134">
        <f>IF('2-E-Communication'!$AD$67="no","",ROUND($I2753,4))</f>
        <v>0.73799999999999999</v>
      </c>
      <c r="M2753" s="134">
        <f>IF('2-E-Communication'!$AD$68="no","",ROUND($I2753,4))</f>
        <v>0.73799999999999999</v>
      </c>
    </row>
    <row r="2754" spans="9:13" x14ac:dyDescent="0.25">
      <c r="I2754" s="134">
        <f t="shared" si="235"/>
        <v>0.73900000000000055</v>
      </c>
      <c r="J2754" s="134">
        <f>IF('2-E-Communication'!$AD$65="no","",ROUND($I2754,4))</f>
        <v>0.73899999999999999</v>
      </c>
      <c r="K2754" s="134">
        <f>IF('2-E-Communication'!$AD$66="no","",ROUND($I2754,4))</f>
        <v>0.73899999999999999</v>
      </c>
      <c r="L2754" s="134">
        <f>IF('2-E-Communication'!$AD$67="no","",ROUND($I2754,4))</f>
        <v>0.73899999999999999</v>
      </c>
      <c r="M2754" s="134">
        <f>IF('2-E-Communication'!$AD$68="no","",ROUND($I2754,4))</f>
        <v>0.73899999999999999</v>
      </c>
    </row>
    <row r="2755" spans="9:13" x14ac:dyDescent="0.25">
      <c r="I2755" s="134">
        <f t="shared" si="235"/>
        <v>0.74000000000000055</v>
      </c>
      <c r="J2755" s="134">
        <f>IF('2-E-Communication'!$AD$65="no","",ROUND($I2755,4))</f>
        <v>0.74</v>
      </c>
      <c r="K2755" s="134">
        <f>IF('2-E-Communication'!$AD$66="no","",ROUND($I2755,4))</f>
        <v>0.74</v>
      </c>
      <c r="L2755" s="134">
        <f>IF('2-E-Communication'!$AD$67="no","",ROUND($I2755,4))</f>
        <v>0.74</v>
      </c>
      <c r="M2755" s="134">
        <f>IF('2-E-Communication'!$AD$68="no","",ROUND($I2755,4))</f>
        <v>0.74</v>
      </c>
    </row>
    <row r="2756" spans="9:13" x14ac:dyDescent="0.25">
      <c r="I2756" s="134">
        <f t="shared" si="235"/>
        <v>0.74100000000000055</v>
      </c>
      <c r="J2756" s="134">
        <f>IF('2-E-Communication'!$AD$65="no","",ROUND($I2756,4))</f>
        <v>0.74099999999999999</v>
      </c>
      <c r="K2756" s="134">
        <f>IF('2-E-Communication'!$AD$66="no","",ROUND($I2756,4))</f>
        <v>0.74099999999999999</v>
      </c>
      <c r="L2756" s="134">
        <f>IF('2-E-Communication'!$AD$67="no","",ROUND($I2756,4))</f>
        <v>0.74099999999999999</v>
      </c>
      <c r="M2756" s="134">
        <f>IF('2-E-Communication'!$AD$68="no","",ROUND($I2756,4))</f>
        <v>0.74099999999999999</v>
      </c>
    </row>
    <row r="2757" spans="9:13" x14ac:dyDescent="0.25">
      <c r="I2757" s="134">
        <f t="shared" si="235"/>
        <v>0.74200000000000055</v>
      </c>
      <c r="J2757" s="134">
        <f>IF('2-E-Communication'!$AD$65="no","",ROUND($I2757,4))</f>
        <v>0.74199999999999999</v>
      </c>
      <c r="K2757" s="134">
        <f>IF('2-E-Communication'!$AD$66="no","",ROUND($I2757,4))</f>
        <v>0.74199999999999999</v>
      </c>
      <c r="L2757" s="134">
        <f>IF('2-E-Communication'!$AD$67="no","",ROUND($I2757,4))</f>
        <v>0.74199999999999999</v>
      </c>
      <c r="M2757" s="134">
        <f>IF('2-E-Communication'!$AD$68="no","",ROUND($I2757,4))</f>
        <v>0.74199999999999999</v>
      </c>
    </row>
    <row r="2758" spans="9:13" x14ac:dyDescent="0.25">
      <c r="I2758" s="134">
        <f t="shared" si="235"/>
        <v>0.74300000000000055</v>
      </c>
      <c r="J2758" s="134">
        <f>IF('2-E-Communication'!$AD$65="no","",ROUND($I2758,4))</f>
        <v>0.74299999999999999</v>
      </c>
      <c r="K2758" s="134">
        <f>IF('2-E-Communication'!$AD$66="no","",ROUND($I2758,4))</f>
        <v>0.74299999999999999</v>
      </c>
      <c r="L2758" s="134">
        <f>IF('2-E-Communication'!$AD$67="no","",ROUND($I2758,4))</f>
        <v>0.74299999999999999</v>
      </c>
      <c r="M2758" s="134">
        <f>IF('2-E-Communication'!$AD$68="no","",ROUND($I2758,4))</f>
        <v>0.74299999999999999</v>
      </c>
    </row>
    <row r="2759" spans="9:13" x14ac:dyDescent="0.25">
      <c r="I2759" s="134">
        <f t="shared" si="235"/>
        <v>0.74400000000000055</v>
      </c>
      <c r="J2759" s="134">
        <f>IF('2-E-Communication'!$AD$65="no","",ROUND($I2759,4))</f>
        <v>0.74399999999999999</v>
      </c>
      <c r="K2759" s="134">
        <f>IF('2-E-Communication'!$AD$66="no","",ROUND($I2759,4))</f>
        <v>0.74399999999999999</v>
      </c>
      <c r="L2759" s="134">
        <f>IF('2-E-Communication'!$AD$67="no","",ROUND($I2759,4))</f>
        <v>0.74399999999999999</v>
      </c>
      <c r="M2759" s="134">
        <f>IF('2-E-Communication'!$AD$68="no","",ROUND($I2759,4))</f>
        <v>0.74399999999999999</v>
      </c>
    </row>
    <row r="2760" spans="9:13" x14ac:dyDescent="0.25">
      <c r="I2760" s="134">
        <f t="shared" si="235"/>
        <v>0.74500000000000055</v>
      </c>
      <c r="J2760" s="134">
        <f>IF('2-E-Communication'!$AD$65="no","",ROUND($I2760,4))</f>
        <v>0.745</v>
      </c>
      <c r="K2760" s="134">
        <f>IF('2-E-Communication'!$AD$66="no","",ROUND($I2760,4))</f>
        <v>0.745</v>
      </c>
      <c r="L2760" s="134">
        <f>IF('2-E-Communication'!$AD$67="no","",ROUND($I2760,4))</f>
        <v>0.745</v>
      </c>
      <c r="M2760" s="134">
        <f>IF('2-E-Communication'!$AD$68="no","",ROUND($I2760,4))</f>
        <v>0.745</v>
      </c>
    </row>
    <row r="2761" spans="9:13" x14ac:dyDescent="0.25">
      <c r="I2761" s="134">
        <f t="shared" si="235"/>
        <v>0.74600000000000055</v>
      </c>
      <c r="J2761" s="134">
        <f>IF('2-E-Communication'!$AD$65="no","",ROUND($I2761,4))</f>
        <v>0.746</v>
      </c>
      <c r="K2761" s="134">
        <f>IF('2-E-Communication'!$AD$66="no","",ROUND($I2761,4))</f>
        <v>0.746</v>
      </c>
      <c r="L2761" s="134">
        <f>IF('2-E-Communication'!$AD$67="no","",ROUND($I2761,4))</f>
        <v>0.746</v>
      </c>
      <c r="M2761" s="134">
        <f>IF('2-E-Communication'!$AD$68="no","",ROUND($I2761,4))</f>
        <v>0.746</v>
      </c>
    </row>
    <row r="2762" spans="9:13" x14ac:dyDescent="0.25">
      <c r="I2762" s="134">
        <f t="shared" si="235"/>
        <v>0.74700000000000055</v>
      </c>
      <c r="J2762" s="134">
        <f>IF('2-E-Communication'!$AD$65="no","",ROUND($I2762,4))</f>
        <v>0.747</v>
      </c>
      <c r="K2762" s="134">
        <f>IF('2-E-Communication'!$AD$66="no","",ROUND($I2762,4))</f>
        <v>0.747</v>
      </c>
      <c r="L2762" s="134">
        <f>IF('2-E-Communication'!$AD$67="no","",ROUND($I2762,4))</f>
        <v>0.747</v>
      </c>
      <c r="M2762" s="134">
        <f>IF('2-E-Communication'!$AD$68="no","",ROUND($I2762,4))</f>
        <v>0.747</v>
      </c>
    </row>
    <row r="2763" spans="9:13" x14ac:dyDescent="0.25">
      <c r="I2763" s="134">
        <f t="shared" si="235"/>
        <v>0.74800000000000055</v>
      </c>
      <c r="J2763" s="134">
        <f>IF('2-E-Communication'!$AD$65="no","",ROUND($I2763,4))</f>
        <v>0.748</v>
      </c>
      <c r="K2763" s="134">
        <f>IF('2-E-Communication'!$AD$66="no","",ROUND($I2763,4))</f>
        <v>0.748</v>
      </c>
      <c r="L2763" s="134">
        <f>IF('2-E-Communication'!$AD$67="no","",ROUND($I2763,4))</f>
        <v>0.748</v>
      </c>
      <c r="M2763" s="134">
        <f>IF('2-E-Communication'!$AD$68="no","",ROUND($I2763,4))</f>
        <v>0.748</v>
      </c>
    </row>
    <row r="2764" spans="9:13" x14ac:dyDescent="0.25">
      <c r="I2764" s="134">
        <f t="shared" si="235"/>
        <v>0.74900000000000055</v>
      </c>
      <c r="J2764" s="134">
        <f>IF('2-E-Communication'!$AD$65="no","",ROUND($I2764,4))</f>
        <v>0.749</v>
      </c>
      <c r="K2764" s="134">
        <f>IF('2-E-Communication'!$AD$66="no","",ROUND($I2764,4))</f>
        <v>0.749</v>
      </c>
      <c r="L2764" s="134">
        <f>IF('2-E-Communication'!$AD$67="no","",ROUND($I2764,4))</f>
        <v>0.749</v>
      </c>
      <c r="M2764" s="134">
        <f>IF('2-E-Communication'!$AD$68="no","",ROUND($I2764,4))</f>
        <v>0.749</v>
      </c>
    </row>
    <row r="2765" spans="9:13" x14ac:dyDescent="0.25">
      <c r="I2765" s="134">
        <f t="shared" si="235"/>
        <v>0.75000000000000056</v>
      </c>
      <c r="J2765" s="134">
        <f>IF('2-E-Communication'!$AD$65="no","",ROUND($I2765,4))</f>
        <v>0.75</v>
      </c>
      <c r="K2765" s="134">
        <f>IF('2-E-Communication'!$AD$66="no","",ROUND($I2765,4))</f>
        <v>0.75</v>
      </c>
      <c r="L2765" s="134">
        <f>IF('2-E-Communication'!$AD$67="no","",ROUND($I2765,4))</f>
        <v>0.75</v>
      </c>
      <c r="M2765" s="134">
        <f>IF('2-E-Communication'!$AD$68="no","",ROUND($I2765,4))</f>
        <v>0.75</v>
      </c>
    </row>
    <row r="2766" spans="9:13" x14ac:dyDescent="0.25">
      <c r="I2766" s="134">
        <f t="shared" si="235"/>
        <v>0.75100000000000056</v>
      </c>
      <c r="J2766" s="134">
        <f>IF('2-E-Communication'!$AD$65="no","",ROUND($I2766,4))</f>
        <v>0.751</v>
      </c>
      <c r="K2766" s="134">
        <f>IF('2-E-Communication'!$AD$66="no","",ROUND($I2766,4))</f>
        <v>0.751</v>
      </c>
      <c r="L2766" s="134">
        <f>IF('2-E-Communication'!$AD$67="no","",ROUND($I2766,4))</f>
        <v>0.751</v>
      </c>
      <c r="M2766" s="134">
        <f>IF('2-E-Communication'!$AD$68="no","",ROUND($I2766,4))</f>
        <v>0.751</v>
      </c>
    </row>
    <row r="2767" spans="9:13" x14ac:dyDescent="0.25">
      <c r="I2767" s="134">
        <f t="shared" si="235"/>
        <v>0.75200000000000056</v>
      </c>
      <c r="J2767" s="134">
        <f>IF('2-E-Communication'!$AD$65="no","",ROUND($I2767,4))</f>
        <v>0.752</v>
      </c>
      <c r="K2767" s="134">
        <f>IF('2-E-Communication'!$AD$66="no","",ROUND($I2767,4))</f>
        <v>0.752</v>
      </c>
      <c r="L2767" s="134">
        <f>IF('2-E-Communication'!$AD$67="no","",ROUND($I2767,4))</f>
        <v>0.752</v>
      </c>
      <c r="M2767" s="134">
        <f>IF('2-E-Communication'!$AD$68="no","",ROUND($I2767,4))</f>
        <v>0.752</v>
      </c>
    </row>
    <row r="2768" spans="9:13" x14ac:dyDescent="0.25">
      <c r="I2768" s="134">
        <f t="shared" si="235"/>
        <v>0.75300000000000056</v>
      </c>
      <c r="J2768" s="134">
        <f>IF('2-E-Communication'!$AD$65="no","",ROUND($I2768,4))</f>
        <v>0.753</v>
      </c>
      <c r="K2768" s="134">
        <f>IF('2-E-Communication'!$AD$66="no","",ROUND($I2768,4))</f>
        <v>0.753</v>
      </c>
      <c r="L2768" s="134">
        <f>IF('2-E-Communication'!$AD$67="no","",ROUND($I2768,4))</f>
        <v>0.753</v>
      </c>
      <c r="M2768" s="134">
        <f>IF('2-E-Communication'!$AD$68="no","",ROUND($I2768,4))</f>
        <v>0.753</v>
      </c>
    </row>
    <row r="2769" spans="9:13" x14ac:dyDescent="0.25">
      <c r="I2769" s="134">
        <f t="shared" si="235"/>
        <v>0.75400000000000056</v>
      </c>
      <c r="J2769" s="134">
        <f>IF('2-E-Communication'!$AD$65="no","",ROUND($I2769,4))</f>
        <v>0.754</v>
      </c>
      <c r="K2769" s="134">
        <f>IF('2-E-Communication'!$AD$66="no","",ROUND($I2769,4))</f>
        <v>0.754</v>
      </c>
      <c r="L2769" s="134">
        <f>IF('2-E-Communication'!$AD$67="no","",ROUND($I2769,4))</f>
        <v>0.754</v>
      </c>
      <c r="M2769" s="134">
        <f>IF('2-E-Communication'!$AD$68="no","",ROUND($I2769,4))</f>
        <v>0.754</v>
      </c>
    </row>
    <row r="2770" spans="9:13" x14ac:dyDescent="0.25">
      <c r="I2770" s="134">
        <f t="shared" si="235"/>
        <v>0.75500000000000056</v>
      </c>
      <c r="J2770" s="134">
        <f>IF('2-E-Communication'!$AD$65="no","",ROUND($I2770,4))</f>
        <v>0.755</v>
      </c>
      <c r="K2770" s="134">
        <f>IF('2-E-Communication'!$AD$66="no","",ROUND($I2770,4))</f>
        <v>0.755</v>
      </c>
      <c r="L2770" s="134">
        <f>IF('2-E-Communication'!$AD$67="no","",ROUND($I2770,4))</f>
        <v>0.755</v>
      </c>
      <c r="M2770" s="134">
        <f>IF('2-E-Communication'!$AD$68="no","",ROUND($I2770,4))</f>
        <v>0.755</v>
      </c>
    </row>
    <row r="2771" spans="9:13" x14ac:dyDescent="0.25">
      <c r="I2771" s="134">
        <f t="shared" si="235"/>
        <v>0.75600000000000056</v>
      </c>
      <c r="J2771" s="134">
        <f>IF('2-E-Communication'!$AD$65="no","",ROUND($I2771,4))</f>
        <v>0.75600000000000001</v>
      </c>
      <c r="K2771" s="134">
        <f>IF('2-E-Communication'!$AD$66="no","",ROUND($I2771,4))</f>
        <v>0.75600000000000001</v>
      </c>
      <c r="L2771" s="134">
        <f>IF('2-E-Communication'!$AD$67="no","",ROUND($I2771,4))</f>
        <v>0.75600000000000001</v>
      </c>
      <c r="M2771" s="134">
        <f>IF('2-E-Communication'!$AD$68="no","",ROUND($I2771,4))</f>
        <v>0.75600000000000001</v>
      </c>
    </row>
    <row r="2772" spans="9:13" x14ac:dyDescent="0.25">
      <c r="I2772" s="134">
        <f t="shared" si="235"/>
        <v>0.75700000000000056</v>
      </c>
      <c r="J2772" s="134">
        <f>IF('2-E-Communication'!$AD$65="no","",ROUND($I2772,4))</f>
        <v>0.75700000000000001</v>
      </c>
      <c r="K2772" s="134">
        <f>IF('2-E-Communication'!$AD$66="no","",ROUND($I2772,4))</f>
        <v>0.75700000000000001</v>
      </c>
      <c r="L2772" s="134">
        <f>IF('2-E-Communication'!$AD$67="no","",ROUND($I2772,4))</f>
        <v>0.75700000000000001</v>
      </c>
      <c r="M2772" s="134">
        <f>IF('2-E-Communication'!$AD$68="no","",ROUND($I2772,4))</f>
        <v>0.75700000000000001</v>
      </c>
    </row>
    <row r="2773" spans="9:13" x14ac:dyDescent="0.25">
      <c r="I2773" s="134">
        <f t="shared" si="235"/>
        <v>0.75800000000000056</v>
      </c>
      <c r="J2773" s="134">
        <f>IF('2-E-Communication'!$AD$65="no","",ROUND($I2773,4))</f>
        <v>0.75800000000000001</v>
      </c>
      <c r="K2773" s="134">
        <f>IF('2-E-Communication'!$AD$66="no","",ROUND($I2773,4))</f>
        <v>0.75800000000000001</v>
      </c>
      <c r="L2773" s="134">
        <f>IF('2-E-Communication'!$AD$67="no","",ROUND($I2773,4))</f>
        <v>0.75800000000000001</v>
      </c>
      <c r="M2773" s="134">
        <f>IF('2-E-Communication'!$AD$68="no","",ROUND($I2773,4))</f>
        <v>0.75800000000000001</v>
      </c>
    </row>
    <row r="2774" spans="9:13" x14ac:dyDescent="0.25">
      <c r="I2774" s="134">
        <f t="shared" si="235"/>
        <v>0.75900000000000056</v>
      </c>
      <c r="J2774" s="134">
        <f>IF('2-E-Communication'!$AD$65="no","",ROUND($I2774,4))</f>
        <v>0.75900000000000001</v>
      </c>
      <c r="K2774" s="134">
        <f>IF('2-E-Communication'!$AD$66="no","",ROUND($I2774,4))</f>
        <v>0.75900000000000001</v>
      </c>
      <c r="L2774" s="134">
        <f>IF('2-E-Communication'!$AD$67="no","",ROUND($I2774,4))</f>
        <v>0.75900000000000001</v>
      </c>
      <c r="M2774" s="134">
        <f>IF('2-E-Communication'!$AD$68="no","",ROUND($I2774,4))</f>
        <v>0.75900000000000001</v>
      </c>
    </row>
    <row r="2775" spans="9:13" x14ac:dyDescent="0.25">
      <c r="I2775" s="134">
        <f t="shared" si="235"/>
        <v>0.76000000000000056</v>
      </c>
      <c r="J2775" s="134">
        <f>IF('2-E-Communication'!$AD$65="no","",ROUND($I2775,4))</f>
        <v>0.76</v>
      </c>
      <c r="K2775" s="134">
        <f>IF('2-E-Communication'!$AD$66="no","",ROUND($I2775,4))</f>
        <v>0.76</v>
      </c>
      <c r="L2775" s="134">
        <f>IF('2-E-Communication'!$AD$67="no","",ROUND($I2775,4))</f>
        <v>0.76</v>
      </c>
      <c r="M2775" s="134">
        <f>IF('2-E-Communication'!$AD$68="no","",ROUND($I2775,4))</f>
        <v>0.76</v>
      </c>
    </row>
    <row r="2776" spans="9:13" x14ac:dyDescent="0.25">
      <c r="I2776" s="134">
        <f t="shared" ref="I2776:I2839" si="236">I2775+0.001</f>
        <v>0.76100000000000056</v>
      </c>
      <c r="J2776" s="134">
        <f>IF('2-E-Communication'!$AD$65="no","",ROUND($I2776,4))</f>
        <v>0.76100000000000001</v>
      </c>
      <c r="K2776" s="134">
        <f>IF('2-E-Communication'!$AD$66="no","",ROUND($I2776,4))</f>
        <v>0.76100000000000001</v>
      </c>
      <c r="L2776" s="134">
        <f>IF('2-E-Communication'!$AD$67="no","",ROUND($I2776,4))</f>
        <v>0.76100000000000001</v>
      </c>
      <c r="M2776" s="134">
        <f>IF('2-E-Communication'!$AD$68="no","",ROUND($I2776,4))</f>
        <v>0.76100000000000001</v>
      </c>
    </row>
    <row r="2777" spans="9:13" x14ac:dyDescent="0.25">
      <c r="I2777" s="134">
        <f t="shared" si="236"/>
        <v>0.76200000000000057</v>
      </c>
      <c r="J2777" s="134">
        <f>IF('2-E-Communication'!$AD$65="no","",ROUND($I2777,4))</f>
        <v>0.76200000000000001</v>
      </c>
      <c r="K2777" s="134">
        <f>IF('2-E-Communication'!$AD$66="no","",ROUND($I2777,4))</f>
        <v>0.76200000000000001</v>
      </c>
      <c r="L2777" s="134">
        <f>IF('2-E-Communication'!$AD$67="no","",ROUND($I2777,4))</f>
        <v>0.76200000000000001</v>
      </c>
      <c r="M2777" s="134">
        <f>IF('2-E-Communication'!$AD$68="no","",ROUND($I2777,4))</f>
        <v>0.76200000000000001</v>
      </c>
    </row>
    <row r="2778" spans="9:13" x14ac:dyDescent="0.25">
      <c r="I2778" s="134">
        <f t="shared" si="236"/>
        <v>0.76300000000000057</v>
      </c>
      <c r="J2778" s="134">
        <f>IF('2-E-Communication'!$AD$65="no","",ROUND($I2778,4))</f>
        <v>0.76300000000000001</v>
      </c>
      <c r="K2778" s="134">
        <f>IF('2-E-Communication'!$AD$66="no","",ROUND($I2778,4))</f>
        <v>0.76300000000000001</v>
      </c>
      <c r="L2778" s="134">
        <f>IF('2-E-Communication'!$AD$67="no","",ROUND($I2778,4))</f>
        <v>0.76300000000000001</v>
      </c>
      <c r="M2778" s="134">
        <f>IF('2-E-Communication'!$AD$68="no","",ROUND($I2778,4))</f>
        <v>0.76300000000000001</v>
      </c>
    </row>
    <row r="2779" spans="9:13" x14ac:dyDescent="0.25">
      <c r="I2779" s="134">
        <f t="shared" si="236"/>
        <v>0.76400000000000057</v>
      </c>
      <c r="J2779" s="134">
        <f>IF('2-E-Communication'!$AD$65="no","",ROUND($I2779,4))</f>
        <v>0.76400000000000001</v>
      </c>
      <c r="K2779" s="134">
        <f>IF('2-E-Communication'!$AD$66="no","",ROUND($I2779,4))</f>
        <v>0.76400000000000001</v>
      </c>
      <c r="L2779" s="134">
        <f>IF('2-E-Communication'!$AD$67="no","",ROUND($I2779,4))</f>
        <v>0.76400000000000001</v>
      </c>
      <c r="M2779" s="134">
        <f>IF('2-E-Communication'!$AD$68="no","",ROUND($I2779,4))</f>
        <v>0.76400000000000001</v>
      </c>
    </row>
    <row r="2780" spans="9:13" x14ac:dyDescent="0.25">
      <c r="I2780" s="134">
        <f t="shared" si="236"/>
        <v>0.76500000000000057</v>
      </c>
      <c r="J2780" s="134">
        <f>IF('2-E-Communication'!$AD$65="no","",ROUND($I2780,4))</f>
        <v>0.76500000000000001</v>
      </c>
      <c r="K2780" s="134">
        <f>IF('2-E-Communication'!$AD$66="no","",ROUND($I2780,4))</f>
        <v>0.76500000000000001</v>
      </c>
      <c r="L2780" s="134">
        <f>IF('2-E-Communication'!$AD$67="no","",ROUND($I2780,4))</f>
        <v>0.76500000000000001</v>
      </c>
      <c r="M2780" s="134">
        <f>IF('2-E-Communication'!$AD$68="no","",ROUND($I2780,4))</f>
        <v>0.76500000000000001</v>
      </c>
    </row>
    <row r="2781" spans="9:13" x14ac:dyDescent="0.25">
      <c r="I2781" s="134">
        <f t="shared" si="236"/>
        <v>0.76600000000000057</v>
      </c>
      <c r="J2781" s="134">
        <f>IF('2-E-Communication'!$AD$65="no","",ROUND($I2781,4))</f>
        <v>0.76600000000000001</v>
      </c>
      <c r="K2781" s="134">
        <f>IF('2-E-Communication'!$AD$66="no","",ROUND($I2781,4))</f>
        <v>0.76600000000000001</v>
      </c>
      <c r="L2781" s="134">
        <f>IF('2-E-Communication'!$AD$67="no","",ROUND($I2781,4))</f>
        <v>0.76600000000000001</v>
      </c>
      <c r="M2781" s="134">
        <f>IF('2-E-Communication'!$AD$68="no","",ROUND($I2781,4))</f>
        <v>0.76600000000000001</v>
      </c>
    </row>
    <row r="2782" spans="9:13" x14ac:dyDescent="0.25">
      <c r="I2782" s="134">
        <f t="shared" si="236"/>
        <v>0.76700000000000057</v>
      </c>
      <c r="J2782" s="134">
        <f>IF('2-E-Communication'!$AD$65="no","",ROUND($I2782,4))</f>
        <v>0.76700000000000002</v>
      </c>
      <c r="K2782" s="134">
        <f>IF('2-E-Communication'!$AD$66="no","",ROUND($I2782,4))</f>
        <v>0.76700000000000002</v>
      </c>
      <c r="L2782" s="134">
        <f>IF('2-E-Communication'!$AD$67="no","",ROUND($I2782,4))</f>
        <v>0.76700000000000002</v>
      </c>
      <c r="M2782" s="134">
        <f>IF('2-E-Communication'!$AD$68="no","",ROUND($I2782,4))</f>
        <v>0.76700000000000002</v>
      </c>
    </row>
    <row r="2783" spans="9:13" x14ac:dyDescent="0.25">
      <c r="I2783" s="134">
        <f t="shared" si="236"/>
        <v>0.76800000000000057</v>
      </c>
      <c r="J2783" s="134">
        <f>IF('2-E-Communication'!$AD$65="no","",ROUND($I2783,4))</f>
        <v>0.76800000000000002</v>
      </c>
      <c r="K2783" s="134">
        <f>IF('2-E-Communication'!$AD$66="no","",ROUND($I2783,4))</f>
        <v>0.76800000000000002</v>
      </c>
      <c r="L2783" s="134">
        <f>IF('2-E-Communication'!$AD$67="no","",ROUND($I2783,4))</f>
        <v>0.76800000000000002</v>
      </c>
      <c r="M2783" s="134">
        <f>IF('2-E-Communication'!$AD$68="no","",ROUND($I2783,4))</f>
        <v>0.76800000000000002</v>
      </c>
    </row>
    <row r="2784" spans="9:13" x14ac:dyDescent="0.25">
      <c r="I2784" s="134">
        <f t="shared" si="236"/>
        <v>0.76900000000000057</v>
      </c>
      <c r="J2784" s="134">
        <f>IF('2-E-Communication'!$AD$65="no","",ROUND($I2784,4))</f>
        <v>0.76900000000000002</v>
      </c>
      <c r="K2784" s="134">
        <f>IF('2-E-Communication'!$AD$66="no","",ROUND($I2784,4))</f>
        <v>0.76900000000000002</v>
      </c>
      <c r="L2784" s="134">
        <f>IF('2-E-Communication'!$AD$67="no","",ROUND($I2784,4))</f>
        <v>0.76900000000000002</v>
      </c>
      <c r="M2784" s="134">
        <f>IF('2-E-Communication'!$AD$68="no","",ROUND($I2784,4))</f>
        <v>0.76900000000000002</v>
      </c>
    </row>
    <row r="2785" spans="9:13" x14ac:dyDescent="0.25">
      <c r="I2785" s="134">
        <f t="shared" si="236"/>
        <v>0.77000000000000057</v>
      </c>
      <c r="J2785" s="134">
        <f>IF('2-E-Communication'!$AD$65="no","",ROUND($I2785,4))</f>
        <v>0.77</v>
      </c>
      <c r="K2785" s="134">
        <f>IF('2-E-Communication'!$AD$66="no","",ROUND($I2785,4))</f>
        <v>0.77</v>
      </c>
      <c r="L2785" s="134">
        <f>IF('2-E-Communication'!$AD$67="no","",ROUND($I2785,4))</f>
        <v>0.77</v>
      </c>
      <c r="M2785" s="134">
        <f>IF('2-E-Communication'!$AD$68="no","",ROUND($I2785,4))</f>
        <v>0.77</v>
      </c>
    </row>
    <row r="2786" spans="9:13" x14ac:dyDescent="0.25">
      <c r="I2786" s="134">
        <f t="shared" si="236"/>
        <v>0.77100000000000057</v>
      </c>
      <c r="J2786" s="134">
        <f>IF('2-E-Communication'!$AD$65="no","",ROUND($I2786,4))</f>
        <v>0.77100000000000002</v>
      </c>
      <c r="K2786" s="134">
        <f>IF('2-E-Communication'!$AD$66="no","",ROUND($I2786,4))</f>
        <v>0.77100000000000002</v>
      </c>
      <c r="L2786" s="134">
        <f>IF('2-E-Communication'!$AD$67="no","",ROUND($I2786,4))</f>
        <v>0.77100000000000002</v>
      </c>
      <c r="M2786" s="134">
        <f>IF('2-E-Communication'!$AD$68="no","",ROUND($I2786,4))</f>
        <v>0.77100000000000002</v>
      </c>
    </row>
    <row r="2787" spans="9:13" x14ac:dyDescent="0.25">
      <c r="I2787" s="134">
        <f t="shared" si="236"/>
        <v>0.77200000000000057</v>
      </c>
      <c r="J2787" s="134">
        <f>IF('2-E-Communication'!$AD$65="no","",ROUND($I2787,4))</f>
        <v>0.77200000000000002</v>
      </c>
      <c r="K2787" s="134">
        <f>IF('2-E-Communication'!$AD$66="no","",ROUND($I2787,4))</f>
        <v>0.77200000000000002</v>
      </c>
      <c r="L2787" s="134">
        <f>IF('2-E-Communication'!$AD$67="no","",ROUND($I2787,4))</f>
        <v>0.77200000000000002</v>
      </c>
      <c r="M2787" s="134">
        <f>IF('2-E-Communication'!$AD$68="no","",ROUND($I2787,4))</f>
        <v>0.77200000000000002</v>
      </c>
    </row>
    <row r="2788" spans="9:13" x14ac:dyDescent="0.25">
      <c r="I2788" s="134">
        <f t="shared" si="236"/>
        <v>0.77300000000000058</v>
      </c>
      <c r="J2788" s="134">
        <f>IF('2-E-Communication'!$AD$65="no","",ROUND($I2788,4))</f>
        <v>0.77300000000000002</v>
      </c>
      <c r="K2788" s="134">
        <f>IF('2-E-Communication'!$AD$66="no","",ROUND($I2788,4))</f>
        <v>0.77300000000000002</v>
      </c>
      <c r="L2788" s="134">
        <f>IF('2-E-Communication'!$AD$67="no","",ROUND($I2788,4))</f>
        <v>0.77300000000000002</v>
      </c>
      <c r="M2788" s="134">
        <f>IF('2-E-Communication'!$AD$68="no","",ROUND($I2788,4))</f>
        <v>0.77300000000000002</v>
      </c>
    </row>
    <row r="2789" spans="9:13" x14ac:dyDescent="0.25">
      <c r="I2789" s="134">
        <f t="shared" si="236"/>
        <v>0.77400000000000058</v>
      </c>
      <c r="J2789" s="134">
        <f>IF('2-E-Communication'!$AD$65="no","",ROUND($I2789,4))</f>
        <v>0.77400000000000002</v>
      </c>
      <c r="K2789" s="134">
        <f>IF('2-E-Communication'!$AD$66="no","",ROUND($I2789,4))</f>
        <v>0.77400000000000002</v>
      </c>
      <c r="L2789" s="134">
        <f>IF('2-E-Communication'!$AD$67="no","",ROUND($I2789,4))</f>
        <v>0.77400000000000002</v>
      </c>
      <c r="M2789" s="134">
        <f>IF('2-E-Communication'!$AD$68="no","",ROUND($I2789,4))</f>
        <v>0.77400000000000002</v>
      </c>
    </row>
    <row r="2790" spans="9:13" x14ac:dyDescent="0.25">
      <c r="I2790" s="134">
        <f t="shared" si="236"/>
        <v>0.77500000000000058</v>
      </c>
      <c r="J2790" s="134">
        <f>IF('2-E-Communication'!$AD$65="no","",ROUND($I2790,4))</f>
        <v>0.77500000000000002</v>
      </c>
      <c r="K2790" s="134">
        <f>IF('2-E-Communication'!$AD$66="no","",ROUND($I2790,4))</f>
        <v>0.77500000000000002</v>
      </c>
      <c r="L2790" s="134">
        <f>IF('2-E-Communication'!$AD$67="no","",ROUND($I2790,4))</f>
        <v>0.77500000000000002</v>
      </c>
      <c r="M2790" s="134">
        <f>IF('2-E-Communication'!$AD$68="no","",ROUND($I2790,4))</f>
        <v>0.77500000000000002</v>
      </c>
    </row>
    <row r="2791" spans="9:13" x14ac:dyDescent="0.25">
      <c r="I2791" s="134">
        <f t="shared" si="236"/>
        <v>0.77600000000000058</v>
      </c>
      <c r="J2791" s="134">
        <f>IF('2-E-Communication'!$AD$65="no","",ROUND($I2791,4))</f>
        <v>0.77600000000000002</v>
      </c>
      <c r="K2791" s="134">
        <f>IF('2-E-Communication'!$AD$66="no","",ROUND($I2791,4))</f>
        <v>0.77600000000000002</v>
      </c>
      <c r="L2791" s="134">
        <f>IF('2-E-Communication'!$AD$67="no","",ROUND($I2791,4))</f>
        <v>0.77600000000000002</v>
      </c>
      <c r="M2791" s="134">
        <f>IF('2-E-Communication'!$AD$68="no","",ROUND($I2791,4))</f>
        <v>0.77600000000000002</v>
      </c>
    </row>
    <row r="2792" spans="9:13" x14ac:dyDescent="0.25">
      <c r="I2792" s="134">
        <f t="shared" si="236"/>
        <v>0.77700000000000058</v>
      </c>
      <c r="J2792" s="134">
        <f>IF('2-E-Communication'!$AD$65="no","",ROUND($I2792,4))</f>
        <v>0.77700000000000002</v>
      </c>
      <c r="K2792" s="134">
        <f>IF('2-E-Communication'!$AD$66="no","",ROUND($I2792,4))</f>
        <v>0.77700000000000002</v>
      </c>
      <c r="L2792" s="134">
        <f>IF('2-E-Communication'!$AD$67="no","",ROUND($I2792,4))</f>
        <v>0.77700000000000002</v>
      </c>
      <c r="M2792" s="134">
        <f>IF('2-E-Communication'!$AD$68="no","",ROUND($I2792,4))</f>
        <v>0.77700000000000002</v>
      </c>
    </row>
    <row r="2793" spans="9:13" x14ac:dyDescent="0.25">
      <c r="I2793" s="134">
        <f t="shared" si="236"/>
        <v>0.77800000000000058</v>
      </c>
      <c r="J2793" s="134">
        <f>IF('2-E-Communication'!$AD$65="no","",ROUND($I2793,4))</f>
        <v>0.77800000000000002</v>
      </c>
      <c r="K2793" s="134">
        <f>IF('2-E-Communication'!$AD$66="no","",ROUND($I2793,4))</f>
        <v>0.77800000000000002</v>
      </c>
      <c r="L2793" s="134">
        <f>IF('2-E-Communication'!$AD$67="no","",ROUND($I2793,4))</f>
        <v>0.77800000000000002</v>
      </c>
      <c r="M2793" s="134">
        <f>IF('2-E-Communication'!$AD$68="no","",ROUND($I2793,4))</f>
        <v>0.77800000000000002</v>
      </c>
    </row>
    <row r="2794" spans="9:13" x14ac:dyDescent="0.25">
      <c r="I2794" s="134">
        <f t="shared" si="236"/>
        <v>0.77900000000000058</v>
      </c>
      <c r="J2794" s="134">
        <f>IF('2-E-Communication'!$AD$65="no","",ROUND($I2794,4))</f>
        <v>0.77900000000000003</v>
      </c>
      <c r="K2794" s="134">
        <f>IF('2-E-Communication'!$AD$66="no","",ROUND($I2794,4))</f>
        <v>0.77900000000000003</v>
      </c>
      <c r="L2794" s="134">
        <f>IF('2-E-Communication'!$AD$67="no","",ROUND($I2794,4))</f>
        <v>0.77900000000000003</v>
      </c>
      <c r="M2794" s="134">
        <f>IF('2-E-Communication'!$AD$68="no","",ROUND($I2794,4))</f>
        <v>0.77900000000000003</v>
      </c>
    </row>
    <row r="2795" spans="9:13" x14ac:dyDescent="0.25">
      <c r="I2795" s="134">
        <f t="shared" si="236"/>
        <v>0.78000000000000058</v>
      </c>
      <c r="J2795" s="134">
        <f>IF('2-E-Communication'!$AD$65="no","",ROUND($I2795,4))</f>
        <v>0.78</v>
      </c>
      <c r="K2795" s="134">
        <f>IF('2-E-Communication'!$AD$66="no","",ROUND($I2795,4))</f>
        <v>0.78</v>
      </c>
      <c r="L2795" s="134">
        <f>IF('2-E-Communication'!$AD$67="no","",ROUND($I2795,4))</f>
        <v>0.78</v>
      </c>
      <c r="M2795" s="134">
        <f>IF('2-E-Communication'!$AD$68="no","",ROUND($I2795,4))</f>
        <v>0.78</v>
      </c>
    </row>
    <row r="2796" spans="9:13" x14ac:dyDescent="0.25">
      <c r="I2796" s="134">
        <f t="shared" si="236"/>
        <v>0.78100000000000058</v>
      </c>
      <c r="J2796" s="134">
        <f>IF('2-E-Communication'!$AD$65="no","",ROUND($I2796,4))</f>
        <v>0.78100000000000003</v>
      </c>
      <c r="K2796" s="134">
        <f>IF('2-E-Communication'!$AD$66="no","",ROUND($I2796,4))</f>
        <v>0.78100000000000003</v>
      </c>
      <c r="L2796" s="134">
        <f>IF('2-E-Communication'!$AD$67="no","",ROUND($I2796,4))</f>
        <v>0.78100000000000003</v>
      </c>
      <c r="M2796" s="134">
        <f>IF('2-E-Communication'!$AD$68="no","",ROUND($I2796,4))</f>
        <v>0.78100000000000003</v>
      </c>
    </row>
    <row r="2797" spans="9:13" x14ac:dyDescent="0.25">
      <c r="I2797" s="134">
        <f t="shared" si="236"/>
        <v>0.78200000000000058</v>
      </c>
      <c r="J2797" s="134">
        <f>IF('2-E-Communication'!$AD$65="no","",ROUND($I2797,4))</f>
        <v>0.78200000000000003</v>
      </c>
      <c r="K2797" s="134">
        <f>IF('2-E-Communication'!$AD$66="no","",ROUND($I2797,4))</f>
        <v>0.78200000000000003</v>
      </c>
      <c r="L2797" s="134">
        <f>IF('2-E-Communication'!$AD$67="no","",ROUND($I2797,4))</f>
        <v>0.78200000000000003</v>
      </c>
      <c r="M2797" s="134">
        <f>IF('2-E-Communication'!$AD$68="no","",ROUND($I2797,4))</f>
        <v>0.78200000000000003</v>
      </c>
    </row>
    <row r="2798" spans="9:13" x14ac:dyDescent="0.25">
      <c r="I2798" s="134">
        <f t="shared" si="236"/>
        <v>0.78300000000000058</v>
      </c>
      <c r="J2798" s="134">
        <f>IF('2-E-Communication'!$AD$65="no","",ROUND($I2798,4))</f>
        <v>0.78300000000000003</v>
      </c>
      <c r="K2798" s="134">
        <f>IF('2-E-Communication'!$AD$66="no","",ROUND($I2798,4))</f>
        <v>0.78300000000000003</v>
      </c>
      <c r="L2798" s="134">
        <f>IF('2-E-Communication'!$AD$67="no","",ROUND($I2798,4))</f>
        <v>0.78300000000000003</v>
      </c>
      <c r="M2798" s="134">
        <f>IF('2-E-Communication'!$AD$68="no","",ROUND($I2798,4))</f>
        <v>0.78300000000000003</v>
      </c>
    </row>
    <row r="2799" spans="9:13" x14ac:dyDescent="0.25">
      <c r="I2799" s="134">
        <f t="shared" si="236"/>
        <v>0.78400000000000059</v>
      </c>
      <c r="J2799" s="134">
        <f>IF('2-E-Communication'!$AD$65="no","",ROUND($I2799,4))</f>
        <v>0.78400000000000003</v>
      </c>
      <c r="K2799" s="134">
        <f>IF('2-E-Communication'!$AD$66="no","",ROUND($I2799,4))</f>
        <v>0.78400000000000003</v>
      </c>
      <c r="L2799" s="134">
        <f>IF('2-E-Communication'!$AD$67="no","",ROUND($I2799,4))</f>
        <v>0.78400000000000003</v>
      </c>
      <c r="M2799" s="134">
        <f>IF('2-E-Communication'!$AD$68="no","",ROUND($I2799,4))</f>
        <v>0.78400000000000003</v>
      </c>
    </row>
    <row r="2800" spans="9:13" x14ac:dyDescent="0.25">
      <c r="I2800" s="134">
        <f t="shared" si="236"/>
        <v>0.78500000000000059</v>
      </c>
      <c r="J2800" s="134">
        <f>IF('2-E-Communication'!$AD$65="no","",ROUND($I2800,4))</f>
        <v>0.78500000000000003</v>
      </c>
      <c r="K2800" s="134">
        <f>IF('2-E-Communication'!$AD$66="no","",ROUND($I2800,4))</f>
        <v>0.78500000000000003</v>
      </c>
      <c r="L2800" s="134">
        <f>IF('2-E-Communication'!$AD$67="no","",ROUND($I2800,4))</f>
        <v>0.78500000000000003</v>
      </c>
      <c r="M2800" s="134">
        <f>IF('2-E-Communication'!$AD$68="no","",ROUND($I2800,4))</f>
        <v>0.78500000000000003</v>
      </c>
    </row>
    <row r="2801" spans="9:13" x14ac:dyDescent="0.25">
      <c r="I2801" s="134">
        <f t="shared" si="236"/>
        <v>0.78600000000000059</v>
      </c>
      <c r="J2801" s="134">
        <f>IF('2-E-Communication'!$AD$65="no","",ROUND($I2801,4))</f>
        <v>0.78600000000000003</v>
      </c>
      <c r="K2801" s="134">
        <f>IF('2-E-Communication'!$AD$66="no","",ROUND($I2801,4))</f>
        <v>0.78600000000000003</v>
      </c>
      <c r="L2801" s="134">
        <f>IF('2-E-Communication'!$AD$67="no","",ROUND($I2801,4))</f>
        <v>0.78600000000000003</v>
      </c>
      <c r="M2801" s="134">
        <f>IF('2-E-Communication'!$AD$68="no","",ROUND($I2801,4))</f>
        <v>0.78600000000000003</v>
      </c>
    </row>
    <row r="2802" spans="9:13" x14ac:dyDescent="0.25">
      <c r="I2802" s="134">
        <f t="shared" si="236"/>
        <v>0.78700000000000059</v>
      </c>
      <c r="J2802" s="134">
        <f>IF('2-E-Communication'!$AD$65="no","",ROUND($I2802,4))</f>
        <v>0.78700000000000003</v>
      </c>
      <c r="K2802" s="134">
        <f>IF('2-E-Communication'!$AD$66="no","",ROUND($I2802,4))</f>
        <v>0.78700000000000003</v>
      </c>
      <c r="L2802" s="134">
        <f>IF('2-E-Communication'!$AD$67="no","",ROUND($I2802,4))</f>
        <v>0.78700000000000003</v>
      </c>
      <c r="M2802" s="134">
        <f>IF('2-E-Communication'!$AD$68="no","",ROUND($I2802,4))</f>
        <v>0.78700000000000003</v>
      </c>
    </row>
    <row r="2803" spans="9:13" x14ac:dyDescent="0.25">
      <c r="I2803" s="134">
        <f t="shared" si="236"/>
        <v>0.78800000000000059</v>
      </c>
      <c r="J2803" s="134">
        <f>IF('2-E-Communication'!$AD$65="no","",ROUND($I2803,4))</f>
        <v>0.78800000000000003</v>
      </c>
      <c r="K2803" s="134">
        <f>IF('2-E-Communication'!$AD$66="no","",ROUND($I2803,4))</f>
        <v>0.78800000000000003</v>
      </c>
      <c r="L2803" s="134">
        <f>IF('2-E-Communication'!$AD$67="no","",ROUND($I2803,4))</f>
        <v>0.78800000000000003</v>
      </c>
      <c r="M2803" s="134">
        <f>IF('2-E-Communication'!$AD$68="no","",ROUND($I2803,4))</f>
        <v>0.78800000000000003</v>
      </c>
    </row>
    <row r="2804" spans="9:13" x14ac:dyDescent="0.25">
      <c r="I2804" s="134">
        <f t="shared" si="236"/>
        <v>0.78900000000000059</v>
      </c>
      <c r="J2804" s="134">
        <f>IF('2-E-Communication'!$AD$65="no","",ROUND($I2804,4))</f>
        <v>0.78900000000000003</v>
      </c>
      <c r="K2804" s="134">
        <f>IF('2-E-Communication'!$AD$66="no","",ROUND($I2804,4))</f>
        <v>0.78900000000000003</v>
      </c>
      <c r="L2804" s="134">
        <f>IF('2-E-Communication'!$AD$67="no","",ROUND($I2804,4))</f>
        <v>0.78900000000000003</v>
      </c>
      <c r="M2804" s="134">
        <f>IF('2-E-Communication'!$AD$68="no","",ROUND($I2804,4))</f>
        <v>0.78900000000000003</v>
      </c>
    </row>
    <row r="2805" spans="9:13" x14ac:dyDescent="0.25">
      <c r="I2805" s="134">
        <f t="shared" si="236"/>
        <v>0.79000000000000059</v>
      </c>
      <c r="J2805" s="134">
        <f>IF('2-E-Communication'!$AD$65="no","",ROUND($I2805,4))</f>
        <v>0.79</v>
      </c>
      <c r="K2805" s="134">
        <f>IF('2-E-Communication'!$AD$66="no","",ROUND($I2805,4))</f>
        <v>0.79</v>
      </c>
      <c r="L2805" s="134">
        <f>IF('2-E-Communication'!$AD$67="no","",ROUND($I2805,4))</f>
        <v>0.79</v>
      </c>
      <c r="M2805" s="134">
        <f>IF('2-E-Communication'!$AD$68="no","",ROUND($I2805,4))</f>
        <v>0.79</v>
      </c>
    </row>
    <row r="2806" spans="9:13" x14ac:dyDescent="0.25">
      <c r="I2806" s="134">
        <f t="shared" si="236"/>
        <v>0.79100000000000059</v>
      </c>
      <c r="J2806" s="134">
        <f>IF('2-E-Communication'!$AD$65="no","",ROUND($I2806,4))</f>
        <v>0.79100000000000004</v>
      </c>
      <c r="K2806" s="134">
        <f>IF('2-E-Communication'!$AD$66="no","",ROUND($I2806,4))</f>
        <v>0.79100000000000004</v>
      </c>
      <c r="L2806" s="134">
        <f>IF('2-E-Communication'!$AD$67="no","",ROUND($I2806,4))</f>
        <v>0.79100000000000004</v>
      </c>
      <c r="M2806" s="134">
        <f>IF('2-E-Communication'!$AD$68="no","",ROUND($I2806,4))</f>
        <v>0.79100000000000004</v>
      </c>
    </row>
    <row r="2807" spans="9:13" x14ac:dyDescent="0.25">
      <c r="I2807" s="134">
        <f t="shared" si="236"/>
        <v>0.79200000000000059</v>
      </c>
      <c r="J2807" s="134">
        <f>IF('2-E-Communication'!$AD$65="no","",ROUND($I2807,4))</f>
        <v>0.79200000000000004</v>
      </c>
      <c r="K2807" s="134">
        <f>IF('2-E-Communication'!$AD$66="no","",ROUND($I2807,4))</f>
        <v>0.79200000000000004</v>
      </c>
      <c r="L2807" s="134">
        <f>IF('2-E-Communication'!$AD$67="no","",ROUND($I2807,4))</f>
        <v>0.79200000000000004</v>
      </c>
      <c r="M2807" s="134">
        <f>IF('2-E-Communication'!$AD$68="no","",ROUND($I2807,4))</f>
        <v>0.79200000000000004</v>
      </c>
    </row>
    <row r="2808" spans="9:13" x14ac:dyDescent="0.25">
      <c r="I2808" s="134">
        <f t="shared" si="236"/>
        <v>0.79300000000000059</v>
      </c>
      <c r="J2808" s="134">
        <f>IF('2-E-Communication'!$AD$65="no","",ROUND($I2808,4))</f>
        <v>0.79300000000000004</v>
      </c>
      <c r="K2808" s="134">
        <f>IF('2-E-Communication'!$AD$66="no","",ROUND($I2808,4))</f>
        <v>0.79300000000000004</v>
      </c>
      <c r="L2808" s="134">
        <f>IF('2-E-Communication'!$AD$67="no","",ROUND($I2808,4))</f>
        <v>0.79300000000000004</v>
      </c>
      <c r="M2808" s="134">
        <f>IF('2-E-Communication'!$AD$68="no","",ROUND($I2808,4))</f>
        <v>0.79300000000000004</v>
      </c>
    </row>
    <row r="2809" spans="9:13" x14ac:dyDescent="0.25">
      <c r="I2809" s="134">
        <f t="shared" si="236"/>
        <v>0.79400000000000059</v>
      </c>
      <c r="J2809" s="134">
        <f>IF('2-E-Communication'!$AD$65="no","",ROUND($I2809,4))</f>
        <v>0.79400000000000004</v>
      </c>
      <c r="K2809" s="134">
        <f>IF('2-E-Communication'!$AD$66="no","",ROUND($I2809,4))</f>
        <v>0.79400000000000004</v>
      </c>
      <c r="L2809" s="134">
        <f>IF('2-E-Communication'!$AD$67="no","",ROUND($I2809,4))</f>
        <v>0.79400000000000004</v>
      </c>
      <c r="M2809" s="134">
        <f>IF('2-E-Communication'!$AD$68="no","",ROUND($I2809,4))</f>
        <v>0.79400000000000004</v>
      </c>
    </row>
    <row r="2810" spans="9:13" x14ac:dyDescent="0.25">
      <c r="I2810" s="134">
        <f t="shared" si="236"/>
        <v>0.7950000000000006</v>
      </c>
      <c r="J2810" s="134">
        <f>IF('2-E-Communication'!$AD$65="no","",ROUND($I2810,4))</f>
        <v>0.79500000000000004</v>
      </c>
      <c r="K2810" s="134">
        <f>IF('2-E-Communication'!$AD$66="no","",ROUND($I2810,4))</f>
        <v>0.79500000000000004</v>
      </c>
      <c r="L2810" s="134">
        <f>IF('2-E-Communication'!$AD$67="no","",ROUND($I2810,4))</f>
        <v>0.79500000000000004</v>
      </c>
      <c r="M2810" s="134">
        <f>IF('2-E-Communication'!$AD$68="no","",ROUND($I2810,4))</f>
        <v>0.79500000000000004</v>
      </c>
    </row>
    <row r="2811" spans="9:13" x14ac:dyDescent="0.25">
      <c r="I2811" s="134">
        <f t="shared" si="236"/>
        <v>0.7960000000000006</v>
      </c>
      <c r="J2811" s="134">
        <f>IF('2-E-Communication'!$AD$65="no","",ROUND($I2811,4))</f>
        <v>0.79600000000000004</v>
      </c>
      <c r="K2811" s="134">
        <f>IF('2-E-Communication'!$AD$66="no","",ROUND($I2811,4))</f>
        <v>0.79600000000000004</v>
      </c>
      <c r="L2811" s="134">
        <f>IF('2-E-Communication'!$AD$67="no","",ROUND($I2811,4))</f>
        <v>0.79600000000000004</v>
      </c>
      <c r="M2811" s="134">
        <f>IF('2-E-Communication'!$AD$68="no","",ROUND($I2811,4))</f>
        <v>0.79600000000000004</v>
      </c>
    </row>
    <row r="2812" spans="9:13" x14ac:dyDescent="0.25">
      <c r="I2812" s="134">
        <f t="shared" si="236"/>
        <v>0.7970000000000006</v>
      </c>
      <c r="J2812" s="134">
        <f>IF('2-E-Communication'!$AD$65="no","",ROUND($I2812,4))</f>
        <v>0.79700000000000004</v>
      </c>
      <c r="K2812" s="134">
        <f>IF('2-E-Communication'!$AD$66="no","",ROUND($I2812,4))</f>
        <v>0.79700000000000004</v>
      </c>
      <c r="L2812" s="134">
        <f>IF('2-E-Communication'!$AD$67="no","",ROUND($I2812,4))</f>
        <v>0.79700000000000004</v>
      </c>
      <c r="M2812" s="134">
        <f>IF('2-E-Communication'!$AD$68="no","",ROUND($I2812,4))</f>
        <v>0.79700000000000004</v>
      </c>
    </row>
    <row r="2813" spans="9:13" x14ac:dyDescent="0.25">
      <c r="I2813" s="134">
        <f t="shared" si="236"/>
        <v>0.7980000000000006</v>
      </c>
      <c r="J2813" s="134">
        <f>IF('2-E-Communication'!$AD$65="no","",ROUND($I2813,4))</f>
        <v>0.79800000000000004</v>
      </c>
      <c r="K2813" s="134">
        <f>IF('2-E-Communication'!$AD$66="no","",ROUND($I2813,4))</f>
        <v>0.79800000000000004</v>
      </c>
      <c r="L2813" s="134">
        <f>IF('2-E-Communication'!$AD$67="no","",ROUND($I2813,4))</f>
        <v>0.79800000000000004</v>
      </c>
      <c r="M2813" s="134">
        <f>IF('2-E-Communication'!$AD$68="no","",ROUND($I2813,4))</f>
        <v>0.79800000000000004</v>
      </c>
    </row>
    <row r="2814" spans="9:13" x14ac:dyDescent="0.25">
      <c r="I2814" s="134">
        <f t="shared" si="236"/>
        <v>0.7990000000000006</v>
      </c>
      <c r="J2814" s="134">
        <f>IF('2-E-Communication'!$AD$65="no","",ROUND($I2814,4))</f>
        <v>0.79900000000000004</v>
      </c>
      <c r="K2814" s="134">
        <f>IF('2-E-Communication'!$AD$66="no","",ROUND($I2814,4))</f>
        <v>0.79900000000000004</v>
      </c>
      <c r="L2814" s="134">
        <f>IF('2-E-Communication'!$AD$67="no","",ROUND($I2814,4))</f>
        <v>0.79900000000000004</v>
      </c>
      <c r="M2814" s="134">
        <f>IF('2-E-Communication'!$AD$68="no","",ROUND($I2814,4))</f>
        <v>0.79900000000000004</v>
      </c>
    </row>
    <row r="2815" spans="9:13" x14ac:dyDescent="0.25">
      <c r="I2815" s="134">
        <f t="shared" si="236"/>
        <v>0.8000000000000006</v>
      </c>
      <c r="J2815" s="134">
        <f>IF('2-E-Communication'!$AD$65="no","",ROUND($I2815,4))</f>
        <v>0.8</v>
      </c>
      <c r="K2815" s="134">
        <f>IF('2-E-Communication'!$AD$66="no","",ROUND($I2815,4))</f>
        <v>0.8</v>
      </c>
      <c r="L2815" s="134">
        <f>IF('2-E-Communication'!$AD$67="no","",ROUND($I2815,4))</f>
        <v>0.8</v>
      </c>
      <c r="M2815" s="134">
        <f>IF('2-E-Communication'!$AD$68="no","",ROUND($I2815,4))</f>
        <v>0.8</v>
      </c>
    </row>
    <row r="2816" spans="9:13" x14ac:dyDescent="0.25">
      <c r="I2816" s="134">
        <f t="shared" si="236"/>
        <v>0.8010000000000006</v>
      </c>
      <c r="J2816" s="134">
        <f>IF('2-E-Communication'!$AD$65="no","",ROUND($I2816,4))</f>
        <v>0.80100000000000005</v>
      </c>
      <c r="K2816" s="134">
        <f>IF('2-E-Communication'!$AD$66="no","",ROUND($I2816,4))</f>
        <v>0.80100000000000005</v>
      </c>
      <c r="L2816" s="134">
        <f>IF('2-E-Communication'!$AD$67="no","",ROUND($I2816,4))</f>
        <v>0.80100000000000005</v>
      </c>
      <c r="M2816" s="134">
        <f>IF('2-E-Communication'!$AD$68="no","",ROUND($I2816,4))</f>
        <v>0.80100000000000005</v>
      </c>
    </row>
    <row r="2817" spans="9:13" x14ac:dyDescent="0.25">
      <c r="I2817" s="134">
        <f t="shared" si="236"/>
        <v>0.8020000000000006</v>
      </c>
      <c r="J2817" s="134">
        <f>IF('2-E-Communication'!$AD$65="no","",ROUND($I2817,4))</f>
        <v>0.80200000000000005</v>
      </c>
      <c r="K2817" s="134">
        <f>IF('2-E-Communication'!$AD$66="no","",ROUND($I2817,4))</f>
        <v>0.80200000000000005</v>
      </c>
      <c r="L2817" s="134">
        <f>IF('2-E-Communication'!$AD$67="no","",ROUND($I2817,4))</f>
        <v>0.80200000000000005</v>
      </c>
      <c r="M2817" s="134">
        <f>IF('2-E-Communication'!$AD$68="no","",ROUND($I2817,4))</f>
        <v>0.80200000000000005</v>
      </c>
    </row>
    <row r="2818" spans="9:13" x14ac:dyDescent="0.25">
      <c r="I2818" s="134">
        <f t="shared" si="236"/>
        <v>0.8030000000000006</v>
      </c>
      <c r="J2818" s="134">
        <f>IF('2-E-Communication'!$AD$65="no","",ROUND($I2818,4))</f>
        <v>0.80300000000000005</v>
      </c>
      <c r="K2818" s="134">
        <f>IF('2-E-Communication'!$AD$66="no","",ROUND($I2818,4))</f>
        <v>0.80300000000000005</v>
      </c>
      <c r="L2818" s="134">
        <f>IF('2-E-Communication'!$AD$67="no","",ROUND($I2818,4))</f>
        <v>0.80300000000000005</v>
      </c>
      <c r="M2818" s="134">
        <f>IF('2-E-Communication'!$AD$68="no","",ROUND($I2818,4))</f>
        <v>0.80300000000000005</v>
      </c>
    </row>
    <row r="2819" spans="9:13" x14ac:dyDescent="0.25">
      <c r="I2819" s="134">
        <f t="shared" si="236"/>
        <v>0.8040000000000006</v>
      </c>
      <c r="J2819" s="134">
        <f>IF('2-E-Communication'!$AD$65="no","",ROUND($I2819,4))</f>
        <v>0.80400000000000005</v>
      </c>
      <c r="K2819" s="134">
        <f>IF('2-E-Communication'!$AD$66="no","",ROUND($I2819,4))</f>
        <v>0.80400000000000005</v>
      </c>
      <c r="L2819" s="134">
        <f>IF('2-E-Communication'!$AD$67="no","",ROUND($I2819,4))</f>
        <v>0.80400000000000005</v>
      </c>
      <c r="M2819" s="134">
        <f>IF('2-E-Communication'!$AD$68="no","",ROUND($I2819,4))</f>
        <v>0.80400000000000005</v>
      </c>
    </row>
    <row r="2820" spans="9:13" x14ac:dyDescent="0.25">
      <c r="I2820" s="134">
        <f t="shared" si="236"/>
        <v>0.8050000000000006</v>
      </c>
      <c r="J2820" s="134">
        <f>IF('2-E-Communication'!$AD$65="no","",ROUND($I2820,4))</f>
        <v>0.80500000000000005</v>
      </c>
      <c r="K2820" s="134">
        <f>IF('2-E-Communication'!$AD$66="no","",ROUND($I2820,4))</f>
        <v>0.80500000000000005</v>
      </c>
      <c r="L2820" s="134">
        <f>IF('2-E-Communication'!$AD$67="no","",ROUND($I2820,4))</f>
        <v>0.80500000000000005</v>
      </c>
      <c r="M2820" s="134">
        <f>IF('2-E-Communication'!$AD$68="no","",ROUND($I2820,4))</f>
        <v>0.80500000000000005</v>
      </c>
    </row>
    <row r="2821" spans="9:13" x14ac:dyDescent="0.25">
      <c r="I2821" s="134">
        <f t="shared" si="236"/>
        <v>0.8060000000000006</v>
      </c>
      <c r="J2821" s="134">
        <f>IF('2-E-Communication'!$AD$65="no","",ROUND($I2821,4))</f>
        <v>0.80600000000000005</v>
      </c>
      <c r="K2821" s="134">
        <f>IF('2-E-Communication'!$AD$66="no","",ROUND($I2821,4))</f>
        <v>0.80600000000000005</v>
      </c>
      <c r="L2821" s="134">
        <f>IF('2-E-Communication'!$AD$67="no","",ROUND($I2821,4))</f>
        <v>0.80600000000000005</v>
      </c>
      <c r="M2821" s="134">
        <f>IF('2-E-Communication'!$AD$68="no","",ROUND($I2821,4))</f>
        <v>0.80600000000000005</v>
      </c>
    </row>
    <row r="2822" spans="9:13" x14ac:dyDescent="0.25">
      <c r="I2822" s="134">
        <f t="shared" si="236"/>
        <v>0.80700000000000061</v>
      </c>
      <c r="J2822" s="134">
        <f>IF('2-E-Communication'!$AD$65="no","",ROUND($I2822,4))</f>
        <v>0.80700000000000005</v>
      </c>
      <c r="K2822" s="134">
        <f>IF('2-E-Communication'!$AD$66="no","",ROUND($I2822,4))</f>
        <v>0.80700000000000005</v>
      </c>
      <c r="L2822" s="134">
        <f>IF('2-E-Communication'!$AD$67="no","",ROUND($I2822,4))</f>
        <v>0.80700000000000005</v>
      </c>
      <c r="M2822" s="134">
        <f>IF('2-E-Communication'!$AD$68="no","",ROUND($I2822,4))</f>
        <v>0.80700000000000005</v>
      </c>
    </row>
    <row r="2823" spans="9:13" x14ac:dyDescent="0.25">
      <c r="I2823" s="134">
        <f t="shared" si="236"/>
        <v>0.80800000000000061</v>
      </c>
      <c r="J2823" s="134">
        <f>IF('2-E-Communication'!$AD$65="no","",ROUND($I2823,4))</f>
        <v>0.80800000000000005</v>
      </c>
      <c r="K2823" s="134">
        <f>IF('2-E-Communication'!$AD$66="no","",ROUND($I2823,4))</f>
        <v>0.80800000000000005</v>
      </c>
      <c r="L2823" s="134">
        <f>IF('2-E-Communication'!$AD$67="no","",ROUND($I2823,4))</f>
        <v>0.80800000000000005</v>
      </c>
      <c r="M2823" s="134">
        <f>IF('2-E-Communication'!$AD$68="no","",ROUND($I2823,4))</f>
        <v>0.80800000000000005</v>
      </c>
    </row>
    <row r="2824" spans="9:13" x14ac:dyDescent="0.25">
      <c r="I2824" s="134">
        <f t="shared" si="236"/>
        <v>0.80900000000000061</v>
      </c>
      <c r="J2824" s="134">
        <f>IF('2-E-Communication'!$AD$65="no","",ROUND($I2824,4))</f>
        <v>0.80900000000000005</v>
      </c>
      <c r="K2824" s="134">
        <f>IF('2-E-Communication'!$AD$66="no","",ROUND($I2824,4))</f>
        <v>0.80900000000000005</v>
      </c>
      <c r="L2824" s="134">
        <f>IF('2-E-Communication'!$AD$67="no","",ROUND($I2824,4))</f>
        <v>0.80900000000000005</v>
      </c>
      <c r="M2824" s="134">
        <f>IF('2-E-Communication'!$AD$68="no","",ROUND($I2824,4))</f>
        <v>0.80900000000000005</v>
      </c>
    </row>
    <row r="2825" spans="9:13" x14ac:dyDescent="0.25">
      <c r="I2825" s="134">
        <f t="shared" si="236"/>
        <v>0.81000000000000061</v>
      </c>
      <c r="J2825" s="134">
        <f>IF('2-E-Communication'!$AD$65="no","",ROUND($I2825,4))</f>
        <v>0.81</v>
      </c>
      <c r="K2825" s="134">
        <f>IF('2-E-Communication'!$AD$66="no","",ROUND($I2825,4))</f>
        <v>0.81</v>
      </c>
      <c r="L2825" s="134">
        <f>IF('2-E-Communication'!$AD$67="no","",ROUND($I2825,4))</f>
        <v>0.81</v>
      </c>
      <c r="M2825" s="134">
        <f>IF('2-E-Communication'!$AD$68="no","",ROUND($I2825,4))</f>
        <v>0.81</v>
      </c>
    </row>
    <row r="2826" spans="9:13" x14ac:dyDescent="0.25">
      <c r="I2826" s="134">
        <f t="shared" si="236"/>
        <v>0.81100000000000061</v>
      </c>
      <c r="J2826" s="134">
        <f>IF('2-E-Communication'!$AD$65="no","",ROUND($I2826,4))</f>
        <v>0.81100000000000005</v>
      </c>
      <c r="K2826" s="134">
        <f>IF('2-E-Communication'!$AD$66="no","",ROUND($I2826,4))</f>
        <v>0.81100000000000005</v>
      </c>
      <c r="L2826" s="134">
        <f>IF('2-E-Communication'!$AD$67="no","",ROUND($I2826,4))</f>
        <v>0.81100000000000005</v>
      </c>
      <c r="M2826" s="134">
        <f>IF('2-E-Communication'!$AD$68="no","",ROUND($I2826,4))</f>
        <v>0.81100000000000005</v>
      </c>
    </row>
    <row r="2827" spans="9:13" x14ac:dyDescent="0.25">
      <c r="I2827" s="134">
        <f t="shared" si="236"/>
        <v>0.81200000000000061</v>
      </c>
      <c r="J2827" s="134">
        <f>IF('2-E-Communication'!$AD$65="no","",ROUND($I2827,4))</f>
        <v>0.81200000000000006</v>
      </c>
      <c r="K2827" s="134">
        <f>IF('2-E-Communication'!$AD$66="no","",ROUND($I2827,4))</f>
        <v>0.81200000000000006</v>
      </c>
      <c r="L2827" s="134">
        <f>IF('2-E-Communication'!$AD$67="no","",ROUND($I2827,4))</f>
        <v>0.81200000000000006</v>
      </c>
      <c r="M2827" s="134">
        <f>IF('2-E-Communication'!$AD$68="no","",ROUND($I2827,4))</f>
        <v>0.81200000000000006</v>
      </c>
    </row>
    <row r="2828" spans="9:13" x14ac:dyDescent="0.25">
      <c r="I2828" s="134">
        <f t="shared" si="236"/>
        <v>0.81300000000000061</v>
      </c>
      <c r="J2828" s="134">
        <f>IF('2-E-Communication'!$AD$65="no","",ROUND($I2828,4))</f>
        <v>0.81299999999999994</v>
      </c>
      <c r="K2828" s="134">
        <f>IF('2-E-Communication'!$AD$66="no","",ROUND($I2828,4))</f>
        <v>0.81299999999999994</v>
      </c>
      <c r="L2828" s="134">
        <f>IF('2-E-Communication'!$AD$67="no","",ROUND($I2828,4))</f>
        <v>0.81299999999999994</v>
      </c>
      <c r="M2828" s="134">
        <f>IF('2-E-Communication'!$AD$68="no","",ROUND($I2828,4))</f>
        <v>0.81299999999999994</v>
      </c>
    </row>
    <row r="2829" spans="9:13" x14ac:dyDescent="0.25">
      <c r="I2829" s="134">
        <f t="shared" si="236"/>
        <v>0.81400000000000061</v>
      </c>
      <c r="J2829" s="134">
        <f>IF('2-E-Communication'!$AD$65="no","",ROUND($I2829,4))</f>
        <v>0.81399999999999995</v>
      </c>
      <c r="K2829" s="134">
        <f>IF('2-E-Communication'!$AD$66="no","",ROUND($I2829,4))</f>
        <v>0.81399999999999995</v>
      </c>
      <c r="L2829" s="134">
        <f>IF('2-E-Communication'!$AD$67="no","",ROUND($I2829,4))</f>
        <v>0.81399999999999995</v>
      </c>
      <c r="M2829" s="134">
        <f>IF('2-E-Communication'!$AD$68="no","",ROUND($I2829,4))</f>
        <v>0.81399999999999995</v>
      </c>
    </row>
    <row r="2830" spans="9:13" x14ac:dyDescent="0.25">
      <c r="I2830" s="134">
        <f t="shared" si="236"/>
        <v>0.81500000000000061</v>
      </c>
      <c r="J2830" s="134">
        <f>IF('2-E-Communication'!$AD$65="no","",ROUND($I2830,4))</f>
        <v>0.81499999999999995</v>
      </c>
      <c r="K2830" s="134">
        <f>IF('2-E-Communication'!$AD$66="no","",ROUND($I2830,4))</f>
        <v>0.81499999999999995</v>
      </c>
      <c r="L2830" s="134">
        <f>IF('2-E-Communication'!$AD$67="no","",ROUND($I2830,4))</f>
        <v>0.81499999999999995</v>
      </c>
      <c r="M2830" s="134">
        <f>IF('2-E-Communication'!$AD$68="no","",ROUND($I2830,4))</f>
        <v>0.81499999999999995</v>
      </c>
    </row>
    <row r="2831" spans="9:13" x14ac:dyDescent="0.25">
      <c r="I2831" s="134">
        <f t="shared" si="236"/>
        <v>0.81600000000000061</v>
      </c>
      <c r="J2831" s="134">
        <f>IF('2-E-Communication'!$AD$65="no","",ROUND($I2831,4))</f>
        <v>0.81599999999999995</v>
      </c>
      <c r="K2831" s="134">
        <f>IF('2-E-Communication'!$AD$66="no","",ROUND($I2831,4))</f>
        <v>0.81599999999999995</v>
      </c>
      <c r="L2831" s="134">
        <f>IF('2-E-Communication'!$AD$67="no","",ROUND($I2831,4))</f>
        <v>0.81599999999999995</v>
      </c>
      <c r="M2831" s="134">
        <f>IF('2-E-Communication'!$AD$68="no","",ROUND($I2831,4))</f>
        <v>0.81599999999999995</v>
      </c>
    </row>
    <row r="2832" spans="9:13" x14ac:dyDescent="0.25">
      <c r="I2832" s="134">
        <f t="shared" si="236"/>
        <v>0.81700000000000061</v>
      </c>
      <c r="J2832" s="134">
        <f>IF('2-E-Communication'!$AD$65="no","",ROUND($I2832,4))</f>
        <v>0.81699999999999995</v>
      </c>
      <c r="K2832" s="134">
        <f>IF('2-E-Communication'!$AD$66="no","",ROUND($I2832,4))</f>
        <v>0.81699999999999995</v>
      </c>
      <c r="L2832" s="134">
        <f>IF('2-E-Communication'!$AD$67="no","",ROUND($I2832,4))</f>
        <v>0.81699999999999995</v>
      </c>
      <c r="M2832" s="134">
        <f>IF('2-E-Communication'!$AD$68="no","",ROUND($I2832,4))</f>
        <v>0.81699999999999995</v>
      </c>
    </row>
    <row r="2833" spans="9:13" x14ac:dyDescent="0.25">
      <c r="I2833" s="134">
        <f t="shared" si="236"/>
        <v>0.81800000000000062</v>
      </c>
      <c r="J2833" s="134">
        <f>IF('2-E-Communication'!$AD$65="no","",ROUND($I2833,4))</f>
        <v>0.81799999999999995</v>
      </c>
      <c r="K2833" s="134">
        <f>IF('2-E-Communication'!$AD$66="no","",ROUND($I2833,4))</f>
        <v>0.81799999999999995</v>
      </c>
      <c r="L2833" s="134">
        <f>IF('2-E-Communication'!$AD$67="no","",ROUND($I2833,4))</f>
        <v>0.81799999999999995</v>
      </c>
      <c r="M2833" s="134">
        <f>IF('2-E-Communication'!$AD$68="no","",ROUND($I2833,4))</f>
        <v>0.81799999999999995</v>
      </c>
    </row>
    <row r="2834" spans="9:13" x14ac:dyDescent="0.25">
      <c r="I2834" s="134">
        <f t="shared" si="236"/>
        <v>0.81900000000000062</v>
      </c>
      <c r="J2834" s="134">
        <f>IF('2-E-Communication'!$AD$65="no","",ROUND($I2834,4))</f>
        <v>0.81899999999999995</v>
      </c>
      <c r="K2834" s="134">
        <f>IF('2-E-Communication'!$AD$66="no","",ROUND($I2834,4))</f>
        <v>0.81899999999999995</v>
      </c>
      <c r="L2834" s="134">
        <f>IF('2-E-Communication'!$AD$67="no","",ROUND($I2834,4))</f>
        <v>0.81899999999999995</v>
      </c>
      <c r="M2834" s="134">
        <f>IF('2-E-Communication'!$AD$68="no","",ROUND($I2834,4))</f>
        <v>0.81899999999999995</v>
      </c>
    </row>
    <row r="2835" spans="9:13" x14ac:dyDescent="0.25">
      <c r="I2835" s="134">
        <f t="shared" si="236"/>
        <v>0.82000000000000062</v>
      </c>
      <c r="J2835" s="134">
        <f>IF('2-E-Communication'!$AD$65="no","",ROUND($I2835,4))</f>
        <v>0.82</v>
      </c>
      <c r="K2835" s="134">
        <f>IF('2-E-Communication'!$AD$66="no","",ROUND($I2835,4))</f>
        <v>0.82</v>
      </c>
      <c r="L2835" s="134">
        <f>IF('2-E-Communication'!$AD$67="no","",ROUND($I2835,4))</f>
        <v>0.82</v>
      </c>
      <c r="M2835" s="134">
        <f>IF('2-E-Communication'!$AD$68="no","",ROUND($I2835,4))</f>
        <v>0.82</v>
      </c>
    </row>
    <row r="2836" spans="9:13" x14ac:dyDescent="0.25">
      <c r="I2836" s="134">
        <f t="shared" si="236"/>
        <v>0.82100000000000062</v>
      </c>
      <c r="J2836" s="134">
        <f>IF('2-E-Communication'!$AD$65="no","",ROUND($I2836,4))</f>
        <v>0.82099999999999995</v>
      </c>
      <c r="K2836" s="134">
        <f>IF('2-E-Communication'!$AD$66="no","",ROUND($I2836,4))</f>
        <v>0.82099999999999995</v>
      </c>
      <c r="L2836" s="134">
        <f>IF('2-E-Communication'!$AD$67="no","",ROUND($I2836,4))</f>
        <v>0.82099999999999995</v>
      </c>
      <c r="M2836" s="134">
        <f>IF('2-E-Communication'!$AD$68="no","",ROUND($I2836,4))</f>
        <v>0.82099999999999995</v>
      </c>
    </row>
    <row r="2837" spans="9:13" x14ac:dyDescent="0.25">
      <c r="I2837" s="134">
        <f t="shared" si="236"/>
        <v>0.82200000000000062</v>
      </c>
      <c r="J2837" s="134">
        <f>IF('2-E-Communication'!$AD$65="no","",ROUND($I2837,4))</f>
        <v>0.82199999999999995</v>
      </c>
      <c r="K2837" s="134">
        <f>IF('2-E-Communication'!$AD$66="no","",ROUND($I2837,4))</f>
        <v>0.82199999999999995</v>
      </c>
      <c r="L2837" s="134">
        <f>IF('2-E-Communication'!$AD$67="no","",ROUND($I2837,4))</f>
        <v>0.82199999999999995</v>
      </c>
      <c r="M2837" s="134">
        <f>IF('2-E-Communication'!$AD$68="no","",ROUND($I2837,4))</f>
        <v>0.82199999999999995</v>
      </c>
    </row>
    <row r="2838" spans="9:13" x14ac:dyDescent="0.25">
      <c r="I2838" s="134">
        <f t="shared" si="236"/>
        <v>0.82300000000000062</v>
      </c>
      <c r="J2838" s="134">
        <f>IF('2-E-Communication'!$AD$65="no","",ROUND($I2838,4))</f>
        <v>0.82299999999999995</v>
      </c>
      <c r="K2838" s="134">
        <f>IF('2-E-Communication'!$AD$66="no","",ROUND($I2838,4))</f>
        <v>0.82299999999999995</v>
      </c>
      <c r="L2838" s="134">
        <f>IF('2-E-Communication'!$AD$67="no","",ROUND($I2838,4))</f>
        <v>0.82299999999999995</v>
      </c>
      <c r="M2838" s="134">
        <f>IF('2-E-Communication'!$AD$68="no","",ROUND($I2838,4))</f>
        <v>0.82299999999999995</v>
      </c>
    </row>
    <row r="2839" spans="9:13" x14ac:dyDescent="0.25">
      <c r="I2839" s="134">
        <f t="shared" si="236"/>
        <v>0.82400000000000062</v>
      </c>
      <c r="J2839" s="134">
        <f>IF('2-E-Communication'!$AD$65="no","",ROUND($I2839,4))</f>
        <v>0.82399999999999995</v>
      </c>
      <c r="K2839" s="134">
        <f>IF('2-E-Communication'!$AD$66="no","",ROUND($I2839,4))</f>
        <v>0.82399999999999995</v>
      </c>
      <c r="L2839" s="134">
        <f>IF('2-E-Communication'!$AD$67="no","",ROUND($I2839,4))</f>
        <v>0.82399999999999995</v>
      </c>
      <c r="M2839" s="134">
        <f>IF('2-E-Communication'!$AD$68="no","",ROUND($I2839,4))</f>
        <v>0.82399999999999995</v>
      </c>
    </row>
    <row r="2840" spans="9:13" x14ac:dyDescent="0.25">
      <c r="I2840" s="134">
        <f t="shared" ref="I2840:I2903" si="237">I2839+0.001</f>
        <v>0.82500000000000062</v>
      </c>
      <c r="J2840" s="134">
        <f>IF('2-E-Communication'!$AD$65="no","",ROUND($I2840,4))</f>
        <v>0.82499999999999996</v>
      </c>
      <c r="K2840" s="134">
        <f>IF('2-E-Communication'!$AD$66="no","",ROUND($I2840,4))</f>
        <v>0.82499999999999996</v>
      </c>
      <c r="L2840" s="134">
        <f>IF('2-E-Communication'!$AD$67="no","",ROUND($I2840,4))</f>
        <v>0.82499999999999996</v>
      </c>
      <c r="M2840" s="134">
        <f>IF('2-E-Communication'!$AD$68="no","",ROUND($I2840,4))</f>
        <v>0.82499999999999996</v>
      </c>
    </row>
    <row r="2841" spans="9:13" x14ac:dyDescent="0.25">
      <c r="I2841" s="134">
        <f t="shared" si="237"/>
        <v>0.82600000000000062</v>
      </c>
      <c r="J2841" s="134">
        <f>IF('2-E-Communication'!$AD$65="no","",ROUND($I2841,4))</f>
        <v>0.82599999999999996</v>
      </c>
      <c r="K2841" s="134">
        <f>IF('2-E-Communication'!$AD$66="no","",ROUND($I2841,4))</f>
        <v>0.82599999999999996</v>
      </c>
      <c r="L2841" s="134">
        <f>IF('2-E-Communication'!$AD$67="no","",ROUND($I2841,4))</f>
        <v>0.82599999999999996</v>
      </c>
      <c r="M2841" s="134">
        <f>IF('2-E-Communication'!$AD$68="no","",ROUND($I2841,4))</f>
        <v>0.82599999999999996</v>
      </c>
    </row>
    <row r="2842" spans="9:13" x14ac:dyDescent="0.25">
      <c r="I2842" s="134">
        <f t="shared" si="237"/>
        <v>0.82700000000000062</v>
      </c>
      <c r="J2842" s="134">
        <f>IF('2-E-Communication'!$AD$65="no","",ROUND($I2842,4))</f>
        <v>0.82699999999999996</v>
      </c>
      <c r="K2842" s="134">
        <f>IF('2-E-Communication'!$AD$66="no","",ROUND($I2842,4))</f>
        <v>0.82699999999999996</v>
      </c>
      <c r="L2842" s="134">
        <f>IF('2-E-Communication'!$AD$67="no","",ROUND($I2842,4))</f>
        <v>0.82699999999999996</v>
      </c>
      <c r="M2842" s="134">
        <f>IF('2-E-Communication'!$AD$68="no","",ROUND($I2842,4))</f>
        <v>0.82699999999999996</v>
      </c>
    </row>
    <row r="2843" spans="9:13" x14ac:dyDescent="0.25">
      <c r="I2843" s="134">
        <f t="shared" si="237"/>
        <v>0.82800000000000062</v>
      </c>
      <c r="J2843" s="134">
        <f>IF('2-E-Communication'!$AD$65="no","",ROUND($I2843,4))</f>
        <v>0.82799999999999996</v>
      </c>
      <c r="K2843" s="134">
        <f>IF('2-E-Communication'!$AD$66="no","",ROUND($I2843,4))</f>
        <v>0.82799999999999996</v>
      </c>
      <c r="L2843" s="134">
        <f>IF('2-E-Communication'!$AD$67="no","",ROUND($I2843,4))</f>
        <v>0.82799999999999996</v>
      </c>
      <c r="M2843" s="134">
        <f>IF('2-E-Communication'!$AD$68="no","",ROUND($I2843,4))</f>
        <v>0.82799999999999996</v>
      </c>
    </row>
    <row r="2844" spans="9:13" x14ac:dyDescent="0.25">
      <c r="I2844" s="134">
        <f t="shared" si="237"/>
        <v>0.82900000000000063</v>
      </c>
      <c r="J2844" s="134">
        <f>IF('2-E-Communication'!$AD$65="no","",ROUND($I2844,4))</f>
        <v>0.82899999999999996</v>
      </c>
      <c r="K2844" s="134">
        <f>IF('2-E-Communication'!$AD$66="no","",ROUND($I2844,4))</f>
        <v>0.82899999999999996</v>
      </c>
      <c r="L2844" s="134">
        <f>IF('2-E-Communication'!$AD$67="no","",ROUND($I2844,4))</f>
        <v>0.82899999999999996</v>
      </c>
      <c r="M2844" s="134">
        <f>IF('2-E-Communication'!$AD$68="no","",ROUND($I2844,4))</f>
        <v>0.82899999999999996</v>
      </c>
    </row>
    <row r="2845" spans="9:13" x14ac:dyDescent="0.25">
      <c r="I2845" s="134">
        <f t="shared" si="237"/>
        <v>0.83000000000000063</v>
      </c>
      <c r="J2845" s="134">
        <f>IF('2-E-Communication'!$AD$65="no","",ROUND($I2845,4))</f>
        <v>0.83</v>
      </c>
      <c r="K2845" s="134">
        <f>IF('2-E-Communication'!$AD$66="no","",ROUND($I2845,4))</f>
        <v>0.83</v>
      </c>
      <c r="L2845" s="134">
        <f>IF('2-E-Communication'!$AD$67="no","",ROUND($I2845,4))</f>
        <v>0.83</v>
      </c>
      <c r="M2845" s="134">
        <f>IF('2-E-Communication'!$AD$68="no","",ROUND($I2845,4))</f>
        <v>0.83</v>
      </c>
    </row>
    <row r="2846" spans="9:13" x14ac:dyDescent="0.25">
      <c r="I2846" s="134">
        <f t="shared" si="237"/>
        <v>0.83100000000000063</v>
      </c>
      <c r="J2846" s="134">
        <f>IF('2-E-Communication'!$AD$65="no","",ROUND($I2846,4))</f>
        <v>0.83099999999999996</v>
      </c>
      <c r="K2846" s="134">
        <f>IF('2-E-Communication'!$AD$66="no","",ROUND($I2846,4))</f>
        <v>0.83099999999999996</v>
      </c>
      <c r="L2846" s="134">
        <f>IF('2-E-Communication'!$AD$67="no","",ROUND($I2846,4))</f>
        <v>0.83099999999999996</v>
      </c>
      <c r="M2846" s="134">
        <f>IF('2-E-Communication'!$AD$68="no","",ROUND($I2846,4))</f>
        <v>0.83099999999999996</v>
      </c>
    </row>
    <row r="2847" spans="9:13" x14ac:dyDescent="0.25">
      <c r="I2847" s="134">
        <f t="shared" si="237"/>
        <v>0.83200000000000063</v>
      </c>
      <c r="J2847" s="134">
        <f>IF('2-E-Communication'!$AD$65="no","",ROUND($I2847,4))</f>
        <v>0.83199999999999996</v>
      </c>
      <c r="K2847" s="134">
        <f>IF('2-E-Communication'!$AD$66="no","",ROUND($I2847,4))</f>
        <v>0.83199999999999996</v>
      </c>
      <c r="L2847" s="134">
        <f>IF('2-E-Communication'!$AD$67="no","",ROUND($I2847,4))</f>
        <v>0.83199999999999996</v>
      </c>
      <c r="M2847" s="134">
        <f>IF('2-E-Communication'!$AD$68="no","",ROUND($I2847,4))</f>
        <v>0.83199999999999996</v>
      </c>
    </row>
    <row r="2848" spans="9:13" x14ac:dyDescent="0.25">
      <c r="I2848" s="134">
        <f t="shared" si="237"/>
        <v>0.83300000000000063</v>
      </c>
      <c r="J2848" s="134">
        <f>IF('2-E-Communication'!$AD$65="no","",ROUND($I2848,4))</f>
        <v>0.83299999999999996</v>
      </c>
      <c r="K2848" s="134">
        <f>IF('2-E-Communication'!$AD$66="no","",ROUND($I2848,4))</f>
        <v>0.83299999999999996</v>
      </c>
      <c r="L2848" s="134">
        <f>IF('2-E-Communication'!$AD$67="no","",ROUND($I2848,4))</f>
        <v>0.83299999999999996</v>
      </c>
      <c r="M2848" s="134">
        <f>IF('2-E-Communication'!$AD$68="no","",ROUND($I2848,4))</f>
        <v>0.83299999999999996</v>
      </c>
    </row>
    <row r="2849" spans="9:13" x14ac:dyDescent="0.25">
      <c r="I2849" s="134">
        <f t="shared" si="237"/>
        <v>0.83400000000000063</v>
      </c>
      <c r="J2849" s="134">
        <f>IF('2-E-Communication'!$AD$65="no","",ROUND($I2849,4))</f>
        <v>0.83399999999999996</v>
      </c>
      <c r="K2849" s="134">
        <f>IF('2-E-Communication'!$AD$66="no","",ROUND($I2849,4))</f>
        <v>0.83399999999999996</v>
      </c>
      <c r="L2849" s="134">
        <f>IF('2-E-Communication'!$AD$67="no","",ROUND($I2849,4))</f>
        <v>0.83399999999999996</v>
      </c>
      <c r="M2849" s="134">
        <f>IF('2-E-Communication'!$AD$68="no","",ROUND($I2849,4))</f>
        <v>0.83399999999999996</v>
      </c>
    </row>
    <row r="2850" spans="9:13" x14ac:dyDescent="0.25">
      <c r="I2850" s="134">
        <f t="shared" si="237"/>
        <v>0.83500000000000063</v>
      </c>
      <c r="J2850" s="134">
        <f>IF('2-E-Communication'!$AD$65="no","",ROUND($I2850,4))</f>
        <v>0.83499999999999996</v>
      </c>
      <c r="K2850" s="134">
        <f>IF('2-E-Communication'!$AD$66="no","",ROUND($I2850,4))</f>
        <v>0.83499999999999996</v>
      </c>
      <c r="L2850" s="134">
        <f>IF('2-E-Communication'!$AD$67="no","",ROUND($I2850,4))</f>
        <v>0.83499999999999996</v>
      </c>
      <c r="M2850" s="134">
        <f>IF('2-E-Communication'!$AD$68="no","",ROUND($I2850,4))</f>
        <v>0.83499999999999996</v>
      </c>
    </row>
    <row r="2851" spans="9:13" x14ac:dyDescent="0.25">
      <c r="I2851" s="134">
        <f t="shared" si="237"/>
        <v>0.83600000000000063</v>
      </c>
      <c r="J2851" s="134">
        <f>IF('2-E-Communication'!$AD$65="no","",ROUND($I2851,4))</f>
        <v>0.83599999999999997</v>
      </c>
      <c r="K2851" s="134">
        <f>IF('2-E-Communication'!$AD$66="no","",ROUND($I2851,4))</f>
        <v>0.83599999999999997</v>
      </c>
      <c r="L2851" s="134">
        <f>IF('2-E-Communication'!$AD$67="no","",ROUND($I2851,4))</f>
        <v>0.83599999999999997</v>
      </c>
      <c r="M2851" s="134">
        <f>IF('2-E-Communication'!$AD$68="no","",ROUND($I2851,4))</f>
        <v>0.83599999999999997</v>
      </c>
    </row>
    <row r="2852" spans="9:13" x14ac:dyDescent="0.25">
      <c r="I2852" s="134">
        <f t="shared" si="237"/>
        <v>0.83700000000000063</v>
      </c>
      <c r="J2852" s="134">
        <f>IF('2-E-Communication'!$AD$65="no","",ROUND($I2852,4))</f>
        <v>0.83699999999999997</v>
      </c>
      <c r="K2852" s="134">
        <f>IF('2-E-Communication'!$AD$66="no","",ROUND($I2852,4))</f>
        <v>0.83699999999999997</v>
      </c>
      <c r="L2852" s="134">
        <f>IF('2-E-Communication'!$AD$67="no","",ROUND($I2852,4))</f>
        <v>0.83699999999999997</v>
      </c>
      <c r="M2852" s="134">
        <f>IF('2-E-Communication'!$AD$68="no","",ROUND($I2852,4))</f>
        <v>0.83699999999999997</v>
      </c>
    </row>
    <row r="2853" spans="9:13" x14ac:dyDescent="0.25">
      <c r="I2853" s="134">
        <f t="shared" si="237"/>
        <v>0.83800000000000063</v>
      </c>
      <c r="J2853" s="134">
        <f>IF('2-E-Communication'!$AD$65="no","",ROUND($I2853,4))</f>
        <v>0.83799999999999997</v>
      </c>
      <c r="K2853" s="134">
        <f>IF('2-E-Communication'!$AD$66="no","",ROUND($I2853,4))</f>
        <v>0.83799999999999997</v>
      </c>
      <c r="L2853" s="134">
        <f>IF('2-E-Communication'!$AD$67="no","",ROUND($I2853,4))</f>
        <v>0.83799999999999997</v>
      </c>
      <c r="M2853" s="134">
        <f>IF('2-E-Communication'!$AD$68="no","",ROUND($I2853,4))</f>
        <v>0.83799999999999997</v>
      </c>
    </row>
    <row r="2854" spans="9:13" x14ac:dyDescent="0.25">
      <c r="I2854" s="134">
        <f t="shared" si="237"/>
        <v>0.83900000000000063</v>
      </c>
      <c r="J2854" s="134">
        <f>IF('2-E-Communication'!$AD$65="no","",ROUND($I2854,4))</f>
        <v>0.83899999999999997</v>
      </c>
      <c r="K2854" s="134">
        <f>IF('2-E-Communication'!$AD$66="no","",ROUND($I2854,4))</f>
        <v>0.83899999999999997</v>
      </c>
      <c r="L2854" s="134">
        <f>IF('2-E-Communication'!$AD$67="no","",ROUND($I2854,4))</f>
        <v>0.83899999999999997</v>
      </c>
      <c r="M2854" s="134">
        <f>IF('2-E-Communication'!$AD$68="no","",ROUND($I2854,4))</f>
        <v>0.83899999999999997</v>
      </c>
    </row>
    <row r="2855" spans="9:13" x14ac:dyDescent="0.25">
      <c r="I2855" s="134">
        <f t="shared" si="237"/>
        <v>0.84000000000000064</v>
      </c>
      <c r="J2855" s="134">
        <f>IF('2-E-Communication'!$AD$65="no","",ROUND($I2855,4))</f>
        <v>0.84</v>
      </c>
      <c r="K2855" s="134">
        <f>IF('2-E-Communication'!$AD$66="no","",ROUND($I2855,4))</f>
        <v>0.84</v>
      </c>
      <c r="L2855" s="134">
        <f>IF('2-E-Communication'!$AD$67="no","",ROUND($I2855,4))</f>
        <v>0.84</v>
      </c>
      <c r="M2855" s="134">
        <f>IF('2-E-Communication'!$AD$68="no","",ROUND($I2855,4))</f>
        <v>0.84</v>
      </c>
    </row>
    <row r="2856" spans="9:13" x14ac:dyDescent="0.25">
      <c r="I2856" s="134">
        <f t="shared" si="237"/>
        <v>0.84100000000000064</v>
      </c>
      <c r="J2856" s="134">
        <f>IF('2-E-Communication'!$AD$65="no","",ROUND($I2856,4))</f>
        <v>0.84099999999999997</v>
      </c>
      <c r="K2856" s="134">
        <f>IF('2-E-Communication'!$AD$66="no","",ROUND($I2856,4))</f>
        <v>0.84099999999999997</v>
      </c>
      <c r="L2856" s="134">
        <f>IF('2-E-Communication'!$AD$67="no","",ROUND($I2856,4))</f>
        <v>0.84099999999999997</v>
      </c>
      <c r="M2856" s="134">
        <f>IF('2-E-Communication'!$AD$68="no","",ROUND($I2856,4))</f>
        <v>0.84099999999999997</v>
      </c>
    </row>
    <row r="2857" spans="9:13" x14ac:dyDescent="0.25">
      <c r="I2857" s="134">
        <f t="shared" si="237"/>
        <v>0.84200000000000064</v>
      </c>
      <c r="J2857" s="134">
        <f>IF('2-E-Communication'!$AD$65="no","",ROUND($I2857,4))</f>
        <v>0.84199999999999997</v>
      </c>
      <c r="K2857" s="134">
        <f>IF('2-E-Communication'!$AD$66="no","",ROUND($I2857,4))</f>
        <v>0.84199999999999997</v>
      </c>
      <c r="L2857" s="134">
        <f>IF('2-E-Communication'!$AD$67="no","",ROUND($I2857,4))</f>
        <v>0.84199999999999997</v>
      </c>
      <c r="M2857" s="134">
        <f>IF('2-E-Communication'!$AD$68="no","",ROUND($I2857,4))</f>
        <v>0.84199999999999997</v>
      </c>
    </row>
    <row r="2858" spans="9:13" x14ac:dyDescent="0.25">
      <c r="I2858" s="134">
        <f t="shared" si="237"/>
        <v>0.84300000000000064</v>
      </c>
      <c r="J2858" s="134">
        <f>IF('2-E-Communication'!$AD$65="no","",ROUND($I2858,4))</f>
        <v>0.84299999999999997</v>
      </c>
      <c r="K2858" s="134">
        <f>IF('2-E-Communication'!$AD$66="no","",ROUND($I2858,4))</f>
        <v>0.84299999999999997</v>
      </c>
      <c r="L2858" s="134">
        <f>IF('2-E-Communication'!$AD$67="no","",ROUND($I2858,4))</f>
        <v>0.84299999999999997</v>
      </c>
      <c r="M2858" s="134">
        <f>IF('2-E-Communication'!$AD$68="no","",ROUND($I2858,4))</f>
        <v>0.84299999999999997</v>
      </c>
    </row>
    <row r="2859" spans="9:13" x14ac:dyDescent="0.25">
      <c r="I2859" s="134">
        <f t="shared" si="237"/>
        <v>0.84400000000000064</v>
      </c>
      <c r="J2859" s="134">
        <f>IF('2-E-Communication'!$AD$65="no","",ROUND($I2859,4))</f>
        <v>0.84399999999999997</v>
      </c>
      <c r="K2859" s="134">
        <f>IF('2-E-Communication'!$AD$66="no","",ROUND($I2859,4))</f>
        <v>0.84399999999999997</v>
      </c>
      <c r="L2859" s="134">
        <f>IF('2-E-Communication'!$AD$67="no","",ROUND($I2859,4))</f>
        <v>0.84399999999999997</v>
      </c>
      <c r="M2859" s="134">
        <f>IF('2-E-Communication'!$AD$68="no","",ROUND($I2859,4))</f>
        <v>0.84399999999999997</v>
      </c>
    </row>
    <row r="2860" spans="9:13" x14ac:dyDescent="0.25">
      <c r="I2860" s="134">
        <f t="shared" si="237"/>
        <v>0.84500000000000064</v>
      </c>
      <c r="J2860" s="134">
        <f>IF('2-E-Communication'!$AD$65="no","",ROUND($I2860,4))</f>
        <v>0.84499999999999997</v>
      </c>
      <c r="K2860" s="134">
        <f>IF('2-E-Communication'!$AD$66="no","",ROUND($I2860,4))</f>
        <v>0.84499999999999997</v>
      </c>
      <c r="L2860" s="134">
        <f>IF('2-E-Communication'!$AD$67="no","",ROUND($I2860,4))</f>
        <v>0.84499999999999997</v>
      </c>
      <c r="M2860" s="134">
        <f>IF('2-E-Communication'!$AD$68="no","",ROUND($I2860,4))</f>
        <v>0.84499999999999997</v>
      </c>
    </row>
    <row r="2861" spans="9:13" x14ac:dyDescent="0.25">
      <c r="I2861" s="134">
        <f t="shared" si="237"/>
        <v>0.84600000000000064</v>
      </c>
      <c r="J2861" s="134">
        <f>IF('2-E-Communication'!$AD$65="no","",ROUND($I2861,4))</f>
        <v>0.84599999999999997</v>
      </c>
      <c r="K2861" s="134">
        <f>IF('2-E-Communication'!$AD$66="no","",ROUND($I2861,4))</f>
        <v>0.84599999999999997</v>
      </c>
      <c r="L2861" s="134">
        <f>IF('2-E-Communication'!$AD$67="no","",ROUND($I2861,4))</f>
        <v>0.84599999999999997</v>
      </c>
      <c r="M2861" s="134">
        <f>IF('2-E-Communication'!$AD$68="no","",ROUND($I2861,4))</f>
        <v>0.84599999999999997</v>
      </c>
    </row>
    <row r="2862" spans="9:13" x14ac:dyDescent="0.25">
      <c r="I2862" s="134">
        <f t="shared" si="237"/>
        <v>0.84700000000000064</v>
      </c>
      <c r="J2862" s="134">
        <f>IF('2-E-Communication'!$AD$65="no","",ROUND($I2862,4))</f>
        <v>0.84699999999999998</v>
      </c>
      <c r="K2862" s="134">
        <f>IF('2-E-Communication'!$AD$66="no","",ROUND($I2862,4))</f>
        <v>0.84699999999999998</v>
      </c>
      <c r="L2862" s="134">
        <f>IF('2-E-Communication'!$AD$67="no","",ROUND($I2862,4))</f>
        <v>0.84699999999999998</v>
      </c>
      <c r="M2862" s="134">
        <f>IF('2-E-Communication'!$AD$68="no","",ROUND($I2862,4))</f>
        <v>0.84699999999999998</v>
      </c>
    </row>
    <row r="2863" spans="9:13" x14ac:dyDescent="0.25">
      <c r="I2863" s="134">
        <f t="shared" si="237"/>
        <v>0.84800000000000064</v>
      </c>
      <c r="J2863" s="134">
        <f>IF('2-E-Communication'!$AD$65="no","",ROUND($I2863,4))</f>
        <v>0.84799999999999998</v>
      </c>
      <c r="K2863" s="134">
        <f>IF('2-E-Communication'!$AD$66="no","",ROUND($I2863,4))</f>
        <v>0.84799999999999998</v>
      </c>
      <c r="L2863" s="134">
        <f>IF('2-E-Communication'!$AD$67="no","",ROUND($I2863,4))</f>
        <v>0.84799999999999998</v>
      </c>
      <c r="M2863" s="134">
        <f>IF('2-E-Communication'!$AD$68="no","",ROUND($I2863,4))</f>
        <v>0.84799999999999998</v>
      </c>
    </row>
    <row r="2864" spans="9:13" x14ac:dyDescent="0.25">
      <c r="I2864" s="134">
        <f t="shared" si="237"/>
        <v>0.84900000000000064</v>
      </c>
      <c r="J2864" s="134">
        <f>IF('2-E-Communication'!$AD$65="no","",ROUND($I2864,4))</f>
        <v>0.84899999999999998</v>
      </c>
      <c r="K2864" s="134">
        <f>IF('2-E-Communication'!$AD$66="no","",ROUND($I2864,4))</f>
        <v>0.84899999999999998</v>
      </c>
      <c r="L2864" s="134">
        <f>IF('2-E-Communication'!$AD$67="no","",ROUND($I2864,4))</f>
        <v>0.84899999999999998</v>
      </c>
      <c r="M2864" s="134">
        <f>IF('2-E-Communication'!$AD$68="no","",ROUND($I2864,4))</f>
        <v>0.84899999999999998</v>
      </c>
    </row>
    <row r="2865" spans="9:13" x14ac:dyDescent="0.25">
      <c r="I2865" s="134">
        <f t="shared" si="237"/>
        <v>0.85000000000000064</v>
      </c>
      <c r="J2865" s="134">
        <f>IF('2-E-Communication'!$AD$65="no","",ROUND($I2865,4))</f>
        <v>0.85</v>
      </c>
      <c r="K2865" s="134">
        <f>IF('2-E-Communication'!$AD$66="no","",ROUND($I2865,4))</f>
        <v>0.85</v>
      </c>
      <c r="L2865" s="134">
        <f>IF('2-E-Communication'!$AD$67="no","",ROUND($I2865,4))</f>
        <v>0.85</v>
      </c>
      <c r="M2865" s="134">
        <f>IF('2-E-Communication'!$AD$68="no","",ROUND($I2865,4))</f>
        <v>0.85</v>
      </c>
    </row>
    <row r="2866" spans="9:13" x14ac:dyDescent="0.25">
      <c r="I2866" s="134">
        <f t="shared" si="237"/>
        <v>0.85100000000000064</v>
      </c>
      <c r="J2866" s="134">
        <f>IF('2-E-Communication'!$AD$65="no","",ROUND($I2866,4))</f>
        <v>0.85099999999999998</v>
      </c>
      <c r="K2866" s="134">
        <f>IF('2-E-Communication'!$AD$66="no","",ROUND($I2866,4))</f>
        <v>0.85099999999999998</v>
      </c>
      <c r="L2866" s="134">
        <f>IF('2-E-Communication'!$AD$67="no","",ROUND($I2866,4))</f>
        <v>0.85099999999999998</v>
      </c>
      <c r="M2866" s="134">
        <f>IF('2-E-Communication'!$AD$68="no","",ROUND($I2866,4))</f>
        <v>0.85099999999999998</v>
      </c>
    </row>
    <row r="2867" spans="9:13" x14ac:dyDescent="0.25">
      <c r="I2867" s="134">
        <f t="shared" si="237"/>
        <v>0.85200000000000065</v>
      </c>
      <c r="J2867" s="134">
        <f>IF('2-E-Communication'!$AD$65="no","",ROUND($I2867,4))</f>
        <v>0.85199999999999998</v>
      </c>
      <c r="K2867" s="134">
        <f>IF('2-E-Communication'!$AD$66="no","",ROUND($I2867,4))</f>
        <v>0.85199999999999998</v>
      </c>
      <c r="L2867" s="134">
        <f>IF('2-E-Communication'!$AD$67="no","",ROUND($I2867,4))</f>
        <v>0.85199999999999998</v>
      </c>
      <c r="M2867" s="134">
        <f>IF('2-E-Communication'!$AD$68="no","",ROUND($I2867,4))</f>
        <v>0.85199999999999998</v>
      </c>
    </row>
    <row r="2868" spans="9:13" x14ac:dyDescent="0.25">
      <c r="I2868" s="134">
        <f t="shared" si="237"/>
        <v>0.85300000000000065</v>
      </c>
      <c r="J2868" s="134">
        <f>IF('2-E-Communication'!$AD$65="no","",ROUND($I2868,4))</f>
        <v>0.85299999999999998</v>
      </c>
      <c r="K2868" s="134">
        <f>IF('2-E-Communication'!$AD$66="no","",ROUND($I2868,4))</f>
        <v>0.85299999999999998</v>
      </c>
      <c r="L2868" s="134">
        <f>IF('2-E-Communication'!$AD$67="no","",ROUND($I2868,4))</f>
        <v>0.85299999999999998</v>
      </c>
      <c r="M2868" s="134">
        <f>IF('2-E-Communication'!$AD$68="no","",ROUND($I2868,4))</f>
        <v>0.85299999999999998</v>
      </c>
    </row>
    <row r="2869" spans="9:13" x14ac:dyDescent="0.25">
      <c r="I2869" s="134">
        <f t="shared" si="237"/>
        <v>0.85400000000000065</v>
      </c>
      <c r="J2869" s="134">
        <f>IF('2-E-Communication'!$AD$65="no","",ROUND($I2869,4))</f>
        <v>0.85399999999999998</v>
      </c>
      <c r="K2869" s="134">
        <f>IF('2-E-Communication'!$AD$66="no","",ROUND($I2869,4))</f>
        <v>0.85399999999999998</v>
      </c>
      <c r="L2869" s="134">
        <f>IF('2-E-Communication'!$AD$67="no","",ROUND($I2869,4))</f>
        <v>0.85399999999999998</v>
      </c>
      <c r="M2869" s="134">
        <f>IF('2-E-Communication'!$AD$68="no","",ROUND($I2869,4))</f>
        <v>0.85399999999999998</v>
      </c>
    </row>
    <row r="2870" spans="9:13" x14ac:dyDescent="0.25">
      <c r="I2870" s="134">
        <f t="shared" si="237"/>
        <v>0.85500000000000065</v>
      </c>
      <c r="J2870" s="134">
        <f>IF('2-E-Communication'!$AD$65="no","",ROUND($I2870,4))</f>
        <v>0.85499999999999998</v>
      </c>
      <c r="K2870" s="134">
        <f>IF('2-E-Communication'!$AD$66="no","",ROUND($I2870,4))</f>
        <v>0.85499999999999998</v>
      </c>
      <c r="L2870" s="134">
        <f>IF('2-E-Communication'!$AD$67="no","",ROUND($I2870,4))</f>
        <v>0.85499999999999998</v>
      </c>
      <c r="M2870" s="134">
        <f>IF('2-E-Communication'!$AD$68="no","",ROUND($I2870,4))</f>
        <v>0.85499999999999998</v>
      </c>
    </row>
    <row r="2871" spans="9:13" x14ac:dyDescent="0.25">
      <c r="I2871" s="134">
        <f t="shared" si="237"/>
        <v>0.85600000000000065</v>
      </c>
      <c r="J2871" s="134">
        <f>IF('2-E-Communication'!$AD$65="no","",ROUND($I2871,4))</f>
        <v>0.85599999999999998</v>
      </c>
      <c r="K2871" s="134">
        <f>IF('2-E-Communication'!$AD$66="no","",ROUND($I2871,4))</f>
        <v>0.85599999999999998</v>
      </c>
      <c r="L2871" s="134">
        <f>IF('2-E-Communication'!$AD$67="no","",ROUND($I2871,4))</f>
        <v>0.85599999999999998</v>
      </c>
      <c r="M2871" s="134">
        <f>IF('2-E-Communication'!$AD$68="no","",ROUND($I2871,4))</f>
        <v>0.85599999999999998</v>
      </c>
    </row>
    <row r="2872" spans="9:13" x14ac:dyDescent="0.25">
      <c r="I2872" s="134">
        <f t="shared" si="237"/>
        <v>0.85700000000000065</v>
      </c>
      <c r="J2872" s="134">
        <f>IF('2-E-Communication'!$AD$65="no","",ROUND($I2872,4))</f>
        <v>0.85699999999999998</v>
      </c>
      <c r="K2872" s="134">
        <f>IF('2-E-Communication'!$AD$66="no","",ROUND($I2872,4))</f>
        <v>0.85699999999999998</v>
      </c>
      <c r="L2872" s="134">
        <f>IF('2-E-Communication'!$AD$67="no","",ROUND($I2872,4))</f>
        <v>0.85699999999999998</v>
      </c>
      <c r="M2872" s="134">
        <f>IF('2-E-Communication'!$AD$68="no","",ROUND($I2872,4))</f>
        <v>0.85699999999999998</v>
      </c>
    </row>
    <row r="2873" spans="9:13" x14ac:dyDescent="0.25">
      <c r="I2873" s="134">
        <f t="shared" si="237"/>
        <v>0.85800000000000065</v>
      </c>
      <c r="J2873" s="134">
        <f>IF('2-E-Communication'!$AD$65="no","",ROUND($I2873,4))</f>
        <v>0.85799999999999998</v>
      </c>
      <c r="K2873" s="134">
        <f>IF('2-E-Communication'!$AD$66="no","",ROUND($I2873,4))</f>
        <v>0.85799999999999998</v>
      </c>
      <c r="L2873" s="134">
        <f>IF('2-E-Communication'!$AD$67="no","",ROUND($I2873,4))</f>
        <v>0.85799999999999998</v>
      </c>
      <c r="M2873" s="134">
        <f>IF('2-E-Communication'!$AD$68="no","",ROUND($I2873,4))</f>
        <v>0.85799999999999998</v>
      </c>
    </row>
    <row r="2874" spans="9:13" x14ac:dyDescent="0.25">
      <c r="I2874" s="134">
        <f t="shared" si="237"/>
        <v>0.85900000000000065</v>
      </c>
      <c r="J2874" s="134">
        <f>IF('2-E-Communication'!$AD$65="no","",ROUND($I2874,4))</f>
        <v>0.85899999999999999</v>
      </c>
      <c r="K2874" s="134">
        <f>IF('2-E-Communication'!$AD$66="no","",ROUND($I2874,4))</f>
        <v>0.85899999999999999</v>
      </c>
      <c r="L2874" s="134">
        <f>IF('2-E-Communication'!$AD$67="no","",ROUND($I2874,4))</f>
        <v>0.85899999999999999</v>
      </c>
      <c r="M2874" s="134">
        <f>IF('2-E-Communication'!$AD$68="no","",ROUND($I2874,4))</f>
        <v>0.85899999999999999</v>
      </c>
    </row>
    <row r="2875" spans="9:13" x14ac:dyDescent="0.25">
      <c r="I2875" s="134">
        <f t="shared" si="237"/>
        <v>0.86000000000000065</v>
      </c>
      <c r="J2875" s="134">
        <f>IF('2-E-Communication'!$AD$65="no","",ROUND($I2875,4))</f>
        <v>0.86</v>
      </c>
      <c r="K2875" s="134">
        <f>IF('2-E-Communication'!$AD$66="no","",ROUND($I2875,4))</f>
        <v>0.86</v>
      </c>
      <c r="L2875" s="134">
        <f>IF('2-E-Communication'!$AD$67="no","",ROUND($I2875,4))</f>
        <v>0.86</v>
      </c>
      <c r="M2875" s="134">
        <f>IF('2-E-Communication'!$AD$68="no","",ROUND($I2875,4))</f>
        <v>0.86</v>
      </c>
    </row>
    <row r="2876" spans="9:13" x14ac:dyDescent="0.25">
      <c r="I2876" s="134">
        <f t="shared" si="237"/>
        <v>0.86100000000000065</v>
      </c>
      <c r="J2876" s="134">
        <f>IF('2-E-Communication'!$AD$65="no","",ROUND($I2876,4))</f>
        <v>0.86099999999999999</v>
      </c>
      <c r="K2876" s="134">
        <f>IF('2-E-Communication'!$AD$66="no","",ROUND($I2876,4))</f>
        <v>0.86099999999999999</v>
      </c>
      <c r="L2876" s="134">
        <f>IF('2-E-Communication'!$AD$67="no","",ROUND($I2876,4))</f>
        <v>0.86099999999999999</v>
      </c>
      <c r="M2876" s="134">
        <f>IF('2-E-Communication'!$AD$68="no","",ROUND($I2876,4))</f>
        <v>0.86099999999999999</v>
      </c>
    </row>
    <row r="2877" spans="9:13" x14ac:dyDescent="0.25">
      <c r="I2877" s="134">
        <f t="shared" si="237"/>
        <v>0.86200000000000065</v>
      </c>
      <c r="J2877" s="134">
        <f>IF('2-E-Communication'!$AD$65="no","",ROUND($I2877,4))</f>
        <v>0.86199999999999999</v>
      </c>
      <c r="K2877" s="134">
        <f>IF('2-E-Communication'!$AD$66="no","",ROUND($I2877,4))</f>
        <v>0.86199999999999999</v>
      </c>
      <c r="L2877" s="134">
        <f>IF('2-E-Communication'!$AD$67="no","",ROUND($I2877,4))</f>
        <v>0.86199999999999999</v>
      </c>
      <c r="M2877" s="134">
        <f>IF('2-E-Communication'!$AD$68="no","",ROUND($I2877,4))</f>
        <v>0.86199999999999999</v>
      </c>
    </row>
    <row r="2878" spans="9:13" x14ac:dyDescent="0.25">
      <c r="I2878" s="134">
        <f t="shared" si="237"/>
        <v>0.86300000000000066</v>
      </c>
      <c r="J2878" s="134">
        <f>IF('2-E-Communication'!$AD$65="no","",ROUND($I2878,4))</f>
        <v>0.86299999999999999</v>
      </c>
      <c r="K2878" s="134">
        <f>IF('2-E-Communication'!$AD$66="no","",ROUND($I2878,4))</f>
        <v>0.86299999999999999</v>
      </c>
      <c r="L2878" s="134">
        <f>IF('2-E-Communication'!$AD$67="no","",ROUND($I2878,4))</f>
        <v>0.86299999999999999</v>
      </c>
      <c r="M2878" s="134">
        <f>IF('2-E-Communication'!$AD$68="no","",ROUND($I2878,4))</f>
        <v>0.86299999999999999</v>
      </c>
    </row>
    <row r="2879" spans="9:13" x14ac:dyDescent="0.25">
      <c r="I2879" s="134">
        <f t="shared" si="237"/>
        <v>0.86400000000000066</v>
      </c>
      <c r="J2879" s="134">
        <f>IF('2-E-Communication'!$AD$65="no","",ROUND($I2879,4))</f>
        <v>0.86399999999999999</v>
      </c>
      <c r="K2879" s="134">
        <f>IF('2-E-Communication'!$AD$66="no","",ROUND($I2879,4))</f>
        <v>0.86399999999999999</v>
      </c>
      <c r="L2879" s="134">
        <f>IF('2-E-Communication'!$AD$67="no","",ROUND($I2879,4))</f>
        <v>0.86399999999999999</v>
      </c>
      <c r="M2879" s="134">
        <f>IF('2-E-Communication'!$AD$68="no","",ROUND($I2879,4))</f>
        <v>0.86399999999999999</v>
      </c>
    </row>
    <row r="2880" spans="9:13" x14ac:dyDescent="0.25">
      <c r="I2880" s="134">
        <f t="shared" si="237"/>
        <v>0.86500000000000066</v>
      </c>
      <c r="J2880" s="134">
        <f>IF('2-E-Communication'!$AD$65="no","",ROUND($I2880,4))</f>
        <v>0.86499999999999999</v>
      </c>
      <c r="K2880" s="134">
        <f>IF('2-E-Communication'!$AD$66="no","",ROUND($I2880,4))</f>
        <v>0.86499999999999999</v>
      </c>
      <c r="L2880" s="134">
        <f>IF('2-E-Communication'!$AD$67="no","",ROUND($I2880,4))</f>
        <v>0.86499999999999999</v>
      </c>
      <c r="M2880" s="134">
        <f>IF('2-E-Communication'!$AD$68="no","",ROUND($I2880,4))</f>
        <v>0.86499999999999999</v>
      </c>
    </row>
    <row r="2881" spans="9:13" x14ac:dyDescent="0.25">
      <c r="I2881" s="134">
        <f t="shared" si="237"/>
        <v>0.86600000000000066</v>
      </c>
      <c r="J2881" s="134">
        <f>IF('2-E-Communication'!$AD$65="no","",ROUND($I2881,4))</f>
        <v>0.86599999999999999</v>
      </c>
      <c r="K2881" s="134">
        <f>IF('2-E-Communication'!$AD$66="no","",ROUND($I2881,4))</f>
        <v>0.86599999999999999</v>
      </c>
      <c r="L2881" s="134">
        <f>IF('2-E-Communication'!$AD$67="no","",ROUND($I2881,4))</f>
        <v>0.86599999999999999</v>
      </c>
      <c r="M2881" s="134">
        <f>IF('2-E-Communication'!$AD$68="no","",ROUND($I2881,4))</f>
        <v>0.86599999999999999</v>
      </c>
    </row>
    <row r="2882" spans="9:13" x14ac:dyDescent="0.25">
      <c r="I2882" s="134">
        <f t="shared" si="237"/>
        <v>0.86700000000000066</v>
      </c>
      <c r="J2882" s="134">
        <f>IF('2-E-Communication'!$AD$65="no","",ROUND($I2882,4))</f>
        <v>0.86699999999999999</v>
      </c>
      <c r="K2882" s="134">
        <f>IF('2-E-Communication'!$AD$66="no","",ROUND($I2882,4))</f>
        <v>0.86699999999999999</v>
      </c>
      <c r="L2882" s="134">
        <f>IF('2-E-Communication'!$AD$67="no","",ROUND($I2882,4))</f>
        <v>0.86699999999999999</v>
      </c>
      <c r="M2882" s="134">
        <f>IF('2-E-Communication'!$AD$68="no","",ROUND($I2882,4))</f>
        <v>0.86699999999999999</v>
      </c>
    </row>
    <row r="2883" spans="9:13" x14ac:dyDescent="0.25">
      <c r="I2883" s="134">
        <f t="shared" si="237"/>
        <v>0.86800000000000066</v>
      </c>
      <c r="J2883" s="134">
        <f>IF('2-E-Communication'!$AD$65="no","",ROUND($I2883,4))</f>
        <v>0.86799999999999999</v>
      </c>
      <c r="K2883" s="134">
        <f>IF('2-E-Communication'!$AD$66="no","",ROUND($I2883,4))</f>
        <v>0.86799999999999999</v>
      </c>
      <c r="L2883" s="134">
        <f>IF('2-E-Communication'!$AD$67="no","",ROUND($I2883,4))</f>
        <v>0.86799999999999999</v>
      </c>
      <c r="M2883" s="134">
        <f>IF('2-E-Communication'!$AD$68="no","",ROUND($I2883,4))</f>
        <v>0.86799999999999999</v>
      </c>
    </row>
    <row r="2884" spans="9:13" x14ac:dyDescent="0.25">
      <c r="I2884" s="134">
        <f t="shared" si="237"/>
        <v>0.86900000000000066</v>
      </c>
      <c r="J2884" s="134">
        <f>IF('2-E-Communication'!$AD$65="no","",ROUND($I2884,4))</f>
        <v>0.86899999999999999</v>
      </c>
      <c r="K2884" s="134">
        <f>IF('2-E-Communication'!$AD$66="no","",ROUND($I2884,4))</f>
        <v>0.86899999999999999</v>
      </c>
      <c r="L2884" s="134">
        <f>IF('2-E-Communication'!$AD$67="no","",ROUND($I2884,4))</f>
        <v>0.86899999999999999</v>
      </c>
      <c r="M2884" s="134">
        <f>IF('2-E-Communication'!$AD$68="no","",ROUND($I2884,4))</f>
        <v>0.86899999999999999</v>
      </c>
    </row>
    <row r="2885" spans="9:13" x14ac:dyDescent="0.25">
      <c r="I2885" s="134">
        <f t="shared" si="237"/>
        <v>0.87000000000000066</v>
      </c>
      <c r="J2885" s="134">
        <f>IF('2-E-Communication'!$AD$65="no","",ROUND($I2885,4))</f>
        <v>0.87</v>
      </c>
      <c r="K2885" s="134">
        <f>IF('2-E-Communication'!$AD$66="no","",ROUND($I2885,4))</f>
        <v>0.87</v>
      </c>
      <c r="L2885" s="134">
        <f>IF('2-E-Communication'!$AD$67="no","",ROUND($I2885,4))</f>
        <v>0.87</v>
      </c>
      <c r="M2885" s="134">
        <f>IF('2-E-Communication'!$AD$68="no","",ROUND($I2885,4))</f>
        <v>0.87</v>
      </c>
    </row>
    <row r="2886" spans="9:13" x14ac:dyDescent="0.25">
      <c r="I2886" s="134">
        <f t="shared" si="237"/>
        <v>0.87100000000000066</v>
      </c>
      <c r="J2886" s="134">
        <f>IF('2-E-Communication'!$AD$65="no","",ROUND($I2886,4))</f>
        <v>0.871</v>
      </c>
      <c r="K2886" s="134">
        <f>IF('2-E-Communication'!$AD$66="no","",ROUND($I2886,4))</f>
        <v>0.871</v>
      </c>
      <c r="L2886" s="134">
        <f>IF('2-E-Communication'!$AD$67="no","",ROUND($I2886,4))</f>
        <v>0.871</v>
      </c>
      <c r="M2886" s="134">
        <f>IF('2-E-Communication'!$AD$68="no","",ROUND($I2886,4))</f>
        <v>0.871</v>
      </c>
    </row>
    <row r="2887" spans="9:13" x14ac:dyDescent="0.25">
      <c r="I2887" s="134">
        <f t="shared" si="237"/>
        <v>0.87200000000000066</v>
      </c>
      <c r="J2887" s="134">
        <f>IF('2-E-Communication'!$AD$65="no","",ROUND($I2887,4))</f>
        <v>0.872</v>
      </c>
      <c r="K2887" s="134">
        <f>IF('2-E-Communication'!$AD$66="no","",ROUND($I2887,4))</f>
        <v>0.872</v>
      </c>
      <c r="L2887" s="134">
        <f>IF('2-E-Communication'!$AD$67="no","",ROUND($I2887,4))</f>
        <v>0.872</v>
      </c>
      <c r="M2887" s="134">
        <f>IF('2-E-Communication'!$AD$68="no","",ROUND($I2887,4))</f>
        <v>0.872</v>
      </c>
    </row>
    <row r="2888" spans="9:13" x14ac:dyDescent="0.25">
      <c r="I2888" s="134">
        <f t="shared" si="237"/>
        <v>0.87300000000000066</v>
      </c>
      <c r="J2888" s="134">
        <f>IF('2-E-Communication'!$AD$65="no","",ROUND($I2888,4))</f>
        <v>0.873</v>
      </c>
      <c r="K2888" s="134">
        <f>IF('2-E-Communication'!$AD$66="no","",ROUND($I2888,4))</f>
        <v>0.873</v>
      </c>
      <c r="L2888" s="134">
        <f>IF('2-E-Communication'!$AD$67="no","",ROUND($I2888,4))</f>
        <v>0.873</v>
      </c>
      <c r="M2888" s="134">
        <f>IF('2-E-Communication'!$AD$68="no","",ROUND($I2888,4))</f>
        <v>0.873</v>
      </c>
    </row>
    <row r="2889" spans="9:13" x14ac:dyDescent="0.25">
      <c r="I2889" s="134">
        <f t="shared" si="237"/>
        <v>0.87400000000000067</v>
      </c>
      <c r="J2889" s="134">
        <f>IF('2-E-Communication'!$AD$65="no","",ROUND($I2889,4))</f>
        <v>0.874</v>
      </c>
      <c r="K2889" s="134">
        <f>IF('2-E-Communication'!$AD$66="no","",ROUND($I2889,4))</f>
        <v>0.874</v>
      </c>
      <c r="L2889" s="134">
        <f>IF('2-E-Communication'!$AD$67="no","",ROUND($I2889,4))</f>
        <v>0.874</v>
      </c>
      <c r="M2889" s="134">
        <f>IF('2-E-Communication'!$AD$68="no","",ROUND($I2889,4))</f>
        <v>0.874</v>
      </c>
    </row>
    <row r="2890" spans="9:13" x14ac:dyDescent="0.25">
      <c r="I2890" s="134">
        <f t="shared" si="237"/>
        <v>0.87500000000000067</v>
      </c>
      <c r="J2890" s="134">
        <f>IF('2-E-Communication'!$AD$65="no","",ROUND($I2890,4))</f>
        <v>0.875</v>
      </c>
      <c r="K2890" s="134">
        <f>IF('2-E-Communication'!$AD$66="no","",ROUND($I2890,4))</f>
        <v>0.875</v>
      </c>
      <c r="L2890" s="134">
        <f>IF('2-E-Communication'!$AD$67="no","",ROUND($I2890,4))</f>
        <v>0.875</v>
      </c>
      <c r="M2890" s="134">
        <f>IF('2-E-Communication'!$AD$68="no","",ROUND($I2890,4))</f>
        <v>0.875</v>
      </c>
    </row>
    <row r="2891" spans="9:13" x14ac:dyDescent="0.25">
      <c r="I2891" s="134">
        <f t="shared" si="237"/>
        <v>0.87600000000000067</v>
      </c>
      <c r="J2891" s="134">
        <f>IF('2-E-Communication'!$AD$65="no","",ROUND($I2891,4))</f>
        <v>0.876</v>
      </c>
      <c r="K2891" s="134">
        <f>IF('2-E-Communication'!$AD$66="no","",ROUND($I2891,4))</f>
        <v>0.876</v>
      </c>
      <c r="L2891" s="134">
        <f>IF('2-E-Communication'!$AD$67="no","",ROUND($I2891,4))</f>
        <v>0.876</v>
      </c>
      <c r="M2891" s="134">
        <f>IF('2-E-Communication'!$AD$68="no","",ROUND($I2891,4))</f>
        <v>0.876</v>
      </c>
    </row>
    <row r="2892" spans="9:13" x14ac:dyDescent="0.25">
      <c r="I2892" s="134">
        <f t="shared" si="237"/>
        <v>0.87700000000000067</v>
      </c>
      <c r="J2892" s="134">
        <f>IF('2-E-Communication'!$AD$65="no","",ROUND($I2892,4))</f>
        <v>0.877</v>
      </c>
      <c r="K2892" s="134">
        <f>IF('2-E-Communication'!$AD$66="no","",ROUND($I2892,4))</f>
        <v>0.877</v>
      </c>
      <c r="L2892" s="134">
        <f>IF('2-E-Communication'!$AD$67="no","",ROUND($I2892,4))</f>
        <v>0.877</v>
      </c>
      <c r="M2892" s="134">
        <f>IF('2-E-Communication'!$AD$68="no","",ROUND($I2892,4))</f>
        <v>0.877</v>
      </c>
    </row>
    <row r="2893" spans="9:13" x14ac:dyDescent="0.25">
      <c r="I2893" s="134">
        <f t="shared" si="237"/>
        <v>0.87800000000000067</v>
      </c>
      <c r="J2893" s="134">
        <f>IF('2-E-Communication'!$AD$65="no","",ROUND($I2893,4))</f>
        <v>0.878</v>
      </c>
      <c r="K2893" s="134">
        <f>IF('2-E-Communication'!$AD$66="no","",ROUND($I2893,4))</f>
        <v>0.878</v>
      </c>
      <c r="L2893" s="134">
        <f>IF('2-E-Communication'!$AD$67="no","",ROUND($I2893,4))</f>
        <v>0.878</v>
      </c>
      <c r="M2893" s="134">
        <f>IF('2-E-Communication'!$AD$68="no","",ROUND($I2893,4))</f>
        <v>0.878</v>
      </c>
    </row>
    <row r="2894" spans="9:13" x14ac:dyDescent="0.25">
      <c r="I2894" s="134">
        <f t="shared" si="237"/>
        <v>0.87900000000000067</v>
      </c>
      <c r="J2894" s="134">
        <f>IF('2-E-Communication'!$AD$65="no","",ROUND($I2894,4))</f>
        <v>0.879</v>
      </c>
      <c r="K2894" s="134">
        <f>IF('2-E-Communication'!$AD$66="no","",ROUND($I2894,4))</f>
        <v>0.879</v>
      </c>
      <c r="L2894" s="134">
        <f>IF('2-E-Communication'!$AD$67="no","",ROUND($I2894,4))</f>
        <v>0.879</v>
      </c>
      <c r="M2894" s="134">
        <f>IF('2-E-Communication'!$AD$68="no","",ROUND($I2894,4))</f>
        <v>0.879</v>
      </c>
    </row>
    <row r="2895" spans="9:13" x14ac:dyDescent="0.25">
      <c r="I2895" s="134">
        <f t="shared" si="237"/>
        <v>0.88000000000000067</v>
      </c>
      <c r="J2895" s="134">
        <f>IF('2-E-Communication'!$AD$65="no","",ROUND($I2895,4))</f>
        <v>0.88</v>
      </c>
      <c r="K2895" s="134">
        <f>IF('2-E-Communication'!$AD$66="no","",ROUND($I2895,4))</f>
        <v>0.88</v>
      </c>
      <c r="L2895" s="134">
        <f>IF('2-E-Communication'!$AD$67="no","",ROUND($I2895,4))</f>
        <v>0.88</v>
      </c>
      <c r="M2895" s="134">
        <f>IF('2-E-Communication'!$AD$68="no","",ROUND($I2895,4))</f>
        <v>0.88</v>
      </c>
    </row>
    <row r="2896" spans="9:13" x14ac:dyDescent="0.25">
      <c r="I2896" s="134">
        <f t="shared" si="237"/>
        <v>0.88100000000000067</v>
      </c>
      <c r="J2896" s="134">
        <f>IF('2-E-Communication'!$AD$65="no","",ROUND($I2896,4))</f>
        <v>0.88100000000000001</v>
      </c>
      <c r="K2896" s="134">
        <f>IF('2-E-Communication'!$AD$66="no","",ROUND($I2896,4))</f>
        <v>0.88100000000000001</v>
      </c>
      <c r="L2896" s="134">
        <f>IF('2-E-Communication'!$AD$67="no","",ROUND($I2896,4))</f>
        <v>0.88100000000000001</v>
      </c>
      <c r="M2896" s="134">
        <f>IF('2-E-Communication'!$AD$68="no","",ROUND($I2896,4))</f>
        <v>0.88100000000000001</v>
      </c>
    </row>
    <row r="2897" spans="9:13" x14ac:dyDescent="0.25">
      <c r="I2897" s="134">
        <f t="shared" si="237"/>
        <v>0.88200000000000067</v>
      </c>
      <c r="J2897" s="134">
        <f>IF('2-E-Communication'!$AD$65="no","",ROUND($I2897,4))</f>
        <v>0.88200000000000001</v>
      </c>
      <c r="K2897" s="134">
        <f>IF('2-E-Communication'!$AD$66="no","",ROUND($I2897,4))</f>
        <v>0.88200000000000001</v>
      </c>
      <c r="L2897" s="134">
        <f>IF('2-E-Communication'!$AD$67="no","",ROUND($I2897,4))</f>
        <v>0.88200000000000001</v>
      </c>
      <c r="M2897" s="134">
        <f>IF('2-E-Communication'!$AD$68="no","",ROUND($I2897,4))</f>
        <v>0.88200000000000001</v>
      </c>
    </row>
    <row r="2898" spans="9:13" x14ac:dyDescent="0.25">
      <c r="I2898" s="134">
        <f t="shared" si="237"/>
        <v>0.88300000000000067</v>
      </c>
      <c r="J2898" s="134">
        <f>IF('2-E-Communication'!$AD$65="no","",ROUND($I2898,4))</f>
        <v>0.88300000000000001</v>
      </c>
      <c r="K2898" s="134">
        <f>IF('2-E-Communication'!$AD$66="no","",ROUND($I2898,4))</f>
        <v>0.88300000000000001</v>
      </c>
      <c r="L2898" s="134">
        <f>IF('2-E-Communication'!$AD$67="no","",ROUND($I2898,4))</f>
        <v>0.88300000000000001</v>
      </c>
      <c r="M2898" s="134">
        <f>IF('2-E-Communication'!$AD$68="no","",ROUND($I2898,4))</f>
        <v>0.88300000000000001</v>
      </c>
    </row>
    <row r="2899" spans="9:13" x14ac:dyDescent="0.25">
      <c r="I2899" s="134">
        <f t="shared" si="237"/>
        <v>0.88400000000000067</v>
      </c>
      <c r="J2899" s="134">
        <f>IF('2-E-Communication'!$AD$65="no","",ROUND($I2899,4))</f>
        <v>0.88400000000000001</v>
      </c>
      <c r="K2899" s="134">
        <f>IF('2-E-Communication'!$AD$66="no","",ROUND($I2899,4))</f>
        <v>0.88400000000000001</v>
      </c>
      <c r="L2899" s="134">
        <f>IF('2-E-Communication'!$AD$67="no","",ROUND($I2899,4))</f>
        <v>0.88400000000000001</v>
      </c>
      <c r="M2899" s="134">
        <f>IF('2-E-Communication'!$AD$68="no","",ROUND($I2899,4))</f>
        <v>0.88400000000000001</v>
      </c>
    </row>
    <row r="2900" spans="9:13" x14ac:dyDescent="0.25">
      <c r="I2900" s="134">
        <f t="shared" si="237"/>
        <v>0.88500000000000068</v>
      </c>
      <c r="J2900" s="134">
        <f>IF('2-E-Communication'!$AD$65="no","",ROUND($I2900,4))</f>
        <v>0.88500000000000001</v>
      </c>
      <c r="K2900" s="134">
        <f>IF('2-E-Communication'!$AD$66="no","",ROUND($I2900,4))</f>
        <v>0.88500000000000001</v>
      </c>
      <c r="L2900" s="134">
        <f>IF('2-E-Communication'!$AD$67="no","",ROUND($I2900,4))</f>
        <v>0.88500000000000001</v>
      </c>
      <c r="M2900" s="134">
        <f>IF('2-E-Communication'!$AD$68="no","",ROUND($I2900,4))</f>
        <v>0.88500000000000001</v>
      </c>
    </row>
    <row r="2901" spans="9:13" x14ac:dyDescent="0.25">
      <c r="I2901" s="134">
        <f t="shared" si="237"/>
        <v>0.88600000000000068</v>
      </c>
      <c r="J2901" s="134">
        <f>IF('2-E-Communication'!$AD$65="no","",ROUND($I2901,4))</f>
        <v>0.88600000000000001</v>
      </c>
      <c r="K2901" s="134">
        <f>IF('2-E-Communication'!$AD$66="no","",ROUND($I2901,4))</f>
        <v>0.88600000000000001</v>
      </c>
      <c r="L2901" s="134">
        <f>IF('2-E-Communication'!$AD$67="no","",ROUND($I2901,4))</f>
        <v>0.88600000000000001</v>
      </c>
      <c r="M2901" s="134">
        <f>IF('2-E-Communication'!$AD$68="no","",ROUND($I2901,4))</f>
        <v>0.88600000000000001</v>
      </c>
    </row>
    <row r="2902" spans="9:13" x14ac:dyDescent="0.25">
      <c r="I2902" s="134">
        <f t="shared" si="237"/>
        <v>0.88700000000000068</v>
      </c>
      <c r="J2902" s="134">
        <f>IF('2-E-Communication'!$AD$65="no","",ROUND($I2902,4))</f>
        <v>0.88700000000000001</v>
      </c>
      <c r="K2902" s="134">
        <f>IF('2-E-Communication'!$AD$66="no","",ROUND($I2902,4))</f>
        <v>0.88700000000000001</v>
      </c>
      <c r="L2902" s="134">
        <f>IF('2-E-Communication'!$AD$67="no","",ROUND($I2902,4))</f>
        <v>0.88700000000000001</v>
      </c>
      <c r="M2902" s="134">
        <f>IF('2-E-Communication'!$AD$68="no","",ROUND($I2902,4))</f>
        <v>0.88700000000000001</v>
      </c>
    </row>
    <row r="2903" spans="9:13" x14ac:dyDescent="0.25">
      <c r="I2903" s="134">
        <f t="shared" si="237"/>
        <v>0.88800000000000068</v>
      </c>
      <c r="J2903" s="134">
        <f>IF('2-E-Communication'!$AD$65="no","",ROUND($I2903,4))</f>
        <v>0.88800000000000001</v>
      </c>
      <c r="K2903" s="134">
        <f>IF('2-E-Communication'!$AD$66="no","",ROUND($I2903,4))</f>
        <v>0.88800000000000001</v>
      </c>
      <c r="L2903" s="134">
        <f>IF('2-E-Communication'!$AD$67="no","",ROUND($I2903,4))</f>
        <v>0.88800000000000001</v>
      </c>
      <c r="M2903" s="134">
        <f>IF('2-E-Communication'!$AD$68="no","",ROUND($I2903,4))</f>
        <v>0.88800000000000001</v>
      </c>
    </row>
    <row r="2904" spans="9:13" x14ac:dyDescent="0.25">
      <c r="I2904" s="134">
        <f t="shared" ref="I2904:I2967" si="238">I2903+0.001</f>
        <v>0.88900000000000068</v>
      </c>
      <c r="J2904" s="134">
        <f>IF('2-E-Communication'!$AD$65="no","",ROUND($I2904,4))</f>
        <v>0.88900000000000001</v>
      </c>
      <c r="K2904" s="134">
        <f>IF('2-E-Communication'!$AD$66="no","",ROUND($I2904,4))</f>
        <v>0.88900000000000001</v>
      </c>
      <c r="L2904" s="134">
        <f>IF('2-E-Communication'!$AD$67="no","",ROUND($I2904,4))</f>
        <v>0.88900000000000001</v>
      </c>
      <c r="M2904" s="134">
        <f>IF('2-E-Communication'!$AD$68="no","",ROUND($I2904,4))</f>
        <v>0.88900000000000001</v>
      </c>
    </row>
    <row r="2905" spans="9:13" x14ac:dyDescent="0.25">
      <c r="I2905" s="134">
        <f t="shared" si="238"/>
        <v>0.89000000000000068</v>
      </c>
      <c r="J2905" s="134">
        <f>IF('2-E-Communication'!$AD$65="no","",ROUND($I2905,4))</f>
        <v>0.89</v>
      </c>
      <c r="K2905" s="134">
        <f>IF('2-E-Communication'!$AD$66="no","",ROUND($I2905,4))</f>
        <v>0.89</v>
      </c>
      <c r="L2905" s="134">
        <f>IF('2-E-Communication'!$AD$67="no","",ROUND($I2905,4))</f>
        <v>0.89</v>
      </c>
      <c r="M2905" s="134">
        <f>IF('2-E-Communication'!$AD$68="no","",ROUND($I2905,4))</f>
        <v>0.89</v>
      </c>
    </row>
    <row r="2906" spans="9:13" x14ac:dyDescent="0.25">
      <c r="I2906" s="134">
        <f t="shared" si="238"/>
        <v>0.89100000000000068</v>
      </c>
      <c r="J2906" s="134">
        <f>IF('2-E-Communication'!$AD$65="no","",ROUND($I2906,4))</f>
        <v>0.89100000000000001</v>
      </c>
      <c r="K2906" s="134">
        <f>IF('2-E-Communication'!$AD$66="no","",ROUND($I2906,4))</f>
        <v>0.89100000000000001</v>
      </c>
      <c r="L2906" s="134">
        <f>IF('2-E-Communication'!$AD$67="no","",ROUND($I2906,4))</f>
        <v>0.89100000000000001</v>
      </c>
      <c r="M2906" s="134">
        <f>IF('2-E-Communication'!$AD$68="no","",ROUND($I2906,4))</f>
        <v>0.89100000000000001</v>
      </c>
    </row>
    <row r="2907" spans="9:13" x14ac:dyDescent="0.25">
      <c r="I2907" s="134">
        <f t="shared" si="238"/>
        <v>0.89200000000000068</v>
      </c>
      <c r="J2907" s="134">
        <f>IF('2-E-Communication'!$AD$65="no","",ROUND($I2907,4))</f>
        <v>0.89200000000000002</v>
      </c>
      <c r="K2907" s="134">
        <f>IF('2-E-Communication'!$AD$66="no","",ROUND($I2907,4))</f>
        <v>0.89200000000000002</v>
      </c>
      <c r="L2907" s="134">
        <f>IF('2-E-Communication'!$AD$67="no","",ROUND($I2907,4))</f>
        <v>0.89200000000000002</v>
      </c>
      <c r="M2907" s="134">
        <f>IF('2-E-Communication'!$AD$68="no","",ROUND($I2907,4))</f>
        <v>0.89200000000000002</v>
      </c>
    </row>
    <row r="2908" spans="9:13" x14ac:dyDescent="0.25">
      <c r="I2908" s="134">
        <f t="shared" si="238"/>
        <v>0.89300000000000068</v>
      </c>
      <c r="J2908" s="134">
        <f>IF('2-E-Communication'!$AD$65="no","",ROUND($I2908,4))</f>
        <v>0.89300000000000002</v>
      </c>
      <c r="K2908" s="134">
        <f>IF('2-E-Communication'!$AD$66="no","",ROUND($I2908,4))</f>
        <v>0.89300000000000002</v>
      </c>
      <c r="L2908" s="134">
        <f>IF('2-E-Communication'!$AD$67="no","",ROUND($I2908,4))</f>
        <v>0.89300000000000002</v>
      </c>
      <c r="M2908" s="134">
        <f>IF('2-E-Communication'!$AD$68="no","",ROUND($I2908,4))</f>
        <v>0.89300000000000002</v>
      </c>
    </row>
    <row r="2909" spans="9:13" x14ac:dyDescent="0.25">
      <c r="I2909" s="134">
        <f t="shared" si="238"/>
        <v>0.89400000000000068</v>
      </c>
      <c r="J2909" s="134">
        <f>IF('2-E-Communication'!$AD$65="no","",ROUND($I2909,4))</f>
        <v>0.89400000000000002</v>
      </c>
      <c r="K2909" s="134">
        <f>IF('2-E-Communication'!$AD$66="no","",ROUND($I2909,4))</f>
        <v>0.89400000000000002</v>
      </c>
      <c r="L2909" s="134">
        <f>IF('2-E-Communication'!$AD$67="no","",ROUND($I2909,4))</f>
        <v>0.89400000000000002</v>
      </c>
      <c r="M2909" s="134">
        <f>IF('2-E-Communication'!$AD$68="no","",ROUND($I2909,4))</f>
        <v>0.89400000000000002</v>
      </c>
    </row>
    <row r="2910" spans="9:13" x14ac:dyDescent="0.25">
      <c r="I2910" s="134">
        <f t="shared" si="238"/>
        <v>0.89500000000000068</v>
      </c>
      <c r="J2910" s="134">
        <f>IF('2-E-Communication'!$AD$65="no","",ROUND($I2910,4))</f>
        <v>0.89500000000000002</v>
      </c>
      <c r="K2910" s="134">
        <f>IF('2-E-Communication'!$AD$66="no","",ROUND($I2910,4))</f>
        <v>0.89500000000000002</v>
      </c>
      <c r="L2910" s="134">
        <f>IF('2-E-Communication'!$AD$67="no","",ROUND($I2910,4))</f>
        <v>0.89500000000000002</v>
      </c>
      <c r="M2910" s="134">
        <f>IF('2-E-Communication'!$AD$68="no","",ROUND($I2910,4))</f>
        <v>0.89500000000000002</v>
      </c>
    </row>
    <row r="2911" spans="9:13" x14ac:dyDescent="0.25">
      <c r="I2911" s="134">
        <f t="shared" si="238"/>
        <v>0.89600000000000068</v>
      </c>
      <c r="J2911" s="134">
        <f>IF('2-E-Communication'!$AD$65="no","",ROUND($I2911,4))</f>
        <v>0.89600000000000002</v>
      </c>
      <c r="K2911" s="134">
        <f>IF('2-E-Communication'!$AD$66="no","",ROUND($I2911,4))</f>
        <v>0.89600000000000002</v>
      </c>
      <c r="L2911" s="134">
        <f>IF('2-E-Communication'!$AD$67="no","",ROUND($I2911,4))</f>
        <v>0.89600000000000002</v>
      </c>
      <c r="M2911" s="134">
        <f>IF('2-E-Communication'!$AD$68="no","",ROUND($I2911,4))</f>
        <v>0.89600000000000002</v>
      </c>
    </row>
    <row r="2912" spans="9:13" x14ac:dyDescent="0.25">
      <c r="I2912" s="134">
        <f t="shared" si="238"/>
        <v>0.89700000000000069</v>
      </c>
      <c r="J2912" s="134">
        <f>IF('2-E-Communication'!$AD$65="no","",ROUND($I2912,4))</f>
        <v>0.89700000000000002</v>
      </c>
      <c r="K2912" s="134">
        <f>IF('2-E-Communication'!$AD$66="no","",ROUND($I2912,4))</f>
        <v>0.89700000000000002</v>
      </c>
      <c r="L2912" s="134">
        <f>IF('2-E-Communication'!$AD$67="no","",ROUND($I2912,4))</f>
        <v>0.89700000000000002</v>
      </c>
      <c r="M2912" s="134">
        <f>IF('2-E-Communication'!$AD$68="no","",ROUND($I2912,4))</f>
        <v>0.89700000000000002</v>
      </c>
    </row>
    <row r="2913" spans="9:13" x14ac:dyDescent="0.25">
      <c r="I2913" s="134">
        <f t="shared" si="238"/>
        <v>0.89800000000000069</v>
      </c>
      <c r="J2913" s="134">
        <f>IF('2-E-Communication'!$AD$65="no","",ROUND($I2913,4))</f>
        <v>0.89800000000000002</v>
      </c>
      <c r="K2913" s="134">
        <f>IF('2-E-Communication'!$AD$66="no","",ROUND($I2913,4))</f>
        <v>0.89800000000000002</v>
      </c>
      <c r="L2913" s="134">
        <f>IF('2-E-Communication'!$AD$67="no","",ROUND($I2913,4))</f>
        <v>0.89800000000000002</v>
      </c>
      <c r="M2913" s="134">
        <f>IF('2-E-Communication'!$AD$68="no","",ROUND($I2913,4))</f>
        <v>0.89800000000000002</v>
      </c>
    </row>
    <row r="2914" spans="9:13" x14ac:dyDescent="0.25">
      <c r="I2914" s="134">
        <f t="shared" si="238"/>
        <v>0.89900000000000069</v>
      </c>
      <c r="J2914" s="134">
        <f>IF('2-E-Communication'!$AD$65="no","",ROUND($I2914,4))</f>
        <v>0.89900000000000002</v>
      </c>
      <c r="K2914" s="134">
        <f>IF('2-E-Communication'!$AD$66="no","",ROUND($I2914,4))</f>
        <v>0.89900000000000002</v>
      </c>
      <c r="L2914" s="134">
        <f>IF('2-E-Communication'!$AD$67="no","",ROUND($I2914,4))</f>
        <v>0.89900000000000002</v>
      </c>
      <c r="M2914" s="134">
        <f>IF('2-E-Communication'!$AD$68="no","",ROUND($I2914,4))</f>
        <v>0.89900000000000002</v>
      </c>
    </row>
    <row r="2915" spans="9:13" x14ac:dyDescent="0.25">
      <c r="I2915" s="134">
        <f t="shared" si="238"/>
        <v>0.90000000000000069</v>
      </c>
      <c r="J2915" s="134">
        <f>IF('2-E-Communication'!$AD$65="no","",ROUND($I2915,4))</f>
        <v>0.9</v>
      </c>
      <c r="K2915" s="134">
        <f>IF('2-E-Communication'!$AD$66="no","",ROUND($I2915,4))</f>
        <v>0.9</v>
      </c>
      <c r="L2915" s="134">
        <f>IF('2-E-Communication'!$AD$67="no","",ROUND($I2915,4))</f>
        <v>0.9</v>
      </c>
      <c r="M2915" s="134">
        <f>IF('2-E-Communication'!$AD$68="no","",ROUND($I2915,4))</f>
        <v>0.9</v>
      </c>
    </row>
    <row r="2916" spans="9:13" x14ac:dyDescent="0.25">
      <c r="I2916" s="134">
        <f t="shared" si="238"/>
        <v>0.90100000000000069</v>
      </c>
      <c r="J2916" s="134">
        <f>IF('2-E-Communication'!$AD$65="no","",ROUND($I2916,4))</f>
        <v>0.90100000000000002</v>
      </c>
      <c r="K2916" s="134">
        <f>IF('2-E-Communication'!$AD$66="no","",ROUND($I2916,4))</f>
        <v>0.90100000000000002</v>
      </c>
      <c r="L2916" s="134">
        <f>IF('2-E-Communication'!$AD$67="no","",ROUND($I2916,4))</f>
        <v>0.90100000000000002</v>
      </c>
      <c r="M2916" s="134">
        <f>IF('2-E-Communication'!$AD$68="no","",ROUND($I2916,4))</f>
        <v>0.90100000000000002</v>
      </c>
    </row>
    <row r="2917" spans="9:13" x14ac:dyDescent="0.25">
      <c r="I2917" s="134">
        <f t="shared" si="238"/>
        <v>0.90200000000000069</v>
      </c>
      <c r="J2917" s="134">
        <f>IF('2-E-Communication'!$AD$65="no","",ROUND($I2917,4))</f>
        <v>0.90200000000000002</v>
      </c>
      <c r="K2917" s="134">
        <f>IF('2-E-Communication'!$AD$66="no","",ROUND($I2917,4))</f>
        <v>0.90200000000000002</v>
      </c>
      <c r="L2917" s="134">
        <f>IF('2-E-Communication'!$AD$67="no","",ROUND($I2917,4))</f>
        <v>0.90200000000000002</v>
      </c>
      <c r="M2917" s="134">
        <f>IF('2-E-Communication'!$AD$68="no","",ROUND($I2917,4))</f>
        <v>0.90200000000000002</v>
      </c>
    </row>
    <row r="2918" spans="9:13" x14ac:dyDescent="0.25">
      <c r="I2918" s="134">
        <f t="shared" si="238"/>
        <v>0.90300000000000069</v>
      </c>
      <c r="J2918" s="134">
        <f>IF('2-E-Communication'!$AD$65="no","",ROUND($I2918,4))</f>
        <v>0.90300000000000002</v>
      </c>
      <c r="K2918" s="134">
        <f>IF('2-E-Communication'!$AD$66="no","",ROUND($I2918,4))</f>
        <v>0.90300000000000002</v>
      </c>
      <c r="L2918" s="134">
        <f>IF('2-E-Communication'!$AD$67="no","",ROUND($I2918,4))</f>
        <v>0.90300000000000002</v>
      </c>
      <c r="M2918" s="134">
        <f>IF('2-E-Communication'!$AD$68="no","",ROUND($I2918,4))</f>
        <v>0.90300000000000002</v>
      </c>
    </row>
    <row r="2919" spans="9:13" x14ac:dyDescent="0.25">
      <c r="I2919" s="134">
        <f t="shared" si="238"/>
        <v>0.90400000000000069</v>
      </c>
      <c r="J2919" s="134">
        <f>IF('2-E-Communication'!$AD$65="no","",ROUND($I2919,4))</f>
        <v>0.90400000000000003</v>
      </c>
      <c r="K2919" s="134">
        <f>IF('2-E-Communication'!$AD$66="no","",ROUND($I2919,4))</f>
        <v>0.90400000000000003</v>
      </c>
      <c r="L2919" s="134">
        <f>IF('2-E-Communication'!$AD$67="no","",ROUND($I2919,4))</f>
        <v>0.90400000000000003</v>
      </c>
      <c r="M2919" s="134">
        <f>IF('2-E-Communication'!$AD$68="no","",ROUND($I2919,4))</f>
        <v>0.90400000000000003</v>
      </c>
    </row>
    <row r="2920" spans="9:13" x14ac:dyDescent="0.25">
      <c r="I2920" s="134">
        <f t="shared" si="238"/>
        <v>0.90500000000000069</v>
      </c>
      <c r="J2920" s="134">
        <f>IF('2-E-Communication'!$AD$65="no","",ROUND($I2920,4))</f>
        <v>0.90500000000000003</v>
      </c>
      <c r="K2920" s="134">
        <f>IF('2-E-Communication'!$AD$66="no","",ROUND($I2920,4))</f>
        <v>0.90500000000000003</v>
      </c>
      <c r="L2920" s="134">
        <f>IF('2-E-Communication'!$AD$67="no","",ROUND($I2920,4))</f>
        <v>0.90500000000000003</v>
      </c>
      <c r="M2920" s="134">
        <f>IF('2-E-Communication'!$AD$68="no","",ROUND($I2920,4))</f>
        <v>0.90500000000000003</v>
      </c>
    </row>
    <row r="2921" spans="9:13" x14ac:dyDescent="0.25">
      <c r="I2921" s="134">
        <f t="shared" si="238"/>
        <v>0.90600000000000069</v>
      </c>
      <c r="J2921" s="134">
        <f>IF('2-E-Communication'!$AD$65="no","",ROUND($I2921,4))</f>
        <v>0.90600000000000003</v>
      </c>
      <c r="K2921" s="134">
        <f>IF('2-E-Communication'!$AD$66="no","",ROUND($I2921,4))</f>
        <v>0.90600000000000003</v>
      </c>
      <c r="L2921" s="134">
        <f>IF('2-E-Communication'!$AD$67="no","",ROUND($I2921,4))</f>
        <v>0.90600000000000003</v>
      </c>
      <c r="M2921" s="134">
        <f>IF('2-E-Communication'!$AD$68="no","",ROUND($I2921,4))</f>
        <v>0.90600000000000003</v>
      </c>
    </row>
    <row r="2922" spans="9:13" x14ac:dyDescent="0.25">
      <c r="I2922" s="134">
        <f t="shared" si="238"/>
        <v>0.90700000000000069</v>
      </c>
      <c r="J2922" s="134">
        <f>IF('2-E-Communication'!$AD$65="no","",ROUND($I2922,4))</f>
        <v>0.90700000000000003</v>
      </c>
      <c r="K2922" s="134">
        <f>IF('2-E-Communication'!$AD$66="no","",ROUND($I2922,4))</f>
        <v>0.90700000000000003</v>
      </c>
      <c r="L2922" s="134">
        <f>IF('2-E-Communication'!$AD$67="no","",ROUND($I2922,4))</f>
        <v>0.90700000000000003</v>
      </c>
      <c r="M2922" s="134">
        <f>IF('2-E-Communication'!$AD$68="no","",ROUND($I2922,4))</f>
        <v>0.90700000000000003</v>
      </c>
    </row>
    <row r="2923" spans="9:13" x14ac:dyDescent="0.25">
      <c r="I2923" s="134">
        <f t="shared" si="238"/>
        <v>0.9080000000000007</v>
      </c>
      <c r="J2923" s="134">
        <f>IF('2-E-Communication'!$AD$65="no","",ROUND($I2923,4))</f>
        <v>0.90800000000000003</v>
      </c>
      <c r="K2923" s="134">
        <f>IF('2-E-Communication'!$AD$66="no","",ROUND($I2923,4))</f>
        <v>0.90800000000000003</v>
      </c>
      <c r="L2923" s="134">
        <f>IF('2-E-Communication'!$AD$67="no","",ROUND($I2923,4))</f>
        <v>0.90800000000000003</v>
      </c>
      <c r="M2923" s="134">
        <f>IF('2-E-Communication'!$AD$68="no","",ROUND($I2923,4))</f>
        <v>0.90800000000000003</v>
      </c>
    </row>
    <row r="2924" spans="9:13" x14ac:dyDescent="0.25">
      <c r="I2924" s="134">
        <f t="shared" si="238"/>
        <v>0.9090000000000007</v>
      </c>
      <c r="J2924" s="134">
        <f>IF('2-E-Communication'!$AD$65="no","",ROUND($I2924,4))</f>
        <v>0.90900000000000003</v>
      </c>
      <c r="K2924" s="134">
        <f>IF('2-E-Communication'!$AD$66="no","",ROUND($I2924,4))</f>
        <v>0.90900000000000003</v>
      </c>
      <c r="L2924" s="134">
        <f>IF('2-E-Communication'!$AD$67="no","",ROUND($I2924,4))</f>
        <v>0.90900000000000003</v>
      </c>
      <c r="M2924" s="134">
        <f>IF('2-E-Communication'!$AD$68="no","",ROUND($I2924,4))</f>
        <v>0.90900000000000003</v>
      </c>
    </row>
    <row r="2925" spans="9:13" x14ac:dyDescent="0.25">
      <c r="I2925" s="134">
        <f t="shared" si="238"/>
        <v>0.9100000000000007</v>
      </c>
      <c r="J2925" s="134">
        <f>IF('2-E-Communication'!$AD$65="no","",ROUND($I2925,4))</f>
        <v>0.91</v>
      </c>
      <c r="K2925" s="134">
        <f>IF('2-E-Communication'!$AD$66="no","",ROUND($I2925,4))</f>
        <v>0.91</v>
      </c>
      <c r="L2925" s="134">
        <f>IF('2-E-Communication'!$AD$67="no","",ROUND($I2925,4))</f>
        <v>0.91</v>
      </c>
      <c r="M2925" s="134">
        <f>IF('2-E-Communication'!$AD$68="no","",ROUND($I2925,4))</f>
        <v>0.91</v>
      </c>
    </row>
    <row r="2926" spans="9:13" x14ac:dyDescent="0.25">
      <c r="I2926" s="134">
        <f t="shared" si="238"/>
        <v>0.9110000000000007</v>
      </c>
      <c r="J2926" s="134">
        <f>IF('2-E-Communication'!$AD$65="no","",ROUND($I2926,4))</f>
        <v>0.91100000000000003</v>
      </c>
      <c r="K2926" s="134">
        <f>IF('2-E-Communication'!$AD$66="no","",ROUND($I2926,4))</f>
        <v>0.91100000000000003</v>
      </c>
      <c r="L2926" s="134">
        <f>IF('2-E-Communication'!$AD$67="no","",ROUND($I2926,4))</f>
        <v>0.91100000000000003</v>
      </c>
      <c r="M2926" s="134">
        <f>IF('2-E-Communication'!$AD$68="no","",ROUND($I2926,4))</f>
        <v>0.91100000000000003</v>
      </c>
    </row>
    <row r="2927" spans="9:13" x14ac:dyDescent="0.25">
      <c r="I2927" s="134">
        <f t="shared" si="238"/>
        <v>0.9120000000000007</v>
      </c>
      <c r="J2927" s="134">
        <f>IF('2-E-Communication'!$AD$65="no","",ROUND($I2927,4))</f>
        <v>0.91200000000000003</v>
      </c>
      <c r="K2927" s="134">
        <f>IF('2-E-Communication'!$AD$66="no","",ROUND($I2927,4))</f>
        <v>0.91200000000000003</v>
      </c>
      <c r="L2927" s="134">
        <f>IF('2-E-Communication'!$AD$67="no","",ROUND($I2927,4))</f>
        <v>0.91200000000000003</v>
      </c>
      <c r="M2927" s="134">
        <f>IF('2-E-Communication'!$AD$68="no","",ROUND($I2927,4))</f>
        <v>0.91200000000000003</v>
      </c>
    </row>
    <row r="2928" spans="9:13" x14ac:dyDescent="0.25">
      <c r="I2928" s="134">
        <f t="shared" si="238"/>
        <v>0.9130000000000007</v>
      </c>
      <c r="J2928" s="134">
        <f>IF('2-E-Communication'!$AD$65="no","",ROUND($I2928,4))</f>
        <v>0.91300000000000003</v>
      </c>
      <c r="K2928" s="134">
        <f>IF('2-E-Communication'!$AD$66="no","",ROUND($I2928,4))</f>
        <v>0.91300000000000003</v>
      </c>
      <c r="L2928" s="134">
        <f>IF('2-E-Communication'!$AD$67="no","",ROUND($I2928,4))</f>
        <v>0.91300000000000003</v>
      </c>
      <c r="M2928" s="134">
        <f>IF('2-E-Communication'!$AD$68="no","",ROUND($I2928,4))</f>
        <v>0.91300000000000003</v>
      </c>
    </row>
    <row r="2929" spans="9:13" x14ac:dyDescent="0.25">
      <c r="I2929" s="134">
        <f t="shared" si="238"/>
        <v>0.9140000000000007</v>
      </c>
      <c r="J2929" s="134">
        <f>IF('2-E-Communication'!$AD$65="no","",ROUND($I2929,4))</f>
        <v>0.91400000000000003</v>
      </c>
      <c r="K2929" s="134">
        <f>IF('2-E-Communication'!$AD$66="no","",ROUND($I2929,4))</f>
        <v>0.91400000000000003</v>
      </c>
      <c r="L2929" s="134">
        <f>IF('2-E-Communication'!$AD$67="no","",ROUND($I2929,4))</f>
        <v>0.91400000000000003</v>
      </c>
      <c r="M2929" s="134">
        <f>IF('2-E-Communication'!$AD$68="no","",ROUND($I2929,4))</f>
        <v>0.91400000000000003</v>
      </c>
    </row>
    <row r="2930" spans="9:13" x14ac:dyDescent="0.25">
      <c r="I2930" s="134">
        <f t="shared" si="238"/>
        <v>0.9150000000000007</v>
      </c>
      <c r="J2930" s="134">
        <f>IF('2-E-Communication'!$AD$65="no","",ROUND($I2930,4))</f>
        <v>0.91500000000000004</v>
      </c>
      <c r="K2930" s="134">
        <f>IF('2-E-Communication'!$AD$66="no","",ROUND($I2930,4))</f>
        <v>0.91500000000000004</v>
      </c>
      <c r="L2930" s="134">
        <f>IF('2-E-Communication'!$AD$67="no","",ROUND($I2930,4))</f>
        <v>0.91500000000000004</v>
      </c>
      <c r="M2930" s="134">
        <f>IF('2-E-Communication'!$AD$68="no","",ROUND($I2930,4))</f>
        <v>0.91500000000000004</v>
      </c>
    </row>
    <row r="2931" spans="9:13" x14ac:dyDescent="0.25">
      <c r="I2931" s="134">
        <f t="shared" si="238"/>
        <v>0.9160000000000007</v>
      </c>
      <c r="J2931" s="134">
        <f>IF('2-E-Communication'!$AD$65="no","",ROUND($I2931,4))</f>
        <v>0.91600000000000004</v>
      </c>
      <c r="K2931" s="134">
        <f>IF('2-E-Communication'!$AD$66="no","",ROUND($I2931,4))</f>
        <v>0.91600000000000004</v>
      </c>
      <c r="L2931" s="134">
        <f>IF('2-E-Communication'!$AD$67="no","",ROUND($I2931,4))</f>
        <v>0.91600000000000004</v>
      </c>
      <c r="M2931" s="134">
        <f>IF('2-E-Communication'!$AD$68="no","",ROUND($I2931,4))</f>
        <v>0.91600000000000004</v>
      </c>
    </row>
    <row r="2932" spans="9:13" x14ac:dyDescent="0.25">
      <c r="I2932" s="134">
        <f t="shared" si="238"/>
        <v>0.9170000000000007</v>
      </c>
      <c r="J2932" s="134">
        <f>IF('2-E-Communication'!$AD$65="no","",ROUND($I2932,4))</f>
        <v>0.91700000000000004</v>
      </c>
      <c r="K2932" s="134">
        <f>IF('2-E-Communication'!$AD$66="no","",ROUND($I2932,4))</f>
        <v>0.91700000000000004</v>
      </c>
      <c r="L2932" s="134">
        <f>IF('2-E-Communication'!$AD$67="no","",ROUND($I2932,4))</f>
        <v>0.91700000000000004</v>
      </c>
      <c r="M2932" s="134">
        <f>IF('2-E-Communication'!$AD$68="no","",ROUND($I2932,4))</f>
        <v>0.91700000000000004</v>
      </c>
    </row>
    <row r="2933" spans="9:13" x14ac:dyDescent="0.25">
      <c r="I2933" s="134">
        <f t="shared" si="238"/>
        <v>0.9180000000000007</v>
      </c>
      <c r="J2933" s="134">
        <f>IF('2-E-Communication'!$AD$65="no","",ROUND($I2933,4))</f>
        <v>0.91800000000000004</v>
      </c>
      <c r="K2933" s="134">
        <f>IF('2-E-Communication'!$AD$66="no","",ROUND($I2933,4))</f>
        <v>0.91800000000000004</v>
      </c>
      <c r="L2933" s="134">
        <f>IF('2-E-Communication'!$AD$67="no","",ROUND($I2933,4))</f>
        <v>0.91800000000000004</v>
      </c>
      <c r="M2933" s="134">
        <f>IF('2-E-Communication'!$AD$68="no","",ROUND($I2933,4))</f>
        <v>0.91800000000000004</v>
      </c>
    </row>
    <row r="2934" spans="9:13" x14ac:dyDescent="0.25">
      <c r="I2934" s="134">
        <f t="shared" si="238"/>
        <v>0.91900000000000071</v>
      </c>
      <c r="J2934" s="134">
        <f>IF('2-E-Communication'!$AD$65="no","",ROUND($I2934,4))</f>
        <v>0.91900000000000004</v>
      </c>
      <c r="K2934" s="134">
        <f>IF('2-E-Communication'!$AD$66="no","",ROUND($I2934,4))</f>
        <v>0.91900000000000004</v>
      </c>
      <c r="L2934" s="134">
        <f>IF('2-E-Communication'!$AD$67="no","",ROUND($I2934,4))</f>
        <v>0.91900000000000004</v>
      </c>
      <c r="M2934" s="134">
        <f>IF('2-E-Communication'!$AD$68="no","",ROUND($I2934,4))</f>
        <v>0.91900000000000004</v>
      </c>
    </row>
    <row r="2935" spans="9:13" x14ac:dyDescent="0.25">
      <c r="I2935" s="134">
        <f t="shared" si="238"/>
        <v>0.92000000000000071</v>
      </c>
      <c r="J2935" s="134">
        <f>IF('2-E-Communication'!$AD$65="no","",ROUND($I2935,4))</f>
        <v>0.92</v>
      </c>
      <c r="K2935" s="134">
        <f>IF('2-E-Communication'!$AD$66="no","",ROUND($I2935,4))</f>
        <v>0.92</v>
      </c>
      <c r="L2935" s="134">
        <f>IF('2-E-Communication'!$AD$67="no","",ROUND($I2935,4))</f>
        <v>0.92</v>
      </c>
      <c r="M2935" s="134">
        <f>IF('2-E-Communication'!$AD$68="no","",ROUND($I2935,4))</f>
        <v>0.92</v>
      </c>
    </row>
    <row r="2936" spans="9:13" x14ac:dyDescent="0.25">
      <c r="I2936" s="134">
        <f t="shared" si="238"/>
        <v>0.92100000000000071</v>
      </c>
      <c r="J2936" s="134">
        <f>IF('2-E-Communication'!$AD$65="no","",ROUND($I2936,4))</f>
        <v>0.92100000000000004</v>
      </c>
      <c r="K2936" s="134">
        <f>IF('2-E-Communication'!$AD$66="no","",ROUND($I2936,4))</f>
        <v>0.92100000000000004</v>
      </c>
      <c r="L2936" s="134">
        <f>IF('2-E-Communication'!$AD$67="no","",ROUND($I2936,4))</f>
        <v>0.92100000000000004</v>
      </c>
      <c r="M2936" s="134">
        <f>IF('2-E-Communication'!$AD$68="no","",ROUND($I2936,4))</f>
        <v>0.92100000000000004</v>
      </c>
    </row>
    <row r="2937" spans="9:13" x14ac:dyDescent="0.25">
      <c r="I2937" s="134">
        <f t="shared" si="238"/>
        <v>0.92200000000000071</v>
      </c>
      <c r="J2937" s="134">
        <f>IF('2-E-Communication'!$AD$65="no","",ROUND($I2937,4))</f>
        <v>0.92200000000000004</v>
      </c>
      <c r="K2937" s="134">
        <f>IF('2-E-Communication'!$AD$66="no","",ROUND($I2937,4))</f>
        <v>0.92200000000000004</v>
      </c>
      <c r="L2937" s="134">
        <f>IF('2-E-Communication'!$AD$67="no","",ROUND($I2937,4))</f>
        <v>0.92200000000000004</v>
      </c>
      <c r="M2937" s="134">
        <f>IF('2-E-Communication'!$AD$68="no","",ROUND($I2937,4))</f>
        <v>0.92200000000000004</v>
      </c>
    </row>
    <row r="2938" spans="9:13" x14ac:dyDescent="0.25">
      <c r="I2938" s="134">
        <f t="shared" si="238"/>
        <v>0.92300000000000071</v>
      </c>
      <c r="J2938" s="134">
        <f>IF('2-E-Communication'!$AD$65="no","",ROUND($I2938,4))</f>
        <v>0.92300000000000004</v>
      </c>
      <c r="K2938" s="134">
        <f>IF('2-E-Communication'!$AD$66="no","",ROUND($I2938,4))</f>
        <v>0.92300000000000004</v>
      </c>
      <c r="L2938" s="134">
        <f>IF('2-E-Communication'!$AD$67="no","",ROUND($I2938,4))</f>
        <v>0.92300000000000004</v>
      </c>
      <c r="M2938" s="134">
        <f>IF('2-E-Communication'!$AD$68="no","",ROUND($I2938,4))</f>
        <v>0.92300000000000004</v>
      </c>
    </row>
    <row r="2939" spans="9:13" x14ac:dyDescent="0.25">
      <c r="I2939" s="134">
        <f t="shared" si="238"/>
        <v>0.92400000000000071</v>
      </c>
      <c r="J2939" s="134">
        <f>IF('2-E-Communication'!$AD$65="no","",ROUND($I2939,4))</f>
        <v>0.92400000000000004</v>
      </c>
      <c r="K2939" s="134">
        <f>IF('2-E-Communication'!$AD$66="no","",ROUND($I2939,4))</f>
        <v>0.92400000000000004</v>
      </c>
      <c r="L2939" s="134">
        <f>IF('2-E-Communication'!$AD$67="no","",ROUND($I2939,4))</f>
        <v>0.92400000000000004</v>
      </c>
      <c r="M2939" s="134">
        <f>IF('2-E-Communication'!$AD$68="no","",ROUND($I2939,4))</f>
        <v>0.92400000000000004</v>
      </c>
    </row>
    <row r="2940" spans="9:13" x14ac:dyDescent="0.25">
      <c r="I2940" s="134">
        <f t="shared" si="238"/>
        <v>0.92500000000000071</v>
      </c>
      <c r="J2940" s="134">
        <f>IF('2-E-Communication'!$AD$65="no","",ROUND($I2940,4))</f>
        <v>0.92500000000000004</v>
      </c>
      <c r="K2940" s="134">
        <f>IF('2-E-Communication'!$AD$66="no","",ROUND($I2940,4))</f>
        <v>0.92500000000000004</v>
      </c>
      <c r="L2940" s="134">
        <f>IF('2-E-Communication'!$AD$67="no","",ROUND($I2940,4))</f>
        <v>0.92500000000000004</v>
      </c>
      <c r="M2940" s="134">
        <f>IF('2-E-Communication'!$AD$68="no","",ROUND($I2940,4))</f>
        <v>0.92500000000000004</v>
      </c>
    </row>
    <row r="2941" spans="9:13" x14ac:dyDescent="0.25">
      <c r="I2941" s="134">
        <f t="shared" si="238"/>
        <v>0.92600000000000071</v>
      </c>
      <c r="J2941" s="134">
        <f>IF('2-E-Communication'!$AD$65="no","",ROUND($I2941,4))</f>
        <v>0.92600000000000005</v>
      </c>
      <c r="K2941" s="134">
        <f>IF('2-E-Communication'!$AD$66="no","",ROUND($I2941,4))</f>
        <v>0.92600000000000005</v>
      </c>
      <c r="L2941" s="134">
        <f>IF('2-E-Communication'!$AD$67="no","",ROUND($I2941,4))</f>
        <v>0.92600000000000005</v>
      </c>
      <c r="M2941" s="134">
        <f>IF('2-E-Communication'!$AD$68="no","",ROUND($I2941,4))</f>
        <v>0.92600000000000005</v>
      </c>
    </row>
    <row r="2942" spans="9:13" x14ac:dyDescent="0.25">
      <c r="I2942" s="134">
        <f t="shared" si="238"/>
        <v>0.92700000000000071</v>
      </c>
      <c r="J2942" s="134">
        <f>IF('2-E-Communication'!$AD$65="no","",ROUND($I2942,4))</f>
        <v>0.92700000000000005</v>
      </c>
      <c r="K2942" s="134">
        <f>IF('2-E-Communication'!$AD$66="no","",ROUND($I2942,4))</f>
        <v>0.92700000000000005</v>
      </c>
      <c r="L2942" s="134">
        <f>IF('2-E-Communication'!$AD$67="no","",ROUND($I2942,4))</f>
        <v>0.92700000000000005</v>
      </c>
      <c r="M2942" s="134">
        <f>IF('2-E-Communication'!$AD$68="no","",ROUND($I2942,4))</f>
        <v>0.92700000000000005</v>
      </c>
    </row>
    <row r="2943" spans="9:13" x14ac:dyDescent="0.25">
      <c r="I2943" s="134">
        <f t="shared" si="238"/>
        <v>0.92800000000000071</v>
      </c>
      <c r="J2943" s="134">
        <f>IF('2-E-Communication'!$AD$65="no","",ROUND($I2943,4))</f>
        <v>0.92800000000000005</v>
      </c>
      <c r="K2943" s="134">
        <f>IF('2-E-Communication'!$AD$66="no","",ROUND($I2943,4))</f>
        <v>0.92800000000000005</v>
      </c>
      <c r="L2943" s="134">
        <f>IF('2-E-Communication'!$AD$67="no","",ROUND($I2943,4))</f>
        <v>0.92800000000000005</v>
      </c>
      <c r="M2943" s="134">
        <f>IF('2-E-Communication'!$AD$68="no","",ROUND($I2943,4))</f>
        <v>0.92800000000000005</v>
      </c>
    </row>
    <row r="2944" spans="9:13" x14ac:dyDescent="0.25">
      <c r="I2944" s="134">
        <f t="shared" si="238"/>
        <v>0.92900000000000071</v>
      </c>
      <c r="J2944" s="134">
        <f>IF('2-E-Communication'!$AD$65="no","",ROUND($I2944,4))</f>
        <v>0.92900000000000005</v>
      </c>
      <c r="K2944" s="134">
        <f>IF('2-E-Communication'!$AD$66="no","",ROUND($I2944,4))</f>
        <v>0.92900000000000005</v>
      </c>
      <c r="L2944" s="134">
        <f>IF('2-E-Communication'!$AD$67="no","",ROUND($I2944,4))</f>
        <v>0.92900000000000005</v>
      </c>
      <c r="M2944" s="134">
        <f>IF('2-E-Communication'!$AD$68="no","",ROUND($I2944,4))</f>
        <v>0.92900000000000005</v>
      </c>
    </row>
    <row r="2945" spans="9:13" x14ac:dyDescent="0.25">
      <c r="I2945" s="134">
        <f t="shared" si="238"/>
        <v>0.93000000000000071</v>
      </c>
      <c r="J2945" s="134">
        <f>IF('2-E-Communication'!$AD$65="no","",ROUND($I2945,4))</f>
        <v>0.93</v>
      </c>
      <c r="K2945" s="134">
        <f>IF('2-E-Communication'!$AD$66="no","",ROUND($I2945,4))</f>
        <v>0.93</v>
      </c>
      <c r="L2945" s="134">
        <f>IF('2-E-Communication'!$AD$67="no","",ROUND($I2945,4))</f>
        <v>0.93</v>
      </c>
      <c r="M2945" s="134">
        <f>IF('2-E-Communication'!$AD$68="no","",ROUND($I2945,4))</f>
        <v>0.93</v>
      </c>
    </row>
    <row r="2946" spans="9:13" x14ac:dyDescent="0.25">
      <c r="I2946" s="134">
        <f t="shared" si="238"/>
        <v>0.93100000000000072</v>
      </c>
      <c r="J2946" s="134">
        <f>IF('2-E-Communication'!$AD$65="no","",ROUND($I2946,4))</f>
        <v>0.93100000000000005</v>
      </c>
      <c r="K2946" s="134">
        <f>IF('2-E-Communication'!$AD$66="no","",ROUND($I2946,4))</f>
        <v>0.93100000000000005</v>
      </c>
      <c r="L2946" s="134">
        <f>IF('2-E-Communication'!$AD$67="no","",ROUND($I2946,4))</f>
        <v>0.93100000000000005</v>
      </c>
      <c r="M2946" s="134">
        <f>IF('2-E-Communication'!$AD$68="no","",ROUND($I2946,4))</f>
        <v>0.93100000000000005</v>
      </c>
    </row>
    <row r="2947" spans="9:13" x14ac:dyDescent="0.25">
      <c r="I2947" s="134">
        <f t="shared" si="238"/>
        <v>0.93200000000000072</v>
      </c>
      <c r="J2947" s="134">
        <f>IF('2-E-Communication'!$AD$65="no","",ROUND($I2947,4))</f>
        <v>0.93200000000000005</v>
      </c>
      <c r="K2947" s="134">
        <f>IF('2-E-Communication'!$AD$66="no","",ROUND($I2947,4))</f>
        <v>0.93200000000000005</v>
      </c>
      <c r="L2947" s="134">
        <f>IF('2-E-Communication'!$AD$67="no","",ROUND($I2947,4))</f>
        <v>0.93200000000000005</v>
      </c>
      <c r="M2947" s="134">
        <f>IF('2-E-Communication'!$AD$68="no","",ROUND($I2947,4))</f>
        <v>0.93200000000000005</v>
      </c>
    </row>
    <row r="2948" spans="9:13" x14ac:dyDescent="0.25">
      <c r="I2948" s="134">
        <f t="shared" si="238"/>
        <v>0.93300000000000072</v>
      </c>
      <c r="J2948" s="134">
        <f>IF('2-E-Communication'!$AD$65="no","",ROUND($I2948,4))</f>
        <v>0.93300000000000005</v>
      </c>
      <c r="K2948" s="134">
        <f>IF('2-E-Communication'!$AD$66="no","",ROUND($I2948,4))</f>
        <v>0.93300000000000005</v>
      </c>
      <c r="L2948" s="134">
        <f>IF('2-E-Communication'!$AD$67="no","",ROUND($I2948,4))</f>
        <v>0.93300000000000005</v>
      </c>
      <c r="M2948" s="134">
        <f>IF('2-E-Communication'!$AD$68="no","",ROUND($I2948,4))</f>
        <v>0.93300000000000005</v>
      </c>
    </row>
    <row r="2949" spans="9:13" x14ac:dyDescent="0.25">
      <c r="I2949" s="134">
        <f t="shared" si="238"/>
        <v>0.93400000000000072</v>
      </c>
      <c r="J2949" s="134">
        <f>IF('2-E-Communication'!$AD$65="no","",ROUND($I2949,4))</f>
        <v>0.93400000000000005</v>
      </c>
      <c r="K2949" s="134">
        <f>IF('2-E-Communication'!$AD$66="no","",ROUND($I2949,4))</f>
        <v>0.93400000000000005</v>
      </c>
      <c r="L2949" s="134">
        <f>IF('2-E-Communication'!$AD$67="no","",ROUND($I2949,4))</f>
        <v>0.93400000000000005</v>
      </c>
      <c r="M2949" s="134">
        <f>IF('2-E-Communication'!$AD$68="no","",ROUND($I2949,4))</f>
        <v>0.93400000000000005</v>
      </c>
    </row>
    <row r="2950" spans="9:13" x14ac:dyDescent="0.25">
      <c r="I2950" s="134">
        <f t="shared" si="238"/>
        <v>0.93500000000000072</v>
      </c>
      <c r="J2950" s="134">
        <f>IF('2-E-Communication'!$AD$65="no","",ROUND($I2950,4))</f>
        <v>0.93500000000000005</v>
      </c>
      <c r="K2950" s="134">
        <f>IF('2-E-Communication'!$AD$66="no","",ROUND($I2950,4))</f>
        <v>0.93500000000000005</v>
      </c>
      <c r="L2950" s="134">
        <f>IF('2-E-Communication'!$AD$67="no","",ROUND($I2950,4))</f>
        <v>0.93500000000000005</v>
      </c>
      <c r="M2950" s="134">
        <f>IF('2-E-Communication'!$AD$68="no","",ROUND($I2950,4))</f>
        <v>0.93500000000000005</v>
      </c>
    </row>
    <row r="2951" spans="9:13" x14ac:dyDescent="0.25">
      <c r="I2951" s="134">
        <f t="shared" si="238"/>
        <v>0.93600000000000072</v>
      </c>
      <c r="J2951" s="134">
        <f>IF('2-E-Communication'!$AD$65="no","",ROUND($I2951,4))</f>
        <v>0.93600000000000005</v>
      </c>
      <c r="K2951" s="134">
        <f>IF('2-E-Communication'!$AD$66="no","",ROUND($I2951,4))</f>
        <v>0.93600000000000005</v>
      </c>
      <c r="L2951" s="134">
        <f>IF('2-E-Communication'!$AD$67="no","",ROUND($I2951,4))</f>
        <v>0.93600000000000005</v>
      </c>
      <c r="M2951" s="134">
        <f>IF('2-E-Communication'!$AD$68="no","",ROUND($I2951,4))</f>
        <v>0.93600000000000005</v>
      </c>
    </row>
    <row r="2952" spans="9:13" x14ac:dyDescent="0.25">
      <c r="I2952" s="134">
        <f t="shared" si="238"/>
        <v>0.93700000000000072</v>
      </c>
      <c r="J2952" s="134">
        <f>IF('2-E-Communication'!$AD$65="no","",ROUND($I2952,4))</f>
        <v>0.93700000000000006</v>
      </c>
      <c r="K2952" s="134">
        <f>IF('2-E-Communication'!$AD$66="no","",ROUND($I2952,4))</f>
        <v>0.93700000000000006</v>
      </c>
      <c r="L2952" s="134">
        <f>IF('2-E-Communication'!$AD$67="no","",ROUND($I2952,4))</f>
        <v>0.93700000000000006</v>
      </c>
      <c r="M2952" s="134">
        <f>IF('2-E-Communication'!$AD$68="no","",ROUND($I2952,4))</f>
        <v>0.93700000000000006</v>
      </c>
    </row>
    <row r="2953" spans="9:13" x14ac:dyDescent="0.25">
      <c r="I2953" s="134">
        <f t="shared" si="238"/>
        <v>0.93800000000000072</v>
      </c>
      <c r="J2953" s="134">
        <f>IF('2-E-Communication'!$AD$65="no","",ROUND($I2953,4))</f>
        <v>0.93799999999999994</v>
      </c>
      <c r="K2953" s="134">
        <f>IF('2-E-Communication'!$AD$66="no","",ROUND($I2953,4))</f>
        <v>0.93799999999999994</v>
      </c>
      <c r="L2953" s="134">
        <f>IF('2-E-Communication'!$AD$67="no","",ROUND($I2953,4))</f>
        <v>0.93799999999999994</v>
      </c>
      <c r="M2953" s="134">
        <f>IF('2-E-Communication'!$AD$68="no","",ROUND($I2953,4))</f>
        <v>0.93799999999999994</v>
      </c>
    </row>
    <row r="2954" spans="9:13" x14ac:dyDescent="0.25">
      <c r="I2954" s="134">
        <f t="shared" si="238"/>
        <v>0.93900000000000072</v>
      </c>
      <c r="J2954" s="134">
        <f>IF('2-E-Communication'!$AD$65="no","",ROUND($I2954,4))</f>
        <v>0.93899999999999995</v>
      </c>
      <c r="K2954" s="134">
        <f>IF('2-E-Communication'!$AD$66="no","",ROUND($I2954,4))</f>
        <v>0.93899999999999995</v>
      </c>
      <c r="L2954" s="134">
        <f>IF('2-E-Communication'!$AD$67="no","",ROUND($I2954,4))</f>
        <v>0.93899999999999995</v>
      </c>
      <c r="M2954" s="134">
        <f>IF('2-E-Communication'!$AD$68="no","",ROUND($I2954,4))</f>
        <v>0.93899999999999995</v>
      </c>
    </row>
    <row r="2955" spans="9:13" x14ac:dyDescent="0.25">
      <c r="I2955" s="134">
        <f t="shared" si="238"/>
        <v>0.94000000000000072</v>
      </c>
      <c r="J2955" s="134">
        <f>IF('2-E-Communication'!$AD$65="no","",ROUND($I2955,4))</f>
        <v>0.94</v>
      </c>
      <c r="K2955" s="134">
        <f>IF('2-E-Communication'!$AD$66="no","",ROUND($I2955,4))</f>
        <v>0.94</v>
      </c>
      <c r="L2955" s="134">
        <f>IF('2-E-Communication'!$AD$67="no","",ROUND($I2955,4))</f>
        <v>0.94</v>
      </c>
      <c r="M2955" s="134">
        <f>IF('2-E-Communication'!$AD$68="no","",ROUND($I2955,4))</f>
        <v>0.94</v>
      </c>
    </row>
    <row r="2956" spans="9:13" x14ac:dyDescent="0.25">
      <c r="I2956" s="134">
        <f t="shared" si="238"/>
        <v>0.94100000000000072</v>
      </c>
      <c r="J2956" s="134">
        <f>IF('2-E-Communication'!$AD$65="no","",ROUND($I2956,4))</f>
        <v>0.94099999999999995</v>
      </c>
      <c r="K2956" s="134">
        <f>IF('2-E-Communication'!$AD$66="no","",ROUND($I2956,4))</f>
        <v>0.94099999999999995</v>
      </c>
      <c r="L2956" s="134">
        <f>IF('2-E-Communication'!$AD$67="no","",ROUND($I2956,4))</f>
        <v>0.94099999999999995</v>
      </c>
      <c r="M2956" s="134">
        <f>IF('2-E-Communication'!$AD$68="no","",ROUND($I2956,4))</f>
        <v>0.94099999999999995</v>
      </c>
    </row>
    <row r="2957" spans="9:13" x14ac:dyDescent="0.25">
      <c r="I2957" s="134">
        <f t="shared" si="238"/>
        <v>0.94200000000000073</v>
      </c>
      <c r="J2957" s="134">
        <f>IF('2-E-Communication'!$AD$65="no","",ROUND($I2957,4))</f>
        <v>0.94199999999999995</v>
      </c>
      <c r="K2957" s="134">
        <f>IF('2-E-Communication'!$AD$66="no","",ROUND($I2957,4))</f>
        <v>0.94199999999999995</v>
      </c>
      <c r="L2957" s="134">
        <f>IF('2-E-Communication'!$AD$67="no","",ROUND($I2957,4))</f>
        <v>0.94199999999999995</v>
      </c>
      <c r="M2957" s="134">
        <f>IF('2-E-Communication'!$AD$68="no","",ROUND($I2957,4))</f>
        <v>0.94199999999999995</v>
      </c>
    </row>
    <row r="2958" spans="9:13" x14ac:dyDescent="0.25">
      <c r="I2958" s="134">
        <f t="shared" si="238"/>
        <v>0.94300000000000073</v>
      </c>
      <c r="J2958" s="134">
        <f>IF('2-E-Communication'!$AD$65="no","",ROUND($I2958,4))</f>
        <v>0.94299999999999995</v>
      </c>
      <c r="K2958" s="134">
        <f>IF('2-E-Communication'!$AD$66="no","",ROUND($I2958,4))</f>
        <v>0.94299999999999995</v>
      </c>
      <c r="L2958" s="134">
        <f>IF('2-E-Communication'!$AD$67="no","",ROUND($I2958,4))</f>
        <v>0.94299999999999995</v>
      </c>
      <c r="M2958" s="134">
        <f>IF('2-E-Communication'!$AD$68="no","",ROUND($I2958,4))</f>
        <v>0.94299999999999995</v>
      </c>
    </row>
    <row r="2959" spans="9:13" x14ac:dyDescent="0.25">
      <c r="I2959" s="134">
        <f t="shared" si="238"/>
        <v>0.94400000000000073</v>
      </c>
      <c r="J2959" s="134">
        <f>IF('2-E-Communication'!$AD$65="no","",ROUND($I2959,4))</f>
        <v>0.94399999999999995</v>
      </c>
      <c r="K2959" s="134">
        <f>IF('2-E-Communication'!$AD$66="no","",ROUND($I2959,4))</f>
        <v>0.94399999999999995</v>
      </c>
      <c r="L2959" s="134">
        <f>IF('2-E-Communication'!$AD$67="no","",ROUND($I2959,4))</f>
        <v>0.94399999999999995</v>
      </c>
      <c r="M2959" s="134">
        <f>IF('2-E-Communication'!$AD$68="no","",ROUND($I2959,4))</f>
        <v>0.94399999999999995</v>
      </c>
    </row>
    <row r="2960" spans="9:13" x14ac:dyDescent="0.25">
      <c r="I2960" s="134">
        <f t="shared" si="238"/>
        <v>0.94500000000000073</v>
      </c>
      <c r="J2960" s="134">
        <f>IF('2-E-Communication'!$AD$65="no","",ROUND($I2960,4))</f>
        <v>0.94499999999999995</v>
      </c>
      <c r="K2960" s="134">
        <f>IF('2-E-Communication'!$AD$66="no","",ROUND($I2960,4))</f>
        <v>0.94499999999999995</v>
      </c>
      <c r="L2960" s="134">
        <f>IF('2-E-Communication'!$AD$67="no","",ROUND($I2960,4))</f>
        <v>0.94499999999999995</v>
      </c>
      <c r="M2960" s="134">
        <f>IF('2-E-Communication'!$AD$68="no","",ROUND($I2960,4))</f>
        <v>0.94499999999999995</v>
      </c>
    </row>
    <row r="2961" spans="9:13" x14ac:dyDescent="0.25">
      <c r="I2961" s="134">
        <f t="shared" si="238"/>
        <v>0.94600000000000073</v>
      </c>
      <c r="J2961" s="134">
        <f>IF('2-E-Communication'!$AD$65="no","",ROUND($I2961,4))</f>
        <v>0.94599999999999995</v>
      </c>
      <c r="K2961" s="134">
        <f>IF('2-E-Communication'!$AD$66="no","",ROUND($I2961,4))</f>
        <v>0.94599999999999995</v>
      </c>
      <c r="L2961" s="134">
        <f>IF('2-E-Communication'!$AD$67="no","",ROUND($I2961,4))</f>
        <v>0.94599999999999995</v>
      </c>
      <c r="M2961" s="134">
        <f>IF('2-E-Communication'!$AD$68="no","",ROUND($I2961,4))</f>
        <v>0.94599999999999995</v>
      </c>
    </row>
    <row r="2962" spans="9:13" x14ac:dyDescent="0.25">
      <c r="I2962" s="134">
        <f t="shared" si="238"/>
        <v>0.94700000000000073</v>
      </c>
      <c r="J2962" s="134">
        <f>IF('2-E-Communication'!$AD$65="no","",ROUND($I2962,4))</f>
        <v>0.94699999999999995</v>
      </c>
      <c r="K2962" s="134">
        <f>IF('2-E-Communication'!$AD$66="no","",ROUND($I2962,4))</f>
        <v>0.94699999999999995</v>
      </c>
      <c r="L2962" s="134">
        <f>IF('2-E-Communication'!$AD$67="no","",ROUND($I2962,4))</f>
        <v>0.94699999999999995</v>
      </c>
      <c r="M2962" s="134">
        <f>IF('2-E-Communication'!$AD$68="no","",ROUND($I2962,4))</f>
        <v>0.94699999999999995</v>
      </c>
    </row>
    <row r="2963" spans="9:13" x14ac:dyDescent="0.25">
      <c r="I2963" s="134">
        <f t="shared" si="238"/>
        <v>0.94800000000000073</v>
      </c>
      <c r="J2963" s="134">
        <f>IF('2-E-Communication'!$AD$65="no","",ROUND($I2963,4))</f>
        <v>0.94799999999999995</v>
      </c>
      <c r="K2963" s="134">
        <f>IF('2-E-Communication'!$AD$66="no","",ROUND($I2963,4))</f>
        <v>0.94799999999999995</v>
      </c>
      <c r="L2963" s="134">
        <f>IF('2-E-Communication'!$AD$67="no","",ROUND($I2963,4))</f>
        <v>0.94799999999999995</v>
      </c>
      <c r="M2963" s="134">
        <f>IF('2-E-Communication'!$AD$68="no","",ROUND($I2963,4))</f>
        <v>0.94799999999999995</v>
      </c>
    </row>
    <row r="2964" spans="9:13" x14ac:dyDescent="0.25">
      <c r="I2964" s="134">
        <f t="shared" si="238"/>
        <v>0.94900000000000073</v>
      </c>
      <c r="J2964" s="134">
        <f>IF('2-E-Communication'!$AD$65="no","",ROUND($I2964,4))</f>
        <v>0.94899999999999995</v>
      </c>
      <c r="K2964" s="134">
        <f>IF('2-E-Communication'!$AD$66="no","",ROUND($I2964,4))</f>
        <v>0.94899999999999995</v>
      </c>
      <c r="L2964" s="134">
        <f>IF('2-E-Communication'!$AD$67="no","",ROUND($I2964,4))</f>
        <v>0.94899999999999995</v>
      </c>
      <c r="M2964" s="134">
        <f>IF('2-E-Communication'!$AD$68="no","",ROUND($I2964,4))</f>
        <v>0.94899999999999995</v>
      </c>
    </row>
    <row r="2965" spans="9:13" x14ac:dyDescent="0.25">
      <c r="I2965" s="134">
        <f t="shared" si="238"/>
        <v>0.95000000000000073</v>
      </c>
      <c r="J2965" s="134">
        <f>IF('2-E-Communication'!$AD$65="no","",ROUND($I2965,4))</f>
        <v>0.95</v>
      </c>
      <c r="K2965" s="134">
        <f>IF('2-E-Communication'!$AD$66="no","",ROUND($I2965,4))</f>
        <v>0.95</v>
      </c>
      <c r="L2965" s="134">
        <f>IF('2-E-Communication'!$AD$67="no","",ROUND($I2965,4))</f>
        <v>0.95</v>
      </c>
      <c r="M2965" s="134">
        <f>IF('2-E-Communication'!$AD$68="no","",ROUND($I2965,4))</f>
        <v>0.95</v>
      </c>
    </row>
    <row r="2966" spans="9:13" x14ac:dyDescent="0.25">
      <c r="I2966" s="134">
        <f t="shared" si="238"/>
        <v>0.95100000000000073</v>
      </c>
      <c r="J2966" s="134">
        <f>IF('2-E-Communication'!$AD$65="no","",ROUND($I2966,4))</f>
        <v>0.95099999999999996</v>
      </c>
      <c r="K2966" s="134">
        <f>IF('2-E-Communication'!$AD$66="no","",ROUND($I2966,4))</f>
        <v>0.95099999999999996</v>
      </c>
      <c r="L2966" s="134">
        <f>IF('2-E-Communication'!$AD$67="no","",ROUND($I2966,4))</f>
        <v>0.95099999999999996</v>
      </c>
      <c r="M2966" s="134">
        <f>IF('2-E-Communication'!$AD$68="no","",ROUND($I2966,4))</f>
        <v>0.95099999999999996</v>
      </c>
    </row>
    <row r="2967" spans="9:13" x14ac:dyDescent="0.25">
      <c r="I2967" s="134">
        <f t="shared" si="238"/>
        <v>0.95200000000000073</v>
      </c>
      <c r="J2967" s="134">
        <f>IF('2-E-Communication'!$AD$65="no","",ROUND($I2967,4))</f>
        <v>0.95199999999999996</v>
      </c>
      <c r="K2967" s="134">
        <f>IF('2-E-Communication'!$AD$66="no","",ROUND($I2967,4))</f>
        <v>0.95199999999999996</v>
      </c>
      <c r="L2967" s="134">
        <f>IF('2-E-Communication'!$AD$67="no","",ROUND($I2967,4))</f>
        <v>0.95199999999999996</v>
      </c>
      <c r="M2967" s="134">
        <f>IF('2-E-Communication'!$AD$68="no","",ROUND($I2967,4))</f>
        <v>0.95199999999999996</v>
      </c>
    </row>
    <row r="2968" spans="9:13" x14ac:dyDescent="0.25">
      <c r="I2968" s="134">
        <f t="shared" ref="I2968:I3015" si="239">I2967+0.001</f>
        <v>0.95300000000000074</v>
      </c>
      <c r="J2968" s="134">
        <f>IF('2-E-Communication'!$AD$65="no","",ROUND($I2968,4))</f>
        <v>0.95299999999999996</v>
      </c>
      <c r="K2968" s="134">
        <f>IF('2-E-Communication'!$AD$66="no","",ROUND($I2968,4))</f>
        <v>0.95299999999999996</v>
      </c>
      <c r="L2968" s="134">
        <f>IF('2-E-Communication'!$AD$67="no","",ROUND($I2968,4))</f>
        <v>0.95299999999999996</v>
      </c>
      <c r="M2968" s="134">
        <f>IF('2-E-Communication'!$AD$68="no","",ROUND($I2968,4))</f>
        <v>0.95299999999999996</v>
      </c>
    </row>
    <row r="2969" spans="9:13" x14ac:dyDescent="0.25">
      <c r="I2969" s="134">
        <f t="shared" si="239"/>
        <v>0.95400000000000074</v>
      </c>
      <c r="J2969" s="134">
        <f>IF('2-E-Communication'!$AD$65="no","",ROUND($I2969,4))</f>
        <v>0.95399999999999996</v>
      </c>
      <c r="K2969" s="134">
        <f>IF('2-E-Communication'!$AD$66="no","",ROUND($I2969,4))</f>
        <v>0.95399999999999996</v>
      </c>
      <c r="L2969" s="134">
        <f>IF('2-E-Communication'!$AD$67="no","",ROUND($I2969,4))</f>
        <v>0.95399999999999996</v>
      </c>
      <c r="M2969" s="134">
        <f>IF('2-E-Communication'!$AD$68="no","",ROUND($I2969,4))</f>
        <v>0.95399999999999996</v>
      </c>
    </row>
    <row r="2970" spans="9:13" x14ac:dyDescent="0.25">
      <c r="I2970" s="134">
        <f t="shared" si="239"/>
        <v>0.95500000000000074</v>
      </c>
      <c r="J2970" s="134">
        <f>IF('2-E-Communication'!$AD$65="no","",ROUND($I2970,4))</f>
        <v>0.95499999999999996</v>
      </c>
      <c r="K2970" s="134">
        <f>IF('2-E-Communication'!$AD$66="no","",ROUND($I2970,4))</f>
        <v>0.95499999999999996</v>
      </c>
      <c r="L2970" s="134">
        <f>IF('2-E-Communication'!$AD$67="no","",ROUND($I2970,4))</f>
        <v>0.95499999999999996</v>
      </c>
      <c r="M2970" s="134">
        <f>IF('2-E-Communication'!$AD$68="no","",ROUND($I2970,4))</f>
        <v>0.95499999999999996</v>
      </c>
    </row>
    <row r="2971" spans="9:13" x14ac:dyDescent="0.25">
      <c r="I2971" s="134">
        <f t="shared" si="239"/>
        <v>0.95600000000000074</v>
      </c>
      <c r="J2971" s="134">
        <f>IF('2-E-Communication'!$AD$65="no","",ROUND($I2971,4))</f>
        <v>0.95599999999999996</v>
      </c>
      <c r="K2971" s="134">
        <f>IF('2-E-Communication'!$AD$66="no","",ROUND($I2971,4))</f>
        <v>0.95599999999999996</v>
      </c>
      <c r="L2971" s="134">
        <f>IF('2-E-Communication'!$AD$67="no","",ROUND($I2971,4))</f>
        <v>0.95599999999999996</v>
      </c>
      <c r="M2971" s="134">
        <f>IF('2-E-Communication'!$AD$68="no","",ROUND($I2971,4))</f>
        <v>0.95599999999999996</v>
      </c>
    </row>
    <row r="2972" spans="9:13" x14ac:dyDescent="0.25">
      <c r="I2972" s="134">
        <f t="shared" si="239"/>
        <v>0.95700000000000074</v>
      </c>
      <c r="J2972" s="134">
        <f>IF('2-E-Communication'!$AD$65="no","",ROUND($I2972,4))</f>
        <v>0.95699999999999996</v>
      </c>
      <c r="K2972" s="134">
        <f>IF('2-E-Communication'!$AD$66="no","",ROUND($I2972,4))</f>
        <v>0.95699999999999996</v>
      </c>
      <c r="L2972" s="134">
        <f>IF('2-E-Communication'!$AD$67="no","",ROUND($I2972,4))</f>
        <v>0.95699999999999996</v>
      </c>
      <c r="M2972" s="134">
        <f>IF('2-E-Communication'!$AD$68="no","",ROUND($I2972,4))</f>
        <v>0.95699999999999996</v>
      </c>
    </row>
    <row r="2973" spans="9:13" x14ac:dyDescent="0.25">
      <c r="I2973" s="134">
        <f t="shared" si="239"/>
        <v>0.95800000000000074</v>
      </c>
      <c r="J2973" s="134">
        <f>IF('2-E-Communication'!$AD$65="no","",ROUND($I2973,4))</f>
        <v>0.95799999999999996</v>
      </c>
      <c r="K2973" s="134">
        <f>IF('2-E-Communication'!$AD$66="no","",ROUND($I2973,4))</f>
        <v>0.95799999999999996</v>
      </c>
      <c r="L2973" s="134">
        <f>IF('2-E-Communication'!$AD$67="no","",ROUND($I2973,4))</f>
        <v>0.95799999999999996</v>
      </c>
      <c r="M2973" s="134">
        <f>IF('2-E-Communication'!$AD$68="no","",ROUND($I2973,4))</f>
        <v>0.95799999999999996</v>
      </c>
    </row>
    <row r="2974" spans="9:13" x14ac:dyDescent="0.25">
      <c r="I2974" s="134">
        <f t="shared" si="239"/>
        <v>0.95900000000000074</v>
      </c>
      <c r="J2974" s="134">
        <f>IF('2-E-Communication'!$AD$65="no","",ROUND($I2974,4))</f>
        <v>0.95899999999999996</v>
      </c>
      <c r="K2974" s="134">
        <f>IF('2-E-Communication'!$AD$66="no","",ROUND($I2974,4))</f>
        <v>0.95899999999999996</v>
      </c>
      <c r="L2974" s="134">
        <f>IF('2-E-Communication'!$AD$67="no","",ROUND($I2974,4))</f>
        <v>0.95899999999999996</v>
      </c>
      <c r="M2974" s="134">
        <f>IF('2-E-Communication'!$AD$68="no","",ROUND($I2974,4))</f>
        <v>0.95899999999999996</v>
      </c>
    </row>
    <row r="2975" spans="9:13" x14ac:dyDescent="0.25">
      <c r="I2975" s="134">
        <f t="shared" si="239"/>
        <v>0.96000000000000074</v>
      </c>
      <c r="J2975" s="134">
        <f>IF('2-E-Communication'!$AD$65="no","",ROUND($I2975,4))</f>
        <v>0.96</v>
      </c>
      <c r="K2975" s="134">
        <f>IF('2-E-Communication'!$AD$66="no","",ROUND($I2975,4))</f>
        <v>0.96</v>
      </c>
      <c r="L2975" s="134">
        <f>IF('2-E-Communication'!$AD$67="no","",ROUND($I2975,4))</f>
        <v>0.96</v>
      </c>
      <c r="M2975" s="134">
        <f>IF('2-E-Communication'!$AD$68="no","",ROUND($I2975,4))</f>
        <v>0.96</v>
      </c>
    </row>
    <row r="2976" spans="9:13" x14ac:dyDescent="0.25">
      <c r="I2976" s="134">
        <f t="shared" si="239"/>
        <v>0.96100000000000074</v>
      </c>
      <c r="J2976" s="134">
        <f>IF('2-E-Communication'!$AD$65="no","",ROUND($I2976,4))</f>
        <v>0.96099999999999997</v>
      </c>
      <c r="K2976" s="134">
        <f>IF('2-E-Communication'!$AD$66="no","",ROUND($I2976,4))</f>
        <v>0.96099999999999997</v>
      </c>
      <c r="L2976" s="134">
        <f>IF('2-E-Communication'!$AD$67="no","",ROUND($I2976,4))</f>
        <v>0.96099999999999997</v>
      </c>
      <c r="M2976" s="134">
        <f>IF('2-E-Communication'!$AD$68="no","",ROUND($I2976,4))</f>
        <v>0.96099999999999997</v>
      </c>
    </row>
    <row r="2977" spans="9:13" x14ac:dyDescent="0.25">
      <c r="I2977" s="134">
        <f t="shared" si="239"/>
        <v>0.96200000000000074</v>
      </c>
      <c r="J2977" s="134">
        <f>IF('2-E-Communication'!$AD$65="no","",ROUND($I2977,4))</f>
        <v>0.96199999999999997</v>
      </c>
      <c r="K2977" s="134">
        <f>IF('2-E-Communication'!$AD$66="no","",ROUND($I2977,4))</f>
        <v>0.96199999999999997</v>
      </c>
      <c r="L2977" s="134">
        <f>IF('2-E-Communication'!$AD$67="no","",ROUND($I2977,4))</f>
        <v>0.96199999999999997</v>
      </c>
      <c r="M2977" s="134">
        <f>IF('2-E-Communication'!$AD$68="no","",ROUND($I2977,4))</f>
        <v>0.96199999999999997</v>
      </c>
    </row>
    <row r="2978" spans="9:13" x14ac:dyDescent="0.25">
      <c r="I2978" s="134">
        <f t="shared" si="239"/>
        <v>0.96300000000000074</v>
      </c>
      <c r="J2978" s="134">
        <f>IF('2-E-Communication'!$AD$65="no","",ROUND($I2978,4))</f>
        <v>0.96299999999999997</v>
      </c>
      <c r="K2978" s="134">
        <f>IF('2-E-Communication'!$AD$66="no","",ROUND($I2978,4))</f>
        <v>0.96299999999999997</v>
      </c>
      <c r="L2978" s="134">
        <f>IF('2-E-Communication'!$AD$67="no","",ROUND($I2978,4))</f>
        <v>0.96299999999999997</v>
      </c>
      <c r="M2978" s="134">
        <f>IF('2-E-Communication'!$AD$68="no","",ROUND($I2978,4))</f>
        <v>0.96299999999999997</v>
      </c>
    </row>
    <row r="2979" spans="9:13" x14ac:dyDescent="0.25">
      <c r="I2979" s="134">
        <f t="shared" si="239"/>
        <v>0.96400000000000075</v>
      </c>
      <c r="J2979" s="134">
        <f>IF('2-E-Communication'!$AD$65="no","",ROUND($I2979,4))</f>
        <v>0.96399999999999997</v>
      </c>
      <c r="K2979" s="134">
        <f>IF('2-E-Communication'!$AD$66="no","",ROUND($I2979,4))</f>
        <v>0.96399999999999997</v>
      </c>
      <c r="L2979" s="134">
        <f>IF('2-E-Communication'!$AD$67="no","",ROUND($I2979,4))</f>
        <v>0.96399999999999997</v>
      </c>
      <c r="M2979" s="134">
        <f>IF('2-E-Communication'!$AD$68="no","",ROUND($I2979,4))</f>
        <v>0.96399999999999997</v>
      </c>
    </row>
    <row r="2980" spans="9:13" x14ac:dyDescent="0.25">
      <c r="I2980" s="134">
        <f t="shared" si="239"/>
        <v>0.96500000000000075</v>
      </c>
      <c r="J2980" s="134">
        <f>IF('2-E-Communication'!$AD$65="no","",ROUND($I2980,4))</f>
        <v>0.96499999999999997</v>
      </c>
      <c r="K2980" s="134">
        <f>IF('2-E-Communication'!$AD$66="no","",ROUND($I2980,4))</f>
        <v>0.96499999999999997</v>
      </c>
      <c r="L2980" s="134">
        <f>IF('2-E-Communication'!$AD$67="no","",ROUND($I2980,4))</f>
        <v>0.96499999999999997</v>
      </c>
      <c r="M2980" s="134">
        <f>IF('2-E-Communication'!$AD$68="no","",ROUND($I2980,4))</f>
        <v>0.96499999999999997</v>
      </c>
    </row>
    <row r="2981" spans="9:13" x14ac:dyDescent="0.25">
      <c r="I2981" s="134">
        <f t="shared" si="239"/>
        <v>0.96600000000000075</v>
      </c>
      <c r="J2981" s="134">
        <f>IF('2-E-Communication'!$AD$65="no","",ROUND($I2981,4))</f>
        <v>0.96599999999999997</v>
      </c>
      <c r="K2981" s="134">
        <f>IF('2-E-Communication'!$AD$66="no","",ROUND($I2981,4))</f>
        <v>0.96599999999999997</v>
      </c>
      <c r="L2981" s="134">
        <f>IF('2-E-Communication'!$AD$67="no","",ROUND($I2981,4))</f>
        <v>0.96599999999999997</v>
      </c>
      <c r="M2981" s="134">
        <f>IF('2-E-Communication'!$AD$68="no","",ROUND($I2981,4))</f>
        <v>0.96599999999999997</v>
      </c>
    </row>
    <row r="2982" spans="9:13" x14ac:dyDescent="0.25">
      <c r="I2982" s="134">
        <f t="shared" si="239"/>
        <v>0.96700000000000075</v>
      </c>
      <c r="J2982" s="134">
        <f>IF('2-E-Communication'!$AD$65="no","",ROUND($I2982,4))</f>
        <v>0.96699999999999997</v>
      </c>
      <c r="K2982" s="134">
        <f>IF('2-E-Communication'!$AD$66="no","",ROUND($I2982,4))</f>
        <v>0.96699999999999997</v>
      </c>
      <c r="L2982" s="134">
        <f>IF('2-E-Communication'!$AD$67="no","",ROUND($I2982,4))</f>
        <v>0.96699999999999997</v>
      </c>
      <c r="M2982" s="134">
        <f>IF('2-E-Communication'!$AD$68="no","",ROUND($I2982,4))</f>
        <v>0.96699999999999997</v>
      </c>
    </row>
    <row r="2983" spans="9:13" x14ac:dyDescent="0.25">
      <c r="I2983" s="134">
        <f t="shared" si="239"/>
        <v>0.96800000000000075</v>
      </c>
      <c r="J2983" s="134">
        <f>IF('2-E-Communication'!$AD$65="no","",ROUND($I2983,4))</f>
        <v>0.96799999999999997</v>
      </c>
      <c r="K2983" s="134">
        <f>IF('2-E-Communication'!$AD$66="no","",ROUND($I2983,4))</f>
        <v>0.96799999999999997</v>
      </c>
      <c r="L2983" s="134">
        <f>IF('2-E-Communication'!$AD$67="no","",ROUND($I2983,4))</f>
        <v>0.96799999999999997</v>
      </c>
      <c r="M2983" s="134">
        <f>IF('2-E-Communication'!$AD$68="no","",ROUND($I2983,4))</f>
        <v>0.96799999999999997</v>
      </c>
    </row>
    <row r="2984" spans="9:13" x14ac:dyDescent="0.25">
      <c r="I2984" s="134">
        <f t="shared" si="239"/>
        <v>0.96900000000000075</v>
      </c>
      <c r="J2984" s="134">
        <f>IF('2-E-Communication'!$AD$65="no","",ROUND($I2984,4))</f>
        <v>0.96899999999999997</v>
      </c>
      <c r="K2984" s="134">
        <f>IF('2-E-Communication'!$AD$66="no","",ROUND($I2984,4))</f>
        <v>0.96899999999999997</v>
      </c>
      <c r="L2984" s="134">
        <f>IF('2-E-Communication'!$AD$67="no","",ROUND($I2984,4))</f>
        <v>0.96899999999999997</v>
      </c>
      <c r="M2984" s="134">
        <f>IF('2-E-Communication'!$AD$68="no","",ROUND($I2984,4))</f>
        <v>0.96899999999999997</v>
      </c>
    </row>
    <row r="2985" spans="9:13" x14ac:dyDescent="0.25">
      <c r="I2985" s="134">
        <f t="shared" si="239"/>
        <v>0.97000000000000075</v>
      </c>
      <c r="J2985" s="134">
        <f>IF('2-E-Communication'!$AD$65="no","",ROUND($I2985,4))</f>
        <v>0.97</v>
      </c>
      <c r="K2985" s="134">
        <f>IF('2-E-Communication'!$AD$66="no","",ROUND($I2985,4))</f>
        <v>0.97</v>
      </c>
      <c r="L2985" s="134">
        <f>IF('2-E-Communication'!$AD$67="no","",ROUND($I2985,4))</f>
        <v>0.97</v>
      </c>
      <c r="M2985" s="134">
        <f>IF('2-E-Communication'!$AD$68="no","",ROUND($I2985,4))</f>
        <v>0.97</v>
      </c>
    </row>
    <row r="2986" spans="9:13" x14ac:dyDescent="0.25">
      <c r="I2986" s="134">
        <f t="shared" si="239"/>
        <v>0.97100000000000075</v>
      </c>
      <c r="J2986" s="134">
        <f>IF('2-E-Communication'!$AD$65="no","",ROUND($I2986,4))</f>
        <v>0.97099999999999997</v>
      </c>
      <c r="K2986" s="134">
        <f>IF('2-E-Communication'!$AD$66="no","",ROUND($I2986,4))</f>
        <v>0.97099999999999997</v>
      </c>
      <c r="L2986" s="134">
        <f>IF('2-E-Communication'!$AD$67="no","",ROUND($I2986,4))</f>
        <v>0.97099999999999997</v>
      </c>
      <c r="M2986" s="134">
        <f>IF('2-E-Communication'!$AD$68="no","",ROUND($I2986,4))</f>
        <v>0.97099999999999997</v>
      </c>
    </row>
    <row r="2987" spans="9:13" x14ac:dyDescent="0.25">
      <c r="I2987" s="134">
        <f t="shared" si="239"/>
        <v>0.97200000000000075</v>
      </c>
      <c r="J2987" s="134">
        <f>IF('2-E-Communication'!$AD$65="no","",ROUND($I2987,4))</f>
        <v>0.97199999999999998</v>
      </c>
      <c r="K2987" s="134">
        <f>IF('2-E-Communication'!$AD$66="no","",ROUND($I2987,4))</f>
        <v>0.97199999999999998</v>
      </c>
      <c r="L2987" s="134">
        <f>IF('2-E-Communication'!$AD$67="no","",ROUND($I2987,4))</f>
        <v>0.97199999999999998</v>
      </c>
      <c r="M2987" s="134">
        <f>IF('2-E-Communication'!$AD$68="no","",ROUND($I2987,4))</f>
        <v>0.97199999999999998</v>
      </c>
    </row>
    <row r="2988" spans="9:13" x14ac:dyDescent="0.25">
      <c r="I2988" s="134">
        <f t="shared" si="239"/>
        <v>0.97300000000000075</v>
      </c>
      <c r="J2988" s="134">
        <f>IF('2-E-Communication'!$AD$65="no","",ROUND($I2988,4))</f>
        <v>0.97299999999999998</v>
      </c>
      <c r="K2988" s="134">
        <f>IF('2-E-Communication'!$AD$66="no","",ROUND($I2988,4))</f>
        <v>0.97299999999999998</v>
      </c>
      <c r="L2988" s="134">
        <f>IF('2-E-Communication'!$AD$67="no","",ROUND($I2988,4))</f>
        <v>0.97299999999999998</v>
      </c>
      <c r="M2988" s="134">
        <f>IF('2-E-Communication'!$AD$68="no","",ROUND($I2988,4))</f>
        <v>0.97299999999999998</v>
      </c>
    </row>
    <row r="2989" spans="9:13" x14ac:dyDescent="0.25">
      <c r="I2989" s="134">
        <f t="shared" si="239"/>
        <v>0.97400000000000075</v>
      </c>
      <c r="J2989" s="134">
        <f>IF('2-E-Communication'!$AD$65="no","",ROUND($I2989,4))</f>
        <v>0.97399999999999998</v>
      </c>
      <c r="K2989" s="134">
        <f>IF('2-E-Communication'!$AD$66="no","",ROUND($I2989,4))</f>
        <v>0.97399999999999998</v>
      </c>
      <c r="L2989" s="134">
        <f>IF('2-E-Communication'!$AD$67="no","",ROUND($I2989,4))</f>
        <v>0.97399999999999998</v>
      </c>
      <c r="M2989" s="134">
        <f>IF('2-E-Communication'!$AD$68="no","",ROUND($I2989,4))</f>
        <v>0.97399999999999998</v>
      </c>
    </row>
    <row r="2990" spans="9:13" x14ac:dyDescent="0.25">
      <c r="I2990" s="134">
        <f t="shared" si="239"/>
        <v>0.97500000000000075</v>
      </c>
      <c r="J2990" s="134">
        <f>IF('2-E-Communication'!$AD$65="no","",ROUND($I2990,4))</f>
        <v>0.97499999999999998</v>
      </c>
      <c r="K2990" s="134">
        <f>IF('2-E-Communication'!$AD$66="no","",ROUND($I2990,4))</f>
        <v>0.97499999999999998</v>
      </c>
      <c r="L2990" s="134">
        <f>IF('2-E-Communication'!$AD$67="no","",ROUND($I2990,4))</f>
        <v>0.97499999999999998</v>
      </c>
      <c r="M2990" s="134">
        <f>IF('2-E-Communication'!$AD$68="no","",ROUND($I2990,4))</f>
        <v>0.97499999999999998</v>
      </c>
    </row>
    <row r="2991" spans="9:13" x14ac:dyDescent="0.25">
      <c r="I2991" s="134">
        <f t="shared" si="239"/>
        <v>0.97600000000000076</v>
      </c>
      <c r="J2991" s="134">
        <f>IF('2-E-Communication'!$AD$65="no","",ROUND($I2991,4))</f>
        <v>0.97599999999999998</v>
      </c>
      <c r="K2991" s="134">
        <f>IF('2-E-Communication'!$AD$66="no","",ROUND($I2991,4))</f>
        <v>0.97599999999999998</v>
      </c>
      <c r="L2991" s="134">
        <f>IF('2-E-Communication'!$AD$67="no","",ROUND($I2991,4))</f>
        <v>0.97599999999999998</v>
      </c>
      <c r="M2991" s="134">
        <f>IF('2-E-Communication'!$AD$68="no","",ROUND($I2991,4))</f>
        <v>0.97599999999999998</v>
      </c>
    </row>
    <row r="2992" spans="9:13" x14ac:dyDescent="0.25">
      <c r="I2992" s="134">
        <f t="shared" si="239"/>
        <v>0.97700000000000076</v>
      </c>
      <c r="J2992" s="134">
        <f>IF('2-E-Communication'!$AD$65="no","",ROUND($I2992,4))</f>
        <v>0.97699999999999998</v>
      </c>
      <c r="K2992" s="134">
        <f>IF('2-E-Communication'!$AD$66="no","",ROUND($I2992,4))</f>
        <v>0.97699999999999998</v>
      </c>
      <c r="L2992" s="134">
        <f>IF('2-E-Communication'!$AD$67="no","",ROUND($I2992,4))</f>
        <v>0.97699999999999998</v>
      </c>
      <c r="M2992" s="134">
        <f>IF('2-E-Communication'!$AD$68="no","",ROUND($I2992,4))</f>
        <v>0.97699999999999998</v>
      </c>
    </row>
    <row r="2993" spans="9:13" x14ac:dyDescent="0.25">
      <c r="I2993" s="134">
        <f t="shared" si="239"/>
        <v>0.97800000000000076</v>
      </c>
      <c r="J2993" s="134">
        <f>IF('2-E-Communication'!$AD$65="no","",ROUND($I2993,4))</f>
        <v>0.97799999999999998</v>
      </c>
      <c r="K2993" s="134">
        <f>IF('2-E-Communication'!$AD$66="no","",ROUND($I2993,4))</f>
        <v>0.97799999999999998</v>
      </c>
      <c r="L2993" s="134">
        <f>IF('2-E-Communication'!$AD$67="no","",ROUND($I2993,4))</f>
        <v>0.97799999999999998</v>
      </c>
      <c r="M2993" s="134">
        <f>IF('2-E-Communication'!$AD$68="no","",ROUND($I2993,4))</f>
        <v>0.97799999999999998</v>
      </c>
    </row>
    <row r="2994" spans="9:13" x14ac:dyDescent="0.25">
      <c r="I2994" s="134">
        <f t="shared" si="239"/>
        <v>0.97900000000000076</v>
      </c>
      <c r="J2994" s="134">
        <f>IF('2-E-Communication'!$AD$65="no","",ROUND($I2994,4))</f>
        <v>0.97899999999999998</v>
      </c>
      <c r="K2994" s="134">
        <f>IF('2-E-Communication'!$AD$66="no","",ROUND($I2994,4))</f>
        <v>0.97899999999999998</v>
      </c>
      <c r="L2994" s="134">
        <f>IF('2-E-Communication'!$AD$67="no","",ROUND($I2994,4))</f>
        <v>0.97899999999999998</v>
      </c>
      <c r="M2994" s="134">
        <f>IF('2-E-Communication'!$AD$68="no","",ROUND($I2994,4))</f>
        <v>0.97899999999999998</v>
      </c>
    </row>
    <row r="2995" spans="9:13" x14ac:dyDescent="0.25">
      <c r="I2995" s="134">
        <f t="shared" si="239"/>
        <v>0.98000000000000076</v>
      </c>
      <c r="J2995" s="134">
        <f>IF('2-E-Communication'!$AD$65="no","",ROUND($I2995,4))</f>
        <v>0.98</v>
      </c>
      <c r="K2995" s="134">
        <f>IF('2-E-Communication'!$AD$66="no","",ROUND($I2995,4))</f>
        <v>0.98</v>
      </c>
      <c r="L2995" s="134">
        <f>IF('2-E-Communication'!$AD$67="no","",ROUND($I2995,4))</f>
        <v>0.98</v>
      </c>
      <c r="M2995" s="134">
        <f>IF('2-E-Communication'!$AD$68="no","",ROUND($I2995,4))</f>
        <v>0.98</v>
      </c>
    </row>
    <row r="2996" spans="9:13" x14ac:dyDescent="0.25">
      <c r="I2996" s="134">
        <f t="shared" si="239"/>
        <v>0.98100000000000076</v>
      </c>
      <c r="J2996" s="134">
        <f>IF('2-E-Communication'!$AD$65="no","",ROUND($I2996,4))</f>
        <v>0.98099999999999998</v>
      </c>
      <c r="K2996" s="134">
        <f>IF('2-E-Communication'!$AD$66="no","",ROUND($I2996,4))</f>
        <v>0.98099999999999998</v>
      </c>
      <c r="L2996" s="134">
        <f>IF('2-E-Communication'!$AD$67="no","",ROUND($I2996,4))</f>
        <v>0.98099999999999998</v>
      </c>
      <c r="M2996" s="134">
        <f>IF('2-E-Communication'!$AD$68="no","",ROUND($I2996,4))</f>
        <v>0.98099999999999998</v>
      </c>
    </row>
    <row r="2997" spans="9:13" x14ac:dyDescent="0.25">
      <c r="I2997" s="134">
        <f t="shared" si="239"/>
        <v>0.98200000000000076</v>
      </c>
      <c r="J2997" s="134">
        <f>IF('2-E-Communication'!$AD$65="no","",ROUND($I2997,4))</f>
        <v>0.98199999999999998</v>
      </c>
      <c r="K2997" s="134">
        <f>IF('2-E-Communication'!$AD$66="no","",ROUND($I2997,4))</f>
        <v>0.98199999999999998</v>
      </c>
      <c r="L2997" s="134">
        <f>IF('2-E-Communication'!$AD$67="no","",ROUND($I2997,4))</f>
        <v>0.98199999999999998</v>
      </c>
      <c r="M2997" s="134">
        <f>IF('2-E-Communication'!$AD$68="no","",ROUND($I2997,4))</f>
        <v>0.98199999999999998</v>
      </c>
    </row>
    <row r="2998" spans="9:13" x14ac:dyDescent="0.25">
      <c r="I2998" s="134">
        <f t="shared" si="239"/>
        <v>0.98300000000000076</v>
      </c>
      <c r="J2998" s="134">
        <f>IF('2-E-Communication'!$AD$65="no","",ROUND($I2998,4))</f>
        <v>0.98299999999999998</v>
      </c>
      <c r="K2998" s="134">
        <f>IF('2-E-Communication'!$AD$66="no","",ROUND($I2998,4))</f>
        <v>0.98299999999999998</v>
      </c>
      <c r="L2998" s="134">
        <f>IF('2-E-Communication'!$AD$67="no","",ROUND($I2998,4))</f>
        <v>0.98299999999999998</v>
      </c>
      <c r="M2998" s="134">
        <f>IF('2-E-Communication'!$AD$68="no","",ROUND($I2998,4))</f>
        <v>0.98299999999999998</v>
      </c>
    </row>
    <row r="2999" spans="9:13" x14ac:dyDescent="0.25">
      <c r="I2999" s="134">
        <f t="shared" si="239"/>
        <v>0.98400000000000076</v>
      </c>
      <c r="J2999" s="134">
        <f>IF('2-E-Communication'!$AD$65="no","",ROUND($I2999,4))</f>
        <v>0.98399999999999999</v>
      </c>
      <c r="K2999" s="134">
        <f>IF('2-E-Communication'!$AD$66="no","",ROUND($I2999,4))</f>
        <v>0.98399999999999999</v>
      </c>
      <c r="L2999" s="134">
        <f>IF('2-E-Communication'!$AD$67="no","",ROUND($I2999,4))</f>
        <v>0.98399999999999999</v>
      </c>
      <c r="M2999" s="134">
        <f>IF('2-E-Communication'!$AD$68="no","",ROUND($I2999,4))</f>
        <v>0.98399999999999999</v>
      </c>
    </row>
    <row r="3000" spans="9:13" x14ac:dyDescent="0.25">
      <c r="I3000" s="134">
        <f t="shared" si="239"/>
        <v>0.98500000000000076</v>
      </c>
      <c r="J3000" s="134">
        <f>IF('2-E-Communication'!$AD$65="no","",ROUND($I3000,4))</f>
        <v>0.98499999999999999</v>
      </c>
      <c r="K3000" s="134">
        <f>IF('2-E-Communication'!$AD$66="no","",ROUND($I3000,4))</f>
        <v>0.98499999999999999</v>
      </c>
      <c r="L3000" s="134">
        <f>IF('2-E-Communication'!$AD$67="no","",ROUND($I3000,4))</f>
        <v>0.98499999999999999</v>
      </c>
      <c r="M3000" s="134">
        <f>IF('2-E-Communication'!$AD$68="no","",ROUND($I3000,4))</f>
        <v>0.98499999999999999</v>
      </c>
    </row>
    <row r="3001" spans="9:13" x14ac:dyDescent="0.25">
      <c r="I3001" s="134">
        <f t="shared" si="239"/>
        <v>0.98600000000000076</v>
      </c>
      <c r="J3001" s="134">
        <f>IF('2-E-Communication'!$AD$65="no","",ROUND($I3001,4))</f>
        <v>0.98599999999999999</v>
      </c>
      <c r="K3001" s="134">
        <f>IF('2-E-Communication'!$AD$66="no","",ROUND($I3001,4))</f>
        <v>0.98599999999999999</v>
      </c>
      <c r="L3001" s="134">
        <f>IF('2-E-Communication'!$AD$67="no","",ROUND($I3001,4))</f>
        <v>0.98599999999999999</v>
      </c>
      <c r="M3001" s="134">
        <f>IF('2-E-Communication'!$AD$68="no","",ROUND($I3001,4))</f>
        <v>0.98599999999999999</v>
      </c>
    </row>
    <row r="3002" spans="9:13" x14ac:dyDescent="0.25">
      <c r="I3002" s="134">
        <f t="shared" si="239"/>
        <v>0.98700000000000077</v>
      </c>
      <c r="J3002" s="134">
        <f>IF('2-E-Communication'!$AD$65="no","",ROUND($I3002,4))</f>
        <v>0.98699999999999999</v>
      </c>
      <c r="K3002" s="134">
        <f>IF('2-E-Communication'!$AD$66="no","",ROUND($I3002,4))</f>
        <v>0.98699999999999999</v>
      </c>
      <c r="L3002" s="134">
        <f>IF('2-E-Communication'!$AD$67="no","",ROUND($I3002,4))</f>
        <v>0.98699999999999999</v>
      </c>
      <c r="M3002" s="134">
        <f>IF('2-E-Communication'!$AD$68="no","",ROUND($I3002,4))</f>
        <v>0.98699999999999999</v>
      </c>
    </row>
    <row r="3003" spans="9:13" x14ac:dyDescent="0.25">
      <c r="I3003" s="134">
        <f t="shared" si="239"/>
        <v>0.98800000000000077</v>
      </c>
      <c r="J3003" s="134">
        <f>IF('2-E-Communication'!$AD$65="no","",ROUND($I3003,4))</f>
        <v>0.98799999999999999</v>
      </c>
      <c r="K3003" s="134">
        <f>IF('2-E-Communication'!$AD$66="no","",ROUND($I3003,4))</f>
        <v>0.98799999999999999</v>
      </c>
      <c r="L3003" s="134">
        <f>IF('2-E-Communication'!$AD$67="no","",ROUND($I3003,4))</f>
        <v>0.98799999999999999</v>
      </c>
      <c r="M3003" s="134">
        <f>IF('2-E-Communication'!$AD$68="no","",ROUND($I3003,4))</f>
        <v>0.98799999999999999</v>
      </c>
    </row>
    <row r="3004" spans="9:13" x14ac:dyDescent="0.25">
      <c r="I3004" s="134">
        <f t="shared" si="239"/>
        <v>0.98900000000000077</v>
      </c>
      <c r="J3004" s="134">
        <f>IF('2-E-Communication'!$AD$65="no","",ROUND($I3004,4))</f>
        <v>0.98899999999999999</v>
      </c>
      <c r="K3004" s="134">
        <f>IF('2-E-Communication'!$AD$66="no","",ROUND($I3004,4))</f>
        <v>0.98899999999999999</v>
      </c>
      <c r="L3004" s="134">
        <f>IF('2-E-Communication'!$AD$67="no","",ROUND($I3004,4))</f>
        <v>0.98899999999999999</v>
      </c>
      <c r="M3004" s="134">
        <f>IF('2-E-Communication'!$AD$68="no","",ROUND($I3004,4))</f>
        <v>0.98899999999999999</v>
      </c>
    </row>
    <row r="3005" spans="9:13" x14ac:dyDescent="0.25">
      <c r="I3005" s="134">
        <f t="shared" si="239"/>
        <v>0.99000000000000077</v>
      </c>
      <c r="J3005" s="134">
        <f>IF('2-E-Communication'!$AD$65="no","",ROUND($I3005,4))</f>
        <v>0.99</v>
      </c>
      <c r="K3005" s="134">
        <f>IF('2-E-Communication'!$AD$66="no","",ROUND($I3005,4))</f>
        <v>0.99</v>
      </c>
      <c r="L3005" s="134">
        <f>IF('2-E-Communication'!$AD$67="no","",ROUND($I3005,4))</f>
        <v>0.99</v>
      </c>
      <c r="M3005" s="134">
        <f>IF('2-E-Communication'!$AD$68="no","",ROUND($I3005,4))</f>
        <v>0.99</v>
      </c>
    </row>
    <row r="3006" spans="9:13" x14ac:dyDescent="0.25">
      <c r="I3006" s="134">
        <f t="shared" si="239"/>
        <v>0.99100000000000077</v>
      </c>
      <c r="J3006" s="134">
        <f>IF('2-E-Communication'!$AD$65="no","",ROUND($I3006,4))</f>
        <v>0.99099999999999999</v>
      </c>
      <c r="K3006" s="134">
        <f>IF('2-E-Communication'!$AD$66="no","",ROUND($I3006,4))</f>
        <v>0.99099999999999999</v>
      </c>
      <c r="L3006" s="134">
        <f>IF('2-E-Communication'!$AD$67="no","",ROUND($I3006,4))</f>
        <v>0.99099999999999999</v>
      </c>
      <c r="M3006" s="134">
        <f>IF('2-E-Communication'!$AD$68="no","",ROUND($I3006,4))</f>
        <v>0.99099999999999999</v>
      </c>
    </row>
    <row r="3007" spans="9:13" x14ac:dyDescent="0.25">
      <c r="I3007" s="134">
        <f t="shared" si="239"/>
        <v>0.99200000000000077</v>
      </c>
      <c r="J3007" s="134">
        <f>IF('2-E-Communication'!$AD$65="no","",ROUND($I3007,4))</f>
        <v>0.99199999999999999</v>
      </c>
      <c r="K3007" s="134">
        <f>IF('2-E-Communication'!$AD$66="no","",ROUND($I3007,4))</f>
        <v>0.99199999999999999</v>
      </c>
      <c r="L3007" s="134">
        <f>IF('2-E-Communication'!$AD$67="no","",ROUND($I3007,4))</f>
        <v>0.99199999999999999</v>
      </c>
      <c r="M3007" s="134">
        <f>IF('2-E-Communication'!$AD$68="no","",ROUND($I3007,4))</f>
        <v>0.99199999999999999</v>
      </c>
    </row>
    <row r="3008" spans="9:13" x14ac:dyDescent="0.25">
      <c r="I3008" s="134">
        <f t="shared" si="239"/>
        <v>0.99300000000000077</v>
      </c>
      <c r="J3008" s="134">
        <f>IF('2-E-Communication'!$AD$65="no","",ROUND($I3008,4))</f>
        <v>0.99299999999999999</v>
      </c>
      <c r="K3008" s="134">
        <f>IF('2-E-Communication'!$AD$66="no","",ROUND($I3008,4))</f>
        <v>0.99299999999999999</v>
      </c>
      <c r="L3008" s="134">
        <f>IF('2-E-Communication'!$AD$67="no","",ROUND($I3008,4))</f>
        <v>0.99299999999999999</v>
      </c>
      <c r="M3008" s="134">
        <f>IF('2-E-Communication'!$AD$68="no","",ROUND($I3008,4))</f>
        <v>0.99299999999999999</v>
      </c>
    </row>
    <row r="3009" spans="9:13" x14ac:dyDescent="0.25">
      <c r="I3009" s="134">
        <f t="shared" si="239"/>
        <v>0.99400000000000077</v>
      </c>
      <c r="J3009" s="134">
        <f>IF('2-E-Communication'!$AD$65="no","",ROUND($I3009,4))</f>
        <v>0.99399999999999999</v>
      </c>
      <c r="K3009" s="134">
        <f>IF('2-E-Communication'!$AD$66="no","",ROUND($I3009,4))</f>
        <v>0.99399999999999999</v>
      </c>
      <c r="L3009" s="134">
        <f>IF('2-E-Communication'!$AD$67="no","",ROUND($I3009,4))</f>
        <v>0.99399999999999999</v>
      </c>
      <c r="M3009" s="134">
        <f>IF('2-E-Communication'!$AD$68="no","",ROUND($I3009,4))</f>
        <v>0.99399999999999999</v>
      </c>
    </row>
    <row r="3010" spans="9:13" x14ac:dyDescent="0.25">
      <c r="I3010" s="134">
        <f t="shared" si="239"/>
        <v>0.99500000000000077</v>
      </c>
      <c r="J3010" s="134">
        <f>IF('2-E-Communication'!$AD$65="no","",ROUND($I3010,4))</f>
        <v>0.995</v>
      </c>
      <c r="K3010" s="134">
        <f>IF('2-E-Communication'!$AD$66="no","",ROUND($I3010,4))</f>
        <v>0.995</v>
      </c>
      <c r="L3010" s="134">
        <f>IF('2-E-Communication'!$AD$67="no","",ROUND($I3010,4))</f>
        <v>0.995</v>
      </c>
      <c r="M3010" s="134">
        <f>IF('2-E-Communication'!$AD$68="no","",ROUND($I3010,4))</f>
        <v>0.995</v>
      </c>
    </row>
    <row r="3011" spans="9:13" x14ac:dyDescent="0.25">
      <c r="I3011" s="134">
        <f t="shared" si="239"/>
        <v>0.99600000000000077</v>
      </c>
      <c r="J3011" s="134">
        <f>IF('2-E-Communication'!$AD$65="no","",ROUND($I3011,4))</f>
        <v>0.996</v>
      </c>
      <c r="K3011" s="134">
        <f>IF('2-E-Communication'!$AD$66="no","",ROUND($I3011,4))</f>
        <v>0.996</v>
      </c>
      <c r="L3011" s="134">
        <f>IF('2-E-Communication'!$AD$67="no","",ROUND($I3011,4))</f>
        <v>0.996</v>
      </c>
      <c r="M3011" s="134">
        <f>IF('2-E-Communication'!$AD$68="no","",ROUND($I3011,4))</f>
        <v>0.996</v>
      </c>
    </row>
    <row r="3012" spans="9:13" x14ac:dyDescent="0.25">
      <c r="I3012" s="134">
        <f t="shared" si="239"/>
        <v>0.99700000000000077</v>
      </c>
      <c r="J3012" s="134">
        <f>IF('2-E-Communication'!$AD$65="no","",ROUND($I3012,4))</f>
        <v>0.997</v>
      </c>
      <c r="K3012" s="134">
        <f>IF('2-E-Communication'!$AD$66="no","",ROUND($I3012,4))</f>
        <v>0.997</v>
      </c>
      <c r="L3012" s="134">
        <f>IF('2-E-Communication'!$AD$67="no","",ROUND($I3012,4))</f>
        <v>0.997</v>
      </c>
      <c r="M3012" s="134">
        <f>IF('2-E-Communication'!$AD$68="no","",ROUND($I3012,4))</f>
        <v>0.997</v>
      </c>
    </row>
    <row r="3013" spans="9:13" x14ac:dyDescent="0.25">
      <c r="I3013" s="134">
        <f t="shared" si="239"/>
        <v>0.99800000000000078</v>
      </c>
      <c r="J3013" s="134">
        <f>IF('2-E-Communication'!$AD$65="no","",ROUND($I3013,4))</f>
        <v>0.998</v>
      </c>
      <c r="K3013" s="134">
        <f>IF('2-E-Communication'!$AD$66="no","",ROUND($I3013,4))</f>
        <v>0.998</v>
      </c>
      <c r="L3013" s="134">
        <f>IF('2-E-Communication'!$AD$67="no","",ROUND($I3013,4))</f>
        <v>0.998</v>
      </c>
      <c r="M3013" s="134">
        <f>IF('2-E-Communication'!$AD$68="no","",ROUND($I3013,4))</f>
        <v>0.998</v>
      </c>
    </row>
    <row r="3014" spans="9:13" x14ac:dyDescent="0.25">
      <c r="I3014" s="134">
        <f t="shared" si="239"/>
        <v>0.99900000000000078</v>
      </c>
      <c r="J3014" s="134">
        <f>IF('2-E-Communication'!$AD$65="no","",ROUND($I3014,4))</f>
        <v>0.999</v>
      </c>
      <c r="K3014" s="134">
        <f>IF('2-E-Communication'!$AD$66="no","",ROUND($I3014,4))</f>
        <v>0.999</v>
      </c>
      <c r="L3014" s="134">
        <f>IF('2-E-Communication'!$AD$67="no","",ROUND($I3014,4))</f>
        <v>0.999</v>
      </c>
      <c r="M3014" s="134">
        <f>IF('2-E-Communication'!$AD$68="no","",ROUND($I3014,4))</f>
        <v>0.999</v>
      </c>
    </row>
    <row r="3015" spans="9:13" x14ac:dyDescent="0.25">
      <c r="I3015" s="134">
        <f t="shared" si="239"/>
        <v>1.0000000000000007</v>
      </c>
      <c r="J3015" s="134">
        <f>IF('2-E-Communication'!$AD$65="no","",ROUND($I3015,4))</f>
        <v>1</v>
      </c>
      <c r="K3015" s="134">
        <f>IF('2-E-Communication'!$AD$66="no","",ROUND($I3015,4))</f>
        <v>1</v>
      </c>
      <c r="L3015" s="134">
        <f>IF('2-E-Communication'!$AD$67="no","",ROUND($I3015,4))</f>
        <v>1</v>
      </c>
      <c r="M3015" s="134">
        <f>IF('2-E-Communication'!$AD$68="no","",ROUND($I3015,4))</f>
        <v>1</v>
      </c>
    </row>
    <row r="3019" spans="9:13" x14ac:dyDescent="0.25">
      <c r="J3019" s="1">
        <f>IF(LEFT(J3021,14)="not applicable",1,COUNT(J3021:J4021))</f>
        <v>1001</v>
      </c>
      <c r="K3019" s="1">
        <f>IF(LEFT(K3021,14)="not applicable",1,COUNT(K3021:K4021))</f>
        <v>1001</v>
      </c>
      <c r="L3019" s="1">
        <f>IF(LEFT(L3021,14)="not applicable",1,COUNT(L3021:L4021))</f>
        <v>1001</v>
      </c>
      <c r="M3019" s="1">
        <f>IF(LEFT(M3021,14)="not applicable",1,COUNT(M3021:M4021))</f>
        <v>1001</v>
      </c>
    </row>
    <row r="3020" spans="9:13" x14ac:dyDescent="0.25">
      <c r="I3020" s="1" t="s">
        <v>500</v>
      </c>
      <c r="J3020" s="1" t="s">
        <v>501</v>
      </c>
      <c r="K3020" s="1" t="s">
        <v>502</v>
      </c>
      <c r="L3020" s="1" t="s">
        <v>503</v>
      </c>
      <c r="M3020" s="1" t="s">
        <v>504</v>
      </c>
    </row>
    <row r="3021" spans="9:13" x14ac:dyDescent="0.25">
      <c r="I3021" s="134">
        <v>0</v>
      </c>
      <c r="J3021" s="134">
        <f>IF('2-E-Communication'!$AG$65="no","not applicable (based on previous answers)",ROUND($I3021,4))</f>
        <v>0</v>
      </c>
      <c r="K3021" s="134">
        <f>IF('2-E-Communication'!$AG$66="no","not applicable (based on previous answers)",ROUND($I3021,4))</f>
        <v>0</v>
      </c>
      <c r="L3021" s="134">
        <f>IF('2-E-Communication'!$AG$67="no","not applicable (based on previous answers)",ROUND($I3021,4))</f>
        <v>0</v>
      </c>
      <c r="M3021" s="134">
        <f>IF('2-E-Communication'!$AG$68="no","not applicable (based on previous answers)",ROUND($I3021,4))</f>
        <v>0</v>
      </c>
    </row>
    <row r="3022" spans="9:13" x14ac:dyDescent="0.25">
      <c r="I3022" s="134">
        <f>I3021+0.001</f>
        <v>1E-3</v>
      </c>
      <c r="J3022" s="134">
        <f>IF('2-E-Communication'!$AG$65="no","",ROUND($I3022,4))</f>
        <v>1E-3</v>
      </c>
      <c r="K3022" s="134">
        <f>IF('2-E-Communication'!$AG$66="no","",ROUND($I3022,4))</f>
        <v>1E-3</v>
      </c>
      <c r="L3022" s="134">
        <f>IF('2-E-Communication'!$AG$67="no","",ROUND($I3022,4))</f>
        <v>1E-3</v>
      </c>
      <c r="M3022" s="134">
        <f>IF('2-E-Communication'!$AG$68="no","",ROUND($I3022,4))</f>
        <v>1E-3</v>
      </c>
    </row>
    <row r="3023" spans="9:13" x14ac:dyDescent="0.25">
      <c r="I3023" s="134">
        <f t="shared" ref="I3023:I3076" si="240">I3022+0.001</f>
        <v>2E-3</v>
      </c>
      <c r="J3023" s="134">
        <f>IF('2-E-Communication'!$AG$65="no","",ROUND($I3023,4))</f>
        <v>2E-3</v>
      </c>
      <c r="K3023" s="134">
        <f>IF('2-E-Communication'!$AG$66="no","",ROUND($I3023,4))</f>
        <v>2E-3</v>
      </c>
      <c r="L3023" s="134">
        <f>IF('2-E-Communication'!$AG$67="no","",ROUND($I3023,4))</f>
        <v>2E-3</v>
      </c>
      <c r="M3023" s="134">
        <f>IF('2-E-Communication'!$AG$68="no","",ROUND($I3023,4))</f>
        <v>2E-3</v>
      </c>
    </row>
    <row r="3024" spans="9:13" x14ac:dyDescent="0.25">
      <c r="I3024" s="134">
        <f>I3023+0.001</f>
        <v>3.0000000000000001E-3</v>
      </c>
      <c r="J3024" s="134">
        <f>IF('2-E-Communication'!$AG$65="no","",ROUND($I3024,4))</f>
        <v>3.0000000000000001E-3</v>
      </c>
      <c r="K3024" s="134">
        <f>IF('2-E-Communication'!$AG$66="no","",ROUND($I3024,4))</f>
        <v>3.0000000000000001E-3</v>
      </c>
      <c r="L3024" s="134">
        <f>IF('2-E-Communication'!$AG$67="no","",ROUND($I3024,4))</f>
        <v>3.0000000000000001E-3</v>
      </c>
      <c r="M3024" s="134">
        <f>IF('2-E-Communication'!$AG$68="no","",ROUND($I3024,4))</f>
        <v>3.0000000000000001E-3</v>
      </c>
    </row>
    <row r="3025" spans="9:13" x14ac:dyDescent="0.25">
      <c r="I3025" s="134">
        <f t="shared" si="240"/>
        <v>4.0000000000000001E-3</v>
      </c>
      <c r="J3025" s="134">
        <f>IF('2-E-Communication'!$AG$65="no","",ROUND($I3025,4))</f>
        <v>4.0000000000000001E-3</v>
      </c>
      <c r="K3025" s="134">
        <f>IF('2-E-Communication'!$AG$66="no","",ROUND($I3025,4))</f>
        <v>4.0000000000000001E-3</v>
      </c>
      <c r="L3025" s="134">
        <f>IF('2-E-Communication'!$AG$67="no","",ROUND($I3025,4))</f>
        <v>4.0000000000000001E-3</v>
      </c>
      <c r="M3025" s="134">
        <f>IF('2-E-Communication'!$AG$68="no","",ROUND($I3025,4))</f>
        <v>4.0000000000000001E-3</v>
      </c>
    </row>
    <row r="3026" spans="9:13" x14ac:dyDescent="0.25">
      <c r="I3026" s="134">
        <f>I3025+0.001</f>
        <v>5.0000000000000001E-3</v>
      </c>
      <c r="J3026" s="134">
        <f>IF('2-E-Communication'!$AG$65="no","",ROUND($I3026,4))</f>
        <v>5.0000000000000001E-3</v>
      </c>
      <c r="K3026" s="134">
        <f>IF('2-E-Communication'!$AG$66="no","",ROUND($I3026,4))</f>
        <v>5.0000000000000001E-3</v>
      </c>
      <c r="L3026" s="134">
        <f>IF('2-E-Communication'!$AG$67="no","",ROUND($I3026,4))</f>
        <v>5.0000000000000001E-3</v>
      </c>
      <c r="M3026" s="134">
        <f>IF('2-E-Communication'!$AG$68="no","",ROUND($I3026,4))</f>
        <v>5.0000000000000001E-3</v>
      </c>
    </row>
    <row r="3027" spans="9:13" x14ac:dyDescent="0.25">
      <c r="I3027" s="134">
        <f t="shared" si="240"/>
        <v>6.0000000000000001E-3</v>
      </c>
      <c r="J3027" s="134">
        <f>IF('2-E-Communication'!$AG$65="no","",ROUND($I3027,4))</f>
        <v>6.0000000000000001E-3</v>
      </c>
      <c r="K3027" s="134">
        <f>IF('2-E-Communication'!$AG$66="no","",ROUND($I3027,4))</f>
        <v>6.0000000000000001E-3</v>
      </c>
      <c r="L3027" s="134">
        <f>IF('2-E-Communication'!$AG$67="no","",ROUND($I3027,4))</f>
        <v>6.0000000000000001E-3</v>
      </c>
      <c r="M3027" s="134">
        <f>IF('2-E-Communication'!$AG$68="no","",ROUND($I3027,4))</f>
        <v>6.0000000000000001E-3</v>
      </c>
    </row>
    <row r="3028" spans="9:13" x14ac:dyDescent="0.25">
      <c r="I3028" s="134">
        <f t="shared" si="240"/>
        <v>7.0000000000000001E-3</v>
      </c>
      <c r="J3028" s="134">
        <f>IF('2-E-Communication'!$AG$65="no","",ROUND($I3028,4))</f>
        <v>7.0000000000000001E-3</v>
      </c>
      <c r="K3028" s="134">
        <f>IF('2-E-Communication'!$AG$66="no","",ROUND($I3028,4))</f>
        <v>7.0000000000000001E-3</v>
      </c>
      <c r="L3028" s="134">
        <f>IF('2-E-Communication'!$AG$67="no","",ROUND($I3028,4))</f>
        <v>7.0000000000000001E-3</v>
      </c>
      <c r="M3028" s="134">
        <f>IF('2-E-Communication'!$AG$68="no","",ROUND($I3028,4))</f>
        <v>7.0000000000000001E-3</v>
      </c>
    </row>
    <row r="3029" spans="9:13" x14ac:dyDescent="0.25">
      <c r="I3029" s="134">
        <f t="shared" si="240"/>
        <v>8.0000000000000002E-3</v>
      </c>
      <c r="J3029" s="134">
        <f>IF('2-E-Communication'!$AG$65="no","",ROUND($I3029,4))</f>
        <v>8.0000000000000002E-3</v>
      </c>
      <c r="K3029" s="134">
        <f>IF('2-E-Communication'!$AG$66="no","",ROUND($I3029,4))</f>
        <v>8.0000000000000002E-3</v>
      </c>
      <c r="L3029" s="134">
        <f>IF('2-E-Communication'!$AG$67="no","",ROUND($I3029,4))</f>
        <v>8.0000000000000002E-3</v>
      </c>
      <c r="M3029" s="134">
        <f>IF('2-E-Communication'!$AG$68="no","",ROUND($I3029,4))</f>
        <v>8.0000000000000002E-3</v>
      </c>
    </row>
    <row r="3030" spans="9:13" x14ac:dyDescent="0.25">
      <c r="I3030" s="134">
        <f t="shared" si="240"/>
        <v>9.0000000000000011E-3</v>
      </c>
      <c r="J3030" s="134">
        <f>IF('2-E-Communication'!$AG$65="no","",ROUND($I3030,4))</f>
        <v>8.9999999999999993E-3</v>
      </c>
      <c r="K3030" s="134">
        <f>IF('2-E-Communication'!$AG$66="no","",ROUND($I3030,4))</f>
        <v>8.9999999999999993E-3</v>
      </c>
      <c r="L3030" s="134">
        <f>IF('2-E-Communication'!$AG$67="no","",ROUND($I3030,4))</f>
        <v>8.9999999999999993E-3</v>
      </c>
      <c r="M3030" s="134">
        <f>IF('2-E-Communication'!$AG$68="no","",ROUND($I3030,4))</f>
        <v>8.9999999999999993E-3</v>
      </c>
    </row>
    <row r="3031" spans="9:13" x14ac:dyDescent="0.25">
      <c r="I3031" s="134">
        <f t="shared" si="240"/>
        <v>1.0000000000000002E-2</v>
      </c>
      <c r="J3031" s="134">
        <f>IF('2-E-Communication'!$AG$65="no","",ROUND($I3031,4))</f>
        <v>0.01</v>
      </c>
      <c r="K3031" s="134">
        <f>IF('2-E-Communication'!$AG$66="no","",ROUND($I3031,4))</f>
        <v>0.01</v>
      </c>
      <c r="L3031" s="134">
        <f>IF('2-E-Communication'!$AG$67="no","",ROUND($I3031,4))</f>
        <v>0.01</v>
      </c>
      <c r="M3031" s="134">
        <f>IF('2-E-Communication'!$AG$68="no","",ROUND($I3031,4))</f>
        <v>0.01</v>
      </c>
    </row>
    <row r="3032" spans="9:13" x14ac:dyDescent="0.25">
      <c r="I3032" s="134">
        <f t="shared" si="240"/>
        <v>1.1000000000000003E-2</v>
      </c>
      <c r="J3032" s="134">
        <f>IF('2-E-Communication'!$AG$65="no","",ROUND($I3032,4))</f>
        <v>1.0999999999999999E-2</v>
      </c>
      <c r="K3032" s="134">
        <f>IF('2-E-Communication'!$AG$66="no","",ROUND($I3032,4))</f>
        <v>1.0999999999999999E-2</v>
      </c>
      <c r="L3032" s="134">
        <f>IF('2-E-Communication'!$AG$67="no","",ROUND($I3032,4))</f>
        <v>1.0999999999999999E-2</v>
      </c>
      <c r="M3032" s="134">
        <f>IF('2-E-Communication'!$AG$68="no","",ROUND($I3032,4))</f>
        <v>1.0999999999999999E-2</v>
      </c>
    </row>
    <row r="3033" spans="9:13" x14ac:dyDescent="0.25">
      <c r="I3033" s="134">
        <f t="shared" si="240"/>
        <v>1.2000000000000004E-2</v>
      </c>
      <c r="J3033" s="134">
        <f>IF('2-E-Communication'!$AG$65="no","",ROUND($I3033,4))</f>
        <v>1.2E-2</v>
      </c>
      <c r="K3033" s="134">
        <f>IF('2-E-Communication'!$AG$66="no","",ROUND($I3033,4))</f>
        <v>1.2E-2</v>
      </c>
      <c r="L3033" s="134">
        <f>IF('2-E-Communication'!$AG$67="no","",ROUND($I3033,4))</f>
        <v>1.2E-2</v>
      </c>
      <c r="M3033" s="134">
        <f>IF('2-E-Communication'!$AG$68="no","",ROUND($I3033,4))</f>
        <v>1.2E-2</v>
      </c>
    </row>
    <row r="3034" spans="9:13" x14ac:dyDescent="0.25">
      <c r="I3034" s="134">
        <f t="shared" si="240"/>
        <v>1.3000000000000005E-2</v>
      </c>
      <c r="J3034" s="134">
        <f>IF('2-E-Communication'!$AG$65="no","",ROUND($I3034,4))</f>
        <v>1.2999999999999999E-2</v>
      </c>
      <c r="K3034" s="134">
        <f>IF('2-E-Communication'!$AG$66="no","",ROUND($I3034,4))</f>
        <v>1.2999999999999999E-2</v>
      </c>
      <c r="L3034" s="134">
        <f>IF('2-E-Communication'!$AG$67="no","",ROUND($I3034,4))</f>
        <v>1.2999999999999999E-2</v>
      </c>
      <c r="M3034" s="134">
        <f>IF('2-E-Communication'!$AG$68="no","",ROUND($I3034,4))</f>
        <v>1.2999999999999999E-2</v>
      </c>
    </row>
    <row r="3035" spans="9:13" x14ac:dyDescent="0.25">
      <c r="I3035" s="134">
        <f t="shared" si="240"/>
        <v>1.4000000000000005E-2</v>
      </c>
      <c r="J3035" s="134">
        <f>IF('2-E-Communication'!$AG$65="no","",ROUND($I3035,4))</f>
        <v>1.4E-2</v>
      </c>
      <c r="K3035" s="134">
        <f>IF('2-E-Communication'!$AG$66="no","",ROUND($I3035,4))</f>
        <v>1.4E-2</v>
      </c>
      <c r="L3035" s="134">
        <f>IF('2-E-Communication'!$AG$67="no","",ROUND($I3035,4))</f>
        <v>1.4E-2</v>
      </c>
      <c r="M3035" s="134">
        <f>IF('2-E-Communication'!$AG$68="no","",ROUND($I3035,4))</f>
        <v>1.4E-2</v>
      </c>
    </row>
    <row r="3036" spans="9:13" x14ac:dyDescent="0.25">
      <c r="I3036" s="134">
        <f>I3035+0.001</f>
        <v>1.5000000000000006E-2</v>
      </c>
      <c r="J3036" s="134">
        <f>IF('2-E-Communication'!$AG$65="no","",ROUND($I3036,4))</f>
        <v>1.4999999999999999E-2</v>
      </c>
      <c r="K3036" s="134">
        <f>IF('2-E-Communication'!$AG$66="no","",ROUND($I3036,4))</f>
        <v>1.4999999999999999E-2</v>
      </c>
      <c r="L3036" s="134">
        <f>IF('2-E-Communication'!$AG$67="no","",ROUND($I3036,4))</f>
        <v>1.4999999999999999E-2</v>
      </c>
      <c r="M3036" s="134">
        <f>IF('2-E-Communication'!$AG$68="no","",ROUND($I3036,4))</f>
        <v>1.4999999999999999E-2</v>
      </c>
    </row>
    <row r="3037" spans="9:13" x14ac:dyDescent="0.25">
      <c r="I3037" s="134">
        <f t="shared" si="240"/>
        <v>1.6000000000000007E-2</v>
      </c>
      <c r="J3037" s="134">
        <f>IF('2-E-Communication'!$AG$65="no","",ROUND($I3037,4))</f>
        <v>1.6E-2</v>
      </c>
      <c r="K3037" s="134">
        <f>IF('2-E-Communication'!$AG$66="no","",ROUND($I3037,4))</f>
        <v>1.6E-2</v>
      </c>
      <c r="L3037" s="134">
        <f>IF('2-E-Communication'!$AG$67="no","",ROUND($I3037,4))</f>
        <v>1.6E-2</v>
      </c>
      <c r="M3037" s="134">
        <f>IF('2-E-Communication'!$AG$68="no","",ROUND($I3037,4))</f>
        <v>1.6E-2</v>
      </c>
    </row>
    <row r="3038" spans="9:13" x14ac:dyDescent="0.25">
      <c r="I3038" s="134">
        <f t="shared" si="240"/>
        <v>1.7000000000000008E-2</v>
      </c>
      <c r="J3038" s="134">
        <f>IF('2-E-Communication'!$AG$65="no","",ROUND($I3038,4))</f>
        <v>1.7000000000000001E-2</v>
      </c>
      <c r="K3038" s="134">
        <f>IF('2-E-Communication'!$AG$66="no","",ROUND($I3038,4))</f>
        <v>1.7000000000000001E-2</v>
      </c>
      <c r="L3038" s="134">
        <f>IF('2-E-Communication'!$AG$67="no","",ROUND($I3038,4))</f>
        <v>1.7000000000000001E-2</v>
      </c>
      <c r="M3038" s="134">
        <f>IF('2-E-Communication'!$AG$68="no","",ROUND($I3038,4))</f>
        <v>1.7000000000000001E-2</v>
      </c>
    </row>
    <row r="3039" spans="9:13" x14ac:dyDescent="0.25">
      <c r="I3039" s="134">
        <f t="shared" si="240"/>
        <v>1.8000000000000009E-2</v>
      </c>
      <c r="J3039" s="134">
        <f>IF('2-E-Communication'!$AG$65="no","",ROUND($I3039,4))</f>
        <v>1.7999999999999999E-2</v>
      </c>
      <c r="K3039" s="134">
        <f>IF('2-E-Communication'!$AG$66="no","",ROUND($I3039,4))</f>
        <v>1.7999999999999999E-2</v>
      </c>
      <c r="L3039" s="134">
        <f>IF('2-E-Communication'!$AG$67="no","",ROUND($I3039,4))</f>
        <v>1.7999999999999999E-2</v>
      </c>
      <c r="M3039" s="134">
        <f>IF('2-E-Communication'!$AG$68="no","",ROUND($I3039,4))</f>
        <v>1.7999999999999999E-2</v>
      </c>
    </row>
    <row r="3040" spans="9:13" x14ac:dyDescent="0.25">
      <c r="I3040" s="134">
        <f t="shared" si="240"/>
        <v>1.900000000000001E-2</v>
      </c>
      <c r="J3040" s="134">
        <f>IF('2-E-Communication'!$AG$65="no","",ROUND($I3040,4))</f>
        <v>1.9E-2</v>
      </c>
      <c r="K3040" s="134">
        <f>IF('2-E-Communication'!$AG$66="no","",ROUND($I3040,4))</f>
        <v>1.9E-2</v>
      </c>
      <c r="L3040" s="134">
        <f>IF('2-E-Communication'!$AG$67="no","",ROUND($I3040,4))</f>
        <v>1.9E-2</v>
      </c>
      <c r="M3040" s="134">
        <f>IF('2-E-Communication'!$AG$68="no","",ROUND($I3040,4))</f>
        <v>1.9E-2</v>
      </c>
    </row>
    <row r="3041" spans="9:13" x14ac:dyDescent="0.25">
      <c r="I3041" s="134">
        <f t="shared" si="240"/>
        <v>2.0000000000000011E-2</v>
      </c>
      <c r="J3041" s="134">
        <f>IF('2-E-Communication'!$AG$65="no","",ROUND($I3041,4))</f>
        <v>0.02</v>
      </c>
      <c r="K3041" s="134">
        <f>IF('2-E-Communication'!$AG$66="no","",ROUND($I3041,4))</f>
        <v>0.02</v>
      </c>
      <c r="L3041" s="134">
        <f>IF('2-E-Communication'!$AG$67="no","",ROUND($I3041,4))</f>
        <v>0.02</v>
      </c>
      <c r="M3041" s="134">
        <f>IF('2-E-Communication'!$AG$68="no","",ROUND($I3041,4))</f>
        <v>0.02</v>
      </c>
    </row>
    <row r="3042" spans="9:13" x14ac:dyDescent="0.25">
      <c r="I3042" s="134">
        <f t="shared" si="240"/>
        <v>2.1000000000000012E-2</v>
      </c>
      <c r="J3042" s="134">
        <f>IF('2-E-Communication'!$AG$65="no","",ROUND($I3042,4))</f>
        <v>2.1000000000000001E-2</v>
      </c>
      <c r="K3042" s="134">
        <f>IF('2-E-Communication'!$AG$66="no","",ROUND($I3042,4))</f>
        <v>2.1000000000000001E-2</v>
      </c>
      <c r="L3042" s="134">
        <f>IF('2-E-Communication'!$AG$67="no","",ROUND($I3042,4))</f>
        <v>2.1000000000000001E-2</v>
      </c>
      <c r="M3042" s="134">
        <f>IF('2-E-Communication'!$AG$68="no","",ROUND($I3042,4))</f>
        <v>2.1000000000000001E-2</v>
      </c>
    </row>
    <row r="3043" spans="9:13" x14ac:dyDescent="0.25">
      <c r="I3043" s="134">
        <f t="shared" si="240"/>
        <v>2.2000000000000013E-2</v>
      </c>
      <c r="J3043" s="134">
        <f>IF('2-E-Communication'!$AG$65="no","",ROUND($I3043,4))</f>
        <v>2.1999999999999999E-2</v>
      </c>
      <c r="K3043" s="134">
        <f>IF('2-E-Communication'!$AG$66="no","",ROUND($I3043,4))</f>
        <v>2.1999999999999999E-2</v>
      </c>
      <c r="L3043" s="134">
        <f>IF('2-E-Communication'!$AG$67="no","",ROUND($I3043,4))</f>
        <v>2.1999999999999999E-2</v>
      </c>
      <c r="M3043" s="134">
        <f>IF('2-E-Communication'!$AG$68="no","",ROUND($I3043,4))</f>
        <v>2.1999999999999999E-2</v>
      </c>
    </row>
    <row r="3044" spans="9:13" x14ac:dyDescent="0.25">
      <c r="I3044" s="134">
        <f t="shared" si="240"/>
        <v>2.3000000000000013E-2</v>
      </c>
      <c r="J3044" s="134">
        <f>IF('2-E-Communication'!$AG$65="no","",ROUND($I3044,4))</f>
        <v>2.3E-2</v>
      </c>
      <c r="K3044" s="134">
        <f>IF('2-E-Communication'!$AG$66="no","",ROUND($I3044,4))</f>
        <v>2.3E-2</v>
      </c>
      <c r="L3044" s="134">
        <f>IF('2-E-Communication'!$AG$67="no","",ROUND($I3044,4))</f>
        <v>2.3E-2</v>
      </c>
      <c r="M3044" s="134">
        <f>IF('2-E-Communication'!$AG$68="no","",ROUND($I3044,4))</f>
        <v>2.3E-2</v>
      </c>
    </row>
    <row r="3045" spans="9:13" x14ac:dyDescent="0.25">
      <c r="I3045" s="134">
        <f t="shared" si="240"/>
        <v>2.4000000000000014E-2</v>
      </c>
      <c r="J3045" s="134">
        <f>IF('2-E-Communication'!$AG$65="no","",ROUND($I3045,4))</f>
        <v>2.4E-2</v>
      </c>
      <c r="K3045" s="134">
        <f>IF('2-E-Communication'!$AG$66="no","",ROUND($I3045,4))</f>
        <v>2.4E-2</v>
      </c>
      <c r="L3045" s="134">
        <f>IF('2-E-Communication'!$AG$67="no","",ROUND($I3045,4))</f>
        <v>2.4E-2</v>
      </c>
      <c r="M3045" s="134">
        <f>IF('2-E-Communication'!$AG$68="no","",ROUND($I3045,4))</f>
        <v>2.4E-2</v>
      </c>
    </row>
    <row r="3046" spans="9:13" x14ac:dyDescent="0.25">
      <c r="I3046" s="134">
        <f t="shared" si="240"/>
        <v>2.5000000000000015E-2</v>
      </c>
      <c r="J3046" s="134">
        <f>IF('2-E-Communication'!$AG$65="no","",ROUND($I3046,4))</f>
        <v>2.5000000000000001E-2</v>
      </c>
      <c r="K3046" s="134">
        <f>IF('2-E-Communication'!$AG$66="no","",ROUND($I3046,4))</f>
        <v>2.5000000000000001E-2</v>
      </c>
      <c r="L3046" s="134">
        <f>IF('2-E-Communication'!$AG$67="no","",ROUND($I3046,4))</f>
        <v>2.5000000000000001E-2</v>
      </c>
      <c r="M3046" s="134">
        <f>IF('2-E-Communication'!$AG$68="no","",ROUND($I3046,4))</f>
        <v>2.5000000000000001E-2</v>
      </c>
    </row>
    <row r="3047" spans="9:13" x14ac:dyDescent="0.25">
      <c r="I3047" s="134">
        <f>I3046+0.001</f>
        <v>2.6000000000000016E-2</v>
      </c>
      <c r="J3047" s="134">
        <f>IF('2-E-Communication'!$AG$65="no","",ROUND($I3047,4))</f>
        <v>2.5999999999999999E-2</v>
      </c>
      <c r="K3047" s="134">
        <f>IF('2-E-Communication'!$AG$66="no","",ROUND($I3047,4))</f>
        <v>2.5999999999999999E-2</v>
      </c>
      <c r="L3047" s="134">
        <f>IF('2-E-Communication'!$AG$67="no","",ROUND($I3047,4))</f>
        <v>2.5999999999999999E-2</v>
      </c>
      <c r="M3047" s="134">
        <f>IF('2-E-Communication'!$AG$68="no","",ROUND($I3047,4))</f>
        <v>2.5999999999999999E-2</v>
      </c>
    </row>
    <row r="3048" spans="9:13" x14ac:dyDescent="0.25">
      <c r="I3048" s="134">
        <f t="shared" si="240"/>
        <v>2.7000000000000017E-2</v>
      </c>
      <c r="J3048" s="134">
        <f>IF('2-E-Communication'!$AG$65="no","",ROUND($I3048,4))</f>
        <v>2.7E-2</v>
      </c>
      <c r="K3048" s="134">
        <f>IF('2-E-Communication'!$AG$66="no","",ROUND($I3048,4))</f>
        <v>2.7E-2</v>
      </c>
      <c r="L3048" s="134">
        <f>IF('2-E-Communication'!$AG$67="no","",ROUND($I3048,4))</f>
        <v>2.7E-2</v>
      </c>
      <c r="M3048" s="134">
        <f>IF('2-E-Communication'!$AG$68="no","",ROUND($I3048,4))</f>
        <v>2.7E-2</v>
      </c>
    </row>
    <row r="3049" spans="9:13" x14ac:dyDescent="0.25">
      <c r="I3049" s="134">
        <f t="shared" si="240"/>
        <v>2.8000000000000018E-2</v>
      </c>
      <c r="J3049" s="134">
        <f>IF('2-E-Communication'!$AG$65="no","",ROUND($I3049,4))</f>
        <v>2.8000000000000001E-2</v>
      </c>
      <c r="K3049" s="134">
        <f>IF('2-E-Communication'!$AG$66="no","",ROUND($I3049,4))</f>
        <v>2.8000000000000001E-2</v>
      </c>
      <c r="L3049" s="134">
        <f>IF('2-E-Communication'!$AG$67="no","",ROUND($I3049,4))</f>
        <v>2.8000000000000001E-2</v>
      </c>
      <c r="M3049" s="134">
        <f>IF('2-E-Communication'!$AG$68="no","",ROUND($I3049,4))</f>
        <v>2.8000000000000001E-2</v>
      </c>
    </row>
    <row r="3050" spans="9:13" x14ac:dyDescent="0.25">
      <c r="I3050" s="134">
        <f t="shared" si="240"/>
        <v>2.9000000000000019E-2</v>
      </c>
      <c r="J3050" s="134">
        <f>IF('2-E-Communication'!$AG$65="no","",ROUND($I3050,4))</f>
        <v>2.9000000000000001E-2</v>
      </c>
      <c r="K3050" s="134">
        <f>IF('2-E-Communication'!$AG$66="no","",ROUND($I3050,4))</f>
        <v>2.9000000000000001E-2</v>
      </c>
      <c r="L3050" s="134">
        <f>IF('2-E-Communication'!$AG$67="no","",ROUND($I3050,4))</f>
        <v>2.9000000000000001E-2</v>
      </c>
      <c r="M3050" s="134">
        <f>IF('2-E-Communication'!$AG$68="no","",ROUND($I3050,4))</f>
        <v>2.9000000000000001E-2</v>
      </c>
    </row>
    <row r="3051" spans="9:13" x14ac:dyDescent="0.25">
      <c r="I3051" s="134">
        <f t="shared" si="240"/>
        <v>3.000000000000002E-2</v>
      </c>
      <c r="J3051" s="134">
        <f>IF('2-E-Communication'!$AG$65="no","",ROUND($I3051,4))</f>
        <v>0.03</v>
      </c>
      <c r="K3051" s="134">
        <f>IF('2-E-Communication'!$AG$66="no","",ROUND($I3051,4))</f>
        <v>0.03</v>
      </c>
      <c r="L3051" s="134">
        <f>IF('2-E-Communication'!$AG$67="no","",ROUND($I3051,4))</f>
        <v>0.03</v>
      </c>
      <c r="M3051" s="134">
        <f>IF('2-E-Communication'!$AG$68="no","",ROUND($I3051,4))</f>
        <v>0.03</v>
      </c>
    </row>
    <row r="3052" spans="9:13" x14ac:dyDescent="0.25">
      <c r="I3052" s="134">
        <f t="shared" si="240"/>
        <v>3.1000000000000021E-2</v>
      </c>
      <c r="J3052" s="134">
        <f>IF('2-E-Communication'!$AG$65="no","",ROUND($I3052,4))</f>
        <v>3.1E-2</v>
      </c>
      <c r="K3052" s="134">
        <f>IF('2-E-Communication'!$AG$66="no","",ROUND($I3052,4))</f>
        <v>3.1E-2</v>
      </c>
      <c r="L3052" s="134">
        <f>IF('2-E-Communication'!$AG$67="no","",ROUND($I3052,4))</f>
        <v>3.1E-2</v>
      </c>
      <c r="M3052" s="134">
        <f>IF('2-E-Communication'!$AG$68="no","",ROUND($I3052,4))</f>
        <v>3.1E-2</v>
      </c>
    </row>
    <row r="3053" spans="9:13" x14ac:dyDescent="0.25">
      <c r="I3053" s="134">
        <f t="shared" si="240"/>
        <v>3.2000000000000021E-2</v>
      </c>
      <c r="J3053" s="134">
        <f>IF('2-E-Communication'!$AG$65="no","",ROUND($I3053,4))</f>
        <v>3.2000000000000001E-2</v>
      </c>
      <c r="K3053" s="134">
        <f>IF('2-E-Communication'!$AG$66="no","",ROUND($I3053,4))</f>
        <v>3.2000000000000001E-2</v>
      </c>
      <c r="L3053" s="134">
        <f>IF('2-E-Communication'!$AG$67="no","",ROUND($I3053,4))</f>
        <v>3.2000000000000001E-2</v>
      </c>
      <c r="M3053" s="134">
        <f>IF('2-E-Communication'!$AG$68="no","",ROUND($I3053,4))</f>
        <v>3.2000000000000001E-2</v>
      </c>
    </row>
    <row r="3054" spans="9:13" x14ac:dyDescent="0.25">
      <c r="I3054" s="134">
        <f t="shared" si="240"/>
        <v>3.3000000000000022E-2</v>
      </c>
      <c r="J3054" s="134">
        <f>IF('2-E-Communication'!$AG$65="no","",ROUND($I3054,4))</f>
        <v>3.3000000000000002E-2</v>
      </c>
      <c r="K3054" s="134">
        <f>IF('2-E-Communication'!$AG$66="no","",ROUND($I3054,4))</f>
        <v>3.3000000000000002E-2</v>
      </c>
      <c r="L3054" s="134">
        <f>IF('2-E-Communication'!$AG$67="no","",ROUND($I3054,4))</f>
        <v>3.3000000000000002E-2</v>
      </c>
      <c r="M3054" s="134">
        <f>IF('2-E-Communication'!$AG$68="no","",ROUND($I3054,4))</f>
        <v>3.3000000000000002E-2</v>
      </c>
    </row>
    <row r="3055" spans="9:13" x14ac:dyDescent="0.25">
      <c r="I3055" s="134">
        <f t="shared" si="240"/>
        <v>3.4000000000000023E-2</v>
      </c>
      <c r="J3055" s="134">
        <f>IF('2-E-Communication'!$AG$65="no","",ROUND($I3055,4))</f>
        <v>3.4000000000000002E-2</v>
      </c>
      <c r="K3055" s="134">
        <f>IF('2-E-Communication'!$AG$66="no","",ROUND($I3055,4))</f>
        <v>3.4000000000000002E-2</v>
      </c>
      <c r="L3055" s="134">
        <f>IF('2-E-Communication'!$AG$67="no","",ROUND($I3055,4))</f>
        <v>3.4000000000000002E-2</v>
      </c>
      <c r="M3055" s="134">
        <f>IF('2-E-Communication'!$AG$68="no","",ROUND($I3055,4))</f>
        <v>3.4000000000000002E-2</v>
      </c>
    </row>
    <row r="3056" spans="9:13" x14ac:dyDescent="0.25">
      <c r="I3056" s="134">
        <f t="shared" si="240"/>
        <v>3.5000000000000024E-2</v>
      </c>
      <c r="J3056" s="134">
        <f>IF('2-E-Communication'!$AG$65="no","",ROUND($I3056,4))</f>
        <v>3.5000000000000003E-2</v>
      </c>
      <c r="K3056" s="134">
        <f>IF('2-E-Communication'!$AG$66="no","",ROUND($I3056,4))</f>
        <v>3.5000000000000003E-2</v>
      </c>
      <c r="L3056" s="134">
        <f>IF('2-E-Communication'!$AG$67="no","",ROUND($I3056,4))</f>
        <v>3.5000000000000003E-2</v>
      </c>
      <c r="M3056" s="134">
        <f>IF('2-E-Communication'!$AG$68="no","",ROUND($I3056,4))</f>
        <v>3.5000000000000003E-2</v>
      </c>
    </row>
    <row r="3057" spans="9:13" x14ac:dyDescent="0.25">
      <c r="I3057" s="134">
        <f>I3056+0.001</f>
        <v>3.6000000000000025E-2</v>
      </c>
      <c r="J3057" s="134">
        <f>IF('2-E-Communication'!$AG$65="no","",ROUND($I3057,4))</f>
        <v>3.5999999999999997E-2</v>
      </c>
      <c r="K3057" s="134">
        <f>IF('2-E-Communication'!$AG$66="no","",ROUND($I3057,4))</f>
        <v>3.5999999999999997E-2</v>
      </c>
      <c r="L3057" s="134">
        <f>IF('2-E-Communication'!$AG$67="no","",ROUND($I3057,4))</f>
        <v>3.5999999999999997E-2</v>
      </c>
      <c r="M3057" s="134">
        <f>IF('2-E-Communication'!$AG$68="no","",ROUND($I3057,4))</f>
        <v>3.5999999999999997E-2</v>
      </c>
    </row>
    <row r="3058" spans="9:13" x14ac:dyDescent="0.25">
      <c r="I3058" s="134">
        <f t="shared" si="240"/>
        <v>3.7000000000000026E-2</v>
      </c>
      <c r="J3058" s="134">
        <f>IF('2-E-Communication'!$AG$65="no","",ROUND($I3058,4))</f>
        <v>3.6999999999999998E-2</v>
      </c>
      <c r="K3058" s="134">
        <f>IF('2-E-Communication'!$AG$66="no","",ROUND($I3058,4))</f>
        <v>3.6999999999999998E-2</v>
      </c>
      <c r="L3058" s="134">
        <f>IF('2-E-Communication'!$AG$67="no","",ROUND($I3058,4))</f>
        <v>3.6999999999999998E-2</v>
      </c>
      <c r="M3058" s="134">
        <f>IF('2-E-Communication'!$AG$68="no","",ROUND($I3058,4))</f>
        <v>3.6999999999999998E-2</v>
      </c>
    </row>
    <row r="3059" spans="9:13" x14ac:dyDescent="0.25">
      <c r="I3059" s="134">
        <f t="shared" si="240"/>
        <v>3.8000000000000027E-2</v>
      </c>
      <c r="J3059" s="134">
        <f>IF('2-E-Communication'!$AG$65="no","",ROUND($I3059,4))</f>
        <v>3.7999999999999999E-2</v>
      </c>
      <c r="K3059" s="134">
        <f>IF('2-E-Communication'!$AG$66="no","",ROUND($I3059,4))</f>
        <v>3.7999999999999999E-2</v>
      </c>
      <c r="L3059" s="134">
        <f>IF('2-E-Communication'!$AG$67="no","",ROUND($I3059,4))</f>
        <v>3.7999999999999999E-2</v>
      </c>
      <c r="M3059" s="134">
        <f>IF('2-E-Communication'!$AG$68="no","",ROUND($I3059,4))</f>
        <v>3.7999999999999999E-2</v>
      </c>
    </row>
    <row r="3060" spans="9:13" x14ac:dyDescent="0.25">
      <c r="I3060" s="134">
        <f t="shared" si="240"/>
        <v>3.9000000000000028E-2</v>
      </c>
      <c r="J3060" s="134">
        <f>IF('2-E-Communication'!$AG$65="no","",ROUND($I3060,4))</f>
        <v>3.9E-2</v>
      </c>
      <c r="K3060" s="134">
        <f>IF('2-E-Communication'!$AG$66="no","",ROUND($I3060,4))</f>
        <v>3.9E-2</v>
      </c>
      <c r="L3060" s="134">
        <f>IF('2-E-Communication'!$AG$67="no","",ROUND($I3060,4))</f>
        <v>3.9E-2</v>
      </c>
      <c r="M3060" s="134">
        <f>IF('2-E-Communication'!$AG$68="no","",ROUND($I3060,4))</f>
        <v>3.9E-2</v>
      </c>
    </row>
    <row r="3061" spans="9:13" x14ac:dyDescent="0.25">
      <c r="I3061" s="134">
        <f t="shared" si="240"/>
        <v>4.0000000000000029E-2</v>
      </c>
      <c r="J3061" s="134">
        <f>IF('2-E-Communication'!$AG$65="no","",ROUND($I3061,4))</f>
        <v>0.04</v>
      </c>
      <c r="K3061" s="134">
        <f>IF('2-E-Communication'!$AG$66="no","",ROUND($I3061,4))</f>
        <v>0.04</v>
      </c>
      <c r="L3061" s="134">
        <f>IF('2-E-Communication'!$AG$67="no","",ROUND($I3061,4))</f>
        <v>0.04</v>
      </c>
      <c r="M3061" s="134">
        <f>IF('2-E-Communication'!$AG$68="no","",ROUND($I3061,4))</f>
        <v>0.04</v>
      </c>
    </row>
    <row r="3062" spans="9:13" x14ac:dyDescent="0.25">
      <c r="I3062" s="134">
        <f t="shared" si="240"/>
        <v>4.1000000000000029E-2</v>
      </c>
      <c r="J3062" s="134">
        <f>IF('2-E-Communication'!$AG$65="no","",ROUND($I3062,4))</f>
        <v>4.1000000000000002E-2</v>
      </c>
      <c r="K3062" s="134">
        <f>IF('2-E-Communication'!$AG$66="no","",ROUND($I3062,4))</f>
        <v>4.1000000000000002E-2</v>
      </c>
      <c r="L3062" s="134">
        <f>IF('2-E-Communication'!$AG$67="no","",ROUND($I3062,4))</f>
        <v>4.1000000000000002E-2</v>
      </c>
      <c r="M3062" s="134">
        <f>IF('2-E-Communication'!$AG$68="no","",ROUND($I3062,4))</f>
        <v>4.1000000000000002E-2</v>
      </c>
    </row>
    <row r="3063" spans="9:13" x14ac:dyDescent="0.25">
      <c r="I3063" s="134">
        <f t="shared" si="240"/>
        <v>4.200000000000003E-2</v>
      </c>
      <c r="J3063" s="134">
        <f>IF('2-E-Communication'!$AG$65="no","",ROUND($I3063,4))</f>
        <v>4.2000000000000003E-2</v>
      </c>
      <c r="K3063" s="134">
        <f>IF('2-E-Communication'!$AG$66="no","",ROUND($I3063,4))</f>
        <v>4.2000000000000003E-2</v>
      </c>
      <c r="L3063" s="134">
        <f>IF('2-E-Communication'!$AG$67="no","",ROUND($I3063,4))</f>
        <v>4.2000000000000003E-2</v>
      </c>
      <c r="M3063" s="134">
        <f>IF('2-E-Communication'!$AG$68="no","",ROUND($I3063,4))</f>
        <v>4.2000000000000003E-2</v>
      </c>
    </row>
    <row r="3064" spans="9:13" x14ac:dyDescent="0.25">
      <c r="I3064" s="134">
        <f t="shared" si="240"/>
        <v>4.3000000000000031E-2</v>
      </c>
      <c r="J3064" s="134">
        <f>IF('2-E-Communication'!$AG$65="no","",ROUND($I3064,4))</f>
        <v>4.2999999999999997E-2</v>
      </c>
      <c r="K3064" s="134">
        <f>IF('2-E-Communication'!$AG$66="no","",ROUND($I3064,4))</f>
        <v>4.2999999999999997E-2</v>
      </c>
      <c r="L3064" s="134">
        <f>IF('2-E-Communication'!$AG$67="no","",ROUND($I3064,4))</f>
        <v>4.2999999999999997E-2</v>
      </c>
      <c r="M3064" s="134">
        <f>IF('2-E-Communication'!$AG$68="no","",ROUND($I3064,4))</f>
        <v>4.2999999999999997E-2</v>
      </c>
    </row>
    <row r="3065" spans="9:13" x14ac:dyDescent="0.25">
      <c r="I3065" s="134">
        <f t="shared" si="240"/>
        <v>4.4000000000000032E-2</v>
      </c>
      <c r="J3065" s="134">
        <f>IF('2-E-Communication'!$AG$65="no","",ROUND($I3065,4))</f>
        <v>4.3999999999999997E-2</v>
      </c>
      <c r="K3065" s="134">
        <f>IF('2-E-Communication'!$AG$66="no","",ROUND($I3065,4))</f>
        <v>4.3999999999999997E-2</v>
      </c>
      <c r="L3065" s="134">
        <f>IF('2-E-Communication'!$AG$67="no","",ROUND($I3065,4))</f>
        <v>4.3999999999999997E-2</v>
      </c>
      <c r="M3065" s="134">
        <f>IF('2-E-Communication'!$AG$68="no","",ROUND($I3065,4))</f>
        <v>4.3999999999999997E-2</v>
      </c>
    </row>
    <row r="3066" spans="9:13" x14ac:dyDescent="0.25">
      <c r="I3066" s="134">
        <f t="shared" si="240"/>
        <v>4.5000000000000033E-2</v>
      </c>
      <c r="J3066" s="134">
        <f>IF('2-E-Communication'!$AG$65="no","",ROUND($I3066,4))</f>
        <v>4.4999999999999998E-2</v>
      </c>
      <c r="K3066" s="134">
        <f>IF('2-E-Communication'!$AG$66="no","",ROUND($I3066,4))</f>
        <v>4.4999999999999998E-2</v>
      </c>
      <c r="L3066" s="134">
        <f>IF('2-E-Communication'!$AG$67="no","",ROUND($I3066,4))</f>
        <v>4.4999999999999998E-2</v>
      </c>
      <c r="M3066" s="134">
        <f>IF('2-E-Communication'!$AG$68="no","",ROUND($I3066,4))</f>
        <v>4.4999999999999998E-2</v>
      </c>
    </row>
    <row r="3067" spans="9:13" x14ac:dyDescent="0.25">
      <c r="I3067" s="134">
        <f>I3066+0.001</f>
        <v>4.6000000000000034E-2</v>
      </c>
      <c r="J3067" s="134">
        <f>IF('2-E-Communication'!$AG$65="no","",ROUND($I3067,4))</f>
        <v>4.5999999999999999E-2</v>
      </c>
      <c r="K3067" s="134">
        <f>IF('2-E-Communication'!$AG$66="no","",ROUND($I3067,4))</f>
        <v>4.5999999999999999E-2</v>
      </c>
      <c r="L3067" s="134">
        <f>IF('2-E-Communication'!$AG$67="no","",ROUND($I3067,4))</f>
        <v>4.5999999999999999E-2</v>
      </c>
      <c r="M3067" s="134">
        <f>IF('2-E-Communication'!$AG$68="no","",ROUND($I3067,4))</f>
        <v>4.5999999999999999E-2</v>
      </c>
    </row>
    <row r="3068" spans="9:13" x14ac:dyDescent="0.25">
      <c r="I3068" s="134">
        <f t="shared" si="240"/>
        <v>4.7000000000000035E-2</v>
      </c>
      <c r="J3068" s="134">
        <f>IF('2-E-Communication'!$AG$65="no","",ROUND($I3068,4))</f>
        <v>4.7E-2</v>
      </c>
      <c r="K3068" s="134">
        <f>IF('2-E-Communication'!$AG$66="no","",ROUND($I3068,4))</f>
        <v>4.7E-2</v>
      </c>
      <c r="L3068" s="134">
        <f>IF('2-E-Communication'!$AG$67="no","",ROUND($I3068,4))</f>
        <v>4.7E-2</v>
      </c>
      <c r="M3068" s="134">
        <f>IF('2-E-Communication'!$AG$68="no","",ROUND($I3068,4))</f>
        <v>4.7E-2</v>
      </c>
    </row>
    <row r="3069" spans="9:13" x14ac:dyDescent="0.25">
      <c r="I3069" s="134">
        <f t="shared" si="240"/>
        <v>4.8000000000000036E-2</v>
      </c>
      <c r="J3069" s="134">
        <f>IF('2-E-Communication'!$AG$65="no","",ROUND($I3069,4))</f>
        <v>4.8000000000000001E-2</v>
      </c>
      <c r="K3069" s="134">
        <f>IF('2-E-Communication'!$AG$66="no","",ROUND($I3069,4))</f>
        <v>4.8000000000000001E-2</v>
      </c>
      <c r="L3069" s="134">
        <f>IF('2-E-Communication'!$AG$67="no","",ROUND($I3069,4))</f>
        <v>4.8000000000000001E-2</v>
      </c>
      <c r="M3069" s="134">
        <f>IF('2-E-Communication'!$AG$68="no","",ROUND($I3069,4))</f>
        <v>4.8000000000000001E-2</v>
      </c>
    </row>
    <row r="3070" spans="9:13" x14ac:dyDescent="0.25">
      <c r="I3070" s="134">
        <f t="shared" si="240"/>
        <v>4.9000000000000037E-2</v>
      </c>
      <c r="J3070" s="134">
        <f>IF('2-E-Communication'!$AG$65="no","",ROUND($I3070,4))</f>
        <v>4.9000000000000002E-2</v>
      </c>
      <c r="K3070" s="134">
        <f>IF('2-E-Communication'!$AG$66="no","",ROUND($I3070,4))</f>
        <v>4.9000000000000002E-2</v>
      </c>
      <c r="L3070" s="134">
        <f>IF('2-E-Communication'!$AG$67="no","",ROUND($I3070,4))</f>
        <v>4.9000000000000002E-2</v>
      </c>
      <c r="M3070" s="134">
        <f>IF('2-E-Communication'!$AG$68="no","",ROUND($I3070,4))</f>
        <v>4.9000000000000002E-2</v>
      </c>
    </row>
    <row r="3071" spans="9:13" x14ac:dyDescent="0.25">
      <c r="I3071" s="134">
        <f t="shared" si="240"/>
        <v>5.0000000000000037E-2</v>
      </c>
      <c r="J3071" s="134">
        <f>IF('2-E-Communication'!$AG$65="no","",ROUND($I3071,4))</f>
        <v>0.05</v>
      </c>
      <c r="K3071" s="134">
        <f>IF('2-E-Communication'!$AG$66="no","",ROUND($I3071,4))</f>
        <v>0.05</v>
      </c>
      <c r="L3071" s="134">
        <f>IF('2-E-Communication'!$AG$67="no","",ROUND($I3071,4))</f>
        <v>0.05</v>
      </c>
      <c r="M3071" s="134">
        <f>IF('2-E-Communication'!$AG$68="no","",ROUND($I3071,4))</f>
        <v>0.05</v>
      </c>
    </row>
    <row r="3072" spans="9:13" x14ac:dyDescent="0.25">
      <c r="I3072" s="134">
        <f t="shared" si="240"/>
        <v>5.1000000000000038E-2</v>
      </c>
      <c r="J3072" s="134">
        <f>IF('2-E-Communication'!$AG$65="no","",ROUND($I3072,4))</f>
        <v>5.0999999999999997E-2</v>
      </c>
      <c r="K3072" s="134">
        <f>IF('2-E-Communication'!$AG$66="no","",ROUND($I3072,4))</f>
        <v>5.0999999999999997E-2</v>
      </c>
      <c r="L3072" s="134">
        <f>IF('2-E-Communication'!$AG$67="no","",ROUND($I3072,4))</f>
        <v>5.0999999999999997E-2</v>
      </c>
      <c r="M3072" s="134">
        <f>IF('2-E-Communication'!$AG$68="no","",ROUND($I3072,4))</f>
        <v>5.0999999999999997E-2</v>
      </c>
    </row>
    <row r="3073" spans="9:13" x14ac:dyDescent="0.25">
      <c r="I3073" s="134">
        <f t="shared" si="240"/>
        <v>5.2000000000000039E-2</v>
      </c>
      <c r="J3073" s="134">
        <f>IF('2-E-Communication'!$AG$65="no","",ROUND($I3073,4))</f>
        <v>5.1999999999999998E-2</v>
      </c>
      <c r="K3073" s="134">
        <f>IF('2-E-Communication'!$AG$66="no","",ROUND($I3073,4))</f>
        <v>5.1999999999999998E-2</v>
      </c>
      <c r="L3073" s="134">
        <f>IF('2-E-Communication'!$AG$67="no","",ROUND($I3073,4))</f>
        <v>5.1999999999999998E-2</v>
      </c>
      <c r="M3073" s="134">
        <f>IF('2-E-Communication'!$AG$68="no","",ROUND($I3073,4))</f>
        <v>5.1999999999999998E-2</v>
      </c>
    </row>
    <row r="3074" spans="9:13" x14ac:dyDescent="0.25">
      <c r="I3074" s="134">
        <f t="shared" si="240"/>
        <v>5.300000000000004E-2</v>
      </c>
      <c r="J3074" s="134">
        <f>IF('2-E-Communication'!$AG$65="no","",ROUND($I3074,4))</f>
        <v>5.2999999999999999E-2</v>
      </c>
      <c r="K3074" s="134">
        <f>IF('2-E-Communication'!$AG$66="no","",ROUND($I3074,4))</f>
        <v>5.2999999999999999E-2</v>
      </c>
      <c r="L3074" s="134">
        <f>IF('2-E-Communication'!$AG$67="no","",ROUND($I3074,4))</f>
        <v>5.2999999999999999E-2</v>
      </c>
      <c r="M3074" s="134">
        <f>IF('2-E-Communication'!$AG$68="no","",ROUND($I3074,4))</f>
        <v>5.2999999999999999E-2</v>
      </c>
    </row>
    <row r="3075" spans="9:13" x14ac:dyDescent="0.25">
      <c r="I3075" s="134">
        <f t="shared" si="240"/>
        <v>5.4000000000000041E-2</v>
      </c>
      <c r="J3075" s="134">
        <f>IF('2-E-Communication'!$AG$65="no","",ROUND($I3075,4))</f>
        <v>5.3999999999999999E-2</v>
      </c>
      <c r="K3075" s="134">
        <f>IF('2-E-Communication'!$AG$66="no","",ROUND($I3075,4))</f>
        <v>5.3999999999999999E-2</v>
      </c>
      <c r="L3075" s="134">
        <f>IF('2-E-Communication'!$AG$67="no","",ROUND($I3075,4))</f>
        <v>5.3999999999999999E-2</v>
      </c>
      <c r="M3075" s="134">
        <f>IF('2-E-Communication'!$AG$68="no","",ROUND($I3075,4))</f>
        <v>5.3999999999999999E-2</v>
      </c>
    </row>
    <row r="3076" spans="9:13" x14ac:dyDescent="0.25">
      <c r="I3076" s="134">
        <f t="shared" si="240"/>
        <v>5.5000000000000042E-2</v>
      </c>
      <c r="J3076" s="134">
        <f>IF('2-E-Communication'!$AG$65="no","",ROUND($I3076,4))</f>
        <v>5.5E-2</v>
      </c>
      <c r="K3076" s="134">
        <f>IF('2-E-Communication'!$AG$66="no","",ROUND($I3076,4))</f>
        <v>5.5E-2</v>
      </c>
      <c r="L3076" s="134">
        <f>IF('2-E-Communication'!$AG$67="no","",ROUND($I3076,4))</f>
        <v>5.5E-2</v>
      </c>
      <c r="M3076" s="134">
        <f>IF('2-E-Communication'!$AG$68="no","",ROUND($I3076,4))</f>
        <v>5.5E-2</v>
      </c>
    </row>
    <row r="3077" spans="9:13" x14ac:dyDescent="0.25">
      <c r="I3077" s="134">
        <f>I3076+0.001</f>
        <v>5.6000000000000043E-2</v>
      </c>
      <c r="J3077" s="134">
        <f>IF('2-E-Communication'!$AG$65="no","",ROUND($I3077,4))</f>
        <v>5.6000000000000001E-2</v>
      </c>
      <c r="K3077" s="134">
        <f>IF('2-E-Communication'!$AG$66="no","",ROUND($I3077,4))</f>
        <v>5.6000000000000001E-2</v>
      </c>
      <c r="L3077" s="134">
        <f>IF('2-E-Communication'!$AG$67="no","",ROUND($I3077,4))</f>
        <v>5.6000000000000001E-2</v>
      </c>
      <c r="M3077" s="134">
        <f>IF('2-E-Communication'!$AG$68="no","",ROUND($I3077,4))</f>
        <v>5.6000000000000001E-2</v>
      </c>
    </row>
    <row r="3078" spans="9:13" x14ac:dyDescent="0.25">
      <c r="I3078" s="134">
        <f t="shared" ref="I3078:I3141" si="241">I3077+0.001</f>
        <v>5.7000000000000044E-2</v>
      </c>
      <c r="J3078" s="134">
        <f>IF('2-E-Communication'!$AG$65="no","",ROUND($I3078,4))</f>
        <v>5.7000000000000002E-2</v>
      </c>
      <c r="K3078" s="134">
        <f>IF('2-E-Communication'!$AG$66="no","",ROUND($I3078,4))</f>
        <v>5.7000000000000002E-2</v>
      </c>
      <c r="L3078" s="134">
        <f>IF('2-E-Communication'!$AG$67="no","",ROUND($I3078,4))</f>
        <v>5.7000000000000002E-2</v>
      </c>
      <c r="M3078" s="134">
        <f>IF('2-E-Communication'!$AG$68="no","",ROUND($I3078,4))</f>
        <v>5.7000000000000002E-2</v>
      </c>
    </row>
    <row r="3079" spans="9:13" x14ac:dyDescent="0.25">
      <c r="I3079" s="134">
        <f t="shared" si="241"/>
        <v>5.8000000000000045E-2</v>
      </c>
      <c r="J3079" s="134">
        <f>IF('2-E-Communication'!$AG$65="no","",ROUND($I3079,4))</f>
        <v>5.8000000000000003E-2</v>
      </c>
      <c r="K3079" s="134">
        <f>IF('2-E-Communication'!$AG$66="no","",ROUND($I3079,4))</f>
        <v>5.8000000000000003E-2</v>
      </c>
      <c r="L3079" s="134">
        <f>IF('2-E-Communication'!$AG$67="no","",ROUND($I3079,4))</f>
        <v>5.8000000000000003E-2</v>
      </c>
      <c r="M3079" s="134">
        <f>IF('2-E-Communication'!$AG$68="no","",ROUND($I3079,4))</f>
        <v>5.8000000000000003E-2</v>
      </c>
    </row>
    <row r="3080" spans="9:13" x14ac:dyDescent="0.25">
      <c r="I3080" s="134">
        <f t="shared" si="241"/>
        <v>5.9000000000000045E-2</v>
      </c>
      <c r="J3080" s="134">
        <f>IF('2-E-Communication'!$AG$65="no","",ROUND($I3080,4))</f>
        <v>5.8999999999999997E-2</v>
      </c>
      <c r="K3080" s="134">
        <f>IF('2-E-Communication'!$AG$66="no","",ROUND($I3080,4))</f>
        <v>5.8999999999999997E-2</v>
      </c>
      <c r="L3080" s="134">
        <f>IF('2-E-Communication'!$AG$67="no","",ROUND($I3080,4))</f>
        <v>5.8999999999999997E-2</v>
      </c>
      <c r="M3080" s="134">
        <f>IF('2-E-Communication'!$AG$68="no","",ROUND($I3080,4))</f>
        <v>5.8999999999999997E-2</v>
      </c>
    </row>
    <row r="3081" spans="9:13" x14ac:dyDescent="0.25">
      <c r="I3081" s="134">
        <f t="shared" si="241"/>
        <v>6.0000000000000046E-2</v>
      </c>
      <c r="J3081" s="134">
        <f>IF('2-E-Communication'!$AG$65="no","",ROUND($I3081,4))</f>
        <v>0.06</v>
      </c>
      <c r="K3081" s="134">
        <f>IF('2-E-Communication'!$AG$66="no","",ROUND($I3081,4))</f>
        <v>0.06</v>
      </c>
      <c r="L3081" s="134">
        <f>IF('2-E-Communication'!$AG$67="no","",ROUND($I3081,4))</f>
        <v>0.06</v>
      </c>
      <c r="M3081" s="134">
        <f>IF('2-E-Communication'!$AG$68="no","",ROUND($I3081,4))</f>
        <v>0.06</v>
      </c>
    </row>
    <row r="3082" spans="9:13" x14ac:dyDescent="0.25">
      <c r="I3082" s="134">
        <f t="shared" si="241"/>
        <v>6.1000000000000047E-2</v>
      </c>
      <c r="J3082" s="134">
        <f>IF('2-E-Communication'!$AG$65="no","",ROUND($I3082,4))</f>
        <v>6.0999999999999999E-2</v>
      </c>
      <c r="K3082" s="134">
        <f>IF('2-E-Communication'!$AG$66="no","",ROUND($I3082,4))</f>
        <v>6.0999999999999999E-2</v>
      </c>
      <c r="L3082" s="134">
        <f>IF('2-E-Communication'!$AG$67="no","",ROUND($I3082,4))</f>
        <v>6.0999999999999999E-2</v>
      </c>
      <c r="M3082" s="134">
        <f>IF('2-E-Communication'!$AG$68="no","",ROUND($I3082,4))</f>
        <v>6.0999999999999999E-2</v>
      </c>
    </row>
    <row r="3083" spans="9:13" x14ac:dyDescent="0.25">
      <c r="I3083" s="134">
        <f t="shared" si="241"/>
        <v>6.2000000000000048E-2</v>
      </c>
      <c r="J3083" s="134">
        <f>IF('2-E-Communication'!$AG$65="no","",ROUND($I3083,4))</f>
        <v>6.2E-2</v>
      </c>
      <c r="K3083" s="134">
        <f>IF('2-E-Communication'!$AG$66="no","",ROUND($I3083,4))</f>
        <v>6.2E-2</v>
      </c>
      <c r="L3083" s="134">
        <f>IF('2-E-Communication'!$AG$67="no","",ROUND($I3083,4))</f>
        <v>6.2E-2</v>
      </c>
      <c r="M3083" s="134">
        <f>IF('2-E-Communication'!$AG$68="no","",ROUND($I3083,4))</f>
        <v>6.2E-2</v>
      </c>
    </row>
    <row r="3084" spans="9:13" x14ac:dyDescent="0.25">
      <c r="I3084" s="134">
        <f t="shared" si="241"/>
        <v>6.3000000000000042E-2</v>
      </c>
      <c r="J3084" s="134">
        <f>IF('2-E-Communication'!$AG$65="no","",ROUND($I3084,4))</f>
        <v>6.3E-2</v>
      </c>
      <c r="K3084" s="134">
        <f>IF('2-E-Communication'!$AG$66="no","",ROUND($I3084,4))</f>
        <v>6.3E-2</v>
      </c>
      <c r="L3084" s="134">
        <f>IF('2-E-Communication'!$AG$67="no","",ROUND($I3084,4))</f>
        <v>6.3E-2</v>
      </c>
      <c r="M3084" s="134">
        <f>IF('2-E-Communication'!$AG$68="no","",ROUND($I3084,4))</f>
        <v>6.3E-2</v>
      </c>
    </row>
    <row r="3085" spans="9:13" x14ac:dyDescent="0.25">
      <c r="I3085" s="134">
        <f t="shared" si="241"/>
        <v>6.4000000000000043E-2</v>
      </c>
      <c r="J3085" s="134">
        <f>IF('2-E-Communication'!$AG$65="no","",ROUND($I3085,4))</f>
        <v>6.4000000000000001E-2</v>
      </c>
      <c r="K3085" s="134">
        <f>IF('2-E-Communication'!$AG$66="no","",ROUND($I3085,4))</f>
        <v>6.4000000000000001E-2</v>
      </c>
      <c r="L3085" s="134">
        <f>IF('2-E-Communication'!$AG$67="no","",ROUND($I3085,4))</f>
        <v>6.4000000000000001E-2</v>
      </c>
      <c r="M3085" s="134">
        <f>IF('2-E-Communication'!$AG$68="no","",ROUND($I3085,4))</f>
        <v>6.4000000000000001E-2</v>
      </c>
    </row>
    <row r="3086" spans="9:13" x14ac:dyDescent="0.25">
      <c r="I3086" s="134">
        <f t="shared" si="241"/>
        <v>6.5000000000000044E-2</v>
      </c>
      <c r="J3086" s="134">
        <f>IF('2-E-Communication'!$AG$65="no","",ROUND($I3086,4))</f>
        <v>6.5000000000000002E-2</v>
      </c>
      <c r="K3086" s="134">
        <f>IF('2-E-Communication'!$AG$66="no","",ROUND($I3086,4))</f>
        <v>6.5000000000000002E-2</v>
      </c>
      <c r="L3086" s="134">
        <f>IF('2-E-Communication'!$AG$67="no","",ROUND($I3086,4))</f>
        <v>6.5000000000000002E-2</v>
      </c>
      <c r="M3086" s="134">
        <f>IF('2-E-Communication'!$AG$68="no","",ROUND($I3086,4))</f>
        <v>6.5000000000000002E-2</v>
      </c>
    </row>
    <row r="3087" spans="9:13" x14ac:dyDescent="0.25">
      <c r="I3087" s="134">
        <f t="shared" si="241"/>
        <v>6.6000000000000045E-2</v>
      </c>
      <c r="J3087" s="134">
        <f>IF('2-E-Communication'!$AG$65="no","",ROUND($I3087,4))</f>
        <v>6.6000000000000003E-2</v>
      </c>
      <c r="K3087" s="134">
        <f>IF('2-E-Communication'!$AG$66="no","",ROUND($I3087,4))</f>
        <v>6.6000000000000003E-2</v>
      </c>
      <c r="L3087" s="134">
        <f>IF('2-E-Communication'!$AG$67="no","",ROUND($I3087,4))</f>
        <v>6.6000000000000003E-2</v>
      </c>
      <c r="M3087" s="134">
        <f>IF('2-E-Communication'!$AG$68="no","",ROUND($I3087,4))</f>
        <v>6.6000000000000003E-2</v>
      </c>
    </row>
    <row r="3088" spans="9:13" x14ac:dyDescent="0.25">
      <c r="I3088" s="134">
        <f t="shared" si="241"/>
        <v>6.7000000000000046E-2</v>
      </c>
      <c r="J3088" s="134">
        <f>IF('2-E-Communication'!$AG$65="no","",ROUND($I3088,4))</f>
        <v>6.7000000000000004E-2</v>
      </c>
      <c r="K3088" s="134">
        <f>IF('2-E-Communication'!$AG$66="no","",ROUND($I3088,4))</f>
        <v>6.7000000000000004E-2</v>
      </c>
      <c r="L3088" s="134">
        <f>IF('2-E-Communication'!$AG$67="no","",ROUND($I3088,4))</f>
        <v>6.7000000000000004E-2</v>
      </c>
      <c r="M3088" s="134">
        <f>IF('2-E-Communication'!$AG$68="no","",ROUND($I3088,4))</f>
        <v>6.7000000000000004E-2</v>
      </c>
    </row>
    <row r="3089" spans="9:13" x14ac:dyDescent="0.25">
      <c r="I3089" s="134">
        <f t="shared" si="241"/>
        <v>6.8000000000000047E-2</v>
      </c>
      <c r="J3089" s="134">
        <f>IF('2-E-Communication'!$AG$65="no","",ROUND($I3089,4))</f>
        <v>6.8000000000000005E-2</v>
      </c>
      <c r="K3089" s="134">
        <f>IF('2-E-Communication'!$AG$66="no","",ROUND($I3089,4))</f>
        <v>6.8000000000000005E-2</v>
      </c>
      <c r="L3089" s="134">
        <f>IF('2-E-Communication'!$AG$67="no","",ROUND($I3089,4))</f>
        <v>6.8000000000000005E-2</v>
      </c>
      <c r="M3089" s="134">
        <f>IF('2-E-Communication'!$AG$68="no","",ROUND($I3089,4))</f>
        <v>6.8000000000000005E-2</v>
      </c>
    </row>
    <row r="3090" spans="9:13" x14ac:dyDescent="0.25">
      <c r="I3090" s="134">
        <f t="shared" si="241"/>
        <v>6.9000000000000047E-2</v>
      </c>
      <c r="J3090" s="134">
        <f>IF('2-E-Communication'!$AG$65="no","",ROUND($I3090,4))</f>
        <v>6.9000000000000006E-2</v>
      </c>
      <c r="K3090" s="134">
        <f>IF('2-E-Communication'!$AG$66="no","",ROUND($I3090,4))</f>
        <v>6.9000000000000006E-2</v>
      </c>
      <c r="L3090" s="134">
        <f>IF('2-E-Communication'!$AG$67="no","",ROUND($I3090,4))</f>
        <v>6.9000000000000006E-2</v>
      </c>
      <c r="M3090" s="134">
        <f>IF('2-E-Communication'!$AG$68="no","",ROUND($I3090,4))</f>
        <v>6.9000000000000006E-2</v>
      </c>
    </row>
    <row r="3091" spans="9:13" x14ac:dyDescent="0.25">
      <c r="I3091" s="134">
        <f t="shared" si="241"/>
        <v>7.0000000000000048E-2</v>
      </c>
      <c r="J3091" s="134">
        <f>IF('2-E-Communication'!$AG$65="no","",ROUND($I3091,4))</f>
        <v>7.0000000000000007E-2</v>
      </c>
      <c r="K3091" s="134">
        <f>IF('2-E-Communication'!$AG$66="no","",ROUND($I3091,4))</f>
        <v>7.0000000000000007E-2</v>
      </c>
      <c r="L3091" s="134">
        <f>IF('2-E-Communication'!$AG$67="no","",ROUND($I3091,4))</f>
        <v>7.0000000000000007E-2</v>
      </c>
      <c r="M3091" s="134">
        <f>IF('2-E-Communication'!$AG$68="no","",ROUND($I3091,4))</f>
        <v>7.0000000000000007E-2</v>
      </c>
    </row>
    <row r="3092" spans="9:13" x14ac:dyDescent="0.25">
      <c r="I3092" s="134">
        <f t="shared" si="241"/>
        <v>7.1000000000000049E-2</v>
      </c>
      <c r="J3092" s="134">
        <f>IF('2-E-Communication'!$AG$65="no","",ROUND($I3092,4))</f>
        <v>7.0999999999999994E-2</v>
      </c>
      <c r="K3092" s="134">
        <f>IF('2-E-Communication'!$AG$66="no","",ROUND($I3092,4))</f>
        <v>7.0999999999999994E-2</v>
      </c>
      <c r="L3092" s="134">
        <f>IF('2-E-Communication'!$AG$67="no","",ROUND($I3092,4))</f>
        <v>7.0999999999999994E-2</v>
      </c>
      <c r="M3092" s="134">
        <f>IF('2-E-Communication'!$AG$68="no","",ROUND($I3092,4))</f>
        <v>7.0999999999999994E-2</v>
      </c>
    </row>
    <row r="3093" spans="9:13" x14ac:dyDescent="0.25">
      <c r="I3093" s="134">
        <f t="shared" si="241"/>
        <v>7.200000000000005E-2</v>
      </c>
      <c r="J3093" s="134">
        <f>IF('2-E-Communication'!$AG$65="no","",ROUND($I3093,4))</f>
        <v>7.1999999999999995E-2</v>
      </c>
      <c r="K3093" s="134">
        <f>IF('2-E-Communication'!$AG$66="no","",ROUND($I3093,4))</f>
        <v>7.1999999999999995E-2</v>
      </c>
      <c r="L3093" s="134">
        <f>IF('2-E-Communication'!$AG$67="no","",ROUND($I3093,4))</f>
        <v>7.1999999999999995E-2</v>
      </c>
      <c r="M3093" s="134">
        <f>IF('2-E-Communication'!$AG$68="no","",ROUND($I3093,4))</f>
        <v>7.1999999999999995E-2</v>
      </c>
    </row>
    <row r="3094" spans="9:13" x14ac:dyDescent="0.25">
      <c r="I3094" s="134">
        <f t="shared" si="241"/>
        <v>7.3000000000000051E-2</v>
      </c>
      <c r="J3094" s="134">
        <f>IF('2-E-Communication'!$AG$65="no","",ROUND($I3094,4))</f>
        <v>7.2999999999999995E-2</v>
      </c>
      <c r="K3094" s="134">
        <f>IF('2-E-Communication'!$AG$66="no","",ROUND($I3094,4))</f>
        <v>7.2999999999999995E-2</v>
      </c>
      <c r="L3094" s="134">
        <f>IF('2-E-Communication'!$AG$67="no","",ROUND($I3094,4))</f>
        <v>7.2999999999999995E-2</v>
      </c>
      <c r="M3094" s="134">
        <f>IF('2-E-Communication'!$AG$68="no","",ROUND($I3094,4))</f>
        <v>7.2999999999999995E-2</v>
      </c>
    </row>
    <row r="3095" spans="9:13" x14ac:dyDescent="0.25">
      <c r="I3095" s="134">
        <f t="shared" si="241"/>
        <v>7.4000000000000052E-2</v>
      </c>
      <c r="J3095" s="134">
        <f>IF('2-E-Communication'!$AG$65="no","",ROUND($I3095,4))</f>
        <v>7.3999999999999996E-2</v>
      </c>
      <c r="K3095" s="134">
        <f>IF('2-E-Communication'!$AG$66="no","",ROUND($I3095,4))</f>
        <v>7.3999999999999996E-2</v>
      </c>
      <c r="L3095" s="134">
        <f>IF('2-E-Communication'!$AG$67="no","",ROUND($I3095,4))</f>
        <v>7.3999999999999996E-2</v>
      </c>
      <c r="M3095" s="134">
        <f>IF('2-E-Communication'!$AG$68="no","",ROUND($I3095,4))</f>
        <v>7.3999999999999996E-2</v>
      </c>
    </row>
    <row r="3096" spans="9:13" x14ac:dyDescent="0.25">
      <c r="I3096" s="134">
        <f t="shared" si="241"/>
        <v>7.5000000000000053E-2</v>
      </c>
      <c r="J3096" s="134">
        <f>IF('2-E-Communication'!$AG$65="no","",ROUND($I3096,4))</f>
        <v>7.4999999999999997E-2</v>
      </c>
      <c r="K3096" s="134">
        <f>IF('2-E-Communication'!$AG$66="no","",ROUND($I3096,4))</f>
        <v>7.4999999999999997E-2</v>
      </c>
      <c r="L3096" s="134">
        <f>IF('2-E-Communication'!$AG$67="no","",ROUND($I3096,4))</f>
        <v>7.4999999999999997E-2</v>
      </c>
      <c r="M3096" s="134">
        <f>IF('2-E-Communication'!$AG$68="no","",ROUND($I3096,4))</f>
        <v>7.4999999999999997E-2</v>
      </c>
    </row>
    <row r="3097" spans="9:13" x14ac:dyDescent="0.25">
      <c r="I3097" s="134">
        <f t="shared" si="241"/>
        <v>7.6000000000000054E-2</v>
      </c>
      <c r="J3097" s="134">
        <f>IF('2-E-Communication'!$AG$65="no","",ROUND($I3097,4))</f>
        <v>7.5999999999999998E-2</v>
      </c>
      <c r="K3097" s="134">
        <f>IF('2-E-Communication'!$AG$66="no","",ROUND($I3097,4))</f>
        <v>7.5999999999999998E-2</v>
      </c>
      <c r="L3097" s="134">
        <f>IF('2-E-Communication'!$AG$67="no","",ROUND($I3097,4))</f>
        <v>7.5999999999999998E-2</v>
      </c>
      <c r="M3097" s="134">
        <f>IF('2-E-Communication'!$AG$68="no","",ROUND($I3097,4))</f>
        <v>7.5999999999999998E-2</v>
      </c>
    </row>
    <row r="3098" spans="9:13" x14ac:dyDescent="0.25">
      <c r="I3098" s="134">
        <f t="shared" si="241"/>
        <v>7.7000000000000055E-2</v>
      </c>
      <c r="J3098" s="134">
        <f>IF('2-E-Communication'!$AG$65="no","",ROUND($I3098,4))</f>
        <v>7.6999999999999999E-2</v>
      </c>
      <c r="K3098" s="134">
        <f>IF('2-E-Communication'!$AG$66="no","",ROUND($I3098,4))</f>
        <v>7.6999999999999999E-2</v>
      </c>
      <c r="L3098" s="134">
        <f>IF('2-E-Communication'!$AG$67="no","",ROUND($I3098,4))</f>
        <v>7.6999999999999999E-2</v>
      </c>
      <c r="M3098" s="134">
        <f>IF('2-E-Communication'!$AG$68="no","",ROUND($I3098,4))</f>
        <v>7.6999999999999999E-2</v>
      </c>
    </row>
    <row r="3099" spans="9:13" x14ac:dyDescent="0.25">
      <c r="I3099" s="134">
        <f t="shared" si="241"/>
        <v>7.8000000000000055E-2</v>
      </c>
      <c r="J3099" s="134">
        <f>IF('2-E-Communication'!$AG$65="no","",ROUND($I3099,4))</f>
        <v>7.8E-2</v>
      </c>
      <c r="K3099" s="134">
        <f>IF('2-E-Communication'!$AG$66="no","",ROUND($I3099,4))</f>
        <v>7.8E-2</v>
      </c>
      <c r="L3099" s="134">
        <f>IF('2-E-Communication'!$AG$67="no","",ROUND($I3099,4))</f>
        <v>7.8E-2</v>
      </c>
      <c r="M3099" s="134">
        <f>IF('2-E-Communication'!$AG$68="no","",ROUND($I3099,4))</f>
        <v>7.8E-2</v>
      </c>
    </row>
    <row r="3100" spans="9:13" x14ac:dyDescent="0.25">
      <c r="I3100" s="134">
        <f t="shared" si="241"/>
        <v>7.9000000000000056E-2</v>
      </c>
      <c r="J3100" s="134">
        <f>IF('2-E-Communication'!$AG$65="no","",ROUND($I3100,4))</f>
        <v>7.9000000000000001E-2</v>
      </c>
      <c r="K3100" s="134">
        <f>IF('2-E-Communication'!$AG$66="no","",ROUND($I3100,4))</f>
        <v>7.9000000000000001E-2</v>
      </c>
      <c r="L3100" s="134">
        <f>IF('2-E-Communication'!$AG$67="no","",ROUND($I3100,4))</f>
        <v>7.9000000000000001E-2</v>
      </c>
      <c r="M3100" s="134">
        <f>IF('2-E-Communication'!$AG$68="no","",ROUND($I3100,4))</f>
        <v>7.9000000000000001E-2</v>
      </c>
    </row>
    <row r="3101" spans="9:13" x14ac:dyDescent="0.25">
      <c r="I3101" s="134">
        <f t="shared" si="241"/>
        <v>8.0000000000000057E-2</v>
      </c>
      <c r="J3101" s="134">
        <f>IF('2-E-Communication'!$AG$65="no","",ROUND($I3101,4))</f>
        <v>0.08</v>
      </c>
      <c r="K3101" s="134">
        <f>IF('2-E-Communication'!$AG$66="no","",ROUND($I3101,4))</f>
        <v>0.08</v>
      </c>
      <c r="L3101" s="134">
        <f>IF('2-E-Communication'!$AG$67="no","",ROUND($I3101,4))</f>
        <v>0.08</v>
      </c>
      <c r="M3101" s="134">
        <f>IF('2-E-Communication'!$AG$68="no","",ROUND($I3101,4))</f>
        <v>0.08</v>
      </c>
    </row>
    <row r="3102" spans="9:13" x14ac:dyDescent="0.25">
      <c r="I3102" s="134">
        <f t="shared" si="241"/>
        <v>8.1000000000000058E-2</v>
      </c>
      <c r="J3102" s="134">
        <f>IF('2-E-Communication'!$AG$65="no","",ROUND($I3102,4))</f>
        <v>8.1000000000000003E-2</v>
      </c>
      <c r="K3102" s="134">
        <f>IF('2-E-Communication'!$AG$66="no","",ROUND($I3102,4))</f>
        <v>8.1000000000000003E-2</v>
      </c>
      <c r="L3102" s="134">
        <f>IF('2-E-Communication'!$AG$67="no","",ROUND($I3102,4))</f>
        <v>8.1000000000000003E-2</v>
      </c>
      <c r="M3102" s="134">
        <f>IF('2-E-Communication'!$AG$68="no","",ROUND($I3102,4))</f>
        <v>8.1000000000000003E-2</v>
      </c>
    </row>
    <row r="3103" spans="9:13" x14ac:dyDescent="0.25">
      <c r="I3103" s="134">
        <f t="shared" si="241"/>
        <v>8.2000000000000059E-2</v>
      </c>
      <c r="J3103" s="134">
        <f>IF('2-E-Communication'!$AG$65="no","",ROUND($I3103,4))</f>
        <v>8.2000000000000003E-2</v>
      </c>
      <c r="K3103" s="134">
        <f>IF('2-E-Communication'!$AG$66="no","",ROUND($I3103,4))</f>
        <v>8.2000000000000003E-2</v>
      </c>
      <c r="L3103" s="134">
        <f>IF('2-E-Communication'!$AG$67="no","",ROUND($I3103,4))</f>
        <v>8.2000000000000003E-2</v>
      </c>
      <c r="M3103" s="134">
        <f>IF('2-E-Communication'!$AG$68="no","",ROUND($I3103,4))</f>
        <v>8.2000000000000003E-2</v>
      </c>
    </row>
    <row r="3104" spans="9:13" x14ac:dyDescent="0.25">
      <c r="I3104" s="134">
        <f t="shared" si="241"/>
        <v>8.300000000000006E-2</v>
      </c>
      <c r="J3104" s="134">
        <f>IF('2-E-Communication'!$AG$65="no","",ROUND($I3104,4))</f>
        <v>8.3000000000000004E-2</v>
      </c>
      <c r="K3104" s="134">
        <f>IF('2-E-Communication'!$AG$66="no","",ROUND($I3104,4))</f>
        <v>8.3000000000000004E-2</v>
      </c>
      <c r="L3104" s="134">
        <f>IF('2-E-Communication'!$AG$67="no","",ROUND($I3104,4))</f>
        <v>8.3000000000000004E-2</v>
      </c>
      <c r="M3104" s="134">
        <f>IF('2-E-Communication'!$AG$68="no","",ROUND($I3104,4))</f>
        <v>8.3000000000000004E-2</v>
      </c>
    </row>
    <row r="3105" spans="9:13" x14ac:dyDescent="0.25">
      <c r="I3105" s="134">
        <f t="shared" si="241"/>
        <v>8.4000000000000061E-2</v>
      </c>
      <c r="J3105" s="134">
        <f>IF('2-E-Communication'!$AG$65="no","",ROUND($I3105,4))</f>
        <v>8.4000000000000005E-2</v>
      </c>
      <c r="K3105" s="134">
        <f>IF('2-E-Communication'!$AG$66="no","",ROUND($I3105,4))</f>
        <v>8.4000000000000005E-2</v>
      </c>
      <c r="L3105" s="134">
        <f>IF('2-E-Communication'!$AG$67="no","",ROUND($I3105,4))</f>
        <v>8.4000000000000005E-2</v>
      </c>
      <c r="M3105" s="134">
        <f>IF('2-E-Communication'!$AG$68="no","",ROUND($I3105,4))</f>
        <v>8.4000000000000005E-2</v>
      </c>
    </row>
    <row r="3106" spans="9:13" x14ac:dyDescent="0.25">
      <c r="I3106" s="134">
        <f t="shared" si="241"/>
        <v>8.5000000000000062E-2</v>
      </c>
      <c r="J3106" s="134">
        <f>IF('2-E-Communication'!$AG$65="no","",ROUND($I3106,4))</f>
        <v>8.5000000000000006E-2</v>
      </c>
      <c r="K3106" s="134">
        <f>IF('2-E-Communication'!$AG$66="no","",ROUND($I3106,4))</f>
        <v>8.5000000000000006E-2</v>
      </c>
      <c r="L3106" s="134">
        <f>IF('2-E-Communication'!$AG$67="no","",ROUND($I3106,4))</f>
        <v>8.5000000000000006E-2</v>
      </c>
      <c r="M3106" s="134">
        <f>IF('2-E-Communication'!$AG$68="no","",ROUND($I3106,4))</f>
        <v>8.5000000000000006E-2</v>
      </c>
    </row>
    <row r="3107" spans="9:13" x14ac:dyDescent="0.25">
      <c r="I3107" s="134">
        <f t="shared" si="241"/>
        <v>8.6000000000000063E-2</v>
      </c>
      <c r="J3107" s="134">
        <f>IF('2-E-Communication'!$AG$65="no","",ROUND($I3107,4))</f>
        <v>8.5999999999999993E-2</v>
      </c>
      <c r="K3107" s="134">
        <f>IF('2-E-Communication'!$AG$66="no","",ROUND($I3107,4))</f>
        <v>8.5999999999999993E-2</v>
      </c>
      <c r="L3107" s="134">
        <f>IF('2-E-Communication'!$AG$67="no","",ROUND($I3107,4))</f>
        <v>8.5999999999999993E-2</v>
      </c>
      <c r="M3107" s="134">
        <f>IF('2-E-Communication'!$AG$68="no","",ROUND($I3107,4))</f>
        <v>8.5999999999999993E-2</v>
      </c>
    </row>
    <row r="3108" spans="9:13" x14ac:dyDescent="0.25">
      <c r="I3108" s="134">
        <f t="shared" si="241"/>
        <v>8.7000000000000063E-2</v>
      </c>
      <c r="J3108" s="134">
        <f>IF('2-E-Communication'!$AG$65="no","",ROUND($I3108,4))</f>
        <v>8.6999999999999994E-2</v>
      </c>
      <c r="K3108" s="134">
        <f>IF('2-E-Communication'!$AG$66="no","",ROUND($I3108,4))</f>
        <v>8.6999999999999994E-2</v>
      </c>
      <c r="L3108" s="134">
        <f>IF('2-E-Communication'!$AG$67="no","",ROUND($I3108,4))</f>
        <v>8.6999999999999994E-2</v>
      </c>
      <c r="M3108" s="134">
        <f>IF('2-E-Communication'!$AG$68="no","",ROUND($I3108,4))</f>
        <v>8.6999999999999994E-2</v>
      </c>
    </row>
    <row r="3109" spans="9:13" x14ac:dyDescent="0.25">
      <c r="I3109" s="134">
        <f t="shared" si="241"/>
        <v>8.8000000000000064E-2</v>
      </c>
      <c r="J3109" s="134">
        <f>IF('2-E-Communication'!$AG$65="no","",ROUND($I3109,4))</f>
        <v>8.7999999999999995E-2</v>
      </c>
      <c r="K3109" s="134">
        <f>IF('2-E-Communication'!$AG$66="no","",ROUND($I3109,4))</f>
        <v>8.7999999999999995E-2</v>
      </c>
      <c r="L3109" s="134">
        <f>IF('2-E-Communication'!$AG$67="no","",ROUND($I3109,4))</f>
        <v>8.7999999999999995E-2</v>
      </c>
      <c r="M3109" s="134">
        <f>IF('2-E-Communication'!$AG$68="no","",ROUND($I3109,4))</f>
        <v>8.7999999999999995E-2</v>
      </c>
    </row>
    <row r="3110" spans="9:13" x14ac:dyDescent="0.25">
      <c r="I3110" s="134">
        <f t="shared" si="241"/>
        <v>8.9000000000000065E-2</v>
      </c>
      <c r="J3110" s="134">
        <f>IF('2-E-Communication'!$AG$65="no","",ROUND($I3110,4))</f>
        <v>8.8999999999999996E-2</v>
      </c>
      <c r="K3110" s="134">
        <f>IF('2-E-Communication'!$AG$66="no","",ROUND($I3110,4))</f>
        <v>8.8999999999999996E-2</v>
      </c>
      <c r="L3110" s="134">
        <f>IF('2-E-Communication'!$AG$67="no","",ROUND($I3110,4))</f>
        <v>8.8999999999999996E-2</v>
      </c>
      <c r="M3110" s="134">
        <f>IF('2-E-Communication'!$AG$68="no","",ROUND($I3110,4))</f>
        <v>8.8999999999999996E-2</v>
      </c>
    </row>
    <row r="3111" spans="9:13" x14ac:dyDescent="0.25">
      <c r="I3111" s="134">
        <f t="shared" si="241"/>
        <v>9.0000000000000066E-2</v>
      </c>
      <c r="J3111" s="134">
        <f>IF('2-E-Communication'!$AG$65="no","",ROUND($I3111,4))</f>
        <v>0.09</v>
      </c>
      <c r="K3111" s="134">
        <f>IF('2-E-Communication'!$AG$66="no","",ROUND($I3111,4))</f>
        <v>0.09</v>
      </c>
      <c r="L3111" s="134">
        <f>IF('2-E-Communication'!$AG$67="no","",ROUND($I3111,4))</f>
        <v>0.09</v>
      </c>
      <c r="M3111" s="134">
        <f>IF('2-E-Communication'!$AG$68="no","",ROUND($I3111,4))</f>
        <v>0.09</v>
      </c>
    </row>
    <row r="3112" spans="9:13" x14ac:dyDescent="0.25">
      <c r="I3112" s="134">
        <f t="shared" si="241"/>
        <v>9.1000000000000067E-2</v>
      </c>
      <c r="J3112" s="134">
        <f>IF('2-E-Communication'!$AG$65="no","",ROUND($I3112,4))</f>
        <v>9.0999999999999998E-2</v>
      </c>
      <c r="K3112" s="134">
        <f>IF('2-E-Communication'!$AG$66="no","",ROUND($I3112,4))</f>
        <v>9.0999999999999998E-2</v>
      </c>
      <c r="L3112" s="134">
        <f>IF('2-E-Communication'!$AG$67="no","",ROUND($I3112,4))</f>
        <v>9.0999999999999998E-2</v>
      </c>
      <c r="M3112" s="134">
        <f>IF('2-E-Communication'!$AG$68="no","",ROUND($I3112,4))</f>
        <v>9.0999999999999998E-2</v>
      </c>
    </row>
    <row r="3113" spans="9:13" x14ac:dyDescent="0.25">
      <c r="I3113" s="134">
        <f t="shared" si="241"/>
        <v>9.2000000000000068E-2</v>
      </c>
      <c r="J3113" s="134">
        <f>IF('2-E-Communication'!$AG$65="no","",ROUND($I3113,4))</f>
        <v>9.1999999999999998E-2</v>
      </c>
      <c r="K3113" s="134">
        <f>IF('2-E-Communication'!$AG$66="no","",ROUND($I3113,4))</f>
        <v>9.1999999999999998E-2</v>
      </c>
      <c r="L3113" s="134">
        <f>IF('2-E-Communication'!$AG$67="no","",ROUND($I3113,4))</f>
        <v>9.1999999999999998E-2</v>
      </c>
      <c r="M3113" s="134">
        <f>IF('2-E-Communication'!$AG$68="no","",ROUND($I3113,4))</f>
        <v>9.1999999999999998E-2</v>
      </c>
    </row>
    <row r="3114" spans="9:13" x14ac:dyDescent="0.25">
      <c r="I3114" s="134">
        <f t="shared" si="241"/>
        <v>9.3000000000000069E-2</v>
      </c>
      <c r="J3114" s="134">
        <f>IF('2-E-Communication'!$AG$65="no","",ROUND($I3114,4))</f>
        <v>9.2999999999999999E-2</v>
      </c>
      <c r="K3114" s="134">
        <f>IF('2-E-Communication'!$AG$66="no","",ROUND($I3114,4))</f>
        <v>9.2999999999999999E-2</v>
      </c>
      <c r="L3114" s="134">
        <f>IF('2-E-Communication'!$AG$67="no","",ROUND($I3114,4))</f>
        <v>9.2999999999999999E-2</v>
      </c>
      <c r="M3114" s="134">
        <f>IF('2-E-Communication'!$AG$68="no","",ROUND($I3114,4))</f>
        <v>9.2999999999999999E-2</v>
      </c>
    </row>
    <row r="3115" spans="9:13" x14ac:dyDescent="0.25">
      <c r="I3115" s="134">
        <f t="shared" si="241"/>
        <v>9.400000000000007E-2</v>
      </c>
      <c r="J3115" s="134">
        <f>IF('2-E-Communication'!$AG$65="no","",ROUND($I3115,4))</f>
        <v>9.4E-2</v>
      </c>
      <c r="K3115" s="134">
        <f>IF('2-E-Communication'!$AG$66="no","",ROUND($I3115,4))</f>
        <v>9.4E-2</v>
      </c>
      <c r="L3115" s="134">
        <f>IF('2-E-Communication'!$AG$67="no","",ROUND($I3115,4))</f>
        <v>9.4E-2</v>
      </c>
      <c r="M3115" s="134">
        <f>IF('2-E-Communication'!$AG$68="no","",ROUND($I3115,4))</f>
        <v>9.4E-2</v>
      </c>
    </row>
    <row r="3116" spans="9:13" x14ac:dyDescent="0.25">
      <c r="I3116" s="134">
        <f t="shared" si="241"/>
        <v>9.500000000000007E-2</v>
      </c>
      <c r="J3116" s="134">
        <f>IF('2-E-Communication'!$AG$65="no","",ROUND($I3116,4))</f>
        <v>9.5000000000000001E-2</v>
      </c>
      <c r="K3116" s="134">
        <f>IF('2-E-Communication'!$AG$66="no","",ROUND($I3116,4))</f>
        <v>9.5000000000000001E-2</v>
      </c>
      <c r="L3116" s="134">
        <f>IF('2-E-Communication'!$AG$67="no","",ROUND($I3116,4))</f>
        <v>9.5000000000000001E-2</v>
      </c>
      <c r="M3116" s="134">
        <f>IF('2-E-Communication'!$AG$68="no","",ROUND($I3116,4))</f>
        <v>9.5000000000000001E-2</v>
      </c>
    </row>
    <row r="3117" spans="9:13" x14ac:dyDescent="0.25">
      <c r="I3117" s="134">
        <f t="shared" si="241"/>
        <v>9.6000000000000071E-2</v>
      </c>
      <c r="J3117" s="134">
        <f>IF('2-E-Communication'!$AG$65="no","",ROUND($I3117,4))</f>
        <v>9.6000000000000002E-2</v>
      </c>
      <c r="K3117" s="134">
        <f>IF('2-E-Communication'!$AG$66="no","",ROUND($I3117,4))</f>
        <v>9.6000000000000002E-2</v>
      </c>
      <c r="L3117" s="134">
        <f>IF('2-E-Communication'!$AG$67="no","",ROUND($I3117,4))</f>
        <v>9.6000000000000002E-2</v>
      </c>
      <c r="M3117" s="134">
        <f>IF('2-E-Communication'!$AG$68="no","",ROUND($I3117,4))</f>
        <v>9.6000000000000002E-2</v>
      </c>
    </row>
    <row r="3118" spans="9:13" x14ac:dyDescent="0.25">
      <c r="I3118" s="134">
        <f t="shared" si="241"/>
        <v>9.7000000000000072E-2</v>
      </c>
      <c r="J3118" s="134">
        <f>IF('2-E-Communication'!$AG$65="no","",ROUND($I3118,4))</f>
        <v>9.7000000000000003E-2</v>
      </c>
      <c r="K3118" s="134">
        <f>IF('2-E-Communication'!$AG$66="no","",ROUND($I3118,4))</f>
        <v>9.7000000000000003E-2</v>
      </c>
      <c r="L3118" s="134">
        <f>IF('2-E-Communication'!$AG$67="no","",ROUND($I3118,4))</f>
        <v>9.7000000000000003E-2</v>
      </c>
      <c r="M3118" s="134">
        <f>IF('2-E-Communication'!$AG$68="no","",ROUND($I3118,4))</f>
        <v>9.7000000000000003E-2</v>
      </c>
    </row>
    <row r="3119" spans="9:13" x14ac:dyDescent="0.25">
      <c r="I3119" s="134">
        <f t="shared" si="241"/>
        <v>9.8000000000000073E-2</v>
      </c>
      <c r="J3119" s="134">
        <f>IF('2-E-Communication'!$AG$65="no","",ROUND($I3119,4))</f>
        <v>9.8000000000000004E-2</v>
      </c>
      <c r="K3119" s="134">
        <f>IF('2-E-Communication'!$AG$66="no","",ROUND($I3119,4))</f>
        <v>9.8000000000000004E-2</v>
      </c>
      <c r="L3119" s="134">
        <f>IF('2-E-Communication'!$AG$67="no","",ROUND($I3119,4))</f>
        <v>9.8000000000000004E-2</v>
      </c>
      <c r="M3119" s="134">
        <f>IF('2-E-Communication'!$AG$68="no","",ROUND($I3119,4))</f>
        <v>9.8000000000000004E-2</v>
      </c>
    </row>
    <row r="3120" spans="9:13" x14ac:dyDescent="0.25">
      <c r="I3120" s="134">
        <f t="shared" si="241"/>
        <v>9.9000000000000074E-2</v>
      </c>
      <c r="J3120" s="134">
        <f>IF('2-E-Communication'!$AG$65="no","",ROUND($I3120,4))</f>
        <v>9.9000000000000005E-2</v>
      </c>
      <c r="K3120" s="134">
        <f>IF('2-E-Communication'!$AG$66="no","",ROUND($I3120,4))</f>
        <v>9.9000000000000005E-2</v>
      </c>
      <c r="L3120" s="134">
        <f>IF('2-E-Communication'!$AG$67="no","",ROUND($I3120,4))</f>
        <v>9.9000000000000005E-2</v>
      </c>
      <c r="M3120" s="134">
        <f>IF('2-E-Communication'!$AG$68="no","",ROUND($I3120,4))</f>
        <v>9.9000000000000005E-2</v>
      </c>
    </row>
    <row r="3121" spans="9:13" x14ac:dyDescent="0.25">
      <c r="I3121" s="134">
        <f t="shared" si="241"/>
        <v>0.10000000000000007</v>
      </c>
      <c r="J3121" s="134">
        <f>IF('2-E-Communication'!$AG$65="no","",ROUND($I3121,4))</f>
        <v>0.1</v>
      </c>
      <c r="K3121" s="134">
        <f>IF('2-E-Communication'!$AG$66="no","",ROUND($I3121,4))</f>
        <v>0.1</v>
      </c>
      <c r="L3121" s="134">
        <f>IF('2-E-Communication'!$AG$67="no","",ROUND($I3121,4))</f>
        <v>0.1</v>
      </c>
      <c r="M3121" s="134">
        <f>IF('2-E-Communication'!$AG$68="no","",ROUND($I3121,4))</f>
        <v>0.1</v>
      </c>
    </row>
    <row r="3122" spans="9:13" x14ac:dyDescent="0.25">
      <c r="I3122" s="134">
        <f t="shared" si="241"/>
        <v>0.10100000000000008</v>
      </c>
      <c r="J3122" s="134">
        <f>IF('2-E-Communication'!$AG$65="no","",ROUND($I3122,4))</f>
        <v>0.10100000000000001</v>
      </c>
      <c r="K3122" s="134">
        <f>IF('2-E-Communication'!$AG$66="no","",ROUND($I3122,4))</f>
        <v>0.10100000000000001</v>
      </c>
      <c r="L3122" s="134">
        <f>IF('2-E-Communication'!$AG$67="no","",ROUND($I3122,4))</f>
        <v>0.10100000000000001</v>
      </c>
      <c r="M3122" s="134">
        <f>IF('2-E-Communication'!$AG$68="no","",ROUND($I3122,4))</f>
        <v>0.10100000000000001</v>
      </c>
    </row>
    <row r="3123" spans="9:13" x14ac:dyDescent="0.25">
      <c r="I3123" s="134">
        <f t="shared" si="241"/>
        <v>0.10200000000000008</v>
      </c>
      <c r="J3123" s="134">
        <f>IF('2-E-Communication'!$AG$65="no","",ROUND($I3123,4))</f>
        <v>0.10199999999999999</v>
      </c>
      <c r="K3123" s="134">
        <f>IF('2-E-Communication'!$AG$66="no","",ROUND($I3123,4))</f>
        <v>0.10199999999999999</v>
      </c>
      <c r="L3123" s="134">
        <f>IF('2-E-Communication'!$AG$67="no","",ROUND($I3123,4))</f>
        <v>0.10199999999999999</v>
      </c>
      <c r="M3123" s="134">
        <f>IF('2-E-Communication'!$AG$68="no","",ROUND($I3123,4))</f>
        <v>0.10199999999999999</v>
      </c>
    </row>
    <row r="3124" spans="9:13" x14ac:dyDescent="0.25">
      <c r="I3124" s="134">
        <f t="shared" si="241"/>
        <v>0.10300000000000008</v>
      </c>
      <c r="J3124" s="134">
        <f>IF('2-E-Communication'!$AG$65="no","",ROUND($I3124,4))</f>
        <v>0.10299999999999999</v>
      </c>
      <c r="K3124" s="134">
        <f>IF('2-E-Communication'!$AG$66="no","",ROUND($I3124,4))</f>
        <v>0.10299999999999999</v>
      </c>
      <c r="L3124" s="134">
        <f>IF('2-E-Communication'!$AG$67="no","",ROUND($I3124,4))</f>
        <v>0.10299999999999999</v>
      </c>
      <c r="M3124" s="134">
        <f>IF('2-E-Communication'!$AG$68="no","",ROUND($I3124,4))</f>
        <v>0.10299999999999999</v>
      </c>
    </row>
    <row r="3125" spans="9:13" x14ac:dyDescent="0.25">
      <c r="I3125" s="134">
        <f t="shared" si="241"/>
        <v>0.10400000000000008</v>
      </c>
      <c r="J3125" s="134">
        <f>IF('2-E-Communication'!$AG$65="no","",ROUND($I3125,4))</f>
        <v>0.104</v>
      </c>
      <c r="K3125" s="134">
        <f>IF('2-E-Communication'!$AG$66="no","",ROUND($I3125,4))</f>
        <v>0.104</v>
      </c>
      <c r="L3125" s="134">
        <f>IF('2-E-Communication'!$AG$67="no","",ROUND($I3125,4))</f>
        <v>0.104</v>
      </c>
      <c r="M3125" s="134">
        <f>IF('2-E-Communication'!$AG$68="no","",ROUND($I3125,4))</f>
        <v>0.104</v>
      </c>
    </row>
    <row r="3126" spans="9:13" x14ac:dyDescent="0.25">
      <c r="I3126" s="134">
        <f t="shared" si="241"/>
        <v>0.10500000000000008</v>
      </c>
      <c r="J3126" s="134">
        <f>IF('2-E-Communication'!$AG$65="no","",ROUND($I3126,4))</f>
        <v>0.105</v>
      </c>
      <c r="K3126" s="134">
        <f>IF('2-E-Communication'!$AG$66="no","",ROUND($I3126,4))</f>
        <v>0.105</v>
      </c>
      <c r="L3126" s="134">
        <f>IF('2-E-Communication'!$AG$67="no","",ROUND($I3126,4))</f>
        <v>0.105</v>
      </c>
      <c r="M3126" s="134">
        <f>IF('2-E-Communication'!$AG$68="no","",ROUND($I3126,4))</f>
        <v>0.105</v>
      </c>
    </row>
    <row r="3127" spans="9:13" x14ac:dyDescent="0.25">
      <c r="I3127" s="134">
        <f t="shared" si="241"/>
        <v>0.10600000000000008</v>
      </c>
      <c r="J3127" s="134">
        <f>IF('2-E-Communication'!$AG$65="no","",ROUND($I3127,4))</f>
        <v>0.106</v>
      </c>
      <c r="K3127" s="134">
        <f>IF('2-E-Communication'!$AG$66="no","",ROUND($I3127,4))</f>
        <v>0.106</v>
      </c>
      <c r="L3127" s="134">
        <f>IF('2-E-Communication'!$AG$67="no","",ROUND($I3127,4))</f>
        <v>0.106</v>
      </c>
      <c r="M3127" s="134">
        <f>IF('2-E-Communication'!$AG$68="no","",ROUND($I3127,4))</f>
        <v>0.106</v>
      </c>
    </row>
    <row r="3128" spans="9:13" x14ac:dyDescent="0.25">
      <c r="I3128" s="134">
        <f t="shared" si="241"/>
        <v>0.10700000000000008</v>
      </c>
      <c r="J3128" s="134">
        <f>IF('2-E-Communication'!$AG$65="no","",ROUND($I3128,4))</f>
        <v>0.107</v>
      </c>
      <c r="K3128" s="134">
        <f>IF('2-E-Communication'!$AG$66="no","",ROUND($I3128,4))</f>
        <v>0.107</v>
      </c>
      <c r="L3128" s="134">
        <f>IF('2-E-Communication'!$AG$67="no","",ROUND($I3128,4))</f>
        <v>0.107</v>
      </c>
      <c r="M3128" s="134">
        <f>IF('2-E-Communication'!$AG$68="no","",ROUND($I3128,4))</f>
        <v>0.107</v>
      </c>
    </row>
    <row r="3129" spans="9:13" x14ac:dyDescent="0.25">
      <c r="I3129" s="134">
        <f t="shared" si="241"/>
        <v>0.10800000000000008</v>
      </c>
      <c r="J3129" s="134">
        <f>IF('2-E-Communication'!$AG$65="no","",ROUND($I3129,4))</f>
        <v>0.108</v>
      </c>
      <c r="K3129" s="134">
        <f>IF('2-E-Communication'!$AG$66="no","",ROUND($I3129,4))</f>
        <v>0.108</v>
      </c>
      <c r="L3129" s="134">
        <f>IF('2-E-Communication'!$AG$67="no","",ROUND($I3129,4))</f>
        <v>0.108</v>
      </c>
      <c r="M3129" s="134">
        <f>IF('2-E-Communication'!$AG$68="no","",ROUND($I3129,4))</f>
        <v>0.108</v>
      </c>
    </row>
    <row r="3130" spans="9:13" x14ac:dyDescent="0.25">
      <c r="I3130" s="134">
        <f t="shared" si="241"/>
        <v>0.10900000000000008</v>
      </c>
      <c r="J3130" s="134">
        <f>IF('2-E-Communication'!$AG$65="no","",ROUND($I3130,4))</f>
        <v>0.109</v>
      </c>
      <c r="K3130" s="134">
        <f>IF('2-E-Communication'!$AG$66="no","",ROUND($I3130,4))</f>
        <v>0.109</v>
      </c>
      <c r="L3130" s="134">
        <f>IF('2-E-Communication'!$AG$67="no","",ROUND($I3130,4))</f>
        <v>0.109</v>
      </c>
      <c r="M3130" s="134">
        <f>IF('2-E-Communication'!$AG$68="no","",ROUND($I3130,4))</f>
        <v>0.109</v>
      </c>
    </row>
    <row r="3131" spans="9:13" x14ac:dyDescent="0.25">
      <c r="I3131" s="134">
        <f t="shared" si="241"/>
        <v>0.11000000000000008</v>
      </c>
      <c r="J3131" s="134">
        <f>IF('2-E-Communication'!$AG$65="no","",ROUND($I3131,4))</f>
        <v>0.11</v>
      </c>
      <c r="K3131" s="134">
        <f>IF('2-E-Communication'!$AG$66="no","",ROUND($I3131,4))</f>
        <v>0.11</v>
      </c>
      <c r="L3131" s="134">
        <f>IF('2-E-Communication'!$AG$67="no","",ROUND($I3131,4))</f>
        <v>0.11</v>
      </c>
      <c r="M3131" s="134">
        <f>IF('2-E-Communication'!$AG$68="no","",ROUND($I3131,4))</f>
        <v>0.11</v>
      </c>
    </row>
    <row r="3132" spans="9:13" x14ac:dyDescent="0.25">
      <c r="I3132" s="134">
        <f t="shared" si="241"/>
        <v>0.11100000000000008</v>
      </c>
      <c r="J3132" s="134">
        <f>IF('2-E-Communication'!$AG$65="no","",ROUND($I3132,4))</f>
        <v>0.111</v>
      </c>
      <c r="K3132" s="134">
        <f>IF('2-E-Communication'!$AG$66="no","",ROUND($I3132,4))</f>
        <v>0.111</v>
      </c>
      <c r="L3132" s="134">
        <f>IF('2-E-Communication'!$AG$67="no","",ROUND($I3132,4))</f>
        <v>0.111</v>
      </c>
      <c r="M3132" s="134">
        <f>IF('2-E-Communication'!$AG$68="no","",ROUND($I3132,4))</f>
        <v>0.111</v>
      </c>
    </row>
    <row r="3133" spans="9:13" x14ac:dyDescent="0.25">
      <c r="I3133" s="134">
        <f t="shared" si="241"/>
        <v>0.11200000000000009</v>
      </c>
      <c r="J3133" s="134">
        <f>IF('2-E-Communication'!$AG$65="no","",ROUND($I3133,4))</f>
        <v>0.112</v>
      </c>
      <c r="K3133" s="134">
        <f>IF('2-E-Communication'!$AG$66="no","",ROUND($I3133,4))</f>
        <v>0.112</v>
      </c>
      <c r="L3133" s="134">
        <f>IF('2-E-Communication'!$AG$67="no","",ROUND($I3133,4))</f>
        <v>0.112</v>
      </c>
      <c r="M3133" s="134">
        <f>IF('2-E-Communication'!$AG$68="no","",ROUND($I3133,4))</f>
        <v>0.112</v>
      </c>
    </row>
    <row r="3134" spans="9:13" x14ac:dyDescent="0.25">
      <c r="I3134" s="134">
        <f t="shared" si="241"/>
        <v>0.11300000000000009</v>
      </c>
      <c r="J3134" s="134">
        <f>IF('2-E-Communication'!$AG$65="no","",ROUND($I3134,4))</f>
        <v>0.113</v>
      </c>
      <c r="K3134" s="134">
        <f>IF('2-E-Communication'!$AG$66="no","",ROUND($I3134,4))</f>
        <v>0.113</v>
      </c>
      <c r="L3134" s="134">
        <f>IF('2-E-Communication'!$AG$67="no","",ROUND($I3134,4))</f>
        <v>0.113</v>
      </c>
      <c r="M3134" s="134">
        <f>IF('2-E-Communication'!$AG$68="no","",ROUND($I3134,4))</f>
        <v>0.113</v>
      </c>
    </row>
    <row r="3135" spans="9:13" x14ac:dyDescent="0.25">
      <c r="I3135" s="134">
        <f t="shared" si="241"/>
        <v>0.11400000000000009</v>
      </c>
      <c r="J3135" s="134">
        <f>IF('2-E-Communication'!$AG$65="no","",ROUND($I3135,4))</f>
        <v>0.114</v>
      </c>
      <c r="K3135" s="134">
        <f>IF('2-E-Communication'!$AG$66="no","",ROUND($I3135,4))</f>
        <v>0.114</v>
      </c>
      <c r="L3135" s="134">
        <f>IF('2-E-Communication'!$AG$67="no","",ROUND($I3135,4))</f>
        <v>0.114</v>
      </c>
      <c r="M3135" s="134">
        <f>IF('2-E-Communication'!$AG$68="no","",ROUND($I3135,4))</f>
        <v>0.114</v>
      </c>
    </row>
    <row r="3136" spans="9:13" x14ac:dyDescent="0.25">
      <c r="I3136" s="134">
        <f t="shared" si="241"/>
        <v>0.11500000000000009</v>
      </c>
      <c r="J3136" s="134">
        <f>IF('2-E-Communication'!$AG$65="no","",ROUND($I3136,4))</f>
        <v>0.115</v>
      </c>
      <c r="K3136" s="134">
        <f>IF('2-E-Communication'!$AG$66="no","",ROUND($I3136,4))</f>
        <v>0.115</v>
      </c>
      <c r="L3136" s="134">
        <f>IF('2-E-Communication'!$AG$67="no","",ROUND($I3136,4))</f>
        <v>0.115</v>
      </c>
      <c r="M3136" s="134">
        <f>IF('2-E-Communication'!$AG$68="no","",ROUND($I3136,4))</f>
        <v>0.115</v>
      </c>
    </row>
    <row r="3137" spans="9:13" x14ac:dyDescent="0.25">
      <c r="I3137" s="134">
        <f t="shared" si="241"/>
        <v>0.11600000000000009</v>
      </c>
      <c r="J3137" s="134">
        <f>IF('2-E-Communication'!$AG$65="no","",ROUND($I3137,4))</f>
        <v>0.11600000000000001</v>
      </c>
      <c r="K3137" s="134">
        <f>IF('2-E-Communication'!$AG$66="no","",ROUND($I3137,4))</f>
        <v>0.11600000000000001</v>
      </c>
      <c r="L3137" s="134">
        <f>IF('2-E-Communication'!$AG$67="no","",ROUND($I3137,4))</f>
        <v>0.11600000000000001</v>
      </c>
      <c r="M3137" s="134">
        <f>IF('2-E-Communication'!$AG$68="no","",ROUND($I3137,4))</f>
        <v>0.11600000000000001</v>
      </c>
    </row>
    <row r="3138" spans="9:13" x14ac:dyDescent="0.25">
      <c r="I3138" s="134">
        <f t="shared" si="241"/>
        <v>0.11700000000000009</v>
      </c>
      <c r="J3138" s="134">
        <f>IF('2-E-Communication'!$AG$65="no","",ROUND($I3138,4))</f>
        <v>0.11700000000000001</v>
      </c>
      <c r="K3138" s="134">
        <f>IF('2-E-Communication'!$AG$66="no","",ROUND($I3138,4))</f>
        <v>0.11700000000000001</v>
      </c>
      <c r="L3138" s="134">
        <f>IF('2-E-Communication'!$AG$67="no","",ROUND($I3138,4))</f>
        <v>0.11700000000000001</v>
      </c>
      <c r="M3138" s="134">
        <f>IF('2-E-Communication'!$AG$68="no","",ROUND($I3138,4))</f>
        <v>0.11700000000000001</v>
      </c>
    </row>
    <row r="3139" spans="9:13" x14ac:dyDescent="0.25">
      <c r="I3139" s="134">
        <f t="shared" si="241"/>
        <v>0.11800000000000009</v>
      </c>
      <c r="J3139" s="134">
        <f>IF('2-E-Communication'!$AG$65="no","",ROUND($I3139,4))</f>
        <v>0.11799999999999999</v>
      </c>
      <c r="K3139" s="134">
        <f>IF('2-E-Communication'!$AG$66="no","",ROUND($I3139,4))</f>
        <v>0.11799999999999999</v>
      </c>
      <c r="L3139" s="134">
        <f>IF('2-E-Communication'!$AG$67="no","",ROUND($I3139,4))</f>
        <v>0.11799999999999999</v>
      </c>
      <c r="M3139" s="134">
        <f>IF('2-E-Communication'!$AG$68="no","",ROUND($I3139,4))</f>
        <v>0.11799999999999999</v>
      </c>
    </row>
    <row r="3140" spans="9:13" x14ac:dyDescent="0.25">
      <c r="I3140" s="134">
        <f t="shared" si="241"/>
        <v>0.11900000000000009</v>
      </c>
      <c r="J3140" s="134">
        <f>IF('2-E-Communication'!$AG$65="no","",ROUND($I3140,4))</f>
        <v>0.11899999999999999</v>
      </c>
      <c r="K3140" s="134">
        <f>IF('2-E-Communication'!$AG$66="no","",ROUND($I3140,4))</f>
        <v>0.11899999999999999</v>
      </c>
      <c r="L3140" s="134">
        <f>IF('2-E-Communication'!$AG$67="no","",ROUND($I3140,4))</f>
        <v>0.11899999999999999</v>
      </c>
      <c r="M3140" s="134">
        <f>IF('2-E-Communication'!$AG$68="no","",ROUND($I3140,4))</f>
        <v>0.11899999999999999</v>
      </c>
    </row>
    <row r="3141" spans="9:13" x14ac:dyDescent="0.25">
      <c r="I3141" s="134">
        <f t="shared" si="241"/>
        <v>0.12000000000000009</v>
      </c>
      <c r="J3141" s="134">
        <f>IF('2-E-Communication'!$AG$65="no","",ROUND($I3141,4))</f>
        <v>0.12</v>
      </c>
      <c r="K3141" s="134">
        <f>IF('2-E-Communication'!$AG$66="no","",ROUND($I3141,4))</f>
        <v>0.12</v>
      </c>
      <c r="L3141" s="134">
        <f>IF('2-E-Communication'!$AG$67="no","",ROUND($I3141,4))</f>
        <v>0.12</v>
      </c>
      <c r="M3141" s="134">
        <f>IF('2-E-Communication'!$AG$68="no","",ROUND($I3141,4))</f>
        <v>0.12</v>
      </c>
    </row>
    <row r="3142" spans="9:13" x14ac:dyDescent="0.25">
      <c r="I3142" s="134">
        <f t="shared" ref="I3142:I3205" si="242">I3141+0.001</f>
        <v>0.12100000000000009</v>
      </c>
      <c r="J3142" s="134">
        <f>IF('2-E-Communication'!$AG$65="no","",ROUND($I3142,4))</f>
        <v>0.121</v>
      </c>
      <c r="K3142" s="134">
        <f>IF('2-E-Communication'!$AG$66="no","",ROUND($I3142,4))</f>
        <v>0.121</v>
      </c>
      <c r="L3142" s="134">
        <f>IF('2-E-Communication'!$AG$67="no","",ROUND($I3142,4))</f>
        <v>0.121</v>
      </c>
      <c r="M3142" s="134">
        <f>IF('2-E-Communication'!$AG$68="no","",ROUND($I3142,4))</f>
        <v>0.121</v>
      </c>
    </row>
    <row r="3143" spans="9:13" x14ac:dyDescent="0.25">
      <c r="I3143" s="134">
        <f t="shared" si="242"/>
        <v>0.12200000000000009</v>
      </c>
      <c r="J3143" s="134">
        <f>IF('2-E-Communication'!$AG$65="no","",ROUND($I3143,4))</f>
        <v>0.122</v>
      </c>
      <c r="K3143" s="134">
        <f>IF('2-E-Communication'!$AG$66="no","",ROUND($I3143,4))</f>
        <v>0.122</v>
      </c>
      <c r="L3143" s="134">
        <f>IF('2-E-Communication'!$AG$67="no","",ROUND($I3143,4))</f>
        <v>0.122</v>
      </c>
      <c r="M3143" s="134">
        <f>IF('2-E-Communication'!$AG$68="no","",ROUND($I3143,4))</f>
        <v>0.122</v>
      </c>
    </row>
    <row r="3144" spans="9:13" x14ac:dyDescent="0.25">
      <c r="I3144" s="134">
        <f t="shared" si="242"/>
        <v>0.1230000000000001</v>
      </c>
      <c r="J3144" s="134">
        <f>IF('2-E-Communication'!$AG$65="no","",ROUND($I3144,4))</f>
        <v>0.123</v>
      </c>
      <c r="K3144" s="134">
        <f>IF('2-E-Communication'!$AG$66="no","",ROUND($I3144,4))</f>
        <v>0.123</v>
      </c>
      <c r="L3144" s="134">
        <f>IF('2-E-Communication'!$AG$67="no","",ROUND($I3144,4))</f>
        <v>0.123</v>
      </c>
      <c r="M3144" s="134">
        <f>IF('2-E-Communication'!$AG$68="no","",ROUND($I3144,4))</f>
        <v>0.123</v>
      </c>
    </row>
    <row r="3145" spans="9:13" x14ac:dyDescent="0.25">
      <c r="I3145" s="134">
        <f t="shared" si="242"/>
        <v>0.1240000000000001</v>
      </c>
      <c r="J3145" s="134">
        <f>IF('2-E-Communication'!$AG$65="no","",ROUND($I3145,4))</f>
        <v>0.124</v>
      </c>
      <c r="K3145" s="134">
        <f>IF('2-E-Communication'!$AG$66="no","",ROUND($I3145,4))</f>
        <v>0.124</v>
      </c>
      <c r="L3145" s="134">
        <f>IF('2-E-Communication'!$AG$67="no","",ROUND($I3145,4))</f>
        <v>0.124</v>
      </c>
      <c r="M3145" s="134">
        <f>IF('2-E-Communication'!$AG$68="no","",ROUND($I3145,4))</f>
        <v>0.124</v>
      </c>
    </row>
    <row r="3146" spans="9:13" x14ac:dyDescent="0.25">
      <c r="I3146" s="134">
        <f t="shared" si="242"/>
        <v>0.12500000000000008</v>
      </c>
      <c r="J3146" s="134">
        <f>IF('2-E-Communication'!$AG$65="no","",ROUND($I3146,4))</f>
        <v>0.125</v>
      </c>
      <c r="K3146" s="134">
        <f>IF('2-E-Communication'!$AG$66="no","",ROUND($I3146,4))</f>
        <v>0.125</v>
      </c>
      <c r="L3146" s="134">
        <f>IF('2-E-Communication'!$AG$67="no","",ROUND($I3146,4))</f>
        <v>0.125</v>
      </c>
      <c r="M3146" s="134">
        <f>IF('2-E-Communication'!$AG$68="no","",ROUND($I3146,4))</f>
        <v>0.125</v>
      </c>
    </row>
    <row r="3147" spans="9:13" x14ac:dyDescent="0.25">
      <c r="I3147" s="134">
        <f t="shared" si="242"/>
        <v>0.12600000000000008</v>
      </c>
      <c r="J3147" s="134">
        <f>IF('2-E-Communication'!$AG$65="no","",ROUND($I3147,4))</f>
        <v>0.126</v>
      </c>
      <c r="K3147" s="134">
        <f>IF('2-E-Communication'!$AG$66="no","",ROUND($I3147,4))</f>
        <v>0.126</v>
      </c>
      <c r="L3147" s="134">
        <f>IF('2-E-Communication'!$AG$67="no","",ROUND($I3147,4))</f>
        <v>0.126</v>
      </c>
      <c r="M3147" s="134">
        <f>IF('2-E-Communication'!$AG$68="no","",ROUND($I3147,4))</f>
        <v>0.126</v>
      </c>
    </row>
    <row r="3148" spans="9:13" x14ac:dyDescent="0.25">
      <c r="I3148" s="134">
        <f t="shared" si="242"/>
        <v>0.12700000000000009</v>
      </c>
      <c r="J3148" s="134">
        <f>IF('2-E-Communication'!$AG$65="no","",ROUND($I3148,4))</f>
        <v>0.127</v>
      </c>
      <c r="K3148" s="134">
        <f>IF('2-E-Communication'!$AG$66="no","",ROUND($I3148,4))</f>
        <v>0.127</v>
      </c>
      <c r="L3148" s="134">
        <f>IF('2-E-Communication'!$AG$67="no","",ROUND($I3148,4))</f>
        <v>0.127</v>
      </c>
      <c r="M3148" s="134">
        <f>IF('2-E-Communication'!$AG$68="no","",ROUND($I3148,4))</f>
        <v>0.127</v>
      </c>
    </row>
    <row r="3149" spans="9:13" x14ac:dyDescent="0.25">
      <c r="I3149" s="134">
        <f t="shared" si="242"/>
        <v>0.12800000000000009</v>
      </c>
      <c r="J3149" s="134">
        <f>IF('2-E-Communication'!$AG$65="no","",ROUND($I3149,4))</f>
        <v>0.128</v>
      </c>
      <c r="K3149" s="134">
        <f>IF('2-E-Communication'!$AG$66="no","",ROUND($I3149,4))</f>
        <v>0.128</v>
      </c>
      <c r="L3149" s="134">
        <f>IF('2-E-Communication'!$AG$67="no","",ROUND($I3149,4))</f>
        <v>0.128</v>
      </c>
      <c r="M3149" s="134">
        <f>IF('2-E-Communication'!$AG$68="no","",ROUND($I3149,4))</f>
        <v>0.128</v>
      </c>
    </row>
    <row r="3150" spans="9:13" x14ac:dyDescent="0.25">
      <c r="I3150" s="134">
        <f t="shared" si="242"/>
        <v>0.12900000000000009</v>
      </c>
      <c r="J3150" s="134">
        <f>IF('2-E-Communication'!$AG$65="no","",ROUND($I3150,4))</f>
        <v>0.129</v>
      </c>
      <c r="K3150" s="134">
        <f>IF('2-E-Communication'!$AG$66="no","",ROUND($I3150,4))</f>
        <v>0.129</v>
      </c>
      <c r="L3150" s="134">
        <f>IF('2-E-Communication'!$AG$67="no","",ROUND($I3150,4))</f>
        <v>0.129</v>
      </c>
      <c r="M3150" s="134">
        <f>IF('2-E-Communication'!$AG$68="no","",ROUND($I3150,4))</f>
        <v>0.129</v>
      </c>
    </row>
    <row r="3151" spans="9:13" x14ac:dyDescent="0.25">
      <c r="I3151" s="134">
        <f t="shared" si="242"/>
        <v>0.13000000000000009</v>
      </c>
      <c r="J3151" s="134">
        <f>IF('2-E-Communication'!$AG$65="no","",ROUND($I3151,4))</f>
        <v>0.13</v>
      </c>
      <c r="K3151" s="134">
        <f>IF('2-E-Communication'!$AG$66="no","",ROUND($I3151,4))</f>
        <v>0.13</v>
      </c>
      <c r="L3151" s="134">
        <f>IF('2-E-Communication'!$AG$67="no","",ROUND($I3151,4))</f>
        <v>0.13</v>
      </c>
      <c r="M3151" s="134">
        <f>IF('2-E-Communication'!$AG$68="no","",ROUND($I3151,4))</f>
        <v>0.13</v>
      </c>
    </row>
    <row r="3152" spans="9:13" x14ac:dyDescent="0.25">
      <c r="I3152" s="134">
        <f t="shared" si="242"/>
        <v>0.13100000000000009</v>
      </c>
      <c r="J3152" s="134">
        <f>IF('2-E-Communication'!$AG$65="no","",ROUND($I3152,4))</f>
        <v>0.13100000000000001</v>
      </c>
      <c r="K3152" s="134">
        <f>IF('2-E-Communication'!$AG$66="no","",ROUND($I3152,4))</f>
        <v>0.13100000000000001</v>
      </c>
      <c r="L3152" s="134">
        <f>IF('2-E-Communication'!$AG$67="no","",ROUND($I3152,4))</f>
        <v>0.13100000000000001</v>
      </c>
      <c r="M3152" s="134">
        <f>IF('2-E-Communication'!$AG$68="no","",ROUND($I3152,4))</f>
        <v>0.13100000000000001</v>
      </c>
    </row>
    <row r="3153" spans="9:13" x14ac:dyDescent="0.25">
      <c r="I3153" s="134">
        <f t="shared" si="242"/>
        <v>0.13200000000000009</v>
      </c>
      <c r="J3153" s="134">
        <f>IF('2-E-Communication'!$AG$65="no","",ROUND($I3153,4))</f>
        <v>0.13200000000000001</v>
      </c>
      <c r="K3153" s="134">
        <f>IF('2-E-Communication'!$AG$66="no","",ROUND($I3153,4))</f>
        <v>0.13200000000000001</v>
      </c>
      <c r="L3153" s="134">
        <f>IF('2-E-Communication'!$AG$67="no","",ROUND($I3153,4))</f>
        <v>0.13200000000000001</v>
      </c>
      <c r="M3153" s="134">
        <f>IF('2-E-Communication'!$AG$68="no","",ROUND($I3153,4))</f>
        <v>0.13200000000000001</v>
      </c>
    </row>
    <row r="3154" spans="9:13" x14ac:dyDescent="0.25">
      <c r="I3154" s="134">
        <f t="shared" si="242"/>
        <v>0.13300000000000009</v>
      </c>
      <c r="J3154" s="134">
        <f>IF('2-E-Communication'!$AG$65="no","",ROUND($I3154,4))</f>
        <v>0.13300000000000001</v>
      </c>
      <c r="K3154" s="134">
        <f>IF('2-E-Communication'!$AG$66="no","",ROUND($I3154,4))</f>
        <v>0.13300000000000001</v>
      </c>
      <c r="L3154" s="134">
        <f>IF('2-E-Communication'!$AG$67="no","",ROUND($I3154,4))</f>
        <v>0.13300000000000001</v>
      </c>
      <c r="M3154" s="134">
        <f>IF('2-E-Communication'!$AG$68="no","",ROUND($I3154,4))</f>
        <v>0.13300000000000001</v>
      </c>
    </row>
    <row r="3155" spans="9:13" x14ac:dyDescent="0.25">
      <c r="I3155" s="134">
        <f t="shared" si="242"/>
        <v>0.13400000000000009</v>
      </c>
      <c r="J3155" s="134">
        <f>IF('2-E-Communication'!$AG$65="no","",ROUND($I3155,4))</f>
        <v>0.13400000000000001</v>
      </c>
      <c r="K3155" s="134">
        <f>IF('2-E-Communication'!$AG$66="no","",ROUND($I3155,4))</f>
        <v>0.13400000000000001</v>
      </c>
      <c r="L3155" s="134">
        <f>IF('2-E-Communication'!$AG$67="no","",ROUND($I3155,4))</f>
        <v>0.13400000000000001</v>
      </c>
      <c r="M3155" s="134">
        <f>IF('2-E-Communication'!$AG$68="no","",ROUND($I3155,4))</f>
        <v>0.13400000000000001</v>
      </c>
    </row>
    <row r="3156" spans="9:13" x14ac:dyDescent="0.25">
      <c r="I3156" s="134">
        <f t="shared" si="242"/>
        <v>0.13500000000000009</v>
      </c>
      <c r="J3156" s="134">
        <f>IF('2-E-Communication'!$AG$65="no","",ROUND($I3156,4))</f>
        <v>0.13500000000000001</v>
      </c>
      <c r="K3156" s="134">
        <f>IF('2-E-Communication'!$AG$66="no","",ROUND($I3156,4))</f>
        <v>0.13500000000000001</v>
      </c>
      <c r="L3156" s="134">
        <f>IF('2-E-Communication'!$AG$67="no","",ROUND($I3156,4))</f>
        <v>0.13500000000000001</v>
      </c>
      <c r="M3156" s="134">
        <f>IF('2-E-Communication'!$AG$68="no","",ROUND($I3156,4))</f>
        <v>0.13500000000000001</v>
      </c>
    </row>
    <row r="3157" spans="9:13" x14ac:dyDescent="0.25">
      <c r="I3157" s="134">
        <f t="shared" si="242"/>
        <v>0.13600000000000009</v>
      </c>
      <c r="J3157" s="134">
        <f>IF('2-E-Communication'!$AG$65="no","",ROUND($I3157,4))</f>
        <v>0.13600000000000001</v>
      </c>
      <c r="K3157" s="134">
        <f>IF('2-E-Communication'!$AG$66="no","",ROUND($I3157,4))</f>
        <v>0.13600000000000001</v>
      </c>
      <c r="L3157" s="134">
        <f>IF('2-E-Communication'!$AG$67="no","",ROUND($I3157,4))</f>
        <v>0.13600000000000001</v>
      </c>
      <c r="M3157" s="134">
        <f>IF('2-E-Communication'!$AG$68="no","",ROUND($I3157,4))</f>
        <v>0.13600000000000001</v>
      </c>
    </row>
    <row r="3158" spans="9:13" x14ac:dyDescent="0.25">
      <c r="I3158" s="134">
        <f t="shared" si="242"/>
        <v>0.13700000000000009</v>
      </c>
      <c r="J3158" s="134">
        <f>IF('2-E-Communication'!$AG$65="no","",ROUND($I3158,4))</f>
        <v>0.13700000000000001</v>
      </c>
      <c r="K3158" s="134">
        <f>IF('2-E-Communication'!$AG$66="no","",ROUND($I3158,4))</f>
        <v>0.13700000000000001</v>
      </c>
      <c r="L3158" s="134">
        <f>IF('2-E-Communication'!$AG$67="no","",ROUND($I3158,4))</f>
        <v>0.13700000000000001</v>
      </c>
      <c r="M3158" s="134">
        <f>IF('2-E-Communication'!$AG$68="no","",ROUND($I3158,4))</f>
        <v>0.13700000000000001</v>
      </c>
    </row>
    <row r="3159" spans="9:13" x14ac:dyDescent="0.25">
      <c r="I3159" s="134">
        <f t="shared" si="242"/>
        <v>0.13800000000000009</v>
      </c>
      <c r="J3159" s="134">
        <f>IF('2-E-Communication'!$AG$65="no","",ROUND($I3159,4))</f>
        <v>0.13800000000000001</v>
      </c>
      <c r="K3159" s="134">
        <f>IF('2-E-Communication'!$AG$66="no","",ROUND($I3159,4))</f>
        <v>0.13800000000000001</v>
      </c>
      <c r="L3159" s="134">
        <f>IF('2-E-Communication'!$AG$67="no","",ROUND($I3159,4))</f>
        <v>0.13800000000000001</v>
      </c>
      <c r="M3159" s="134">
        <f>IF('2-E-Communication'!$AG$68="no","",ROUND($I3159,4))</f>
        <v>0.13800000000000001</v>
      </c>
    </row>
    <row r="3160" spans="9:13" x14ac:dyDescent="0.25">
      <c r="I3160" s="134">
        <f t="shared" si="242"/>
        <v>0.1390000000000001</v>
      </c>
      <c r="J3160" s="134">
        <f>IF('2-E-Communication'!$AG$65="no","",ROUND($I3160,4))</f>
        <v>0.13900000000000001</v>
      </c>
      <c r="K3160" s="134">
        <f>IF('2-E-Communication'!$AG$66="no","",ROUND($I3160,4))</f>
        <v>0.13900000000000001</v>
      </c>
      <c r="L3160" s="134">
        <f>IF('2-E-Communication'!$AG$67="no","",ROUND($I3160,4))</f>
        <v>0.13900000000000001</v>
      </c>
      <c r="M3160" s="134">
        <f>IF('2-E-Communication'!$AG$68="no","",ROUND($I3160,4))</f>
        <v>0.13900000000000001</v>
      </c>
    </row>
    <row r="3161" spans="9:13" x14ac:dyDescent="0.25">
      <c r="I3161" s="134">
        <f t="shared" si="242"/>
        <v>0.1400000000000001</v>
      </c>
      <c r="J3161" s="134">
        <f>IF('2-E-Communication'!$AG$65="no","",ROUND($I3161,4))</f>
        <v>0.14000000000000001</v>
      </c>
      <c r="K3161" s="134">
        <f>IF('2-E-Communication'!$AG$66="no","",ROUND($I3161,4))</f>
        <v>0.14000000000000001</v>
      </c>
      <c r="L3161" s="134">
        <f>IF('2-E-Communication'!$AG$67="no","",ROUND($I3161,4))</f>
        <v>0.14000000000000001</v>
      </c>
      <c r="M3161" s="134">
        <f>IF('2-E-Communication'!$AG$68="no","",ROUND($I3161,4))</f>
        <v>0.14000000000000001</v>
      </c>
    </row>
    <row r="3162" spans="9:13" x14ac:dyDescent="0.25">
      <c r="I3162" s="134">
        <f t="shared" si="242"/>
        <v>0.1410000000000001</v>
      </c>
      <c r="J3162" s="134">
        <f>IF('2-E-Communication'!$AG$65="no","",ROUND($I3162,4))</f>
        <v>0.14099999999999999</v>
      </c>
      <c r="K3162" s="134">
        <f>IF('2-E-Communication'!$AG$66="no","",ROUND($I3162,4))</f>
        <v>0.14099999999999999</v>
      </c>
      <c r="L3162" s="134">
        <f>IF('2-E-Communication'!$AG$67="no","",ROUND($I3162,4))</f>
        <v>0.14099999999999999</v>
      </c>
      <c r="M3162" s="134">
        <f>IF('2-E-Communication'!$AG$68="no","",ROUND($I3162,4))</f>
        <v>0.14099999999999999</v>
      </c>
    </row>
    <row r="3163" spans="9:13" x14ac:dyDescent="0.25">
      <c r="I3163" s="134">
        <f t="shared" si="242"/>
        <v>0.1420000000000001</v>
      </c>
      <c r="J3163" s="134">
        <f>IF('2-E-Communication'!$AG$65="no","",ROUND($I3163,4))</f>
        <v>0.14199999999999999</v>
      </c>
      <c r="K3163" s="134">
        <f>IF('2-E-Communication'!$AG$66="no","",ROUND($I3163,4))</f>
        <v>0.14199999999999999</v>
      </c>
      <c r="L3163" s="134">
        <f>IF('2-E-Communication'!$AG$67="no","",ROUND($I3163,4))</f>
        <v>0.14199999999999999</v>
      </c>
      <c r="M3163" s="134">
        <f>IF('2-E-Communication'!$AG$68="no","",ROUND($I3163,4))</f>
        <v>0.14199999999999999</v>
      </c>
    </row>
    <row r="3164" spans="9:13" x14ac:dyDescent="0.25">
      <c r="I3164" s="134">
        <f t="shared" si="242"/>
        <v>0.1430000000000001</v>
      </c>
      <c r="J3164" s="134">
        <f>IF('2-E-Communication'!$AG$65="no","",ROUND($I3164,4))</f>
        <v>0.14299999999999999</v>
      </c>
      <c r="K3164" s="134">
        <f>IF('2-E-Communication'!$AG$66="no","",ROUND($I3164,4))</f>
        <v>0.14299999999999999</v>
      </c>
      <c r="L3164" s="134">
        <f>IF('2-E-Communication'!$AG$67="no","",ROUND($I3164,4))</f>
        <v>0.14299999999999999</v>
      </c>
      <c r="M3164" s="134">
        <f>IF('2-E-Communication'!$AG$68="no","",ROUND($I3164,4))</f>
        <v>0.14299999999999999</v>
      </c>
    </row>
    <row r="3165" spans="9:13" x14ac:dyDescent="0.25">
      <c r="I3165" s="134">
        <f t="shared" si="242"/>
        <v>0.1440000000000001</v>
      </c>
      <c r="J3165" s="134">
        <f>IF('2-E-Communication'!$AG$65="no","",ROUND($I3165,4))</f>
        <v>0.14399999999999999</v>
      </c>
      <c r="K3165" s="134">
        <f>IF('2-E-Communication'!$AG$66="no","",ROUND($I3165,4))</f>
        <v>0.14399999999999999</v>
      </c>
      <c r="L3165" s="134">
        <f>IF('2-E-Communication'!$AG$67="no","",ROUND($I3165,4))</f>
        <v>0.14399999999999999</v>
      </c>
      <c r="M3165" s="134">
        <f>IF('2-E-Communication'!$AG$68="no","",ROUND($I3165,4))</f>
        <v>0.14399999999999999</v>
      </c>
    </row>
    <row r="3166" spans="9:13" x14ac:dyDescent="0.25">
      <c r="I3166" s="134">
        <f t="shared" si="242"/>
        <v>0.1450000000000001</v>
      </c>
      <c r="J3166" s="134">
        <f>IF('2-E-Communication'!$AG$65="no","",ROUND($I3166,4))</f>
        <v>0.14499999999999999</v>
      </c>
      <c r="K3166" s="134">
        <f>IF('2-E-Communication'!$AG$66="no","",ROUND($I3166,4))</f>
        <v>0.14499999999999999</v>
      </c>
      <c r="L3166" s="134">
        <f>IF('2-E-Communication'!$AG$67="no","",ROUND($I3166,4))</f>
        <v>0.14499999999999999</v>
      </c>
      <c r="M3166" s="134">
        <f>IF('2-E-Communication'!$AG$68="no","",ROUND($I3166,4))</f>
        <v>0.14499999999999999</v>
      </c>
    </row>
    <row r="3167" spans="9:13" x14ac:dyDescent="0.25">
      <c r="I3167" s="134">
        <f t="shared" si="242"/>
        <v>0.1460000000000001</v>
      </c>
      <c r="J3167" s="134">
        <f>IF('2-E-Communication'!$AG$65="no","",ROUND($I3167,4))</f>
        <v>0.14599999999999999</v>
      </c>
      <c r="K3167" s="134">
        <f>IF('2-E-Communication'!$AG$66="no","",ROUND($I3167,4))</f>
        <v>0.14599999999999999</v>
      </c>
      <c r="L3167" s="134">
        <f>IF('2-E-Communication'!$AG$67="no","",ROUND($I3167,4))</f>
        <v>0.14599999999999999</v>
      </c>
      <c r="M3167" s="134">
        <f>IF('2-E-Communication'!$AG$68="no","",ROUND($I3167,4))</f>
        <v>0.14599999999999999</v>
      </c>
    </row>
    <row r="3168" spans="9:13" x14ac:dyDescent="0.25">
      <c r="I3168" s="134">
        <f t="shared" si="242"/>
        <v>0.1470000000000001</v>
      </c>
      <c r="J3168" s="134">
        <f>IF('2-E-Communication'!$AG$65="no","",ROUND($I3168,4))</f>
        <v>0.14699999999999999</v>
      </c>
      <c r="K3168" s="134">
        <f>IF('2-E-Communication'!$AG$66="no","",ROUND($I3168,4))</f>
        <v>0.14699999999999999</v>
      </c>
      <c r="L3168" s="134">
        <f>IF('2-E-Communication'!$AG$67="no","",ROUND($I3168,4))</f>
        <v>0.14699999999999999</v>
      </c>
      <c r="M3168" s="134">
        <f>IF('2-E-Communication'!$AG$68="no","",ROUND($I3168,4))</f>
        <v>0.14699999999999999</v>
      </c>
    </row>
    <row r="3169" spans="9:13" x14ac:dyDescent="0.25">
      <c r="I3169" s="134">
        <f t="shared" si="242"/>
        <v>0.1480000000000001</v>
      </c>
      <c r="J3169" s="134">
        <f>IF('2-E-Communication'!$AG$65="no","",ROUND($I3169,4))</f>
        <v>0.14799999999999999</v>
      </c>
      <c r="K3169" s="134">
        <f>IF('2-E-Communication'!$AG$66="no","",ROUND($I3169,4))</f>
        <v>0.14799999999999999</v>
      </c>
      <c r="L3169" s="134">
        <f>IF('2-E-Communication'!$AG$67="no","",ROUND($I3169,4))</f>
        <v>0.14799999999999999</v>
      </c>
      <c r="M3169" s="134">
        <f>IF('2-E-Communication'!$AG$68="no","",ROUND($I3169,4))</f>
        <v>0.14799999999999999</v>
      </c>
    </row>
    <row r="3170" spans="9:13" x14ac:dyDescent="0.25">
      <c r="I3170" s="134">
        <f t="shared" si="242"/>
        <v>0.1490000000000001</v>
      </c>
      <c r="J3170" s="134">
        <f>IF('2-E-Communication'!$AG$65="no","",ROUND($I3170,4))</f>
        <v>0.14899999999999999</v>
      </c>
      <c r="K3170" s="134">
        <f>IF('2-E-Communication'!$AG$66="no","",ROUND($I3170,4))</f>
        <v>0.14899999999999999</v>
      </c>
      <c r="L3170" s="134">
        <f>IF('2-E-Communication'!$AG$67="no","",ROUND($I3170,4))</f>
        <v>0.14899999999999999</v>
      </c>
      <c r="M3170" s="134">
        <f>IF('2-E-Communication'!$AG$68="no","",ROUND($I3170,4))</f>
        <v>0.14899999999999999</v>
      </c>
    </row>
    <row r="3171" spans="9:13" x14ac:dyDescent="0.25">
      <c r="I3171" s="134">
        <f t="shared" si="242"/>
        <v>0.15000000000000011</v>
      </c>
      <c r="J3171" s="134">
        <f>IF('2-E-Communication'!$AG$65="no","",ROUND($I3171,4))</f>
        <v>0.15</v>
      </c>
      <c r="K3171" s="134">
        <f>IF('2-E-Communication'!$AG$66="no","",ROUND($I3171,4))</f>
        <v>0.15</v>
      </c>
      <c r="L3171" s="134">
        <f>IF('2-E-Communication'!$AG$67="no","",ROUND($I3171,4))</f>
        <v>0.15</v>
      </c>
      <c r="M3171" s="134">
        <f>IF('2-E-Communication'!$AG$68="no","",ROUND($I3171,4))</f>
        <v>0.15</v>
      </c>
    </row>
    <row r="3172" spans="9:13" x14ac:dyDescent="0.25">
      <c r="I3172" s="134">
        <f t="shared" si="242"/>
        <v>0.15100000000000011</v>
      </c>
      <c r="J3172" s="134">
        <f>IF('2-E-Communication'!$AG$65="no","",ROUND($I3172,4))</f>
        <v>0.151</v>
      </c>
      <c r="K3172" s="134">
        <f>IF('2-E-Communication'!$AG$66="no","",ROUND($I3172,4))</f>
        <v>0.151</v>
      </c>
      <c r="L3172" s="134">
        <f>IF('2-E-Communication'!$AG$67="no","",ROUND($I3172,4))</f>
        <v>0.151</v>
      </c>
      <c r="M3172" s="134">
        <f>IF('2-E-Communication'!$AG$68="no","",ROUND($I3172,4))</f>
        <v>0.151</v>
      </c>
    </row>
    <row r="3173" spans="9:13" x14ac:dyDescent="0.25">
      <c r="I3173" s="134">
        <f t="shared" si="242"/>
        <v>0.15200000000000011</v>
      </c>
      <c r="J3173" s="134">
        <f>IF('2-E-Communication'!$AG$65="no","",ROUND($I3173,4))</f>
        <v>0.152</v>
      </c>
      <c r="K3173" s="134">
        <f>IF('2-E-Communication'!$AG$66="no","",ROUND($I3173,4))</f>
        <v>0.152</v>
      </c>
      <c r="L3173" s="134">
        <f>IF('2-E-Communication'!$AG$67="no","",ROUND($I3173,4))</f>
        <v>0.152</v>
      </c>
      <c r="M3173" s="134">
        <f>IF('2-E-Communication'!$AG$68="no","",ROUND($I3173,4))</f>
        <v>0.152</v>
      </c>
    </row>
    <row r="3174" spans="9:13" x14ac:dyDescent="0.25">
      <c r="I3174" s="134">
        <f t="shared" si="242"/>
        <v>0.15300000000000011</v>
      </c>
      <c r="J3174" s="134">
        <f>IF('2-E-Communication'!$AG$65="no","",ROUND($I3174,4))</f>
        <v>0.153</v>
      </c>
      <c r="K3174" s="134">
        <f>IF('2-E-Communication'!$AG$66="no","",ROUND($I3174,4))</f>
        <v>0.153</v>
      </c>
      <c r="L3174" s="134">
        <f>IF('2-E-Communication'!$AG$67="no","",ROUND($I3174,4))</f>
        <v>0.153</v>
      </c>
      <c r="M3174" s="134">
        <f>IF('2-E-Communication'!$AG$68="no","",ROUND($I3174,4))</f>
        <v>0.153</v>
      </c>
    </row>
    <row r="3175" spans="9:13" x14ac:dyDescent="0.25">
      <c r="I3175" s="134">
        <f t="shared" si="242"/>
        <v>0.15400000000000011</v>
      </c>
      <c r="J3175" s="134">
        <f>IF('2-E-Communication'!$AG$65="no","",ROUND($I3175,4))</f>
        <v>0.154</v>
      </c>
      <c r="K3175" s="134">
        <f>IF('2-E-Communication'!$AG$66="no","",ROUND($I3175,4))</f>
        <v>0.154</v>
      </c>
      <c r="L3175" s="134">
        <f>IF('2-E-Communication'!$AG$67="no","",ROUND($I3175,4))</f>
        <v>0.154</v>
      </c>
      <c r="M3175" s="134">
        <f>IF('2-E-Communication'!$AG$68="no","",ROUND($I3175,4))</f>
        <v>0.154</v>
      </c>
    </row>
    <row r="3176" spans="9:13" x14ac:dyDescent="0.25">
      <c r="I3176" s="134">
        <f t="shared" si="242"/>
        <v>0.15500000000000011</v>
      </c>
      <c r="J3176" s="134">
        <f>IF('2-E-Communication'!$AG$65="no","",ROUND($I3176,4))</f>
        <v>0.155</v>
      </c>
      <c r="K3176" s="134">
        <f>IF('2-E-Communication'!$AG$66="no","",ROUND($I3176,4))</f>
        <v>0.155</v>
      </c>
      <c r="L3176" s="134">
        <f>IF('2-E-Communication'!$AG$67="no","",ROUND($I3176,4))</f>
        <v>0.155</v>
      </c>
      <c r="M3176" s="134">
        <f>IF('2-E-Communication'!$AG$68="no","",ROUND($I3176,4))</f>
        <v>0.155</v>
      </c>
    </row>
    <row r="3177" spans="9:13" x14ac:dyDescent="0.25">
      <c r="I3177" s="134">
        <f t="shared" si="242"/>
        <v>0.15600000000000011</v>
      </c>
      <c r="J3177" s="134">
        <f>IF('2-E-Communication'!$AG$65="no","",ROUND($I3177,4))</f>
        <v>0.156</v>
      </c>
      <c r="K3177" s="134">
        <f>IF('2-E-Communication'!$AG$66="no","",ROUND($I3177,4))</f>
        <v>0.156</v>
      </c>
      <c r="L3177" s="134">
        <f>IF('2-E-Communication'!$AG$67="no","",ROUND($I3177,4))</f>
        <v>0.156</v>
      </c>
      <c r="M3177" s="134">
        <f>IF('2-E-Communication'!$AG$68="no","",ROUND($I3177,4))</f>
        <v>0.156</v>
      </c>
    </row>
    <row r="3178" spans="9:13" x14ac:dyDescent="0.25">
      <c r="I3178" s="134">
        <f t="shared" si="242"/>
        <v>0.15700000000000011</v>
      </c>
      <c r="J3178" s="134">
        <f>IF('2-E-Communication'!$AG$65="no","",ROUND($I3178,4))</f>
        <v>0.157</v>
      </c>
      <c r="K3178" s="134">
        <f>IF('2-E-Communication'!$AG$66="no","",ROUND($I3178,4))</f>
        <v>0.157</v>
      </c>
      <c r="L3178" s="134">
        <f>IF('2-E-Communication'!$AG$67="no","",ROUND($I3178,4))</f>
        <v>0.157</v>
      </c>
      <c r="M3178" s="134">
        <f>IF('2-E-Communication'!$AG$68="no","",ROUND($I3178,4))</f>
        <v>0.157</v>
      </c>
    </row>
    <row r="3179" spans="9:13" x14ac:dyDescent="0.25">
      <c r="I3179" s="134">
        <f t="shared" si="242"/>
        <v>0.15800000000000011</v>
      </c>
      <c r="J3179" s="134">
        <f>IF('2-E-Communication'!$AG$65="no","",ROUND($I3179,4))</f>
        <v>0.158</v>
      </c>
      <c r="K3179" s="134">
        <f>IF('2-E-Communication'!$AG$66="no","",ROUND($I3179,4))</f>
        <v>0.158</v>
      </c>
      <c r="L3179" s="134">
        <f>IF('2-E-Communication'!$AG$67="no","",ROUND($I3179,4))</f>
        <v>0.158</v>
      </c>
      <c r="M3179" s="134">
        <f>IF('2-E-Communication'!$AG$68="no","",ROUND($I3179,4))</f>
        <v>0.158</v>
      </c>
    </row>
    <row r="3180" spans="9:13" x14ac:dyDescent="0.25">
      <c r="I3180" s="134">
        <f t="shared" si="242"/>
        <v>0.15900000000000011</v>
      </c>
      <c r="J3180" s="134">
        <f>IF('2-E-Communication'!$AG$65="no","",ROUND($I3180,4))</f>
        <v>0.159</v>
      </c>
      <c r="K3180" s="134">
        <f>IF('2-E-Communication'!$AG$66="no","",ROUND($I3180,4))</f>
        <v>0.159</v>
      </c>
      <c r="L3180" s="134">
        <f>IF('2-E-Communication'!$AG$67="no","",ROUND($I3180,4))</f>
        <v>0.159</v>
      </c>
      <c r="M3180" s="134">
        <f>IF('2-E-Communication'!$AG$68="no","",ROUND($I3180,4))</f>
        <v>0.159</v>
      </c>
    </row>
    <row r="3181" spans="9:13" x14ac:dyDescent="0.25">
      <c r="I3181" s="134">
        <f t="shared" si="242"/>
        <v>0.16000000000000011</v>
      </c>
      <c r="J3181" s="134">
        <f>IF('2-E-Communication'!$AG$65="no","",ROUND($I3181,4))</f>
        <v>0.16</v>
      </c>
      <c r="K3181" s="134">
        <f>IF('2-E-Communication'!$AG$66="no","",ROUND($I3181,4))</f>
        <v>0.16</v>
      </c>
      <c r="L3181" s="134">
        <f>IF('2-E-Communication'!$AG$67="no","",ROUND($I3181,4))</f>
        <v>0.16</v>
      </c>
      <c r="M3181" s="134">
        <f>IF('2-E-Communication'!$AG$68="no","",ROUND($I3181,4))</f>
        <v>0.16</v>
      </c>
    </row>
    <row r="3182" spans="9:13" x14ac:dyDescent="0.25">
      <c r="I3182" s="134">
        <f t="shared" si="242"/>
        <v>0.16100000000000012</v>
      </c>
      <c r="J3182" s="134">
        <f>IF('2-E-Communication'!$AG$65="no","",ROUND($I3182,4))</f>
        <v>0.161</v>
      </c>
      <c r="K3182" s="134">
        <f>IF('2-E-Communication'!$AG$66="no","",ROUND($I3182,4))</f>
        <v>0.161</v>
      </c>
      <c r="L3182" s="134">
        <f>IF('2-E-Communication'!$AG$67="no","",ROUND($I3182,4))</f>
        <v>0.161</v>
      </c>
      <c r="M3182" s="134">
        <f>IF('2-E-Communication'!$AG$68="no","",ROUND($I3182,4))</f>
        <v>0.161</v>
      </c>
    </row>
    <row r="3183" spans="9:13" x14ac:dyDescent="0.25">
      <c r="I3183" s="134">
        <f t="shared" si="242"/>
        <v>0.16200000000000012</v>
      </c>
      <c r="J3183" s="134">
        <f>IF('2-E-Communication'!$AG$65="no","",ROUND($I3183,4))</f>
        <v>0.16200000000000001</v>
      </c>
      <c r="K3183" s="134">
        <f>IF('2-E-Communication'!$AG$66="no","",ROUND($I3183,4))</f>
        <v>0.16200000000000001</v>
      </c>
      <c r="L3183" s="134">
        <f>IF('2-E-Communication'!$AG$67="no","",ROUND($I3183,4))</f>
        <v>0.16200000000000001</v>
      </c>
      <c r="M3183" s="134">
        <f>IF('2-E-Communication'!$AG$68="no","",ROUND($I3183,4))</f>
        <v>0.16200000000000001</v>
      </c>
    </row>
    <row r="3184" spans="9:13" x14ac:dyDescent="0.25">
      <c r="I3184" s="134">
        <f t="shared" si="242"/>
        <v>0.16300000000000012</v>
      </c>
      <c r="J3184" s="134">
        <f>IF('2-E-Communication'!$AG$65="no","",ROUND($I3184,4))</f>
        <v>0.16300000000000001</v>
      </c>
      <c r="K3184" s="134">
        <f>IF('2-E-Communication'!$AG$66="no","",ROUND($I3184,4))</f>
        <v>0.16300000000000001</v>
      </c>
      <c r="L3184" s="134">
        <f>IF('2-E-Communication'!$AG$67="no","",ROUND($I3184,4))</f>
        <v>0.16300000000000001</v>
      </c>
      <c r="M3184" s="134">
        <f>IF('2-E-Communication'!$AG$68="no","",ROUND($I3184,4))</f>
        <v>0.16300000000000001</v>
      </c>
    </row>
    <row r="3185" spans="9:13" x14ac:dyDescent="0.25">
      <c r="I3185" s="134">
        <f t="shared" si="242"/>
        <v>0.16400000000000012</v>
      </c>
      <c r="J3185" s="134">
        <f>IF('2-E-Communication'!$AG$65="no","",ROUND($I3185,4))</f>
        <v>0.16400000000000001</v>
      </c>
      <c r="K3185" s="134">
        <f>IF('2-E-Communication'!$AG$66="no","",ROUND($I3185,4))</f>
        <v>0.16400000000000001</v>
      </c>
      <c r="L3185" s="134">
        <f>IF('2-E-Communication'!$AG$67="no","",ROUND($I3185,4))</f>
        <v>0.16400000000000001</v>
      </c>
      <c r="M3185" s="134">
        <f>IF('2-E-Communication'!$AG$68="no","",ROUND($I3185,4))</f>
        <v>0.16400000000000001</v>
      </c>
    </row>
    <row r="3186" spans="9:13" x14ac:dyDescent="0.25">
      <c r="I3186" s="134">
        <f t="shared" si="242"/>
        <v>0.16500000000000012</v>
      </c>
      <c r="J3186" s="134">
        <f>IF('2-E-Communication'!$AG$65="no","",ROUND($I3186,4))</f>
        <v>0.16500000000000001</v>
      </c>
      <c r="K3186" s="134">
        <f>IF('2-E-Communication'!$AG$66="no","",ROUND($I3186,4))</f>
        <v>0.16500000000000001</v>
      </c>
      <c r="L3186" s="134">
        <f>IF('2-E-Communication'!$AG$67="no","",ROUND($I3186,4))</f>
        <v>0.16500000000000001</v>
      </c>
      <c r="M3186" s="134">
        <f>IF('2-E-Communication'!$AG$68="no","",ROUND($I3186,4))</f>
        <v>0.16500000000000001</v>
      </c>
    </row>
    <row r="3187" spans="9:13" x14ac:dyDescent="0.25">
      <c r="I3187" s="134">
        <f t="shared" si="242"/>
        <v>0.16600000000000012</v>
      </c>
      <c r="J3187" s="134">
        <f>IF('2-E-Communication'!$AG$65="no","",ROUND($I3187,4))</f>
        <v>0.16600000000000001</v>
      </c>
      <c r="K3187" s="134">
        <f>IF('2-E-Communication'!$AG$66="no","",ROUND($I3187,4))</f>
        <v>0.16600000000000001</v>
      </c>
      <c r="L3187" s="134">
        <f>IF('2-E-Communication'!$AG$67="no","",ROUND($I3187,4))</f>
        <v>0.16600000000000001</v>
      </c>
      <c r="M3187" s="134">
        <f>IF('2-E-Communication'!$AG$68="no","",ROUND($I3187,4))</f>
        <v>0.16600000000000001</v>
      </c>
    </row>
    <row r="3188" spans="9:13" x14ac:dyDescent="0.25">
      <c r="I3188" s="134">
        <f t="shared" si="242"/>
        <v>0.16700000000000012</v>
      </c>
      <c r="J3188" s="134">
        <f>IF('2-E-Communication'!$AG$65="no","",ROUND($I3188,4))</f>
        <v>0.16700000000000001</v>
      </c>
      <c r="K3188" s="134">
        <f>IF('2-E-Communication'!$AG$66="no","",ROUND($I3188,4))</f>
        <v>0.16700000000000001</v>
      </c>
      <c r="L3188" s="134">
        <f>IF('2-E-Communication'!$AG$67="no","",ROUND($I3188,4))</f>
        <v>0.16700000000000001</v>
      </c>
      <c r="M3188" s="134">
        <f>IF('2-E-Communication'!$AG$68="no","",ROUND($I3188,4))</f>
        <v>0.16700000000000001</v>
      </c>
    </row>
    <row r="3189" spans="9:13" x14ac:dyDescent="0.25">
      <c r="I3189" s="134">
        <f t="shared" si="242"/>
        <v>0.16800000000000012</v>
      </c>
      <c r="J3189" s="134">
        <f>IF('2-E-Communication'!$AG$65="no","",ROUND($I3189,4))</f>
        <v>0.16800000000000001</v>
      </c>
      <c r="K3189" s="134">
        <f>IF('2-E-Communication'!$AG$66="no","",ROUND($I3189,4))</f>
        <v>0.16800000000000001</v>
      </c>
      <c r="L3189" s="134">
        <f>IF('2-E-Communication'!$AG$67="no","",ROUND($I3189,4))</f>
        <v>0.16800000000000001</v>
      </c>
      <c r="M3189" s="134">
        <f>IF('2-E-Communication'!$AG$68="no","",ROUND($I3189,4))</f>
        <v>0.16800000000000001</v>
      </c>
    </row>
    <row r="3190" spans="9:13" x14ac:dyDescent="0.25">
      <c r="I3190" s="134">
        <f t="shared" si="242"/>
        <v>0.16900000000000012</v>
      </c>
      <c r="J3190" s="134">
        <f>IF('2-E-Communication'!$AG$65="no","",ROUND($I3190,4))</f>
        <v>0.16900000000000001</v>
      </c>
      <c r="K3190" s="134">
        <f>IF('2-E-Communication'!$AG$66="no","",ROUND($I3190,4))</f>
        <v>0.16900000000000001</v>
      </c>
      <c r="L3190" s="134">
        <f>IF('2-E-Communication'!$AG$67="no","",ROUND($I3190,4))</f>
        <v>0.16900000000000001</v>
      </c>
      <c r="M3190" s="134">
        <f>IF('2-E-Communication'!$AG$68="no","",ROUND($I3190,4))</f>
        <v>0.16900000000000001</v>
      </c>
    </row>
    <row r="3191" spans="9:13" x14ac:dyDescent="0.25">
      <c r="I3191" s="134">
        <f t="shared" si="242"/>
        <v>0.17000000000000012</v>
      </c>
      <c r="J3191" s="134">
        <f>IF('2-E-Communication'!$AG$65="no","",ROUND($I3191,4))</f>
        <v>0.17</v>
      </c>
      <c r="K3191" s="134">
        <f>IF('2-E-Communication'!$AG$66="no","",ROUND($I3191,4))</f>
        <v>0.17</v>
      </c>
      <c r="L3191" s="134">
        <f>IF('2-E-Communication'!$AG$67="no","",ROUND($I3191,4))</f>
        <v>0.17</v>
      </c>
      <c r="M3191" s="134">
        <f>IF('2-E-Communication'!$AG$68="no","",ROUND($I3191,4))</f>
        <v>0.17</v>
      </c>
    </row>
    <row r="3192" spans="9:13" x14ac:dyDescent="0.25">
      <c r="I3192" s="134">
        <f t="shared" si="242"/>
        <v>0.17100000000000012</v>
      </c>
      <c r="J3192" s="134">
        <f>IF('2-E-Communication'!$AG$65="no","",ROUND($I3192,4))</f>
        <v>0.17100000000000001</v>
      </c>
      <c r="K3192" s="134">
        <f>IF('2-E-Communication'!$AG$66="no","",ROUND($I3192,4))</f>
        <v>0.17100000000000001</v>
      </c>
      <c r="L3192" s="134">
        <f>IF('2-E-Communication'!$AG$67="no","",ROUND($I3192,4))</f>
        <v>0.17100000000000001</v>
      </c>
      <c r="M3192" s="134">
        <f>IF('2-E-Communication'!$AG$68="no","",ROUND($I3192,4))</f>
        <v>0.17100000000000001</v>
      </c>
    </row>
    <row r="3193" spans="9:13" x14ac:dyDescent="0.25">
      <c r="I3193" s="134">
        <f t="shared" si="242"/>
        <v>0.17200000000000013</v>
      </c>
      <c r="J3193" s="134">
        <f>IF('2-E-Communication'!$AG$65="no","",ROUND($I3193,4))</f>
        <v>0.17199999999999999</v>
      </c>
      <c r="K3193" s="134">
        <f>IF('2-E-Communication'!$AG$66="no","",ROUND($I3193,4))</f>
        <v>0.17199999999999999</v>
      </c>
      <c r="L3193" s="134">
        <f>IF('2-E-Communication'!$AG$67="no","",ROUND($I3193,4))</f>
        <v>0.17199999999999999</v>
      </c>
      <c r="M3193" s="134">
        <f>IF('2-E-Communication'!$AG$68="no","",ROUND($I3193,4))</f>
        <v>0.17199999999999999</v>
      </c>
    </row>
    <row r="3194" spans="9:13" x14ac:dyDescent="0.25">
      <c r="I3194" s="134">
        <f t="shared" si="242"/>
        <v>0.17300000000000013</v>
      </c>
      <c r="J3194" s="134">
        <f>IF('2-E-Communication'!$AG$65="no","",ROUND($I3194,4))</f>
        <v>0.17299999999999999</v>
      </c>
      <c r="K3194" s="134">
        <f>IF('2-E-Communication'!$AG$66="no","",ROUND($I3194,4))</f>
        <v>0.17299999999999999</v>
      </c>
      <c r="L3194" s="134">
        <f>IF('2-E-Communication'!$AG$67="no","",ROUND($I3194,4))</f>
        <v>0.17299999999999999</v>
      </c>
      <c r="M3194" s="134">
        <f>IF('2-E-Communication'!$AG$68="no","",ROUND($I3194,4))</f>
        <v>0.17299999999999999</v>
      </c>
    </row>
    <row r="3195" spans="9:13" x14ac:dyDescent="0.25">
      <c r="I3195" s="134">
        <f t="shared" si="242"/>
        <v>0.17400000000000013</v>
      </c>
      <c r="J3195" s="134">
        <f>IF('2-E-Communication'!$AG$65="no","",ROUND($I3195,4))</f>
        <v>0.17399999999999999</v>
      </c>
      <c r="K3195" s="134">
        <f>IF('2-E-Communication'!$AG$66="no","",ROUND($I3195,4))</f>
        <v>0.17399999999999999</v>
      </c>
      <c r="L3195" s="134">
        <f>IF('2-E-Communication'!$AG$67="no","",ROUND($I3195,4))</f>
        <v>0.17399999999999999</v>
      </c>
      <c r="M3195" s="134">
        <f>IF('2-E-Communication'!$AG$68="no","",ROUND($I3195,4))</f>
        <v>0.17399999999999999</v>
      </c>
    </row>
    <row r="3196" spans="9:13" x14ac:dyDescent="0.25">
      <c r="I3196" s="134">
        <f t="shared" si="242"/>
        <v>0.17500000000000013</v>
      </c>
      <c r="J3196" s="134">
        <f>IF('2-E-Communication'!$AG$65="no","",ROUND($I3196,4))</f>
        <v>0.17499999999999999</v>
      </c>
      <c r="K3196" s="134">
        <f>IF('2-E-Communication'!$AG$66="no","",ROUND($I3196,4))</f>
        <v>0.17499999999999999</v>
      </c>
      <c r="L3196" s="134">
        <f>IF('2-E-Communication'!$AG$67="no","",ROUND($I3196,4))</f>
        <v>0.17499999999999999</v>
      </c>
      <c r="M3196" s="134">
        <f>IF('2-E-Communication'!$AG$68="no","",ROUND($I3196,4))</f>
        <v>0.17499999999999999</v>
      </c>
    </row>
    <row r="3197" spans="9:13" x14ac:dyDescent="0.25">
      <c r="I3197" s="134">
        <f t="shared" si="242"/>
        <v>0.17600000000000013</v>
      </c>
      <c r="J3197" s="134">
        <f>IF('2-E-Communication'!$AG$65="no","",ROUND($I3197,4))</f>
        <v>0.17599999999999999</v>
      </c>
      <c r="K3197" s="134">
        <f>IF('2-E-Communication'!$AG$66="no","",ROUND($I3197,4))</f>
        <v>0.17599999999999999</v>
      </c>
      <c r="L3197" s="134">
        <f>IF('2-E-Communication'!$AG$67="no","",ROUND($I3197,4))</f>
        <v>0.17599999999999999</v>
      </c>
      <c r="M3197" s="134">
        <f>IF('2-E-Communication'!$AG$68="no","",ROUND($I3197,4))</f>
        <v>0.17599999999999999</v>
      </c>
    </row>
    <row r="3198" spans="9:13" x14ac:dyDescent="0.25">
      <c r="I3198" s="134">
        <f t="shared" si="242"/>
        <v>0.17700000000000013</v>
      </c>
      <c r="J3198" s="134">
        <f>IF('2-E-Communication'!$AG$65="no","",ROUND($I3198,4))</f>
        <v>0.17699999999999999</v>
      </c>
      <c r="K3198" s="134">
        <f>IF('2-E-Communication'!$AG$66="no","",ROUND($I3198,4))</f>
        <v>0.17699999999999999</v>
      </c>
      <c r="L3198" s="134">
        <f>IF('2-E-Communication'!$AG$67="no","",ROUND($I3198,4))</f>
        <v>0.17699999999999999</v>
      </c>
      <c r="M3198" s="134">
        <f>IF('2-E-Communication'!$AG$68="no","",ROUND($I3198,4))</f>
        <v>0.17699999999999999</v>
      </c>
    </row>
    <row r="3199" spans="9:13" x14ac:dyDescent="0.25">
      <c r="I3199" s="134">
        <f t="shared" si="242"/>
        <v>0.17800000000000013</v>
      </c>
      <c r="J3199" s="134">
        <f>IF('2-E-Communication'!$AG$65="no","",ROUND($I3199,4))</f>
        <v>0.17799999999999999</v>
      </c>
      <c r="K3199" s="134">
        <f>IF('2-E-Communication'!$AG$66="no","",ROUND($I3199,4))</f>
        <v>0.17799999999999999</v>
      </c>
      <c r="L3199" s="134">
        <f>IF('2-E-Communication'!$AG$67="no","",ROUND($I3199,4))</f>
        <v>0.17799999999999999</v>
      </c>
      <c r="M3199" s="134">
        <f>IF('2-E-Communication'!$AG$68="no","",ROUND($I3199,4))</f>
        <v>0.17799999999999999</v>
      </c>
    </row>
    <row r="3200" spans="9:13" x14ac:dyDescent="0.25">
      <c r="I3200" s="134">
        <f t="shared" si="242"/>
        <v>0.17900000000000013</v>
      </c>
      <c r="J3200" s="134">
        <f>IF('2-E-Communication'!$AG$65="no","",ROUND($I3200,4))</f>
        <v>0.17899999999999999</v>
      </c>
      <c r="K3200" s="134">
        <f>IF('2-E-Communication'!$AG$66="no","",ROUND($I3200,4))</f>
        <v>0.17899999999999999</v>
      </c>
      <c r="L3200" s="134">
        <f>IF('2-E-Communication'!$AG$67="no","",ROUND($I3200,4))</f>
        <v>0.17899999999999999</v>
      </c>
      <c r="M3200" s="134">
        <f>IF('2-E-Communication'!$AG$68="no","",ROUND($I3200,4))</f>
        <v>0.17899999999999999</v>
      </c>
    </row>
    <row r="3201" spans="9:13" x14ac:dyDescent="0.25">
      <c r="I3201" s="134">
        <f t="shared" si="242"/>
        <v>0.18000000000000013</v>
      </c>
      <c r="J3201" s="134">
        <f>IF('2-E-Communication'!$AG$65="no","",ROUND($I3201,4))</f>
        <v>0.18</v>
      </c>
      <c r="K3201" s="134">
        <f>IF('2-E-Communication'!$AG$66="no","",ROUND($I3201,4))</f>
        <v>0.18</v>
      </c>
      <c r="L3201" s="134">
        <f>IF('2-E-Communication'!$AG$67="no","",ROUND($I3201,4))</f>
        <v>0.18</v>
      </c>
      <c r="M3201" s="134">
        <f>IF('2-E-Communication'!$AG$68="no","",ROUND($I3201,4))</f>
        <v>0.18</v>
      </c>
    </row>
    <row r="3202" spans="9:13" x14ac:dyDescent="0.25">
      <c r="I3202" s="134">
        <f t="shared" si="242"/>
        <v>0.18100000000000013</v>
      </c>
      <c r="J3202" s="134">
        <f>IF('2-E-Communication'!$AG$65="no","",ROUND($I3202,4))</f>
        <v>0.18099999999999999</v>
      </c>
      <c r="K3202" s="134">
        <f>IF('2-E-Communication'!$AG$66="no","",ROUND($I3202,4))</f>
        <v>0.18099999999999999</v>
      </c>
      <c r="L3202" s="134">
        <f>IF('2-E-Communication'!$AG$67="no","",ROUND($I3202,4))</f>
        <v>0.18099999999999999</v>
      </c>
      <c r="M3202" s="134">
        <f>IF('2-E-Communication'!$AG$68="no","",ROUND($I3202,4))</f>
        <v>0.18099999999999999</v>
      </c>
    </row>
    <row r="3203" spans="9:13" x14ac:dyDescent="0.25">
      <c r="I3203" s="134">
        <f t="shared" si="242"/>
        <v>0.18200000000000013</v>
      </c>
      <c r="J3203" s="134">
        <f>IF('2-E-Communication'!$AG$65="no","",ROUND($I3203,4))</f>
        <v>0.182</v>
      </c>
      <c r="K3203" s="134">
        <f>IF('2-E-Communication'!$AG$66="no","",ROUND($I3203,4))</f>
        <v>0.182</v>
      </c>
      <c r="L3203" s="134">
        <f>IF('2-E-Communication'!$AG$67="no","",ROUND($I3203,4))</f>
        <v>0.182</v>
      </c>
      <c r="M3203" s="134">
        <f>IF('2-E-Communication'!$AG$68="no","",ROUND($I3203,4))</f>
        <v>0.182</v>
      </c>
    </row>
    <row r="3204" spans="9:13" x14ac:dyDescent="0.25">
      <c r="I3204" s="134">
        <f t="shared" si="242"/>
        <v>0.18300000000000013</v>
      </c>
      <c r="J3204" s="134">
        <f>IF('2-E-Communication'!$AG$65="no","",ROUND($I3204,4))</f>
        <v>0.183</v>
      </c>
      <c r="K3204" s="134">
        <f>IF('2-E-Communication'!$AG$66="no","",ROUND($I3204,4))</f>
        <v>0.183</v>
      </c>
      <c r="L3204" s="134">
        <f>IF('2-E-Communication'!$AG$67="no","",ROUND($I3204,4))</f>
        <v>0.183</v>
      </c>
      <c r="M3204" s="134">
        <f>IF('2-E-Communication'!$AG$68="no","",ROUND($I3204,4))</f>
        <v>0.183</v>
      </c>
    </row>
    <row r="3205" spans="9:13" x14ac:dyDescent="0.25">
      <c r="I3205" s="134">
        <f t="shared" si="242"/>
        <v>0.18400000000000014</v>
      </c>
      <c r="J3205" s="134">
        <f>IF('2-E-Communication'!$AG$65="no","",ROUND($I3205,4))</f>
        <v>0.184</v>
      </c>
      <c r="K3205" s="134">
        <f>IF('2-E-Communication'!$AG$66="no","",ROUND($I3205,4))</f>
        <v>0.184</v>
      </c>
      <c r="L3205" s="134">
        <f>IF('2-E-Communication'!$AG$67="no","",ROUND($I3205,4))</f>
        <v>0.184</v>
      </c>
      <c r="M3205" s="134">
        <f>IF('2-E-Communication'!$AG$68="no","",ROUND($I3205,4))</f>
        <v>0.184</v>
      </c>
    </row>
    <row r="3206" spans="9:13" x14ac:dyDescent="0.25">
      <c r="I3206" s="134">
        <f t="shared" ref="I3206:I3269" si="243">I3205+0.001</f>
        <v>0.18500000000000014</v>
      </c>
      <c r="J3206" s="134">
        <f>IF('2-E-Communication'!$AG$65="no","",ROUND($I3206,4))</f>
        <v>0.185</v>
      </c>
      <c r="K3206" s="134">
        <f>IF('2-E-Communication'!$AG$66="no","",ROUND($I3206,4))</f>
        <v>0.185</v>
      </c>
      <c r="L3206" s="134">
        <f>IF('2-E-Communication'!$AG$67="no","",ROUND($I3206,4))</f>
        <v>0.185</v>
      </c>
      <c r="M3206" s="134">
        <f>IF('2-E-Communication'!$AG$68="no","",ROUND($I3206,4))</f>
        <v>0.185</v>
      </c>
    </row>
    <row r="3207" spans="9:13" x14ac:dyDescent="0.25">
      <c r="I3207" s="134">
        <f t="shared" si="243"/>
        <v>0.18600000000000014</v>
      </c>
      <c r="J3207" s="134">
        <f>IF('2-E-Communication'!$AG$65="no","",ROUND($I3207,4))</f>
        <v>0.186</v>
      </c>
      <c r="K3207" s="134">
        <f>IF('2-E-Communication'!$AG$66="no","",ROUND($I3207,4))</f>
        <v>0.186</v>
      </c>
      <c r="L3207" s="134">
        <f>IF('2-E-Communication'!$AG$67="no","",ROUND($I3207,4))</f>
        <v>0.186</v>
      </c>
      <c r="M3207" s="134">
        <f>IF('2-E-Communication'!$AG$68="no","",ROUND($I3207,4))</f>
        <v>0.186</v>
      </c>
    </row>
    <row r="3208" spans="9:13" x14ac:dyDescent="0.25">
      <c r="I3208" s="134">
        <f t="shared" si="243"/>
        <v>0.18700000000000014</v>
      </c>
      <c r="J3208" s="134">
        <f>IF('2-E-Communication'!$AG$65="no","",ROUND($I3208,4))</f>
        <v>0.187</v>
      </c>
      <c r="K3208" s="134">
        <f>IF('2-E-Communication'!$AG$66="no","",ROUND($I3208,4))</f>
        <v>0.187</v>
      </c>
      <c r="L3208" s="134">
        <f>IF('2-E-Communication'!$AG$67="no","",ROUND($I3208,4))</f>
        <v>0.187</v>
      </c>
      <c r="M3208" s="134">
        <f>IF('2-E-Communication'!$AG$68="no","",ROUND($I3208,4))</f>
        <v>0.187</v>
      </c>
    </row>
    <row r="3209" spans="9:13" x14ac:dyDescent="0.25">
      <c r="I3209" s="134">
        <f t="shared" si="243"/>
        <v>0.18800000000000014</v>
      </c>
      <c r="J3209" s="134">
        <f>IF('2-E-Communication'!$AG$65="no","",ROUND($I3209,4))</f>
        <v>0.188</v>
      </c>
      <c r="K3209" s="134">
        <f>IF('2-E-Communication'!$AG$66="no","",ROUND($I3209,4))</f>
        <v>0.188</v>
      </c>
      <c r="L3209" s="134">
        <f>IF('2-E-Communication'!$AG$67="no","",ROUND($I3209,4))</f>
        <v>0.188</v>
      </c>
      <c r="M3209" s="134">
        <f>IF('2-E-Communication'!$AG$68="no","",ROUND($I3209,4))</f>
        <v>0.188</v>
      </c>
    </row>
    <row r="3210" spans="9:13" x14ac:dyDescent="0.25">
      <c r="I3210" s="134">
        <f t="shared" si="243"/>
        <v>0.18900000000000014</v>
      </c>
      <c r="J3210" s="134">
        <f>IF('2-E-Communication'!$AG$65="no","",ROUND($I3210,4))</f>
        <v>0.189</v>
      </c>
      <c r="K3210" s="134">
        <f>IF('2-E-Communication'!$AG$66="no","",ROUND($I3210,4))</f>
        <v>0.189</v>
      </c>
      <c r="L3210" s="134">
        <f>IF('2-E-Communication'!$AG$67="no","",ROUND($I3210,4))</f>
        <v>0.189</v>
      </c>
      <c r="M3210" s="134">
        <f>IF('2-E-Communication'!$AG$68="no","",ROUND($I3210,4))</f>
        <v>0.189</v>
      </c>
    </row>
    <row r="3211" spans="9:13" x14ac:dyDescent="0.25">
      <c r="I3211" s="134">
        <f t="shared" si="243"/>
        <v>0.19000000000000014</v>
      </c>
      <c r="J3211" s="134">
        <f>IF('2-E-Communication'!$AG$65="no","",ROUND($I3211,4))</f>
        <v>0.19</v>
      </c>
      <c r="K3211" s="134">
        <f>IF('2-E-Communication'!$AG$66="no","",ROUND($I3211,4))</f>
        <v>0.19</v>
      </c>
      <c r="L3211" s="134">
        <f>IF('2-E-Communication'!$AG$67="no","",ROUND($I3211,4))</f>
        <v>0.19</v>
      </c>
      <c r="M3211" s="134">
        <f>IF('2-E-Communication'!$AG$68="no","",ROUND($I3211,4))</f>
        <v>0.19</v>
      </c>
    </row>
    <row r="3212" spans="9:13" x14ac:dyDescent="0.25">
      <c r="I3212" s="134">
        <f t="shared" si="243"/>
        <v>0.19100000000000014</v>
      </c>
      <c r="J3212" s="134">
        <f>IF('2-E-Communication'!$AG$65="no","",ROUND($I3212,4))</f>
        <v>0.191</v>
      </c>
      <c r="K3212" s="134">
        <f>IF('2-E-Communication'!$AG$66="no","",ROUND($I3212,4))</f>
        <v>0.191</v>
      </c>
      <c r="L3212" s="134">
        <f>IF('2-E-Communication'!$AG$67="no","",ROUND($I3212,4))</f>
        <v>0.191</v>
      </c>
      <c r="M3212" s="134">
        <f>IF('2-E-Communication'!$AG$68="no","",ROUND($I3212,4))</f>
        <v>0.191</v>
      </c>
    </row>
    <row r="3213" spans="9:13" x14ac:dyDescent="0.25">
      <c r="I3213" s="134">
        <f t="shared" si="243"/>
        <v>0.19200000000000014</v>
      </c>
      <c r="J3213" s="134">
        <f>IF('2-E-Communication'!$AG$65="no","",ROUND($I3213,4))</f>
        <v>0.192</v>
      </c>
      <c r="K3213" s="134">
        <f>IF('2-E-Communication'!$AG$66="no","",ROUND($I3213,4))</f>
        <v>0.192</v>
      </c>
      <c r="L3213" s="134">
        <f>IF('2-E-Communication'!$AG$67="no","",ROUND($I3213,4))</f>
        <v>0.192</v>
      </c>
      <c r="M3213" s="134">
        <f>IF('2-E-Communication'!$AG$68="no","",ROUND($I3213,4))</f>
        <v>0.192</v>
      </c>
    </row>
    <row r="3214" spans="9:13" x14ac:dyDescent="0.25">
      <c r="I3214" s="134">
        <f t="shared" si="243"/>
        <v>0.19300000000000014</v>
      </c>
      <c r="J3214" s="134">
        <f>IF('2-E-Communication'!$AG$65="no","",ROUND($I3214,4))</f>
        <v>0.193</v>
      </c>
      <c r="K3214" s="134">
        <f>IF('2-E-Communication'!$AG$66="no","",ROUND($I3214,4))</f>
        <v>0.193</v>
      </c>
      <c r="L3214" s="134">
        <f>IF('2-E-Communication'!$AG$67="no","",ROUND($I3214,4))</f>
        <v>0.193</v>
      </c>
      <c r="M3214" s="134">
        <f>IF('2-E-Communication'!$AG$68="no","",ROUND($I3214,4))</f>
        <v>0.193</v>
      </c>
    </row>
    <row r="3215" spans="9:13" x14ac:dyDescent="0.25">
      <c r="I3215" s="134">
        <f t="shared" si="243"/>
        <v>0.19400000000000014</v>
      </c>
      <c r="J3215" s="134">
        <f>IF('2-E-Communication'!$AG$65="no","",ROUND($I3215,4))</f>
        <v>0.19400000000000001</v>
      </c>
      <c r="K3215" s="134">
        <f>IF('2-E-Communication'!$AG$66="no","",ROUND($I3215,4))</f>
        <v>0.19400000000000001</v>
      </c>
      <c r="L3215" s="134">
        <f>IF('2-E-Communication'!$AG$67="no","",ROUND($I3215,4))</f>
        <v>0.19400000000000001</v>
      </c>
      <c r="M3215" s="134">
        <f>IF('2-E-Communication'!$AG$68="no","",ROUND($I3215,4))</f>
        <v>0.19400000000000001</v>
      </c>
    </row>
    <row r="3216" spans="9:13" x14ac:dyDescent="0.25">
      <c r="I3216" s="134">
        <f t="shared" si="243"/>
        <v>0.19500000000000015</v>
      </c>
      <c r="J3216" s="134">
        <f>IF('2-E-Communication'!$AG$65="no","",ROUND($I3216,4))</f>
        <v>0.19500000000000001</v>
      </c>
      <c r="K3216" s="134">
        <f>IF('2-E-Communication'!$AG$66="no","",ROUND($I3216,4))</f>
        <v>0.19500000000000001</v>
      </c>
      <c r="L3216" s="134">
        <f>IF('2-E-Communication'!$AG$67="no","",ROUND($I3216,4))</f>
        <v>0.19500000000000001</v>
      </c>
      <c r="M3216" s="134">
        <f>IF('2-E-Communication'!$AG$68="no","",ROUND($I3216,4))</f>
        <v>0.19500000000000001</v>
      </c>
    </row>
    <row r="3217" spans="9:13" x14ac:dyDescent="0.25">
      <c r="I3217" s="134">
        <f t="shared" si="243"/>
        <v>0.19600000000000015</v>
      </c>
      <c r="J3217" s="134">
        <f>IF('2-E-Communication'!$AG$65="no","",ROUND($I3217,4))</f>
        <v>0.19600000000000001</v>
      </c>
      <c r="K3217" s="134">
        <f>IF('2-E-Communication'!$AG$66="no","",ROUND($I3217,4))</f>
        <v>0.19600000000000001</v>
      </c>
      <c r="L3217" s="134">
        <f>IF('2-E-Communication'!$AG$67="no","",ROUND($I3217,4))</f>
        <v>0.19600000000000001</v>
      </c>
      <c r="M3217" s="134">
        <f>IF('2-E-Communication'!$AG$68="no","",ROUND($I3217,4))</f>
        <v>0.19600000000000001</v>
      </c>
    </row>
    <row r="3218" spans="9:13" x14ac:dyDescent="0.25">
      <c r="I3218" s="134">
        <f t="shared" si="243"/>
        <v>0.19700000000000015</v>
      </c>
      <c r="J3218" s="134">
        <f>IF('2-E-Communication'!$AG$65="no","",ROUND($I3218,4))</f>
        <v>0.19700000000000001</v>
      </c>
      <c r="K3218" s="134">
        <f>IF('2-E-Communication'!$AG$66="no","",ROUND($I3218,4))</f>
        <v>0.19700000000000001</v>
      </c>
      <c r="L3218" s="134">
        <f>IF('2-E-Communication'!$AG$67="no","",ROUND($I3218,4))</f>
        <v>0.19700000000000001</v>
      </c>
      <c r="M3218" s="134">
        <f>IF('2-E-Communication'!$AG$68="no","",ROUND($I3218,4))</f>
        <v>0.19700000000000001</v>
      </c>
    </row>
    <row r="3219" spans="9:13" x14ac:dyDescent="0.25">
      <c r="I3219" s="134">
        <f t="shared" si="243"/>
        <v>0.19800000000000015</v>
      </c>
      <c r="J3219" s="134">
        <f>IF('2-E-Communication'!$AG$65="no","",ROUND($I3219,4))</f>
        <v>0.19800000000000001</v>
      </c>
      <c r="K3219" s="134">
        <f>IF('2-E-Communication'!$AG$66="no","",ROUND($I3219,4))</f>
        <v>0.19800000000000001</v>
      </c>
      <c r="L3219" s="134">
        <f>IF('2-E-Communication'!$AG$67="no","",ROUND($I3219,4))</f>
        <v>0.19800000000000001</v>
      </c>
      <c r="M3219" s="134">
        <f>IF('2-E-Communication'!$AG$68="no","",ROUND($I3219,4))</f>
        <v>0.19800000000000001</v>
      </c>
    </row>
    <row r="3220" spans="9:13" x14ac:dyDescent="0.25">
      <c r="I3220" s="134">
        <f t="shared" si="243"/>
        <v>0.19900000000000015</v>
      </c>
      <c r="J3220" s="134">
        <f>IF('2-E-Communication'!$AG$65="no","",ROUND($I3220,4))</f>
        <v>0.19900000000000001</v>
      </c>
      <c r="K3220" s="134">
        <f>IF('2-E-Communication'!$AG$66="no","",ROUND($I3220,4))</f>
        <v>0.19900000000000001</v>
      </c>
      <c r="L3220" s="134">
        <f>IF('2-E-Communication'!$AG$67="no","",ROUND($I3220,4))</f>
        <v>0.19900000000000001</v>
      </c>
      <c r="M3220" s="134">
        <f>IF('2-E-Communication'!$AG$68="no","",ROUND($I3220,4))</f>
        <v>0.19900000000000001</v>
      </c>
    </row>
    <row r="3221" spans="9:13" x14ac:dyDescent="0.25">
      <c r="I3221" s="134">
        <f t="shared" si="243"/>
        <v>0.20000000000000015</v>
      </c>
      <c r="J3221" s="134">
        <f>IF('2-E-Communication'!$AG$65="no","",ROUND($I3221,4))</f>
        <v>0.2</v>
      </c>
      <c r="K3221" s="134">
        <f>IF('2-E-Communication'!$AG$66="no","",ROUND($I3221,4))</f>
        <v>0.2</v>
      </c>
      <c r="L3221" s="134">
        <f>IF('2-E-Communication'!$AG$67="no","",ROUND($I3221,4))</f>
        <v>0.2</v>
      </c>
      <c r="M3221" s="134">
        <f>IF('2-E-Communication'!$AG$68="no","",ROUND($I3221,4))</f>
        <v>0.2</v>
      </c>
    </row>
    <row r="3222" spans="9:13" x14ac:dyDescent="0.25">
      <c r="I3222" s="134">
        <f t="shared" si="243"/>
        <v>0.20100000000000015</v>
      </c>
      <c r="J3222" s="134">
        <f>IF('2-E-Communication'!$AG$65="no","",ROUND($I3222,4))</f>
        <v>0.20100000000000001</v>
      </c>
      <c r="K3222" s="134">
        <f>IF('2-E-Communication'!$AG$66="no","",ROUND($I3222,4))</f>
        <v>0.20100000000000001</v>
      </c>
      <c r="L3222" s="134">
        <f>IF('2-E-Communication'!$AG$67="no","",ROUND($I3222,4))</f>
        <v>0.20100000000000001</v>
      </c>
      <c r="M3222" s="134">
        <f>IF('2-E-Communication'!$AG$68="no","",ROUND($I3222,4))</f>
        <v>0.20100000000000001</v>
      </c>
    </row>
    <row r="3223" spans="9:13" x14ac:dyDescent="0.25">
      <c r="I3223" s="134">
        <f t="shared" si="243"/>
        <v>0.20200000000000015</v>
      </c>
      <c r="J3223" s="134">
        <f>IF('2-E-Communication'!$AG$65="no","",ROUND($I3223,4))</f>
        <v>0.20200000000000001</v>
      </c>
      <c r="K3223" s="134">
        <f>IF('2-E-Communication'!$AG$66="no","",ROUND($I3223,4))</f>
        <v>0.20200000000000001</v>
      </c>
      <c r="L3223" s="134">
        <f>IF('2-E-Communication'!$AG$67="no","",ROUND($I3223,4))</f>
        <v>0.20200000000000001</v>
      </c>
      <c r="M3223" s="134">
        <f>IF('2-E-Communication'!$AG$68="no","",ROUND($I3223,4))</f>
        <v>0.20200000000000001</v>
      </c>
    </row>
    <row r="3224" spans="9:13" x14ac:dyDescent="0.25">
      <c r="I3224" s="134">
        <f t="shared" si="243"/>
        <v>0.20300000000000015</v>
      </c>
      <c r="J3224" s="134">
        <f>IF('2-E-Communication'!$AG$65="no","",ROUND($I3224,4))</f>
        <v>0.20300000000000001</v>
      </c>
      <c r="K3224" s="134">
        <f>IF('2-E-Communication'!$AG$66="no","",ROUND($I3224,4))</f>
        <v>0.20300000000000001</v>
      </c>
      <c r="L3224" s="134">
        <f>IF('2-E-Communication'!$AG$67="no","",ROUND($I3224,4))</f>
        <v>0.20300000000000001</v>
      </c>
      <c r="M3224" s="134">
        <f>IF('2-E-Communication'!$AG$68="no","",ROUND($I3224,4))</f>
        <v>0.20300000000000001</v>
      </c>
    </row>
    <row r="3225" spans="9:13" x14ac:dyDescent="0.25">
      <c r="I3225" s="134">
        <f t="shared" si="243"/>
        <v>0.20400000000000015</v>
      </c>
      <c r="J3225" s="134">
        <f>IF('2-E-Communication'!$AG$65="no","",ROUND($I3225,4))</f>
        <v>0.20399999999999999</v>
      </c>
      <c r="K3225" s="134">
        <f>IF('2-E-Communication'!$AG$66="no","",ROUND($I3225,4))</f>
        <v>0.20399999999999999</v>
      </c>
      <c r="L3225" s="134">
        <f>IF('2-E-Communication'!$AG$67="no","",ROUND($I3225,4))</f>
        <v>0.20399999999999999</v>
      </c>
      <c r="M3225" s="134">
        <f>IF('2-E-Communication'!$AG$68="no","",ROUND($I3225,4))</f>
        <v>0.20399999999999999</v>
      </c>
    </row>
    <row r="3226" spans="9:13" x14ac:dyDescent="0.25">
      <c r="I3226" s="134">
        <f t="shared" si="243"/>
        <v>0.20500000000000015</v>
      </c>
      <c r="J3226" s="134">
        <f>IF('2-E-Communication'!$AG$65="no","",ROUND($I3226,4))</f>
        <v>0.20499999999999999</v>
      </c>
      <c r="K3226" s="134">
        <f>IF('2-E-Communication'!$AG$66="no","",ROUND($I3226,4))</f>
        <v>0.20499999999999999</v>
      </c>
      <c r="L3226" s="134">
        <f>IF('2-E-Communication'!$AG$67="no","",ROUND($I3226,4))</f>
        <v>0.20499999999999999</v>
      </c>
      <c r="M3226" s="134">
        <f>IF('2-E-Communication'!$AG$68="no","",ROUND($I3226,4))</f>
        <v>0.20499999999999999</v>
      </c>
    </row>
    <row r="3227" spans="9:13" x14ac:dyDescent="0.25">
      <c r="I3227" s="134">
        <f t="shared" si="243"/>
        <v>0.20600000000000016</v>
      </c>
      <c r="J3227" s="134">
        <f>IF('2-E-Communication'!$AG$65="no","",ROUND($I3227,4))</f>
        <v>0.20599999999999999</v>
      </c>
      <c r="K3227" s="134">
        <f>IF('2-E-Communication'!$AG$66="no","",ROUND($I3227,4))</f>
        <v>0.20599999999999999</v>
      </c>
      <c r="L3227" s="134">
        <f>IF('2-E-Communication'!$AG$67="no","",ROUND($I3227,4))</f>
        <v>0.20599999999999999</v>
      </c>
      <c r="M3227" s="134">
        <f>IF('2-E-Communication'!$AG$68="no","",ROUND($I3227,4))</f>
        <v>0.20599999999999999</v>
      </c>
    </row>
    <row r="3228" spans="9:13" x14ac:dyDescent="0.25">
      <c r="I3228" s="134">
        <f t="shared" si="243"/>
        <v>0.20700000000000016</v>
      </c>
      <c r="J3228" s="134">
        <f>IF('2-E-Communication'!$AG$65="no","",ROUND($I3228,4))</f>
        <v>0.20699999999999999</v>
      </c>
      <c r="K3228" s="134">
        <f>IF('2-E-Communication'!$AG$66="no","",ROUND($I3228,4))</f>
        <v>0.20699999999999999</v>
      </c>
      <c r="L3228" s="134">
        <f>IF('2-E-Communication'!$AG$67="no","",ROUND($I3228,4))</f>
        <v>0.20699999999999999</v>
      </c>
      <c r="M3228" s="134">
        <f>IF('2-E-Communication'!$AG$68="no","",ROUND($I3228,4))</f>
        <v>0.20699999999999999</v>
      </c>
    </row>
    <row r="3229" spans="9:13" x14ac:dyDescent="0.25">
      <c r="I3229" s="134">
        <f t="shared" si="243"/>
        <v>0.20800000000000016</v>
      </c>
      <c r="J3229" s="134">
        <f>IF('2-E-Communication'!$AG$65="no","",ROUND($I3229,4))</f>
        <v>0.20799999999999999</v>
      </c>
      <c r="K3229" s="134">
        <f>IF('2-E-Communication'!$AG$66="no","",ROUND($I3229,4))</f>
        <v>0.20799999999999999</v>
      </c>
      <c r="L3229" s="134">
        <f>IF('2-E-Communication'!$AG$67="no","",ROUND($I3229,4))</f>
        <v>0.20799999999999999</v>
      </c>
      <c r="M3229" s="134">
        <f>IF('2-E-Communication'!$AG$68="no","",ROUND($I3229,4))</f>
        <v>0.20799999999999999</v>
      </c>
    </row>
    <row r="3230" spans="9:13" x14ac:dyDescent="0.25">
      <c r="I3230" s="134">
        <f t="shared" si="243"/>
        <v>0.20900000000000016</v>
      </c>
      <c r="J3230" s="134">
        <f>IF('2-E-Communication'!$AG$65="no","",ROUND($I3230,4))</f>
        <v>0.20899999999999999</v>
      </c>
      <c r="K3230" s="134">
        <f>IF('2-E-Communication'!$AG$66="no","",ROUND($I3230,4))</f>
        <v>0.20899999999999999</v>
      </c>
      <c r="L3230" s="134">
        <f>IF('2-E-Communication'!$AG$67="no","",ROUND($I3230,4))</f>
        <v>0.20899999999999999</v>
      </c>
      <c r="M3230" s="134">
        <f>IF('2-E-Communication'!$AG$68="no","",ROUND($I3230,4))</f>
        <v>0.20899999999999999</v>
      </c>
    </row>
    <row r="3231" spans="9:13" x14ac:dyDescent="0.25">
      <c r="I3231" s="134">
        <f t="shared" si="243"/>
        <v>0.21000000000000016</v>
      </c>
      <c r="J3231" s="134">
        <f>IF('2-E-Communication'!$AG$65="no","",ROUND($I3231,4))</f>
        <v>0.21</v>
      </c>
      <c r="K3231" s="134">
        <f>IF('2-E-Communication'!$AG$66="no","",ROUND($I3231,4))</f>
        <v>0.21</v>
      </c>
      <c r="L3231" s="134">
        <f>IF('2-E-Communication'!$AG$67="no","",ROUND($I3231,4))</f>
        <v>0.21</v>
      </c>
      <c r="M3231" s="134">
        <f>IF('2-E-Communication'!$AG$68="no","",ROUND($I3231,4))</f>
        <v>0.21</v>
      </c>
    </row>
    <row r="3232" spans="9:13" x14ac:dyDescent="0.25">
      <c r="I3232" s="134">
        <f t="shared" si="243"/>
        <v>0.21100000000000016</v>
      </c>
      <c r="J3232" s="134">
        <f>IF('2-E-Communication'!$AG$65="no","",ROUND($I3232,4))</f>
        <v>0.21099999999999999</v>
      </c>
      <c r="K3232" s="134">
        <f>IF('2-E-Communication'!$AG$66="no","",ROUND($I3232,4))</f>
        <v>0.21099999999999999</v>
      </c>
      <c r="L3232" s="134">
        <f>IF('2-E-Communication'!$AG$67="no","",ROUND($I3232,4))</f>
        <v>0.21099999999999999</v>
      </c>
      <c r="M3232" s="134">
        <f>IF('2-E-Communication'!$AG$68="no","",ROUND($I3232,4))</f>
        <v>0.21099999999999999</v>
      </c>
    </row>
    <row r="3233" spans="9:13" x14ac:dyDescent="0.25">
      <c r="I3233" s="134">
        <f t="shared" si="243"/>
        <v>0.21200000000000016</v>
      </c>
      <c r="J3233" s="134">
        <f>IF('2-E-Communication'!$AG$65="no","",ROUND($I3233,4))</f>
        <v>0.21199999999999999</v>
      </c>
      <c r="K3233" s="134">
        <f>IF('2-E-Communication'!$AG$66="no","",ROUND($I3233,4))</f>
        <v>0.21199999999999999</v>
      </c>
      <c r="L3233" s="134">
        <f>IF('2-E-Communication'!$AG$67="no","",ROUND($I3233,4))</f>
        <v>0.21199999999999999</v>
      </c>
      <c r="M3233" s="134">
        <f>IF('2-E-Communication'!$AG$68="no","",ROUND($I3233,4))</f>
        <v>0.21199999999999999</v>
      </c>
    </row>
    <row r="3234" spans="9:13" x14ac:dyDescent="0.25">
      <c r="I3234" s="134">
        <f t="shared" si="243"/>
        <v>0.21300000000000016</v>
      </c>
      <c r="J3234" s="134">
        <f>IF('2-E-Communication'!$AG$65="no","",ROUND($I3234,4))</f>
        <v>0.21299999999999999</v>
      </c>
      <c r="K3234" s="134">
        <f>IF('2-E-Communication'!$AG$66="no","",ROUND($I3234,4))</f>
        <v>0.21299999999999999</v>
      </c>
      <c r="L3234" s="134">
        <f>IF('2-E-Communication'!$AG$67="no","",ROUND($I3234,4))</f>
        <v>0.21299999999999999</v>
      </c>
      <c r="M3234" s="134">
        <f>IF('2-E-Communication'!$AG$68="no","",ROUND($I3234,4))</f>
        <v>0.21299999999999999</v>
      </c>
    </row>
    <row r="3235" spans="9:13" x14ac:dyDescent="0.25">
      <c r="I3235" s="134">
        <f t="shared" si="243"/>
        <v>0.21400000000000016</v>
      </c>
      <c r="J3235" s="134">
        <f>IF('2-E-Communication'!$AG$65="no","",ROUND($I3235,4))</f>
        <v>0.214</v>
      </c>
      <c r="K3235" s="134">
        <f>IF('2-E-Communication'!$AG$66="no","",ROUND($I3235,4))</f>
        <v>0.214</v>
      </c>
      <c r="L3235" s="134">
        <f>IF('2-E-Communication'!$AG$67="no","",ROUND($I3235,4))</f>
        <v>0.214</v>
      </c>
      <c r="M3235" s="134">
        <f>IF('2-E-Communication'!$AG$68="no","",ROUND($I3235,4))</f>
        <v>0.214</v>
      </c>
    </row>
    <row r="3236" spans="9:13" x14ac:dyDescent="0.25">
      <c r="I3236" s="134">
        <f t="shared" si="243"/>
        <v>0.21500000000000016</v>
      </c>
      <c r="J3236" s="134">
        <f>IF('2-E-Communication'!$AG$65="no","",ROUND($I3236,4))</f>
        <v>0.215</v>
      </c>
      <c r="K3236" s="134">
        <f>IF('2-E-Communication'!$AG$66="no","",ROUND($I3236,4))</f>
        <v>0.215</v>
      </c>
      <c r="L3236" s="134">
        <f>IF('2-E-Communication'!$AG$67="no","",ROUND($I3236,4))</f>
        <v>0.215</v>
      </c>
      <c r="M3236" s="134">
        <f>IF('2-E-Communication'!$AG$68="no","",ROUND($I3236,4))</f>
        <v>0.215</v>
      </c>
    </row>
    <row r="3237" spans="9:13" x14ac:dyDescent="0.25">
      <c r="I3237" s="134">
        <f t="shared" si="243"/>
        <v>0.21600000000000016</v>
      </c>
      <c r="J3237" s="134">
        <f>IF('2-E-Communication'!$AG$65="no","",ROUND($I3237,4))</f>
        <v>0.216</v>
      </c>
      <c r="K3237" s="134">
        <f>IF('2-E-Communication'!$AG$66="no","",ROUND($I3237,4))</f>
        <v>0.216</v>
      </c>
      <c r="L3237" s="134">
        <f>IF('2-E-Communication'!$AG$67="no","",ROUND($I3237,4))</f>
        <v>0.216</v>
      </c>
      <c r="M3237" s="134">
        <f>IF('2-E-Communication'!$AG$68="no","",ROUND($I3237,4))</f>
        <v>0.216</v>
      </c>
    </row>
    <row r="3238" spans="9:13" x14ac:dyDescent="0.25">
      <c r="I3238" s="134">
        <f t="shared" si="243"/>
        <v>0.21700000000000016</v>
      </c>
      <c r="J3238" s="134">
        <f>IF('2-E-Communication'!$AG$65="no","",ROUND($I3238,4))</f>
        <v>0.217</v>
      </c>
      <c r="K3238" s="134">
        <f>IF('2-E-Communication'!$AG$66="no","",ROUND($I3238,4))</f>
        <v>0.217</v>
      </c>
      <c r="L3238" s="134">
        <f>IF('2-E-Communication'!$AG$67="no","",ROUND($I3238,4))</f>
        <v>0.217</v>
      </c>
      <c r="M3238" s="134">
        <f>IF('2-E-Communication'!$AG$68="no","",ROUND($I3238,4))</f>
        <v>0.217</v>
      </c>
    </row>
    <row r="3239" spans="9:13" x14ac:dyDescent="0.25">
      <c r="I3239" s="134">
        <f t="shared" si="243"/>
        <v>0.21800000000000017</v>
      </c>
      <c r="J3239" s="134">
        <f>IF('2-E-Communication'!$AG$65="no","",ROUND($I3239,4))</f>
        <v>0.218</v>
      </c>
      <c r="K3239" s="134">
        <f>IF('2-E-Communication'!$AG$66="no","",ROUND($I3239,4))</f>
        <v>0.218</v>
      </c>
      <c r="L3239" s="134">
        <f>IF('2-E-Communication'!$AG$67="no","",ROUND($I3239,4))</f>
        <v>0.218</v>
      </c>
      <c r="M3239" s="134">
        <f>IF('2-E-Communication'!$AG$68="no","",ROUND($I3239,4))</f>
        <v>0.218</v>
      </c>
    </row>
    <row r="3240" spans="9:13" x14ac:dyDescent="0.25">
      <c r="I3240" s="134">
        <f t="shared" si="243"/>
        <v>0.21900000000000017</v>
      </c>
      <c r="J3240" s="134">
        <f>IF('2-E-Communication'!$AG$65="no","",ROUND($I3240,4))</f>
        <v>0.219</v>
      </c>
      <c r="K3240" s="134">
        <f>IF('2-E-Communication'!$AG$66="no","",ROUND($I3240,4))</f>
        <v>0.219</v>
      </c>
      <c r="L3240" s="134">
        <f>IF('2-E-Communication'!$AG$67="no","",ROUND($I3240,4))</f>
        <v>0.219</v>
      </c>
      <c r="M3240" s="134">
        <f>IF('2-E-Communication'!$AG$68="no","",ROUND($I3240,4))</f>
        <v>0.219</v>
      </c>
    </row>
    <row r="3241" spans="9:13" x14ac:dyDescent="0.25">
      <c r="I3241" s="134">
        <f t="shared" si="243"/>
        <v>0.22000000000000017</v>
      </c>
      <c r="J3241" s="134">
        <f>IF('2-E-Communication'!$AG$65="no","",ROUND($I3241,4))</f>
        <v>0.22</v>
      </c>
      <c r="K3241" s="134">
        <f>IF('2-E-Communication'!$AG$66="no","",ROUND($I3241,4))</f>
        <v>0.22</v>
      </c>
      <c r="L3241" s="134">
        <f>IF('2-E-Communication'!$AG$67="no","",ROUND($I3241,4))</f>
        <v>0.22</v>
      </c>
      <c r="M3241" s="134">
        <f>IF('2-E-Communication'!$AG$68="no","",ROUND($I3241,4))</f>
        <v>0.22</v>
      </c>
    </row>
    <row r="3242" spans="9:13" x14ac:dyDescent="0.25">
      <c r="I3242" s="134">
        <f t="shared" si="243"/>
        <v>0.22100000000000017</v>
      </c>
      <c r="J3242" s="134">
        <f>IF('2-E-Communication'!$AG$65="no","",ROUND($I3242,4))</f>
        <v>0.221</v>
      </c>
      <c r="K3242" s="134">
        <f>IF('2-E-Communication'!$AG$66="no","",ROUND($I3242,4))</f>
        <v>0.221</v>
      </c>
      <c r="L3242" s="134">
        <f>IF('2-E-Communication'!$AG$67="no","",ROUND($I3242,4))</f>
        <v>0.221</v>
      </c>
      <c r="M3242" s="134">
        <f>IF('2-E-Communication'!$AG$68="no","",ROUND($I3242,4))</f>
        <v>0.221</v>
      </c>
    </row>
    <row r="3243" spans="9:13" x14ac:dyDescent="0.25">
      <c r="I3243" s="134">
        <f t="shared" si="243"/>
        <v>0.22200000000000017</v>
      </c>
      <c r="J3243" s="134">
        <f>IF('2-E-Communication'!$AG$65="no","",ROUND($I3243,4))</f>
        <v>0.222</v>
      </c>
      <c r="K3243" s="134">
        <f>IF('2-E-Communication'!$AG$66="no","",ROUND($I3243,4))</f>
        <v>0.222</v>
      </c>
      <c r="L3243" s="134">
        <f>IF('2-E-Communication'!$AG$67="no","",ROUND($I3243,4))</f>
        <v>0.222</v>
      </c>
      <c r="M3243" s="134">
        <f>IF('2-E-Communication'!$AG$68="no","",ROUND($I3243,4))</f>
        <v>0.222</v>
      </c>
    </row>
    <row r="3244" spans="9:13" x14ac:dyDescent="0.25">
      <c r="I3244" s="134">
        <f t="shared" si="243"/>
        <v>0.22300000000000017</v>
      </c>
      <c r="J3244" s="134">
        <f>IF('2-E-Communication'!$AG$65="no","",ROUND($I3244,4))</f>
        <v>0.223</v>
      </c>
      <c r="K3244" s="134">
        <f>IF('2-E-Communication'!$AG$66="no","",ROUND($I3244,4))</f>
        <v>0.223</v>
      </c>
      <c r="L3244" s="134">
        <f>IF('2-E-Communication'!$AG$67="no","",ROUND($I3244,4))</f>
        <v>0.223</v>
      </c>
      <c r="M3244" s="134">
        <f>IF('2-E-Communication'!$AG$68="no","",ROUND($I3244,4))</f>
        <v>0.223</v>
      </c>
    </row>
    <row r="3245" spans="9:13" x14ac:dyDescent="0.25">
      <c r="I3245" s="134">
        <f t="shared" si="243"/>
        <v>0.22400000000000017</v>
      </c>
      <c r="J3245" s="134">
        <f>IF('2-E-Communication'!$AG$65="no","",ROUND($I3245,4))</f>
        <v>0.224</v>
      </c>
      <c r="K3245" s="134">
        <f>IF('2-E-Communication'!$AG$66="no","",ROUND($I3245,4))</f>
        <v>0.224</v>
      </c>
      <c r="L3245" s="134">
        <f>IF('2-E-Communication'!$AG$67="no","",ROUND($I3245,4))</f>
        <v>0.224</v>
      </c>
      <c r="M3245" s="134">
        <f>IF('2-E-Communication'!$AG$68="no","",ROUND($I3245,4))</f>
        <v>0.224</v>
      </c>
    </row>
    <row r="3246" spans="9:13" x14ac:dyDescent="0.25">
      <c r="I3246" s="134">
        <f t="shared" si="243"/>
        <v>0.22500000000000017</v>
      </c>
      <c r="J3246" s="134">
        <f>IF('2-E-Communication'!$AG$65="no","",ROUND($I3246,4))</f>
        <v>0.22500000000000001</v>
      </c>
      <c r="K3246" s="134">
        <f>IF('2-E-Communication'!$AG$66="no","",ROUND($I3246,4))</f>
        <v>0.22500000000000001</v>
      </c>
      <c r="L3246" s="134">
        <f>IF('2-E-Communication'!$AG$67="no","",ROUND($I3246,4))</f>
        <v>0.22500000000000001</v>
      </c>
      <c r="M3246" s="134">
        <f>IF('2-E-Communication'!$AG$68="no","",ROUND($I3246,4))</f>
        <v>0.22500000000000001</v>
      </c>
    </row>
    <row r="3247" spans="9:13" x14ac:dyDescent="0.25">
      <c r="I3247" s="134">
        <f t="shared" si="243"/>
        <v>0.22600000000000017</v>
      </c>
      <c r="J3247" s="134">
        <f>IF('2-E-Communication'!$AG$65="no","",ROUND($I3247,4))</f>
        <v>0.22600000000000001</v>
      </c>
      <c r="K3247" s="134">
        <f>IF('2-E-Communication'!$AG$66="no","",ROUND($I3247,4))</f>
        <v>0.22600000000000001</v>
      </c>
      <c r="L3247" s="134">
        <f>IF('2-E-Communication'!$AG$67="no","",ROUND($I3247,4))</f>
        <v>0.22600000000000001</v>
      </c>
      <c r="M3247" s="134">
        <f>IF('2-E-Communication'!$AG$68="no","",ROUND($I3247,4))</f>
        <v>0.22600000000000001</v>
      </c>
    </row>
    <row r="3248" spans="9:13" x14ac:dyDescent="0.25">
      <c r="I3248" s="134">
        <f t="shared" si="243"/>
        <v>0.22700000000000017</v>
      </c>
      <c r="J3248" s="134">
        <f>IF('2-E-Communication'!$AG$65="no","",ROUND($I3248,4))</f>
        <v>0.22700000000000001</v>
      </c>
      <c r="K3248" s="134">
        <f>IF('2-E-Communication'!$AG$66="no","",ROUND($I3248,4))</f>
        <v>0.22700000000000001</v>
      </c>
      <c r="L3248" s="134">
        <f>IF('2-E-Communication'!$AG$67="no","",ROUND($I3248,4))</f>
        <v>0.22700000000000001</v>
      </c>
      <c r="M3248" s="134">
        <f>IF('2-E-Communication'!$AG$68="no","",ROUND($I3248,4))</f>
        <v>0.22700000000000001</v>
      </c>
    </row>
    <row r="3249" spans="9:13" x14ac:dyDescent="0.25">
      <c r="I3249" s="134">
        <f t="shared" si="243"/>
        <v>0.22800000000000017</v>
      </c>
      <c r="J3249" s="134">
        <f>IF('2-E-Communication'!$AG$65="no","",ROUND($I3249,4))</f>
        <v>0.22800000000000001</v>
      </c>
      <c r="K3249" s="134">
        <f>IF('2-E-Communication'!$AG$66="no","",ROUND($I3249,4))</f>
        <v>0.22800000000000001</v>
      </c>
      <c r="L3249" s="134">
        <f>IF('2-E-Communication'!$AG$67="no","",ROUND($I3249,4))</f>
        <v>0.22800000000000001</v>
      </c>
      <c r="M3249" s="134">
        <f>IF('2-E-Communication'!$AG$68="no","",ROUND($I3249,4))</f>
        <v>0.22800000000000001</v>
      </c>
    </row>
    <row r="3250" spans="9:13" x14ac:dyDescent="0.25">
      <c r="I3250" s="134">
        <f t="shared" si="243"/>
        <v>0.22900000000000018</v>
      </c>
      <c r="J3250" s="134">
        <f>IF('2-E-Communication'!$AG$65="no","",ROUND($I3250,4))</f>
        <v>0.22900000000000001</v>
      </c>
      <c r="K3250" s="134">
        <f>IF('2-E-Communication'!$AG$66="no","",ROUND($I3250,4))</f>
        <v>0.22900000000000001</v>
      </c>
      <c r="L3250" s="134">
        <f>IF('2-E-Communication'!$AG$67="no","",ROUND($I3250,4))</f>
        <v>0.22900000000000001</v>
      </c>
      <c r="M3250" s="134">
        <f>IF('2-E-Communication'!$AG$68="no","",ROUND($I3250,4))</f>
        <v>0.22900000000000001</v>
      </c>
    </row>
    <row r="3251" spans="9:13" x14ac:dyDescent="0.25">
      <c r="I3251" s="134">
        <f t="shared" si="243"/>
        <v>0.23000000000000018</v>
      </c>
      <c r="J3251" s="134">
        <f>IF('2-E-Communication'!$AG$65="no","",ROUND($I3251,4))</f>
        <v>0.23</v>
      </c>
      <c r="K3251" s="134">
        <f>IF('2-E-Communication'!$AG$66="no","",ROUND($I3251,4))</f>
        <v>0.23</v>
      </c>
      <c r="L3251" s="134">
        <f>IF('2-E-Communication'!$AG$67="no","",ROUND($I3251,4))</f>
        <v>0.23</v>
      </c>
      <c r="M3251" s="134">
        <f>IF('2-E-Communication'!$AG$68="no","",ROUND($I3251,4))</f>
        <v>0.23</v>
      </c>
    </row>
    <row r="3252" spans="9:13" x14ac:dyDescent="0.25">
      <c r="I3252" s="134">
        <f t="shared" si="243"/>
        <v>0.23100000000000018</v>
      </c>
      <c r="J3252" s="134">
        <f>IF('2-E-Communication'!$AG$65="no","",ROUND($I3252,4))</f>
        <v>0.23100000000000001</v>
      </c>
      <c r="K3252" s="134">
        <f>IF('2-E-Communication'!$AG$66="no","",ROUND($I3252,4))</f>
        <v>0.23100000000000001</v>
      </c>
      <c r="L3252" s="134">
        <f>IF('2-E-Communication'!$AG$67="no","",ROUND($I3252,4))</f>
        <v>0.23100000000000001</v>
      </c>
      <c r="M3252" s="134">
        <f>IF('2-E-Communication'!$AG$68="no","",ROUND($I3252,4))</f>
        <v>0.23100000000000001</v>
      </c>
    </row>
    <row r="3253" spans="9:13" x14ac:dyDescent="0.25">
      <c r="I3253" s="134">
        <f t="shared" si="243"/>
        <v>0.23200000000000018</v>
      </c>
      <c r="J3253" s="134">
        <f>IF('2-E-Communication'!$AG$65="no","",ROUND($I3253,4))</f>
        <v>0.23200000000000001</v>
      </c>
      <c r="K3253" s="134">
        <f>IF('2-E-Communication'!$AG$66="no","",ROUND($I3253,4))</f>
        <v>0.23200000000000001</v>
      </c>
      <c r="L3253" s="134">
        <f>IF('2-E-Communication'!$AG$67="no","",ROUND($I3253,4))</f>
        <v>0.23200000000000001</v>
      </c>
      <c r="M3253" s="134">
        <f>IF('2-E-Communication'!$AG$68="no","",ROUND($I3253,4))</f>
        <v>0.23200000000000001</v>
      </c>
    </row>
    <row r="3254" spans="9:13" x14ac:dyDescent="0.25">
      <c r="I3254" s="134">
        <f t="shared" si="243"/>
        <v>0.23300000000000018</v>
      </c>
      <c r="J3254" s="134">
        <f>IF('2-E-Communication'!$AG$65="no","",ROUND($I3254,4))</f>
        <v>0.23300000000000001</v>
      </c>
      <c r="K3254" s="134">
        <f>IF('2-E-Communication'!$AG$66="no","",ROUND($I3254,4))</f>
        <v>0.23300000000000001</v>
      </c>
      <c r="L3254" s="134">
        <f>IF('2-E-Communication'!$AG$67="no","",ROUND($I3254,4))</f>
        <v>0.23300000000000001</v>
      </c>
      <c r="M3254" s="134">
        <f>IF('2-E-Communication'!$AG$68="no","",ROUND($I3254,4))</f>
        <v>0.23300000000000001</v>
      </c>
    </row>
    <row r="3255" spans="9:13" x14ac:dyDescent="0.25">
      <c r="I3255" s="134">
        <f t="shared" si="243"/>
        <v>0.23400000000000018</v>
      </c>
      <c r="J3255" s="134">
        <f>IF('2-E-Communication'!$AG$65="no","",ROUND($I3255,4))</f>
        <v>0.23400000000000001</v>
      </c>
      <c r="K3255" s="134">
        <f>IF('2-E-Communication'!$AG$66="no","",ROUND($I3255,4))</f>
        <v>0.23400000000000001</v>
      </c>
      <c r="L3255" s="134">
        <f>IF('2-E-Communication'!$AG$67="no","",ROUND($I3255,4))</f>
        <v>0.23400000000000001</v>
      </c>
      <c r="M3255" s="134">
        <f>IF('2-E-Communication'!$AG$68="no","",ROUND($I3255,4))</f>
        <v>0.23400000000000001</v>
      </c>
    </row>
    <row r="3256" spans="9:13" x14ac:dyDescent="0.25">
      <c r="I3256" s="134">
        <f t="shared" si="243"/>
        <v>0.23500000000000018</v>
      </c>
      <c r="J3256" s="134">
        <f>IF('2-E-Communication'!$AG$65="no","",ROUND($I3256,4))</f>
        <v>0.23499999999999999</v>
      </c>
      <c r="K3256" s="134">
        <f>IF('2-E-Communication'!$AG$66="no","",ROUND($I3256,4))</f>
        <v>0.23499999999999999</v>
      </c>
      <c r="L3256" s="134">
        <f>IF('2-E-Communication'!$AG$67="no","",ROUND($I3256,4))</f>
        <v>0.23499999999999999</v>
      </c>
      <c r="M3256" s="134">
        <f>IF('2-E-Communication'!$AG$68="no","",ROUND($I3256,4))</f>
        <v>0.23499999999999999</v>
      </c>
    </row>
    <row r="3257" spans="9:13" x14ac:dyDescent="0.25">
      <c r="I3257" s="134">
        <f t="shared" si="243"/>
        <v>0.23600000000000018</v>
      </c>
      <c r="J3257" s="134">
        <f>IF('2-E-Communication'!$AG$65="no","",ROUND($I3257,4))</f>
        <v>0.23599999999999999</v>
      </c>
      <c r="K3257" s="134">
        <f>IF('2-E-Communication'!$AG$66="no","",ROUND($I3257,4))</f>
        <v>0.23599999999999999</v>
      </c>
      <c r="L3257" s="134">
        <f>IF('2-E-Communication'!$AG$67="no","",ROUND($I3257,4))</f>
        <v>0.23599999999999999</v>
      </c>
      <c r="M3257" s="134">
        <f>IF('2-E-Communication'!$AG$68="no","",ROUND($I3257,4))</f>
        <v>0.23599999999999999</v>
      </c>
    </row>
    <row r="3258" spans="9:13" x14ac:dyDescent="0.25">
      <c r="I3258" s="134">
        <f t="shared" si="243"/>
        <v>0.23700000000000018</v>
      </c>
      <c r="J3258" s="134">
        <f>IF('2-E-Communication'!$AG$65="no","",ROUND($I3258,4))</f>
        <v>0.23699999999999999</v>
      </c>
      <c r="K3258" s="134">
        <f>IF('2-E-Communication'!$AG$66="no","",ROUND($I3258,4))</f>
        <v>0.23699999999999999</v>
      </c>
      <c r="L3258" s="134">
        <f>IF('2-E-Communication'!$AG$67="no","",ROUND($I3258,4))</f>
        <v>0.23699999999999999</v>
      </c>
      <c r="M3258" s="134">
        <f>IF('2-E-Communication'!$AG$68="no","",ROUND($I3258,4))</f>
        <v>0.23699999999999999</v>
      </c>
    </row>
    <row r="3259" spans="9:13" x14ac:dyDescent="0.25">
      <c r="I3259" s="134">
        <f t="shared" si="243"/>
        <v>0.23800000000000018</v>
      </c>
      <c r="J3259" s="134">
        <f>IF('2-E-Communication'!$AG$65="no","",ROUND($I3259,4))</f>
        <v>0.23799999999999999</v>
      </c>
      <c r="K3259" s="134">
        <f>IF('2-E-Communication'!$AG$66="no","",ROUND($I3259,4))</f>
        <v>0.23799999999999999</v>
      </c>
      <c r="L3259" s="134">
        <f>IF('2-E-Communication'!$AG$67="no","",ROUND($I3259,4))</f>
        <v>0.23799999999999999</v>
      </c>
      <c r="M3259" s="134">
        <f>IF('2-E-Communication'!$AG$68="no","",ROUND($I3259,4))</f>
        <v>0.23799999999999999</v>
      </c>
    </row>
    <row r="3260" spans="9:13" x14ac:dyDescent="0.25">
      <c r="I3260" s="134">
        <f t="shared" si="243"/>
        <v>0.23900000000000018</v>
      </c>
      <c r="J3260" s="134">
        <f>IF('2-E-Communication'!$AG$65="no","",ROUND($I3260,4))</f>
        <v>0.23899999999999999</v>
      </c>
      <c r="K3260" s="134">
        <f>IF('2-E-Communication'!$AG$66="no","",ROUND($I3260,4))</f>
        <v>0.23899999999999999</v>
      </c>
      <c r="L3260" s="134">
        <f>IF('2-E-Communication'!$AG$67="no","",ROUND($I3260,4))</f>
        <v>0.23899999999999999</v>
      </c>
      <c r="M3260" s="134">
        <f>IF('2-E-Communication'!$AG$68="no","",ROUND($I3260,4))</f>
        <v>0.23899999999999999</v>
      </c>
    </row>
    <row r="3261" spans="9:13" x14ac:dyDescent="0.25">
      <c r="I3261" s="134">
        <f t="shared" si="243"/>
        <v>0.24000000000000019</v>
      </c>
      <c r="J3261" s="134">
        <f>IF('2-E-Communication'!$AG$65="no","",ROUND($I3261,4))</f>
        <v>0.24</v>
      </c>
      <c r="K3261" s="134">
        <f>IF('2-E-Communication'!$AG$66="no","",ROUND($I3261,4))</f>
        <v>0.24</v>
      </c>
      <c r="L3261" s="134">
        <f>IF('2-E-Communication'!$AG$67="no","",ROUND($I3261,4))</f>
        <v>0.24</v>
      </c>
      <c r="M3261" s="134">
        <f>IF('2-E-Communication'!$AG$68="no","",ROUND($I3261,4))</f>
        <v>0.24</v>
      </c>
    </row>
    <row r="3262" spans="9:13" x14ac:dyDescent="0.25">
      <c r="I3262" s="134">
        <f t="shared" si="243"/>
        <v>0.24100000000000019</v>
      </c>
      <c r="J3262" s="134">
        <f>IF('2-E-Communication'!$AG$65="no","",ROUND($I3262,4))</f>
        <v>0.24099999999999999</v>
      </c>
      <c r="K3262" s="134">
        <f>IF('2-E-Communication'!$AG$66="no","",ROUND($I3262,4))</f>
        <v>0.24099999999999999</v>
      </c>
      <c r="L3262" s="134">
        <f>IF('2-E-Communication'!$AG$67="no","",ROUND($I3262,4))</f>
        <v>0.24099999999999999</v>
      </c>
      <c r="M3262" s="134">
        <f>IF('2-E-Communication'!$AG$68="no","",ROUND($I3262,4))</f>
        <v>0.24099999999999999</v>
      </c>
    </row>
    <row r="3263" spans="9:13" x14ac:dyDescent="0.25">
      <c r="I3263" s="134">
        <f t="shared" si="243"/>
        <v>0.24200000000000019</v>
      </c>
      <c r="J3263" s="134">
        <f>IF('2-E-Communication'!$AG$65="no","",ROUND($I3263,4))</f>
        <v>0.24199999999999999</v>
      </c>
      <c r="K3263" s="134">
        <f>IF('2-E-Communication'!$AG$66="no","",ROUND($I3263,4))</f>
        <v>0.24199999999999999</v>
      </c>
      <c r="L3263" s="134">
        <f>IF('2-E-Communication'!$AG$67="no","",ROUND($I3263,4))</f>
        <v>0.24199999999999999</v>
      </c>
      <c r="M3263" s="134">
        <f>IF('2-E-Communication'!$AG$68="no","",ROUND($I3263,4))</f>
        <v>0.24199999999999999</v>
      </c>
    </row>
    <row r="3264" spans="9:13" x14ac:dyDescent="0.25">
      <c r="I3264" s="134">
        <f t="shared" si="243"/>
        <v>0.24300000000000019</v>
      </c>
      <c r="J3264" s="134">
        <f>IF('2-E-Communication'!$AG$65="no","",ROUND($I3264,4))</f>
        <v>0.24299999999999999</v>
      </c>
      <c r="K3264" s="134">
        <f>IF('2-E-Communication'!$AG$66="no","",ROUND($I3264,4))</f>
        <v>0.24299999999999999</v>
      </c>
      <c r="L3264" s="134">
        <f>IF('2-E-Communication'!$AG$67="no","",ROUND($I3264,4))</f>
        <v>0.24299999999999999</v>
      </c>
      <c r="M3264" s="134">
        <f>IF('2-E-Communication'!$AG$68="no","",ROUND($I3264,4))</f>
        <v>0.24299999999999999</v>
      </c>
    </row>
    <row r="3265" spans="9:13" x14ac:dyDescent="0.25">
      <c r="I3265" s="134">
        <f t="shared" si="243"/>
        <v>0.24400000000000019</v>
      </c>
      <c r="J3265" s="134">
        <f>IF('2-E-Communication'!$AG$65="no","",ROUND($I3265,4))</f>
        <v>0.24399999999999999</v>
      </c>
      <c r="K3265" s="134">
        <f>IF('2-E-Communication'!$AG$66="no","",ROUND($I3265,4))</f>
        <v>0.24399999999999999</v>
      </c>
      <c r="L3265" s="134">
        <f>IF('2-E-Communication'!$AG$67="no","",ROUND($I3265,4))</f>
        <v>0.24399999999999999</v>
      </c>
      <c r="M3265" s="134">
        <f>IF('2-E-Communication'!$AG$68="no","",ROUND($I3265,4))</f>
        <v>0.24399999999999999</v>
      </c>
    </row>
    <row r="3266" spans="9:13" x14ac:dyDescent="0.25">
      <c r="I3266" s="134">
        <f t="shared" si="243"/>
        <v>0.24500000000000019</v>
      </c>
      <c r="J3266" s="134">
        <f>IF('2-E-Communication'!$AG$65="no","",ROUND($I3266,4))</f>
        <v>0.245</v>
      </c>
      <c r="K3266" s="134">
        <f>IF('2-E-Communication'!$AG$66="no","",ROUND($I3266,4))</f>
        <v>0.245</v>
      </c>
      <c r="L3266" s="134">
        <f>IF('2-E-Communication'!$AG$67="no","",ROUND($I3266,4))</f>
        <v>0.245</v>
      </c>
      <c r="M3266" s="134">
        <f>IF('2-E-Communication'!$AG$68="no","",ROUND($I3266,4))</f>
        <v>0.245</v>
      </c>
    </row>
    <row r="3267" spans="9:13" x14ac:dyDescent="0.25">
      <c r="I3267" s="134">
        <f t="shared" si="243"/>
        <v>0.24600000000000019</v>
      </c>
      <c r="J3267" s="134">
        <f>IF('2-E-Communication'!$AG$65="no","",ROUND($I3267,4))</f>
        <v>0.246</v>
      </c>
      <c r="K3267" s="134">
        <f>IF('2-E-Communication'!$AG$66="no","",ROUND($I3267,4))</f>
        <v>0.246</v>
      </c>
      <c r="L3267" s="134">
        <f>IF('2-E-Communication'!$AG$67="no","",ROUND($I3267,4))</f>
        <v>0.246</v>
      </c>
      <c r="M3267" s="134">
        <f>IF('2-E-Communication'!$AG$68="no","",ROUND($I3267,4))</f>
        <v>0.246</v>
      </c>
    </row>
    <row r="3268" spans="9:13" x14ac:dyDescent="0.25">
      <c r="I3268" s="134">
        <f t="shared" si="243"/>
        <v>0.24700000000000019</v>
      </c>
      <c r="J3268" s="134">
        <f>IF('2-E-Communication'!$AG$65="no","",ROUND($I3268,4))</f>
        <v>0.247</v>
      </c>
      <c r="K3268" s="134">
        <f>IF('2-E-Communication'!$AG$66="no","",ROUND($I3268,4))</f>
        <v>0.247</v>
      </c>
      <c r="L3268" s="134">
        <f>IF('2-E-Communication'!$AG$67="no","",ROUND($I3268,4))</f>
        <v>0.247</v>
      </c>
      <c r="M3268" s="134">
        <f>IF('2-E-Communication'!$AG$68="no","",ROUND($I3268,4))</f>
        <v>0.247</v>
      </c>
    </row>
    <row r="3269" spans="9:13" x14ac:dyDescent="0.25">
      <c r="I3269" s="134">
        <f t="shared" si="243"/>
        <v>0.24800000000000019</v>
      </c>
      <c r="J3269" s="134">
        <f>IF('2-E-Communication'!$AG$65="no","",ROUND($I3269,4))</f>
        <v>0.248</v>
      </c>
      <c r="K3269" s="134">
        <f>IF('2-E-Communication'!$AG$66="no","",ROUND($I3269,4))</f>
        <v>0.248</v>
      </c>
      <c r="L3269" s="134">
        <f>IF('2-E-Communication'!$AG$67="no","",ROUND($I3269,4))</f>
        <v>0.248</v>
      </c>
      <c r="M3269" s="134">
        <f>IF('2-E-Communication'!$AG$68="no","",ROUND($I3269,4))</f>
        <v>0.248</v>
      </c>
    </row>
    <row r="3270" spans="9:13" x14ac:dyDescent="0.25">
      <c r="I3270" s="134">
        <f t="shared" ref="I3270:I3333" si="244">I3269+0.001</f>
        <v>0.24900000000000019</v>
      </c>
      <c r="J3270" s="134">
        <f>IF('2-E-Communication'!$AG$65="no","",ROUND($I3270,4))</f>
        <v>0.249</v>
      </c>
      <c r="K3270" s="134">
        <f>IF('2-E-Communication'!$AG$66="no","",ROUND($I3270,4))</f>
        <v>0.249</v>
      </c>
      <c r="L3270" s="134">
        <f>IF('2-E-Communication'!$AG$67="no","",ROUND($I3270,4))</f>
        <v>0.249</v>
      </c>
      <c r="M3270" s="134">
        <f>IF('2-E-Communication'!$AG$68="no","",ROUND($I3270,4))</f>
        <v>0.249</v>
      </c>
    </row>
    <row r="3271" spans="9:13" x14ac:dyDescent="0.25">
      <c r="I3271" s="134">
        <f t="shared" si="244"/>
        <v>0.25000000000000017</v>
      </c>
      <c r="J3271" s="134">
        <f>IF('2-E-Communication'!$AG$65="no","",ROUND($I3271,4))</f>
        <v>0.25</v>
      </c>
      <c r="K3271" s="134">
        <f>IF('2-E-Communication'!$AG$66="no","",ROUND($I3271,4))</f>
        <v>0.25</v>
      </c>
      <c r="L3271" s="134">
        <f>IF('2-E-Communication'!$AG$67="no","",ROUND($I3271,4))</f>
        <v>0.25</v>
      </c>
      <c r="M3271" s="134">
        <f>IF('2-E-Communication'!$AG$68="no","",ROUND($I3271,4))</f>
        <v>0.25</v>
      </c>
    </row>
    <row r="3272" spans="9:13" x14ac:dyDescent="0.25">
      <c r="I3272" s="134">
        <f t="shared" si="244"/>
        <v>0.25100000000000017</v>
      </c>
      <c r="J3272" s="134">
        <f>IF('2-E-Communication'!$AG$65="no","",ROUND($I3272,4))</f>
        <v>0.251</v>
      </c>
      <c r="K3272" s="134">
        <f>IF('2-E-Communication'!$AG$66="no","",ROUND($I3272,4))</f>
        <v>0.251</v>
      </c>
      <c r="L3272" s="134">
        <f>IF('2-E-Communication'!$AG$67="no","",ROUND($I3272,4))</f>
        <v>0.251</v>
      </c>
      <c r="M3272" s="134">
        <f>IF('2-E-Communication'!$AG$68="no","",ROUND($I3272,4))</f>
        <v>0.251</v>
      </c>
    </row>
    <row r="3273" spans="9:13" x14ac:dyDescent="0.25">
      <c r="I3273" s="134">
        <f t="shared" si="244"/>
        <v>0.25200000000000017</v>
      </c>
      <c r="J3273" s="134">
        <f>IF('2-E-Communication'!$AG$65="no","",ROUND($I3273,4))</f>
        <v>0.252</v>
      </c>
      <c r="K3273" s="134">
        <f>IF('2-E-Communication'!$AG$66="no","",ROUND($I3273,4))</f>
        <v>0.252</v>
      </c>
      <c r="L3273" s="134">
        <f>IF('2-E-Communication'!$AG$67="no","",ROUND($I3273,4))</f>
        <v>0.252</v>
      </c>
      <c r="M3273" s="134">
        <f>IF('2-E-Communication'!$AG$68="no","",ROUND($I3273,4))</f>
        <v>0.252</v>
      </c>
    </row>
    <row r="3274" spans="9:13" x14ac:dyDescent="0.25">
      <c r="I3274" s="134">
        <f t="shared" si="244"/>
        <v>0.25300000000000017</v>
      </c>
      <c r="J3274" s="134">
        <f>IF('2-E-Communication'!$AG$65="no","",ROUND($I3274,4))</f>
        <v>0.253</v>
      </c>
      <c r="K3274" s="134">
        <f>IF('2-E-Communication'!$AG$66="no","",ROUND($I3274,4))</f>
        <v>0.253</v>
      </c>
      <c r="L3274" s="134">
        <f>IF('2-E-Communication'!$AG$67="no","",ROUND($I3274,4))</f>
        <v>0.253</v>
      </c>
      <c r="M3274" s="134">
        <f>IF('2-E-Communication'!$AG$68="no","",ROUND($I3274,4))</f>
        <v>0.253</v>
      </c>
    </row>
    <row r="3275" spans="9:13" x14ac:dyDescent="0.25">
      <c r="I3275" s="134">
        <f t="shared" si="244"/>
        <v>0.25400000000000017</v>
      </c>
      <c r="J3275" s="134">
        <f>IF('2-E-Communication'!$AG$65="no","",ROUND($I3275,4))</f>
        <v>0.254</v>
      </c>
      <c r="K3275" s="134">
        <f>IF('2-E-Communication'!$AG$66="no","",ROUND($I3275,4))</f>
        <v>0.254</v>
      </c>
      <c r="L3275" s="134">
        <f>IF('2-E-Communication'!$AG$67="no","",ROUND($I3275,4))</f>
        <v>0.254</v>
      </c>
      <c r="M3275" s="134">
        <f>IF('2-E-Communication'!$AG$68="no","",ROUND($I3275,4))</f>
        <v>0.254</v>
      </c>
    </row>
    <row r="3276" spans="9:13" x14ac:dyDescent="0.25">
      <c r="I3276" s="134">
        <f t="shared" si="244"/>
        <v>0.25500000000000017</v>
      </c>
      <c r="J3276" s="134">
        <f>IF('2-E-Communication'!$AG$65="no","",ROUND($I3276,4))</f>
        <v>0.255</v>
      </c>
      <c r="K3276" s="134">
        <f>IF('2-E-Communication'!$AG$66="no","",ROUND($I3276,4))</f>
        <v>0.255</v>
      </c>
      <c r="L3276" s="134">
        <f>IF('2-E-Communication'!$AG$67="no","",ROUND($I3276,4))</f>
        <v>0.255</v>
      </c>
      <c r="M3276" s="134">
        <f>IF('2-E-Communication'!$AG$68="no","",ROUND($I3276,4))</f>
        <v>0.255</v>
      </c>
    </row>
    <row r="3277" spans="9:13" x14ac:dyDescent="0.25">
      <c r="I3277" s="134">
        <f t="shared" si="244"/>
        <v>0.25600000000000017</v>
      </c>
      <c r="J3277" s="134">
        <f>IF('2-E-Communication'!$AG$65="no","",ROUND($I3277,4))</f>
        <v>0.25600000000000001</v>
      </c>
      <c r="K3277" s="134">
        <f>IF('2-E-Communication'!$AG$66="no","",ROUND($I3277,4))</f>
        <v>0.25600000000000001</v>
      </c>
      <c r="L3277" s="134">
        <f>IF('2-E-Communication'!$AG$67="no","",ROUND($I3277,4))</f>
        <v>0.25600000000000001</v>
      </c>
      <c r="M3277" s="134">
        <f>IF('2-E-Communication'!$AG$68="no","",ROUND($I3277,4))</f>
        <v>0.25600000000000001</v>
      </c>
    </row>
    <row r="3278" spans="9:13" x14ac:dyDescent="0.25">
      <c r="I3278" s="134">
        <f t="shared" si="244"/>
        <v>0.25700000000000017</v>
      </c>
      <c r="J3278" s="134">
        <f>IF('2-E-Communication'!$AG$65="no","",ROUND($I3278,4))</f>
        <v>0.25700000000000001</v>
      </c>
      <c r="K3278" s="134">
        <f>IF('2-E-Communication'!$AG$66="no","",ROUND($I3278,4))</f>
        <v>0.25700000000000001</v>
      </c>
      <c r="L3278" s="134">
        <f>IF('2-E-Communication'!$AG$67="no","",ROUND($I3278,4))</f>
        <v>0.25700000000000001</v>
      </c>
      <c r="M3278" s="134">
        <f>IF('2-E-Communication'!$AG$68="no","",ROUND($I3278,4))</f>
        <v>0.25700000000000001</v>
      </c>
    </row>
    <row r="3279" spans="9:13" x14ac:dyDescent="0.25">
      <c r="I3279" s="134">
        <f t="shared" si="244"/>
        <v>0.25800000000000017</v>
      </c>
      <c r="J3279" s="134">
        <f>IF('2-E-Communication'!$AG$65="no","",ROUND($I3279,4))</f>
        <v>0.25800000000000001</v>
      </c>
      <c r="K3279" s="134">
        <f>IF('2-E-Communication'!$AG$66="no","",ROUND($I3279,4))</f>
        <v>0.25800000000000001</v>
      </c>
      <c r="L3279" s="134">
        <f>IF('2-E-Communication'!$AG$67="no","",ROUND($I3279,4))</f>
        <v>0.25800000000000001</v>
      </c>
      <c r="M3279" s="134">
        <f>IF('2-E-Communication'!$AG$68="no","",ROUND($I3279,4))</f>
        <v>0.25800000000000001</v>
      </c>
    </row>
    <row r="3280" spans="9:13" x14ac:dyDescent="0.25">
      <c r="I3280" s="134">
        <f t="shared" si="244"/>
        <v>0.25900000000000017</v>
      </c>
      <c r="J3280" s="134">
        <f>IF('2-E-Communication'!$AG$65="no","",ROUND($I3280,4))</f>
        <v>0.25900000000000001</v>
      </c>
      <c r="K3280" s="134">
        <f>IF('2-E-Communication'!$AG$66="no","",ROUND($I3280,4))</f>
        <v>0.25900000000000001</v>
      </c>
      <c r="L3280" s="134">
        <f>IF('2-E-Communication'!$AG$67="no","",ROUND($I3280,4))</f>
        <v>0.25900000000000001</v>
      </c>
      <c r="M3280" s="134">
        <f>IF('2-E-Communication'!$AG$68="no","",ROUND($I3280,4))</f>
        <v>0.25900000000000001</v>
      </c>
    </row>
    <row r="3281" spans="9:13" x14ac:dyDescent="0.25">
      <c r="I3281" s="134">
        <f t="shared" si="244"/>
        <v>0.26000000000000018</v>
      </c>
      <c r="J3281" s="134">
        <f>IF('2-E-Communication'!$AG$65="no","",ROUND($I3281,4))</f>
        <v>0.26</v>
      </c>
      <c r="K3281" s="134">
        <f>IF('2-E-Communication'!$AG$66="no","",ROUND($I3281,4))</f>
        <v>0.26</v>
      </c>
      <c r="L3281" s="134">
        <f>IF('2-E-Communication'!$AG$67="no","",ROUND($I3281,4))</f>
        <v>0.26</v>
      </c>
      <c r="M3281" s="134">
        <f>IF('2-E-Communication'!$AG$68="no","",ROUND($I3281,4))</f>
        <v>0.26</v>
      </c>
    </row>
    <row r="3282" spans="9:13" x14ac:dyDescent="0.25">
      <c r="I3282" s="134">
        <f t="shared" si="244"/>
        <v>0.26100000000000018</v>
      </c>
      <c r="J3282" s="134">
        <f>IF('2-E-Communication'!$AG$65="no","",ROUND($I3282,4))</f>
        <v>0.26100000000000001</v>
      </c>
      <c r="K3282" s="134">
        <f>IF('2-E-Communication'!$AG$66="no","",ROUND($I3282,4))</f>
        <v>0.26100000000000001</v>
      </c>
      <c r="L3282" s="134">
        <f>IF('2-E-Communication'!$AG$67="no","",ROUND($I3282,4))</f>
        <v>0.26100000000000001</v>
      </c>
      <c r="M3282" s="134">
        <f>IF('2-E-Communication'!$AG$68="no","",ROUND($I3282,4))</f>
        <v>0.26100000000000001</v>
      </c>
    </row>
    <row r="3283" spans="9:13" x14ac:dyDescent="0.25">
      <c r="I3283" s="134">
        <f t="shared" si="244"/>
        <v>0.26200000000000018</v>
      </c>
      <c r="J3283" s="134">
        <f>IF('2-E-Communication'!$AG$65="no","",ROUND($I3283,4))</f>
        <v>0.26200000000000001</v>
      </c>
      <c r="K3283" s="134">
        <f>IF('2-E-Communication'!$AG$66="no","",ROUND($I3283,4))</f>
        <v>0.26200000000000001</v>
      </c>
      <c r="L3283" s="134">
        <f>IF('2-E-Communication'!$AG$67="no","",ROUND($I3283,4))</f>
        <v>0.26200000000000001</v>
      </c>
      <c r="M3283" s="134">
        <f>IF('2-E-Communication'!$AG$68="no","",ROUND($I3283,4))</f>
        <v>0.26200000000000001</v>
      </c>
    </row>
    <row r="3284" spans="9:13" x14ac:dyDescent="0.25">
      <c r="I3284" s="134">
        <f t="shared" si="244"/>
        <v>0.26300000000000018</v>
      </c>
      <c r="J3284" s="134">
        <f>IF('2-E-Communication'!$AG$65="no","",ROUND($I3284,4))</f>
        <v>0.26300000000000001</v>
      </c>
      <c r="K3284" s="134">
        <f>IF('2-E-Communication'!$AG$66="no","",ROUND($I3284,4))</f>
        <v>0.26300000000000001</v>
      </c>
      <c r="L3284" s="134">
        <f>IF('2-E-Communication'!$AG$67="no","",ROUND($I3284,4))</f>
        <v>0.26300000000000001</v>
      </c>
      <c r="M3284" s="134">
        <f>IF('2-E-Communication'!$AG$68="no","",ROUND($I3284,4))</f>
        <v>0.26300000000000001</v>
      </c>
    </row>
    <row r="3285" spans="9:13" x14ac:dyDescent="0.25">
      <c r="I3285" s="134">
        <f t="shared" si="244"/>
        <v>0.26400000000000018</v>
      </c>
      <c r="J3285" s="134">
        <f>IF('2-E-Communication'!$AG$65="no","",ROUND($I3285,4))</f>
        <v>0.26400000000000001</v>
      </c>
      <c r="K3285" s="134">
        <f>IF('2-E-Communication'!$AG$66="no","",ROUND($I3285,4))</f>
        <v>0.26400000000000001</v>
      </c>
      <c r="L3285" s="134">
        <f>IF('2-E-Communication'!$AG$67="no","",ROUND($I3285,4))</f>
        <v>0.26400000000000001</v>
      </c>
      <c r="M3285" s="134">
        <f>IF('2-E-Communication'!$AG$68="no","",ROUND($I3285,4))</f>
        <v>0.26400000000000001</v>
      </c>
    </row>
    <row r="3286" spans="9:13" x14ac:dyDescent="0.25">
      <c r="I3286" s="134">
        <f t="shared" si="244"/>
        <v>0.26500000000000018</v>
      </c>
      <c r="J3286" s="134">
        <f>IF('2-E-Communication'!$AG$65="no","",ROUND($I3286,4))</f>
        <v>0.26500000000000001</v>
      </c>
      <c r="K3286" s="134">
        <f>IF('2-E-Communication'!$AG$66="no","",ROUND($I3286,4))</f>
        <v>0.26500000000000001</v>
      </c>
      <c r="L3286" s="134">
        <f>IF('2-E-Communication'!$AG$67="no","",ROUND($I3286,4))</f>
        <v>0.26500000000000001</v>
      </c>
      <c r="M3286" s="134">
        <f>IF('2-E-Communication'!$AG$68="no","",ROUND($I3286,4))</f>
        <v>0.26500000000000001</v>
      </c>
    </row>
    <row r="3287" spans="9:13" x14ac:dyDescent="0.25">
      <c r="I3287" s="134">
        <f t="shared" si="244"/>
        <v>0.26600000000000018</v>
      </c>
      <c r="J3287" s="134">
        <f>IF('2-E-Communication'!$AG$65="no","",ROUND($I3287,4))</f>
        <v>0.26600000000000001</v>
      </c>
      <c r="K3287" s="134">
        <f>IF('2-E-Communication'!$AG$66="no","",ROUND($I3287,4))</f>
        <v>0.26600000000000001</v>
      </c>
      <c r="L3287" s="134">
        <f>IF('2-E-Communication'!$AG$67="no","",ROUND($I3287,4))</f>
        <v>0.26600000000000001</v>
      </c>
      <c r="M3287" s="134">
        <f>IF('2-E-Communication'!$AG$68="no","",ROUND($I3287,4))</f>
        <v>0.26600000000000001</v>
      </c>
    </row>
    <row r="3288" spans="9:13" x14ac:dyDescent="0.25">
      <c r="I3288" s="134">
        <f t="shared" si="244"/>
        <v>0.26700000000000018</v>
      </c>
      <c r="J3288" s="134">
        <f>IF('2-E-Communication'!$AG$65="no","",ROUND($I3288,4))</f>
        <v>0.26700000000000002</v>
      </c>
      <c r="K3288" s="134">
        <f>IF('2-E-Communication'!$AG$66="no","",ROUND($I3288,4))</f>
        <v>0.26700000000000002</v>
      </c>
      <c r="L3288" s="134">
        <f>IF('2-E-Communication'!$AG$67="no","",ROUND($I3288,4))</f>
        <v>0.26700000000000002</v>
      </c>
      <c r="M3288" s="134">
        <f>IF('2-E-Communication'!$AG$68="no","",ROUND($I3288,4))</f>
        <v>0.26700000000000002</v>
      </c>
    </row>
    <row r="3289" spans="9:13" x14ac:dyDescent="0.25">
      <c r="I3289" s="134">
        <f t="shared" si="244"/>
        <v>0.26800000000000018</v>
      </c>
      <c r="J3289" s="134">
        <f>IF('2-E-Communication'!$AG$65="no","",ROUND($I3289,4))</f>
        <v>0.26800000000000002</v>
      </c>
      <c r="K3289" s="134">
        <f>IF('2-E-Communication'!$AG$66="no","",ROUND($I3289,4))</f>
        <v>0.26800000000000002</v>
      </c>
      <c r="L3289" s="134">
        <f>IF('2-E-Communication'!$AG$67="no","",ROUND($I3289,4))</f>
        <v>0.26800000000000002</v>
      </c>
      <c r="M3289" s="134">
        <f>IF('2-E-Communication'!$AG$68="no","",ROUND($I3289,4))</f>
        <v>0.26800000000000002</v>
      </c>
    </row>
    <row r="3290" spans="9:13" x14ac:dyDescent="0.25">
      <c r="I3290" s="134">
        <f t="shared" si="244"/>
        <v>0.26900000000000018</v>
      </c>
      <c r="J3290" s="134">
        <f>IF('2-E-Communication'!$AG$65="no","",ROUND($I3290,4))</f>
        <v>0.26900000000000002</v>
      </c>
      <c r="K3290" s="134">
        <f>IF('2-E-Communication'!$AG$66="no","",ROUND($I3290,4))</f>
        <v>0.26900000000000002</v>
      </c>
      <c r="L3290" s="134">
        <f>IF('2-E-Communication'!$AG$67="no","",ROUND($I3290,4))</f>
        <v>0.26900000000000002</v>
      </c>
      <c r="M3290" s="134">
        <f>IF('2-E-Communication'!$AG$68="no","",ROUND($I3290,4))</f>
        <v>0.26900000000000002</v>
      </c>
    </row>
    <row r="3291" spans="9:13" x14ac:dyDescent="0.25">
      <c r="I3291" s="134">
        <f t="shared" si="244"/>
        <v>0.27000000000000018</v>
      </c>
      <c r="J3291" s="134">
        <f>IF('2-E-Communication'!$AG$65="no","",ROUND($I3291,4))</f>
        <v>0.27</v>
      </c>
      <c r="K3291" s="134">
        <f>IF('2-E-Communication'!$AG$66="no","",ROUND($I3291,4))</f>
        <v>0.27</v>
      </c>
      <c r="L3291" s="134">
        <f>IF('2-E-Communication'!$AG$67="no","",ROUND($I3291,4))</f>
        <v>0.27</v>
      </c>
      <c r="M3291" s="134">
        <f>IF('2-E-Communication'!$AG$68="no","",ROUND($I3291,4))</f>
        <v>0.27</v>
      </c>
    </row>
    <row r="3292" spans="9:13" x14ac:dyDescent="0.25">
      <c r="I3292" s="134">
        <f t="shared" si="244"/>
        <v>0.27100000000000019</v>
      </c>
      <c r="J3292" s="134">
        <f>IF('2-E-Communication'!$AG$65="no","",ROUND($I3292,4))</f>
        <v>0.27100000000000002</v>
      </c>
      <c r="K3292" s="134">
        <f>IF('2-E-Communication'!$AG$66="no","",ROUND($I3292,4))</f>
        <v>0.27100000000000002</v>
      </c>
      <c r="L3292" s="134">
        <f>IF('2-E-Communication'!$AG$67="no","",ROUND($I3292,4))</f>
        <v>0.27100000000000002</v>
      </c>
      <c r="M3292" s="134">
        <f>IF('2-E-Communication'!$AG$68="no","",ROUND($I3292,4))</f>
        <v>0.27100000000000002</v>
      </c>
    </row>
    <row r="3293" spans="9:13" x14ac:dyDescent="0.25">
      <c r="I3293" s="134">
        <f t="shared" si="244"/>
        <v>0.27200000000000019</v>
      </c>
      <c r="J3293" s="134">
        <f>IF('2-E-Communication'!$AG$65="no","",ROUND($I3293,4))</f>
        <v>0.27200000000000002</v>
      </c>
      <c r="K3293" s="134">
        <f>IF('2-E-Communication'!$AG$66="no","",ROUND($I3293,4))</f>
        <v>0.27200000000000002</v>
      </c>
      <c r="L3293" s="134">
        <f>IF('2-E-Communication'!$AG$67="no","",ROUND($I3293,4))</f>
        <v>0.27200000000000002</v>
      </c>
      <c r="M3293" s="134">
        <f>IF('2-E-Communication'!$AG$68="no","",ROUND($I3293,4))</f>
        <v>0.27200000000000002</v>
      </c>
    </row>
    <row r="3294" spans="9:13" x14ac:dyDescent="0.25">
      <c r="I3294" s="134">
        <f t="shared" si="244"/>
        <v>0.27300000000000019</v>
      </c>
      <c r="J3294" s="134">
        <f>IF('2-E-Communication'!$AG$65="no","",ROUND($I3294,4))</f>
        <v>0.27300000000000002</v>
      </c>
      <c r="K3294" s="134">
        <f>IF('2-E-Communication'!$AG$66="no","",ROUND($I3294,4))</f>
        <v>0.27300000000000002</v>
      </c>
      <c r="L3294" s="134">
        <f>IF('2-E-Communication'!$AG$67="no","",ROUND($I3294,4))</f>
        <v>0.27300000000000002</v>
      </c>
      <c r="M3294" s="134">
        <f>IF('2-E-Communication'!$AG$68="no","",ROUND($I3294,4))</f>
        <v>0.27300000000000002</v>
      </c>
    </row>
    <row r="3295" spans="9:13" x14ac:dyDescent="0.25">
      <c r="I3295" s="134">
        <f t="shared" si="244"/>
        <v>0.27400000000000019</v>
      </c>
      <c r="J3295" s="134">
        <f>IF('2-E-Communication'!$AG$65="no","",ROUND($I3295,4))</f>
        <v>0.27400000000000002</v>
      </c>
      <c r="K3295" s="134">
        <f>IF('2-E-Communication'!$AG$66="no","",ROUND($I3295,4))</f>
        <v>0.27400000000000002</v>
      </c>
      <c r="L3295" s="134">
        <f>IF('2-E-Communication'!$AG$67="no","",ROUND($I3295,4))</f>
        <v>0.27400000000000002</v>
      </c>
      <c r="M3295" s="134">
        <f>IF('2-E-Communication'!$AG$68="no","",ROUND($I3295,4))</f>
        <v>0.27400000000000002</v>
      </c>
    </row>
    <row r="3296" spans="9:13" x14ac:dyDescent="0.25">
      <c r="I3296" s="134">
        <f t="shared" si="244"/>
        <v>0.27500000000000019</v>
      </c>
      <c r="J3296" s="134">
        <f>IF('2-E-Communication'!$AG$65="no","",ROUND($I3296,4))</f>
        <v>0.27500000000000002</v>
      </c>
      <c r="K3296" s="134">
        <f>IF('2-E-Communication'!$AG$66="no","",ROUND($I3296,4))</f>
        <v>0.27500000000000002</v>
      </c>
      <c r="L3296" s="134">
        <f>IF('2-E-Communication'!$AG$67="no","",ROUND($I3296,4))</f>
        <v>0.27500000000000002</v>
      </c>
      <c r="M3296" s="134">
        <f>IF('2-E-Communication'!$AG$68="no","",ROUND($I3296,4))</f>
        <v>0.27500000000000002</v>
      </c>
    </row>
    <row r="3297" spans="9:13" x14ac:dyDescent="0.25">
      <c r="I3297" s="134">
        <f t="shared" si="244"/>
        <v>0.27600000000000019</v>
      </c>
      <c r="J3297" s="134">
        <f>IF('2-E-Communication'!$AG$65="no","",ROUND($I3297,4))</f>
        <v>0.27600000000000002</v>
      </c>
      <c r="K3297" s="134">
        <f>IF('2-E-Communication'!$AG$66="no","",ROUND($I3297,4))</f>
        <v>0.27600000000000002</v>
      </c>
      <c r="L3297" s="134">
        <f>IF('2-E-Communication'!$AG$67="no","",ROUND($I3297,4))</f>
        <v>0.27600000000000002</v>
      </c>
      <c r="M3297" s="134">
        <f>IF('2-E-Communication'!$AG$68="no","",ROUND($I3297,4))</f>
        <v>0.27600000000000002</v>
      </c>
    </row>
    <row r="3298" spans="9:13" x14ac:dyDescent="0.25">
      <c r="I3298" s="134">
        <f t="shared" si="244"/>
        <v>0.27700000000000019</v>
      </c>
      <c r="J3298" s="134">
        <f>IF('2-E-Communication'!$AG$65="no","",ROUND($I3298,4))</f>
        <v>0.27700000000000002</v>
      </c>
      <c r="K3298" s="134">
        <f>IF('2-E-Communication'!$AG$66="no","",ROUND($I3298,4))</f>
        <v>0.27700000000000002</v>
      </c>
      <c r="L3298" s="134">
        <f>IF('2-E-Communication'!$AG$67="no","",ROUND($I3298,4))</f>
        <v>0.27700000000000002</v>
      </c>
      <c r="M3298" s="134">
        <f>IF('2-E-Communication'!$AG$68="no","",ROUND($I3298,4))</f>
        <v>0.27700000000000002</v>
      </c>
    </row>
    <row r="3299" spans="9:13" x14ac:dyDescent="0.25">
      <c r="I3299" s="134">
        <f t="shared" si="244"/>
        <v>0.27800000000000019</v>
      </c>
      <c r="J3299" s="134">
        <f>IF('2-E-Communication'!$AG$65="no","",ROUND($I3299,4))</f>
        <v>0.27800000000000002</v>
      </c>
      <c r="K3299" s="134">
        <f>IF('2-E-Communication'!$AG$66="no","",ROUND($I3299,4))</f>
        <v>0.27800000000000002</v>
      </c>
      <c r="L3299" s="134">
        <f>IF('2-E-Communication'!$AG$67="no","",ROUND($I3299,4))</f>
        <v>0.27800000000000002</v>
      </c>
      <c r="M3299" s="134">
        <f>IF('2-E-Communication'!$AG$68="no","",ROUND($I3299,4))</f>
        <v>0.27800000000000002</v>
      </c>
    </row>
    <row r="3300" spans="9:13" x14ac:dyDescent="0.25">
      <c r="I3300" s="134">
        <f t="shared" si="244"/>
        <v>0.27900000000000019</v>
      </c>
      <c r="J3300" s="134">
        <f>IF('2-E-Communication'!$AG$65="no","",ROUND($I3300,4))</f>
        <v>0.27900000000000003</v>
      </c>
      <c r="K3300" s="134">
        <f>IF('2-E-Communication'!$AG$66="no","",ROUND($I3300,4))</f>
        <v>0.27900000000000003</v>
      </c>
      <c r="L3300" s="134">
        <f>IF('2-E-Communication'!$AG$67="no","",ROUND($I3300,4))</f>
        <v>0.27900000000000003</v>
      </c>
      <c r="M3300" s="134">
        <f>IF('2-E-Communication'!$AG$68="no","",ROUND($I3300,4))</f>
        <v>0.27900000000000003</v>
      </c>
    </row>
    <row r="3301" spans="9:13" x14ac:dyDescent="0.25">
      <c r="I3301" s="134">
        <f t="shared" si="244"/>
        <v>0.28000000000000019</v>
      </c>
      <c r="J3301" s="134">
        <f>IF('2-E-Communication'!$AG$65="no","",ROUND($I3301,4))</f>
        <v>0.28000000000000003</v>
      </c>
      <c r="K3301" s="134">
        <f>IF('2-E-Communication'!$AG$66="no","",ROUND($I3301,4))</f>
        <v>0.28000000000000003</v>
      </c>
      <c r="L3301" s="134">
        <f>IF('2-E-Communication'!$AG$67="no","",ROUND($I3301,4))</f>
        <v>0.28000000000000003</v>
      </c>
      <c r="M3301" s="134">
        <f>IF('2-E-Communication'!$AG$68="no","",ROUND($I3301,4))</f>
        <v>0.28000000000000003</v>
      </c>
    </row>
    <row r="3302" spans="9:13" x14ac:dyDescent="0.25">
      <c r="I3302" s="134">
        <f t="shared" si="244"/>
        <v>0.28100000000000019</v>
      </c>
      <c r="J3302" s="134">
        <f>IF('2-E-Communication'!$AG$65="no","",ROUND($I3302,4))</f>
        <v>0.28100000000000003</v>
      </c>
      <c r="K3302" s="134">
        <f>IF('2-E-Communication'!$AG$66="no","",ROUND($I3302,4))</f>
        <v>0.28100000000000003</v>
      </c>
      <c r="L3302" s="134">
        <f>IF('2-E-Communication'!$AG$67="no","",ROUND($I3302,4))</f>
        <v>0.28100000000000003</v>
      </c>
      <c r="M3302" s="134">
        <f>IF('2-E-Communication'!$AG$68="no","",ROUND($I3302,4))</f>
        <v>0.28100000000000003</v>
      </c>
    </row>
    <row r="3303" spans="9:13" x14ac:dyDescent="0.25">
      <c r="I3303" s="134">
        <f t="shared" si="244"/>
        <v>0.28200000000000019</v>
      </c>
      <c r="J3303" s="134">
        <f>IF('2-E-Communication'!$AG$65="no","",ROUND($I3303,4))</f>
        <v>0.28199999999999997</v>
      </c>
      <c r="K3303" s="134">
        <f>IF('2-E-Communication'!$AG$66="no","",ROUND($I3303,4))</f>
        <v>0.28199999999999997</v>
      </c>
      <c r="L3303" s="134">
        <f>IF('2-E-Communication'!$AG$67="no","",ROUND($I3303,4))</f>
        <v>0.28199999999999997</v>
      </c>
      <c r="M3303" s="134">
        <f>IF('2-E-Communication'!$AG$68="no","",ROUND($I3303,4))</f>
        <v>0.28199999999999997</v>
      </c>
    </row>
    <row r="3304" spans="9:13" x14ac:dyDescent="0.25">
      <c r="I3304" s="134">
        <f t="shared" si="244"/>
        <v>0.2830000000000002</v>
      </c>
      <c r="J3304" s="134">
        <f>IF('2-E-Communication'!$AG$65="no","",ROUND($I3304,4))</f>
        <v>0.28299999999999997</v>
      </c>
      <c r="K3304" s="134">
        <f>IF('2-E-Communication'!$AG$66="no","",ROUND($I3304,4))</f>
        <v>0.28299999999999997</v>
      </c>
      <c r="L3304" s="134">
        <f>IF('2-E-Communication'!$AG$67="no","",ROUND($I3304,4))</f>
        <v>0.28299999999999997</v>
      </c>
      <c r="M3304" s="134">
        <f>IF('2-E-Communication'!$AG$68="no","",ROUND($I3304,4))</f>
        <v>0.28299999999999997</v>
      </c>
    </row>
    <row r="3305" spans="9:13" x14ac:dyDescent="0.25">
      <c r="I3305" s="134">
        <f t="shared" si="244"/>
        <v>0.2840000000000002</v>
      </c>
      <c r="J3305" s="134">
        <f>IF('2-E-Communication'!$AG$65="no","",ROUND($I3305,4))</f>
        <v>0.28399999999999997</v>
      </c>
      <c r="K3305" s="134">
        <f>IF('2-E-Communication'!$AG$66="no","",ROUND($I3305,4))</f>
        <v>0.28399999999999997</v>
      </c>
      <c r="L3305" s="134">
        <f>IF('2-E-Communication'!$AG$67="no","",ROUND($I3305,4))</f>
        <v>0.28399999999999997</v>
      </c>
      <c r="M3305" s="134">
        <f>IF('2-E-Communication'!$AG$68="no","",ROUND($I3305,4))</f>
        <v>0.28399999999999997</v>
      </c>
    </row>
    <row r="3306" spans="9:13" x14ac:dyDescent="0.25">
      <c r="I3306" s="134">
        <f t="shared" si="244"/>
        <v>0.2850000000000002</v>
      </c>
      <c r="J3306" s="134">
        <f>IF('2-E-Communication'!$AG$65="no","",ROUND($I3306,4))</f>
        <v>0.28499999999999998</v>
      </c>
      <c r="K3306" s="134">
        <f>IF('2-E-Communication'!$AG$66="no","",ROUND($I3306,4))</f>
        <v>0.28499999999999998</v>
      </c>
      <c r="L3306" s="134">
        <f>IF('2-E-Communication'!$AG$67="no","",ROUND($I3306,4))</f>
        <v>0.28499999999999998</v>
      </c>
      <c r="M3306" s="134">
        <f>IF('2-E-Communication'!$AG$68="no","",ROUND($I3306,4))</f>
        <v>0.28499999999999998</v>
      </c>
    </row>
    <row r="3307" spans="9:13" x14ac:dyDescent="0.25">
      <c r="I3307" s="134">
        <f t="shared" si="244"/>
        <v>0.2860000000000002</v>
      </c>
      <c r="J3307" s="134">
        <f>IF('2-E-Communication'!$AG$65="no","",ROUND($I3307,4))</f>
        <v>0.28599999999999998</v>
      </c>
      <c r="K3307" s="134">
        <f>IF('2-E-Communication'!$AG$66="no","",ROUND($I3307,4))</f>
        <v>0.28599999999999998</v>
      </c>
      <c r="L3307" s="134">
        <f>IF('2-E-Communication'!$AG$67="no","",ROUND($I3307,4))</f>
        <v>0.28599999999999998</v>
      </c>
      <c r="M3307" s="134">
        <f>IF('2-E-Communication'!$AG$68="no","",ROUND($I3307,4))</f>
        <v>0.28599999999999998</v>
      </c>
    </row>
    <row r="3308" spans="9:13" x14ac:dyDescent="0.25">
      <c r="I3308" s="134">
        <f t="shared" si="244"/>
        <v>0.2870000000000002</v>
      </c>
      <c r="J3308" s="134">
        <f>IF('2-E-Communication'!$AG$65="no","",ROUND($I3308,4))</f>
        <v>0.28699999999999998</v>
      </c>
      <c r="K3308" s="134">
        <f>IF('2-E-Communication'!$AG$66="no","",ROUND($I3308,4))</f>
        <v>0.28699999999999998</v>
      </c>
      <c r="L3308" s="134">
        <f>IF('2-E-Communication'!$AG$67="no","",ROUND($I3308,4))</f>
        <v>0.28699999999999998</v>
      </c>
      <c r="M3308" s="134">
        <f>IF('2-E-Communication'!$AG$68="no","",ROUND($I3308,4))</f>
        <v>0.28699999999999998</v>
      </c>
    </row>
    <row r="3309" spans="9:13" x14ac:dyDescent="0.25">
      <c r="I3309" s="134">
        <f t="shared" si="244"/>
        <v>0.2880000000000002</v>
      </c>
      <c r="J3309" s="134">
        <f>IF('2-E-Communication'!$AG$65="no","",ROUND($I3309,4))</f>
        <v>0.28799999999999998</v>
      </c>
      <c r="K3309" s="134">
        <f>IF('2-E-Communication'!$AG$66="no","",ROUND($I3309,4))</f>
        <v>0.28799999999999998</v>
      </c>
      <c r="L3309" s="134">
        <f>IF('2-E-Communication'!$AG$67="no","",ROUND($I3309,4))</f>
        <v>0.28799999999999998</v>
      </c>
      <c r="M3309" s="134">
        <f>IF('2-E-Communication'!$AG$68="no","",ROUND($I3309,4))</f>
        <v>0.28799999999999998</v>
      </c>
    </row>
    <row r="3310" spans="9:13" x14ac:dyDescent="0.25">
      <c r="I3310" s="134">
        <f t="shared" si="244"/>
        <v>0.2890000000000002</v>
      </c>
      <c r="J3310" s="134">
        <f>IF('2-E-Communication'!$AG$65="no","",ROUND($I3310,4))</f>
        <v>0.28899999999999998</v>
      </c>
      <c r="K3310" s="134">
        <f>IF('2-E-Communication'!$AG$66="no","",ROUND($I3310,4))</f>
        <v>0.28899999999999998</v>
      </c>
      <c r="L3310" s="134">
        <f>IF('2-E-Communication'!$AG$67="no","",ROUND($I3310,4))</f>
        <v>0.28899999999999998</v>
      </c>
      <c r="M3310" s="134">
        <f>IF('2-E-Communication'!$AG$68="no","",ROUND($I3310,4))</f>
        <v>0.28899999999999998</v>
      </c>
    </row>
    <row r="3311" spans="9:13" x14ac:dyDescent="0.25">
      <c r="I3311" s="134">
        <f t="shared" si="244"/>
        <v>0.2900000000000002</v>
      </c>
      <c r="J3311" s="134">
        <f>IF('2-E-Communication'!$AG$65="no","",ROUND($I3311,4))</f>
        <v>0.28999999999999998</v>
      </c>
      <c r="K3311" s="134">
        <f>IF('2-E-Communication'!$AG$66="no","",ROUND($I3311,4))</f>
        <v>0.28999999999999998</v>
      </c>
      <c r="L3311" s="134">
        <f>IF('2-E-Communication'!$AG$67="no","",ROUND($I3311,4))</f>
        <v>0.28999999999999998</v>
      </c>
      <c r="M3311" s="134">
        <f>IF('2-E-Communication'!$AG$68="no","",ROUND($I3311,4))</f>
        <v>0.28999999999999998</v>
      </c>
    </row>
    <row r="3312" spans="9:13" x14ac:dyDescent="0.25">
      <c r="I3312" s="134">
        <f t="shared" si="244"/>
        <v>0.2910000000000002</v>
      </c>
      <c r="J3312" s="134">
        <f>IF('2-E-Communication'!$AG$65="no","",ROUND($I3312,4))</f>
        <v>0.29099999999999998</v>
      </c>
      <c r="K3312" s="134">
        <f>IF('2-E-Communication'!$AG$66="no","",ROUND($I3312,4))</f>
        <v>0.29099999999999998</v>
      </c>
      <c r="L3312" s="134">
        <f>IF('2-E-Communication'!$AG$67="no","",ROUND($I3312,4))</f>
        <v>0.29099999999999998</v>
      </c>
      <c r="M3312" s="134">
        <f>IF('2-E-Communication'!$AG$68="no","",ROUND($I3312,4))</f>
        <v>0.29099999999999998</v>
      </c>
    </row>
    <row r="3313" spans="9:13" x14ac:dyDescent="0.25">
      <c r="I3313" s="134">
        <f t="shared" si="244"/>
        <v>0.2920000000000002</v>
      </c>
      <c r="J3313" s="134">
        <f>IF('2-E-Communication'!$AG$65="no","",ROUND($I3313,4))</f>
        <v>0.29199999999999998</v>
      </c>
      <c r="K3313" s="134">
        <f>IF('2-E-Communication'!$AG$66="no","",ROUND($I3313,4))</f>
        <v>0.29199999999999998</v>
      </c>
      <c r="L3313" s="134">
        <f>IF('2-E-Communication'!$AG$67="no","",ROUND($I3313,4))</f>
        <v>0.29199999999999998</v>
      </c>
      <c r="M3313" s="134">
        <f>IF('2-E-Communication'!$AG$68="no","",ROUND($I3313,4))</f>
        <v>0.29199999999999998</v>
      </c>
    </row>
    <row r="3314" spans="9:13" x14ac:dyDescent="0.25">
      <c r="I3314" s="134">
        <f t="shared" si="244"/>
        <v>0.2930000000000002</v>
      </c>
      <c r="J3314" s="134">
        <f>IF('2-E-Communication'!$AG$65="no","",ROUND($I3314,4))</f>
        <v>0.29299999999999998</v>
      </c>
      <c r="K3314" s="134">
        <f>IF('2-E-Communication'!$AG$66="no","",ROUND($I3314,4))</f>
        <v>0.29299999999999998</v>
      </c>
      <c r="L3314" s="134">
        <f>IF('2-E-Communication'!$AG$67="no","",ROUND($I3314,4))</f>
        <v>0.29299999999999998</v>
      </c>
      <c r="M3314" s="134">
        <f>IF('2-E-Communication'!$AG$68="no","",ROUND($I3314,4))</f>
        <v>0.29299999999999998</v>
      </c>
    </row>
    <row r="3315" spans="9:13" x14ac:dyDescent="0.25">
      <c r="I3315" s="134">
        <f t="shared" si="244"/>
        <v>0.29400000000000021</v>
      </c>
      <c r="J3315" s="134">
        <f>IF('2-E-Communication'!$AG$65="no","",ROUND($I3315,4))</f>
        <v>0.29399999999999998</v>
      </c>
      <c r="K3315" s="134">
        <f>IF('2-E-Communication'!$AG$66="no","",ROUND($I3315,4))</f>
        <v>0.29399999999999998</v>
      </c>
      <c r="L3315" s="134">
        <f>IF('2-E-Communication'!$AG$67="no","",ROUND($I3315,4))</f>
        <v>0.29399999999999998</v>
      </c>
      <c r="M3315" s="134">
        <f>IF('2-E-Communication'!$AG$68="no","",ROUND($I3315,4))</f>
        <v>0.29399999999999998</v>
      </c>
    </row>
    <row r="3316" spans="9:13" x14ac:dyDescent="0.25">
      <c r="I3316" s="134">
        <f t="shared" si="244"/>
        <v>0.29500000000000021</v>
      </c>
      <c r="J3316" s="134">
        <f>IF('2-E-Communication'!$AG$65="no","",ROUND($I3316,4))</f>
        <v>0.29499999999999998</v>
      </c>
      <c r="K3316" s="134">
        <f>IF('2-E-Communication'!$AG$66="no","",ROUND($I3316,4))</f>
        <v>0.29499999999999998</v>
      </c>
      <c r="L3316" s="134">
        <f>IF('2-E-Communication'!$AG$67="no","",ROUND($I3316,4))</f>
        <v>0.29499999999999998</v>
      </c>
      <c r="M3316" s="134">
        <f>IF('2-E-Communication'!$AG$68="no","",ROUND($I3316,4))</f>
        <v>0.29499999999999998</v>
      </c>
    </row>
    <row r="3317" spans="9:13" x14ac:dyDescent="0.25">
      <c r="I3317" s="134">
        <f t="shared" si="244"/>
        <v>0.29600000000000021</v>
      </c>
      <c r="J3317" s="134">
        <f>IF('2-E-Communication'!$AG$65="no","",ROUND($I3317,4))</f>
        <v>0.29599999999999999</v>
      </c>
      <c r="K3317" s="134">
        <f>IF('2-E-Communication'!$AG$66="no","",ROUND($I3317,4))</f>
        <v>0.29599999999999999</v>
      </c>
      <c r="L3317" s="134">
        <f>IF('2-E-Communication'!$AG$67="no","",ROUND($I3317,4))</f>
        <v>0.29599999999999999</v>
      </c>
      <c r="M3317" s="134">
        <f>IF('2-E-Communication'!$AG$68="no","",ROUND($I3317,4))</f>
        <v>0.29599999999999999</v>
      </c>
    </row>
    <row r="3318" spans="9:13" x14ac:dyDescent="0.25">
      <c r="I3318" s="134">
        <f t="shared" si="244"/>
        <v>0.29700000000000021</v>
      </c>
      <c r="J3318" s="134">
        <f>IF('2-E-Communication'!$AG$65="no","",ROUND($I3318,4))</f>
        <v>0.29699999999999999</v>
      </c>
      <c r="K3318" s="134">
        <f>IF('2-E-Communication'!$AG$66="no","",ROUND($I3318,4))</f>
        <v>0.29699999999999999</v>
      </c>
      <c r="L3318" s="134">
        <f>IF('2-E-Communication'!$AG$67="no","",ROUND($I3318,4))</f>
        <v>0.29699999999999999</v>
      </c>
      <c r="M3318" s="134">
        <f>IF('2-E-Communication'!$AG$68="no","",ROUND($I3318,4))</f>
        <v>0.29699999999999999</v>
      </c>
    </row>
    <row r="3319" spans="9:13" x14ac:dyDescent="0.25">
      <c r="I3319" s="134">
        <f t="shared" si="244"/>
        <v>0.29800000000000021</v>
      </c>
      <c r="J3319" s="134">
        <f>IF('2-E-Communication'!$AG$65="no","",ROUND($I3319,4))</f>
        <v>0.29799999999999999</v>
      </c>
      <c r="K3319" s="134">
        <f>IF('2-E-Communication'!$AG$66="no","",ROUND($I3319,4))</f>
        <v>0.29799999999999999</v>
      </c>
      <c r="L3319" s="134">
        <f>IF('2-E-Communication'!$AG$67="no","",ROUND($I3319,4))</f>
        <v>0.29799999999999999</v>
      </c>
      <c r="M3319" s="134">
        <f>IF('2-E-Communication'!$AG$68="no","",ROUND($I3319,4))</f>
        <v>0.29799999999999999</v>
      </c>
    </row>
    <row r="3320" spans="9:13" x14ac:dyDescent="0.25">
      <c r="I3320" s="134">
        <f t="shared" si="244"/>
        <v>0.29900000000000021</v>
      </c>
      <c r="J3320" s="134">
        <f>IF('2-E-Communication'!$AG$65="no","",ROUND($I3320,4))</f>
        <v>0.29899999999999999</v>
      </c>
      <c r="K3320" s="134">
        <f>IF('2-E-Communication'!$AG$66="no","",ROUND($I3320,4))</f>
        <v>0.29899999999999999</v>
      </c>
      <c r="L3320" s="134">
        <f>IF('2-E-Communication'!$AG$67="no","",ROUND($I3320,4))</f>
        <v>0.29899999999999999</v>
      </c>
      <c r="M3320" s="134">
        <f>IF('2-E-Communication'!$AG$68="no","",ROUND($I3320,4))</f>
        <v>0.29899999999999999</v>
      </c>
    </row>
    <row r="3321" spans="9:13" x14ac:dyDescent="0.25">
      <c r="I3321" s="134">
        <f t="shared" si="244"/>
        <v>0.30000000000000021</v>
      </c>
      <c r="J3321" s="134">
        <f>IF('2-E-Communication'!$AG$65="no","",ROUND($I3321,4))</f>
        <v>0.3</v>
      </c>
      <c r="K3321" s="134">
        <f>IF('2-E-Communication'!$AG$66="no","",ROUND($I3321,4))</f>
        <v>0.3</v>
      </c>
      <c r="L3321" s="134">
        <f>IF('2-E-Communication'!$AG$67="no","",ROUND($I3321,4))</f>
        <v>0.3</v>
      </c>
      <c r="M3321" s="134">
        <f>IF('2-E-Communication'!$AG$68="no","",ROUND($I3321,4))</f>
        <v>0.3</v>
      </c>
    </row>
    <row r="3322" spans="9:13" x14ac:dyDescent="0.25">
      <c r="I3322" s="134">
        <f t="shared" si="244"/>
        <v>0.30100000000000021</v>
      </c>
      <c r="J3322" s="134">
        <f>IF('2-E-Communication'!$AG$65="no","",ROUND($I3322,4))</f>
        <v>0.30099999999999999</v>
      </c>
      <c r="K3322" s="134">
        <f>IF('2-E-Communication'!$AG$66="no","",ROUND($I3322,4))</f>
        <v>0.30099999999999999</v>
      </c>
      <c r="L3322" s="134">
        <f>IF('2-E-Communication'!$AG$67="no","",ROUND($I3322,4))</f>
        <v>0.30099999999999999</v>
      </c>
      <c r="M3322" s="134">
        <f>IF('2-E-Communication'!$AG$68="no","",ROUND($I3322,4))</f>
        <v>0.30099999999999999</v>
      </c>
    </row>
    <row r="3323" spans="9:13" x14ac:dyDescent="0.25">
      <c r="I3323" s="134">
        <f t="shared" si="244"/>
        <v>0.30200000000000021</v>
      </c>
      <c r="J3323" s="134">
        <f>IF('2-E-Communication'!$AG$65="no","",ROUND($I3323,4))</f>
        <v>0.30199999999999999</v>
      </c>
      <c r="K3323" s="134">
        <f>IF('2-E-Communication'!$AG$66="no","",ROUND($I3323,4))</f>
        <v>0.30199999999999999</v>
      </c>
      <c r="L3323" s="134">
        <f>IF('2-E-Communication'!$AG$67="no","",ROUND($I3323,4))</f>
        <v>0.30199999999999999</v>
      </c>
      <c r="M3323" s="134">
        <f>IF('2-E-Communication'!$AG$68="no","",ROUND($I3323,4))</f>
        <v>0.30199999999999999</v>
      </c>
    </row>
    <row r="3324" spans="9:13" x14ac:dyDescent="0.25">
      <c r="I3324" s="134">
        <f t="shared" si="244"/>
        <v>0.30300000000000021</v>
      </c>
      <c r="J3324" s="134">
        <f>IF('2-E-Communication'!$AG$65="no","",ROUND($I3324,4))</f>
        <v>0.30299999999999999</v>
      </c>
      <c r="K3324" s="134">
        <f>IF('2-E-Communication'!$AG$66="no","",ROUND($I3324,4))</f>
        <v>0.30299999999999999</v>
      </c>
      <c r="L3324" s="134">
        <f>IF('2-E-Communication'!$AG$67="no","",ROUND($I3324,4))</f>
        <v>0.30299999999999999</v>
      </c>
      <c r="M3324" s="134">
        <f>IF('2-E-Communication'!$AG$68="no","",ROUND($I3324,4))</f>
        <v>0.30299999999999999</v>
      </c>
    </row>
    <row r="3325" spans="9:13" x14ac:dyDescent="0.25">
      <c r="I3325" s="134">
        <f t="shared" si="244"/>
        <v>0.30400000000000021</v>
      </c>
      <c r="J3325" s="134">
        <f>IF('2-E-Communication'!$AG$65="no","",ROUND($I3325,4))</f>
        <v>0.30399999999999999</v>
      </c>
      <c r="K3325" s="134">
        <f>IF('2-E-Communication'!$AG$66="no","",ROUND($I3325,4))</f>
        <v>0.30399999999999999</v>
      </c>
      <c r="L3325" s="134">
        <f>IF('2-E-Communication'!$AG$67="no","",ROUND($I3325,4))</f>
        <v>0.30399999999999999</v>
      </c>
      <c r="M3325" s="134">
        <f>IF('2-E-Communication'!$AG$68="no","",ROUND($I3325,4))</f>
        <v>0.30399999999999999</v>
      </c>
    </row>
    <row r="3326" spans="9:13" x14ac:dyDescent="0.25">
      <c r="I3326" s="134">
        <f t="shared" si="244"/>
        <v>0.30500000000000022</v>
      </c>
      <c r="J3326" s="134">
        <f>IF('2-E-Communication'!$AG$65="no","",ROUND($I3326,4))</f>
        <v>0.30499999999999999</v>
      </c>
      <c r="K3326" s="134">
        <f>IF('2-E-Communication'!$AG$66="no","",ROUND($I3326,4))</f>
        <v>0.30499999999999999</v>
      </c>
      <c r="L3326" s="134">
        <f>IF('2-E-Communication'!$AG$67="no","",ROUND($I3326,4))</f>
        <v>0.30499999999999999</v>
      </c>
      <c r="M3326" s="134">
        <f>IF('2-E-Communication'!$AG$68="no","",ROUND($I3326,4))</f>
        <v>0.30499999999999999</v>
      </c>
    </row>
    <row r="3327" spans="9:13" x14ac:dyDescent="0.25">
      <c r="I3327" s="134">
        <f t="shared" si="244"/>
        <v>0.30600000000000022</v>
      </c>
      <c r="J3327" s="134">
        <f>IF('2-E-Communication'!$AG$65="no","",ROUND($I3327,4))</f>
        <v>0.30599999999999999</v>
      </c>
      <c r="K3327" s="134">
        <f>IF('2-E-Communication'!$AG$66="no","",ROUND($I3327,4))</f>
        <v>0.30599999999999999</v>
      </c>
      <c r="L3327" s="134">
        <f>IF('2-E-Communication'!$AG$67="no","",ROUND($I3327,4))</f>
        <v>0.30599999999999999</v>
      </c>
      <c r="M3327" s="134">
        <f>IF('2-E-Communication'!$AG$68="no","",ROUND($I3327,4))</f>
        <v>0.30599999999999999</v>
      </c>
    </row>
    <row r="3328" spans="9:13" x14ac:dyDescent="0.25">
      <c r="I3328" s="134">
        <f t="shared" si="244"/>
        <v>0.30700000000000022</v>
      </c>
      <c r="J3328" s="134">
        <f>IF('2-E-Communication'!$AG$65="no","",ROUND($I3328,4))</f>
        <v>0.307</v>
      </c>
      <c r="K3328" s="134">
        <f>IF('2-E-Communication'!$AG$66="no","",ROUND($I3328,4))</f>
        <v>0.307</v>
      </c>
      <c r="L3328" s="134">
        <f>IF('2-E-Communication'!$AG$67="no","",ROUND($I3328,4))</f>
        <v>0.307</v>
      </c>
      <c r="M3328" s="134">
        <f>IF('2-E-Communication'!$AG$68="no","",ROUND($I3328,4))</f>
        <v>0.307</v>
      </c>
    </row>
    <row r="3329" spans="9:13" x14ac:dyDescent="0.25">
      <c r="I3329" s="134">
        <f t="shared" si="244"/>
        <v>0.30800000000000022</v>
      </c>
      <c r="J3329" s="134">
        <f>IF('2-E-Communication'!$AG$65="no","",ROUND($I3329,4))</f>
        <v>0.308</v>
      </c>
      <c r="K3329" s="134">
        <f>IF('2-E-Communication'!$AG$66="no","",ROUND($I3329,4))</f>
        <v>0.308</v>
      </c>
      <c r="L3329" s="134">
        <f>IF('2-E-Communication'!$AG$67="no","",ROUND($I3329,4))</f>
        <v>0.308</v>
      </c>
      <c r="M3329" s="134">
        <f>IF('2-E-Communication'!$AG$68="no","",ROUND($I3329,4))</f>
        <v>0.308</v>
      </c>
    </row>
    <row r="3330" spans="9:13" x14ac:dyDescent="0.25">
      <c r="I3330" s="134">
        <f t="shared" si="244"/>
        <v>0.30900000000000022</v>
      </c>
      <c r="J3330" s="134">
        <f>IF('2-E-Communication'!$AG$65="no","",ROUND($I3330,4))</f>
        <v>0.309</v>
      </c>
      <c r="K3330" s="134">
        <f>IF('2-E-Communication'!$AG$66="no","",ROUND($I3330,4))</f>
        <v>0.309</v>
      </c>
      <c r="L3330" s="134">
        <f>IF('2-E-Communication'!$AG$67="no","",ROUND($I3330,4))</f>
        <v>0.309</v>
      </c>
      <c r="M3330" s="134">
        <f>IF('2-E-Communication'!$AG$68="no","",ROUND($I3330,4))</f>
        <v>0.309</v>
      </c>
    </row>
    <row r="3331" spans="9:13" x14ac:dyDescent="0.25">
      <c r="I3331" s="134">
        <f t="shared" si="244"/>
        <v>0.31000000000000022</v>
      </c>
      <c r="J3331" s="134">
        <f>IF('2-E-Communication'!$AG$65="no","",ROUND($I3331,4))</f>
        <v>0.31</v>
      </c>
      <c r="K3331" s="134">
        <f>IF('2-E-Communication'!$AG$66="no","",ROUND($I3331,4))</f>
        <v>0.31</v>
      </c>
      <c r="L3331" s="134">
        <f>IF('2-E-Communication'!$AG$67="no","",ROUND($I3331,4))</f>
        <v>0.31</v>
      </c>
      <c r="M3331" s="134">
        <f>IF('2-E-Communication'!$AG$68="no","",ROUND($I3331,4))</f>
        <v>0.31</v>
      </c>
    </row>
    <row r="3332" spans="9:13" x14ac:dyDescent="0.25">
      <c r="I3332" s="134">
        <f t="shared" si="244"/>
        <v>0.31100000000000022</v>
      </c>
      <c r="J3332" s="134">
        <f>IF('2-E-Communication'!$AG$65="no","",ROUND($I3332,4))</f>
        <v>0.311</v>
      </c>
      <c r="K3332" s="134">
        <f>IF('2-E-Communication'!$AG$66="no","",ROUND($I3332,4))</f>
        <v>0.311</v>
      </c>
      <c r="L3332" s="134">
        <f>IF('2-E-Communication'!$AG$67="no","",ROUND($I3332,4))</f>
        <v>0.311</v>
      </c>
      <c r="M3332" s="134">
        <f>IF('2-E-Communication'!$AG$68="no","",ROUND($I3332,4))</f>
        <v>0.311</v>
      </c>
    </row>
    <row r="3333" spans="9:13" x14ac:dyDescent="0.25">
      <c r="I3333" s="134">
        <f t="shared" si="244"/>
        <v>0.31200000000000022</v>
      </c>
      <c r="J3333" s="134">
        <f>IF('2-E-Communication'!$AG$65="no","",ROUND($I3333,4))</f>
        <v>0.312</v>
      </c>
      <c r="K3333" s="134">
        <f>IF('2-E-Communication'!$AG$66="no","",ROUND($I3333,4))</f>
        <v>0.312</v>
      </c>
      <c r="L3333" s="134">
        <f>IF('2-E-Communication'!$AG$67="no","",ROUND($I3333,4))</f>
        <v>0.312</v>
      </c>
      <c r="M3333" s="134">
        <f>IF('2-E-Communication'!$AG$68="no","",ROUND($I3333,4))</f>
        <v>0.312</v>
      </c>
    </row>
    <row r="3334" spans="9:13" x14ac:dyDescent="0.25">
      <c r="I3334" s="134">
        <f t="shared" ref="I3334:I3397" si="245">I3333+0.001</f>
        <v>0.31300000000000022</v>
      </c>
      <c r="J3334" s="134">
        <f>IF('2-E-Communication'!$AG$65="no","",ROUND($I3334,4))</f>
        <v>0.313</v>
      </c>
      <c r="K3334" s="134">
        <f>IF('2-E-Communication'!$AG$66="no","",ROUND($I3334,4))</f>
        <v>0.313</v>
      </c>
      <c r="L3334" s="134">
        <f>IF('2-E-Communication'!$AG$67="no","",ROUND($I3334,4))</f>
        <v>0.313</v>
      </c>
      <c r="M3334" s="134">
        <f>IF('2-E-Communication'!$AG$68="no","",ROUND($I3334,4))</f>
        <v>0.313</v>
      </c>
    </row>
    <row r="3335" spans="9:13" x14ac:dyDescent="0.25">
      <c r="I3335" s="134">
        <f t="shared" si="245"/>
        <v>0.31400000000000022</v>
      </c>
      <c r="J3335" s="134">
        <f>IF('2-E-Communication'!$AG$65="no","",ROUND($I3335,4))</f>
        <v>0.314</v>
      </c>
      <c r="K3335" s="134">
        <f>IF('2-E-Communication'!$AG$66="no","",ROUND($I3335,4))</f>
        <v>0.314</v>
      </c>
      <c r="L3335" s="134">
        <f>IF('2-E-Communication'!$AG$67="no","",ROUND($I3335,4))</f>
        <v>0.314</v>
      </c>
      <c r="M3335" s="134">
        <f>IF('2-E-Communication'!$AG$68="no","",ROUND($I3335,4))</f>
        <v>0.314</v>
      </c>
    </row>
    <row r="3336" spans="9:13" x14ac:dyDescent="0.25">
      <c r="I3336" s="134">
        <f t="shared" si="245"/>
        <v>0.31500000000000022</v>
      </c>
      <c r="J3336" s="134">
        <f>IF('2-E-Communication'!$AG$65="no","",ROUND($I3336,4))</f>
        <v>0.315</v>
      </c>
      <c r="K3336" s="134">
        <f>IF('2-E-Communication'!$AG$66="no","",ROUND($I3336,4))</f>
        <v>0.315</v>
      </c>
      <c r="L3336" s="134">
        <f>IF('2-E-Communication'!$AG$67="no","",ROUND($I3336,4))</f>
        <v>0.315</v>
      </c>
      <c r="M3336" s="134">
        <f>IF('2-E-Communication'!$AG$68="no","",ROUND($I3336,4))</f>
        <v>0.315</v>
      </c>
    </row>
    <row r="3337" spans="9:13" x14ac:dyDescent="0.25">
      <c r="I3337" s="134">
        <f t="shared" si="245"/>
        <v>0.31600000000000023</v>
      </c>
      <c r="J3337" s="134">
        <f>IF('2-E-Communication'!$AG$65="no","",ROUND($I3337,4))</f>
        <v>0.316</v>
      </c>
      <c r="K3337" s="134">
        <f>IF('2-E-Communication'!$AG$66="no","",ROUND($I3337,4))</f>
        <v>0.316</v>
      </c>
      <c r="L3337" s="134">
        <f>IF('2-E-Communication'!$AG$67="no","",ROUND($I3337,4))</f>
        <v>0.316</v>
      </c>
      <c r="M3337" s="134">
        <f>IF('2-E-Communication'!$AG$68="no","",ROUND($I3337,4))</f>
        <v>0.316</v>
      </c>
    </row>
    <row r="3338" spans="9:13" x14ac:dyDescent="0.25">
      <c r="I3338" s="134">
        <f t="shared" si="245"/>
        <v>0.31700000000000023</v>
      </c>
      <c r="J3338" s="134">
        <f>IF('2-E-Communication'!$AG$65="no","",ROUND($I3338,4))</f>
        <v>0.317</v>
      </c>
      <c r="K3338" s="134">
        <f>IF('2-E-Communication'!$AG$66="no","",ROUND($I3338,4))</f>
        <v>0.317</v>
      </c>
      <c r="L3338" s="134">
        <f>IF('2-E-Communication'!$AG$67="no","",ROUND($I3338,4))</f>
        <v>0.317</v>
      </c>
      <c r="M3338" s="134">
        <f>IF('2-E-Communication'!$AG$68="no","",ROUND($I3338,4))</f>
        <v>0.317</v>
      </c>
    </row>
    <row r="3339" spans="9:13" x14ac:dyDescent="0.25">
      <c r="I3339" s="134">
        <f t="shared" si="245"/>
        <v>0.31800000000000023</v>
      </c>
      <c r="J3339" s="134">
        <f>IF('2-E-Communication'!$AG$65="no","",ROUND($I3339,4))</f>
        <v>0.318</v>
      </c>
      <c r="K3339" s="134">
        <f>IF('2-E-Communication'!$AG$66="no","",ROUND($I3339,4))</f>
        <v>0.318</v>
      </c>
      <c r="L3339" s="134">
        <f>IF('2-E-Communication'!$AG$67="no","",ROUND($I3339,4))</f>
        <v>0.318</v>
      </c>
      <c r="M3339" s="134">
        <f>IF('2-E-Communication'!$AG$68="no","",ROUND($I3339,4))</f>
        <v>0.318</v>
      </c>
    </row>
    <row r="3340" spans="9:13" x14ac:dyDescent="0.25">
      <c r="I3340" s="134">
        <f t="shared" si="245"/>
        <v>0.31900000000000023</v>
      </c>
      <c r="J3340" s="134">
        <f>IF('2-E-Communication'!$AG$65="no","",ROUND($I3340,4))</f>
        <v>0.31900000000000001</v>
      </c>
      <c r="K3340" s="134">
        <f>IF('2-E-Communication'!$AG$66="no","",ROUND($I3340,4))</f>
        <v>0.31900000000000001</v>
      </c>
      <c r="L3340" s="134">
        <f>IF('2-E-Communication'!$AG$67="no","",ROUND($I3340,4))</f>
        <v>0.31900000000000001</v>
      </c>
      <c r="M3340" s="134">
        <f>IF('2-E-Communication'!$AG$68="no","",ROUND($I3340,4))</f>
        <v>0.31900000000000001</v>
      </c>
    </row>
    <row r="3341" spans="9:13" x14ac:dyDescent="0.25">
      <c r="I3341" s="134">
        <f t="shared" si="245"/>
        <v>0.32000000000000023</v>
      </c>
      <c r="J3341" s="134">
        <f>IF('2-E-Communication'!$AG$65="no","",ROUND($I3341,4))</f>
        <v>0.32</v>
      </c>
      <c r="K3341" s="134">
        <f>IF('2-E-Communication'!$AG$66="no","",ROUND($I3341,4))</f>
        <v>0.32</v>
      </c>
      <c r="L3341" s="134">
        <f>IF('2-E-Communication'!$AG$67="no","",ROUND($I3341,4))</f>
        <v>0.32</v>
      </c>
      <c r="M3341" s="134">
        <f>IF('2-E-Communication'!$AG$68="no","",ROUND($I3341,4))</f>
        <v>0.32</v>
      </c>
    </row>
    <row r="3342" spans="9:13" x14ac:dyDescent="0.25">
      <c r="I3342" s="134">
        <f t="shared" si="245"/>
        <v>0.32100000000000023</v>
      </c>
      <c r="J3342" s="134">
        <f>IF('2-E-Communication'!$AG$65="no","",ROUND($I3342,4))</f>
        <v>0.32100000000000001</v>
      </c>
      <c r="K3342" s="134">
        <f>IF('2-E-Communication'!$AG$66="no","",ROUND($I3342,4))</f>
        <v>0.32100000000000001</v>
      </c>
      <c r="L3342" s="134">
        <f>IF('2-E-Communication'!$AG$67="no","",ROUND($I3342,4))</f>
        <v>0.32100000000000001</v>
      </c>
      <c r="M3342" s="134">
        <f>IF('2-E-Communication'!$AG$68="no","",ROUND($I3342,4))</f>
        <v>0.32100000000000001</v>
      </c>
    </row>
    <row r="3343" spans="9:13" x14ac:dyDescent="0.25">
      <c r="I3343" s="134">
        <f t="shared" si="245"/>
        <v>0.32200000000000023</v>
      </c>
      <c r="J3343" s="134">
        <f>IF('2-E-Communication'!$AG$65="no","",ROUND($I3343,4))</f>
        <v>0.32200000000000001</v>
      </c>
      <c r="K3343" s="134">
        <f>IF('2-E-Communication'!$AG$66="no","",ROUND($I3343,4))</f>
        <v>0.32200000000000001</v>
      </c>
      <c r="L3343" s="134">
        <f>IF('2-E-Communication'!$AG$67="no","",ROUND($I3343,4))</f>
        <v>0.32200000000000001</v>
      </c>
      <c r="M3343" s="134">
        <f>IF('2-E-Communication'!$AG$68="no","",ROUND($I3343,4))</f>
        <v>0.32200000000000001</v>
      </c>
    </row>
    <row r="3344" spans="9:13" x14ac:dyDescent="0.25">
      <c r="I3344" s="134">
        <f t="shared" si="245"/>
        <v>0.32300000000000023</v>
      </c>
      <c r="J3344" s="134">
        <f>IF('2-E-Communication'!$AG$65="no","",ROUND($I3344,4))</f>
        <v>0.32300000000000001</v>
      </c>
      <c r="K3344" s="134">
        <f>IF('2-E-Communication'!$AG$66="no","",ROUND($I3344,4))</f>
        <v>0.32300000000000001</v>
      </c>
      <c r="L3344" s="134">
        <f>IF('2-E-Communication'!$AG$67="no","",ROUND($I3344,4))</f>
        <v>0.32300000000000001</v>
      </c>
      <c r="M3344" s="134">
        <f>IF('2-E-Communication'!$AG$68="no","",ROUND($I3344,4))</f>
        <v>0.32300000000000001</v>
      </c>
    </row>
    <row r="3345" spans="9:13" x14ac:dyDescent="0.25">
      <c r="I3345" s="134">
        <f t="shared" si="245"/>
        <v>0.32400000000000023</v>
      </c>
      <c r="J3345" s="134">
        <f>IF('2-E-Communication'!$AG$65="no","",ROUND($I3345,4))</f>
        <v>0.32400000000000001</v>
      </c>
      <c r="K3345" s="134">
        <f>IF('2-E-Communication'!$AG$66="no","",ROUND($I3345,4))</f>
        <v>0.32400000000000001</v>
      </c>
      <c r="L3345" s="134">
        <f>IF('2-E-Communication'!$AG$67="no","",ROUND($I3345,4))</f>
        <v>0.32400000000000001</v>
      </c>
      <c r="M3345" s="134">
        <f>IF('2-E-Communication'!$AG$68="no","",ROUND($I3345,4))</f>
        <v>0.32400000000000001</v>
      </c>
    </row>
    <row r="3346" spans="9:13" x14ac:dyDescent="0.25">
      <c r="I3346" s="134">
        <f t="shared" si="245"/>
        <v>0.32500000000000023</v>
      </c>
      <c r="J3346" s="134">
        <f>IF('2-E-Communication'!$AG$65="no","",ROUND($I3346,4))</f>
        <v>0.32500000000000001</v>
      </c>
      <c r="K3346" s="134">
        <f>IF('2-E-Communication'!$AG$66="no","",ROUND($I3346,4))</f>
        <v>0.32500000000000001</v>
      </c>
      <c r="L3346" s="134">
        <f>IF('2-E-Communication'!$AG$67="no","",ROUND($I3346,4))</f>
        <v>0.32500000000000001</v>
      </c>
      <c r="M3346" s="134">
        <f>IF('2-E-Communication'!$AG$68="no","",ROUND($I3346,4))</f>
        <v>0.32500000000000001</v>
      </c>
    </row>
    <row r="3347" spans="9:13" x14ac:dyDescent="0.25">
      <c r="I3347" s="134">
        <f t="shared" si="245"/>
        <v>0.32600000000000023</v>
      </c>
      <c r="J3347" s="134">
        <f>IF('2-E-Communication'!$AG$65="no","",ROUND($I3347,4))</f>
        <v>0.32600000000000001</v>
      </c>
      <c r="K3347" s="134">
        <f>IF('2-E-Communication'!$AG$66="no","",ROUND($I3347,4))</f>
        <v>0.32600000000000001</v>
      </c>
      <c r="L3347" s="134">
        <f>IF('2-E-Communication'!$AG$67="no","",ROUND($I3347,4))</f>
        <v>0.32600000000000001</v>
      </c>
      <c r="M3347" s="134">
        <f>IF('2-E-Communication'!$AG$68="no","",ROUND($I3347,4))</f>
        <v>0.32600000000000001</v>
      </c>
    </row>
    <row r="3348" spans="9:13" x14ac:dyDescent="0.25">
      <c r="I3348" s="134">
        <f t="shared" si="245"/>
        <v>0.32700000000000023</v>
      </c>
      <c r="J3348" s="134">
        <f>IF('2-E-Communication'!$AG$65="no","",ROUND($I3348,4))</f>
        <v>0.32700000000000001</v>
      </c>
      <c r="K3348" s="134">
        <f>IF('2-E-Communication'!$AG$66="no","",ROUND($I3348,4))</f>
        <v>0.32700000000000001</v>
      </c>
      <c r="L3348" s="134">
        <f>IF('2-E-Communication'!$AG$67="no","",ROUND($I3348,4))</f>
        <v>0.32700000000000001</v>
      </c>
      <c r="M3348" s="134">
        <f>IF('2-E-Communication'!$AG$68="no","",ROUND($I3348,4))</f>
        <v>0.32700000000000001</v>
      </c>
    </row>
    <row r="3349" spans="9:13" x14ac:dyDescent="0.25">
      <c r="I3349" s="134">
        <f t="shared" si="245"/>
        <v>0.32800000000000024</v>
      </c>
      <c r="J3349" s="134">
        <f>IF('2-E-Communication'!$AG$65="no","",ROUND($I3349,4))</f>
        <v>0.32800000000000001</v>
      </c>
      <c r="K3349" s="134">
        <f>IF('2-E-Communication'!$AG$66="no","",ROUND($I3349,4))</f>
        <v>0.32800000000000001</v>
      </c>
      <c r="L3349" s="134">
        <f>IF('2-E-Communication'!$AG$67="no","",ROUND($I3349,4))</f>
        <v>0.32800000000000001</v>
      </c>
      <c r="M3349" s="134">
        <f>IF('2-E-Communication'!$AG$68="no","",ROUND($I3349,4))</f>
        <v>0.32800000000000001</v>
      </c>
    </row>
    <row r="3350" spans="9:13" x14ac:dyDescent="0.25">
      <c r="I3350" s="134">
        <f t="shared" si="245"/>
        <v>0.32900000000000024</v>
      </c>
      <c r="J3350" s="134">
        <f>IF('2-E-Communication'!$AG$65="no","",ROUND($I3350,4))</f>
        <v>0.32900000000000001</v>
      </c>
      <c r="K3350" s="134">
        <f>IF('2-E-Communication'!$AG$66="no","",ROUND($I3350,4))</f>
        <v>0.32900000000000001</v>
      </c>
      <c r="L3350" s="134">
        <f>IF('2-E-Communication'!$AG$67="no","",ROUND($I3350,4))</f>
        <v>0.32900000000000001</v>
      </c>
      <c r="M3350" s="134">
        <f>IF('2-E-Communication'!$AG$68="no","",ROUND($I3350,4))</f>
        <v>0.32900000000000001</v>
      </c>
    </row>
    <row r="3351" spans="9:13" x14ac:dyDescent="0.25">
      <c r="I3351" s="134">
        <f t="shared" si="245"/>
        <v>0.33000000000000024</v>
      </c>
      <c r="J3351" s="134">
        <f>IF('2-E-Communication'!$AG$65="no","",ROUND($I3351,4))</f>
        <v>0.33</v>
      </c>
      <c r="K3351" s="134">
        <f>IF('2-E-Communication'!$AG$66="no","",ROUND($I3351,4))</f>
        <v>0.33</v>
      </c>
      <c r="L3351" s="134">
        <f>IF('2-E-Communication'!$AG$67="no","",ROUND($I3351,4))</f>
        <v>0.33</v>
      </c>
      <c r="M3351" s="134">
        <f>IF('2-E-Communication'!$AG$68="no","",ROUND($I3351,4))</f>
        <v>0.33</v>
      </c>
    </row>
    <row r="3352" spans="9:13" x14ac:dyDescent="0.25">
      <c r="I3352" s="134">
        <f t="shared" si="245"/>
        <v>0.33100000000000024</v>
      </c>
      <c r="J3352" s="134">
        <f>IF('2-E-Communication'!$AG$65="no","",ROUND($I3352,4))</f>
        <v>0.33100000000000002</v>
      </c>
      <c r="K3352" s="134">
        <f>IF('2-E-Communication'!$AG$66="no","",ROUND($I3352,4))</f>
        <v>0.33100000000000002</v>
      </c>
      <c r="L3352" s="134">
        <f>IF('2-E-Communication'!$AG$67="no","",ROUND($I3352,4))</f>
        <v>0.33100000000000002</v>
      </c>
      <c r="M3352" s="134">
        <f>IF('2-E-Communication'!$AG$68="no","",ROUND($I3352,4))</f>
        <v>0.33100000000000002</v>
      </c>
    </row>
    <row r="3353" spans="9:13" x14ac:dyDescent="0.25">
      <c r="I3353" s="134">
        <f t="shared" si="245"/>
        <v>0.33200000000000024</v>
      </c>
      <c r="J3353" s="134">
        <f>IF('2-E-Communication'!$AG$65="no","",ROUND($I3353,4))</f>
        <v>0.33200000000000002</v>
      </c>
      <c r="K3353" s="134">
        <f>IF('2-E-Communication'!$AG$66="no","",ROUND($I3353,4))</f>
        <v>0.33200000000000002</v>
      </c>
      <c r="L3353" s="134">
        <f>IF('2-E-Communication'!$AG$67="no","",ROUND($I3353,4))</f>
        <v>0.33200000000000002</v>
      </c>
      <c r="M3353" s="134">
        <f>IF('2-E-Communication'!$AG$68="no","",ROUND($I3353,4))</f>
        <v>0.33200000000000002</v>
      </c>
    </row>
    <row r="3354" spans="9:13" x14ac:dyDescent="0.25">
      <c r="I3354" s="134">
        <f t="shared" si="245"/>
        <v>0.33300000000000024</v>
      </c>
      <c r="J3354" s="134">
        <f>IF('2-E-Communication'!$AG$65="no","",ROUND($I3354,4))</f>
        <v>0.33300000000000002</v>
      </c>
      <c r="K3354" s="134">
        <f>IF('2-E-Communication'!$AG$66="no","",ROUND($I3354,4))</f>
        <v>0.33300000000000002</v>
      </c>
      <c r="L3354" s="134">
        <f>IF('2-E-Communication'!$AG$67="no","",ROUND($I3354,4))</f>
        <v>0.33300000000000002</v>
      </c>
      <c r="M3354" s="134">
        <f>IF('2-E-Communication'!$AG$68="no","",ROUND($I3354,4))</f>
        <v>0.33300000000000002</v>
      </c>
    </row>
    <row r="3355" spans="9:13" x14ac:dyDescent="0.25">
      <c r="I3355" s="134">
        <f t="shared" si="245"/>
        <v>0.33400000000000024</v>
      </c>
      <c r="J3355" s="134">
        <f>IF('2-E-Communication'!$AG$65="no","",ROUND($I3355,4))</f>
        <v>0.33400000000000002</v>
      </c>
      <c r="K3355" s="134">
        <f>IF('2-E-Communication'!$AG$66="no","",ROUND($I3355,4))</f>
        <v>0.33400000000000002</v>
      </c>
      <c r="L3355" s="134">
        <f>IF('2-E-Communication'!$AG$67="no","",ROUND($I3355,4))</f>
        <v>0.33400000000000002</v>
      </c>
      <c r="M3355" s="134">
        <f>IF('2-E-Communication'!$AG$68="no","",ROUND($I3355,4))</f>
        <v>0.33400000000000002</v>
      </c>
    </row>
    <row r="3356" spans="9:13" x14ac:dyDescent="0.25">
      <c r="I3356" s="134">
        <f t="shared" si="245"/>
        <v>0.33500000000000024</v>
      </c>
      <c r="J3356" s="134">
        <f>IF('2-E-Communication'!$AG$65="no","",ROUND($I3356,4))</f>
        <v>0.33500000000000002</v>
      </c>
      <c r="K3356" s="134">
        <f>IF('2-E-Communication'!$AG$66="no","",ROUND($I3356,4))</f>
        <v>0.33500000000000002</v>
      </c>
      <c r="L3356" s="134">
        <f>IF('2-E-Communication'!$AG$67="no","",ROUND($I3356,4))</f>
        <v>0.33500000000000002</v>
      </c>
      <c r="M3356" s="134">
        <f>IF('2-E-Communication'!$AG$68="no","",ROUND($I3356,4))</f>
        <v>0.33500000000000002</v>
      </c>
    </row>
    <row r="3357" spans="9:13" x14ac:dyDescent="0.25">
      <c r="I3357" s="134">
        <f t="shared" si="245"/>
        <v>0.33600000000000024</v>
      </c>
      <c r="J3357" s="134">
        <f>IF('2-E-Communication'!$AG$65="no","",ROUND($I3357,4))</f>
        <v>0.33600000000000002</v>
      </c>
      <c r="K3357" s="134">
        <f>IF('2-E-Communication'!$AG$66="no","",ROUND($I3357,4))</f>
        <v>0.33600000000000002</v>
      </c>
      <c r="L3357" s="134">
        <f>IF('2-E-Communication'!$AG$67="no","",ROUND($I3357,4))</f>
        <v>0.33600000000000002</v>
      </c>
      <c r="M3357" s="134">
        <f>IF('2-E-Communication'!$AG$68="no","",ROUND($I3357,4))</f>
        <v>0.33600000000000002</v>
      </c>
    </row>
    <row r="3358" spans="9:13" x14ac:dyDescent="0.25">
      <c r="I3358" s="134">
        <f t="shared" si="245"/>
        <v>0.33700000000000024</v>
      </c>
      <c r="J3358" s="134">
        <f>IF('2-E-Communication'!$AG$65="no","",ROUND($I3358,4))</f>
        <v>0.33700000000000002</v>
      </c>
      <c r="K3358" s="134">
        <f>IF('2-E-Communication'!$AG$66="no","",ROUND($I3358,4))</f>
        <v>0.33700000000000002</v>
      </c>
      <c r="L3358" s="134">
        <f>IF('2-E-Communication'!$AG$67="no","",ROUND($I3358,4))</f>
        <v>0.33700000000000002</v>
      </c>
      <c r="M3358" s="134">
        <f>IF('2-E-Communication'!$AG$68="no","",ROUND($I3358,4))</f>
        <v>0.33700000000000002</v>
      </c>
    </row>
    <row r="3359" spans="9:13" x14ac:dyDescent="0.25">
      <c r="I3359" s="134">
        <f t="shared" si="245"/>
        <v>0.33800000000000024</v>
      </c>
      <c r="J3359" s="134">
        <f>IF('2-E-Communication'!$AG$65="no","",ROUND($I3359,4))</f>
        <v>0.33800000000000002</v>
      </c>
      <c r="K3359" s="134">
        <f>IF('2-E-Communication'!$AG$66="no","",ROUND($I3359,4))</f>
        <v>0.33800000000000002</v>
      </c>
      <c r="L3359" s="134">
        <f>IF('2-E-Communication'!$AG$67="no","",ROUND($I3359,4))</f>
        <v>0.33800000000000002</v>
      </c>
      <c r="M3359" s="134">
        <f>IF('2-E-Communication'!$AG$68="no","",ROUND($I3359,4))</f>
        <v>0.33800000000000002</v>
      </c>
    </row>
    <row r="3360" spans="9:13" x14ac:dyDescent="0.25">
      <c r="I3360" s="134">
        <f t="shared" si="245"/>
        <v>0.33900000000000025</v>
      </c>
      <c r="J3360" s="134">
        <f>IF('2-E-Communication'!$AG$65="no","",ROUND($I3360,4))</f>
        <v>0.33900000000000002</v>
      </c>
      <c r="K3360" s="134">
        <f>IF('2-E-Communication'!$AG$66="no","",ROUND($I3360,4))</f>
        <v>0.33900000000000002</v>
      </c>
      <c r="L3360" s="134">
        <f>IF('2-E-Communication'!$AG$67="no","",ROUND($I3360,4))</f>
        <v>0.33900000000000002</v>
      </c>
      <c r="M3360" s="134">
        <f>IF('2-E-Communication'!$AG$68="no","",ROUND($I3360,4))</f>
        <v>0.33900000000000002</v>
      </c>
    </row>
    <row r="3361" spans="9:13" x14ac:dyDescent="0.25">
      <c r="I3361" s="134">
        <f t="shared" si="245"/>
        <v>0.34000000000000025</v>
      </c>
      <c r="J3361" s="134">
        <f>IF('2-E-Communication'!$AG$65="no","",ROUND($I3361,4))</f>
        <v>0.34</v>
      </c>
      <c r="K3361" s="134">
        <f>IF('2-E-Communication'!$AG$66="no","",ROUND($I3361,4))</f>
        <v>0.34</v>
      </c>
      <c r="L3361" s="134">
        <f>IF('2-E-Communication'!$AG$67="no","",ROUND($I3361,4))</f>
        <v>0.34</v>
      </c>
      <c r="M3361" s="134">
        <f>IF('2-E-Communication'!$AG$68="no","",ROUND($I3361,4))</f>
        <v>0.34</v>
      </c>
    </row>
    <row r="3362" spans="9:13" x14ac:dyDescent="0.25">
      <c r="I3362" s="134">
        <f t="shared" si="245"/>
        <v>0.34100000000000025</v>
      </c>
      <c r="J3362" s="134">
        <f>IF('2-E-Communication'!$AG$65="no","",ROUND($I3362,4))</f>
        <v>0.34100000000000003</v>
      </c>
      <c r="K3362" s="134">
        <f>IF('2-E-Communication'!$AG$66="no","",ROUND($I3362,4))</f>
        <v>0.34100000000000003</v>
      </c>
      <c r="L3362" s="134">
        <f>IF('2-E-Communication'!$AG$67="no","",ROUND($I3362,4))</f>
        <v>0.34100000000000003</v>
      </c>
      <c r="M3362" s="134">
        <f>IF('2-E-Communication'!$AG$68="no","",ROUND($I3362,4))</f>
        <v>0.34100000000000003</v>
      </c>
    </row>
    <row r="3363" spans="9:13" x14ac:dyDescent="0.25">
      <c r="I3363" s="134">
        <f t="shared" si="245"/>
        <v>0.34200000000000025</v>
      </c>
      <c r="J3363" s="134">
        <f>IF('2-E-Communication'!$AG$65="no","",ROUND($I3363,4))</f>
        <v>0.34200000000000003</v>
      </c>
      <c r="K3363" s="134">
        <f>IF('2-E-Communication'!$AG$66="no","",ROUND($I3363,4))</f>
        <v>0.34200000000000003</v>
      </c>
      <c r="L3363" s="134">
        <f>IF('2-E-Communication'!$AG$67="no","",ROUND($I3363,4))</f>
        <v>0.34200000000000003</v>
      </c>
      <c r="M3363" s="134">
        <f>IF('2-E-Communication'!$AG$68="no","",ROUND($I3363,4))</f>
        <v>0.34200000000000003</v>
      </c>
    </row>
    <row r="3364" spans="9:13" x14ac:dyDescent="0.25">
      <c r="I3364" s="134">
        <f t="shared" si="245"/>
        <v>0.34300000000000025</v>
      </c>
      <c r="J3364" s="134">
        <f>IF('2-E-Communication'!$AG$65="no","",ROUND($I3364,4))</f>
        <v>0.34300000000000003</v>
      </c>
      <c r="K3364" s="134">
        <f>IF('2-E-Communication'!$AG$66="no","",ROUND($I3364,4))</f>
        <v>0.34300000000000003</v>
      </c>
      <c r="L3364" s="134">
        <f>IF('2-E-Communication'!$AG$67="no","",ROUND($I3364,4))</f>
        <v>0.34300000000000003</v>
      </c>
      <c r="M3364" s="134">
        <f>IF('2-E-Communication'!$AG$68="no","",ROUND($I3364,4))</f>
        <v>0.34300000000000003</v>
      </c>
    </row>
    <row r="3365" spans="9:13" x14ac:dyDescent="0.25">
      <c r="I3365" s="134">
        <f t="shared" si="245"/>
        <v>0.34400000000000025</v>
      </c>
      <c r="J3365" s="134">
        <f>IF('2-E-Communication'!$AG$65="no","",ROUND($I3365,4))</f>
        <v>0.34399999999999997</v>
      </c>
      <c r="K3365" s="134">
        <f>IF('2-E-Communication'!$AG$66="no","",ROUND($I3365,4))</f>
        <v>0.34399999999999997</v>
      </c>
      <c r="L3365" s="134">
        <f>IF('2-E-Communication'!$AG$67="no","",ROUND($I3365,4))</f>
        <v>0.34399999999999997</v>
      </c>
      <c r="M3365" s="134">
        <f>IF('2-E-Communication'!$AG$68="no","",ROUND($I3365,4))</f>
        <v>0.34399999999999997</v>
      </c>
    </row>
    <row r="3366" spans="9:13" x14ac:dyDescent="0.25">
      <c r="I3366" s="134">
        <f t="shared" si="245"/>
        <v>0.34500000000000025</v>
      </c>
      <c r="J3366" s="134">
        <f>IF('2-E-Communication'!$AG$65="no","",ROUND($I3366,4))</f>
        <v>0.34499999999999997</v>
      </c>
      <c r="K3366" s="134">
        <f>IF('2-E-Communication'!$AG$66="no","",ROUND($I3366,4))</f>
        <v>0.34499999999999997</v>
      </c>
      <c r="L3366" s="134">
        <f>IF('2-E-Communication'!$AG$67="no","",ROUND($I3366,4))</f>
        <v>0.34499999999999997</v>
      </c>
      <c r="M3366" s="134">
        <f>IF('2-E-Communication'!$AG$68="no","",ROUND($I3366,4))</f>
        <v>0.34499999999999997</v>
      </c>
    </row>
    <row r="3367" spans="9:13" x14ac:dyDescent="0.25">
      <c r="I3367" s="134">
        <f t="shared" si="245"/>
        <v>0.34600000000000025</v>
      </c>
      <c r="J3367" s="134">
        <f>IF('2-E-Communication'!$AG$65="no","",ROUND($I3367,4))</f>
        <v>0.34599999999999997</v>
      </c>
      <c r="K3367" s="134">
        <f>IF('2-E-Communication'!$AG$66="no","",ROUND($I3367,4))</f>
        <v>0.34599999999999997</v>
      </c>
      <c r="L3367" s="134">
        <f>IF('2-E-Communication'!$AG$67="no","",ROUND($I3367,4))</f>
        <v>0.34599999999999997</v>
      </c>
      <c r="M3367" s="134">
        <f>IF('2-E-Communication'!$AG$68="no","",ROUND($I3367,4))</f>
        <v>0.34599999999999997</v>
      </c>
    </row>
    <row r="3368" spans="9:13" x14ac:dyDescent="0.25">
      <c r="I3368" s="134">
        <f t="shared" si="245"/>
        <v>0.34700000000000025</v>
      </c>
      <c r="J3368" s="134">
        <f>IF('2-E-Communication'!$AG$65="no","",ROUND($I3368,4))</f>
        <v>0.34699999999999998</v>
      </c>
      <c r="K3368" s="134">
        <f>IF('2-E-Communication'!$AG$66="no","",ROUND($I3368,4))</f>
        <v>0.34699999999999998</v>
      </c>
      <c r="L3368" s="134">
        <f>IF('2-E-Communication'!$AG$67="no","",ROUND($I3368,4))</f>
        <v>0.34699999999999998</v>
      </c>
      <c r="M3368" s="134">
        <f>IF('2-E-Communication'!$AG$68="no","",ROUND($I3368,4))</f>
        <v>0.34699999999999998</v>
      </c>
    </row>
    <row r="3369" spans="9:13" x14ac:dyDescent="0.25">
      <c r="I3369" s="134">
        <f t="shared" si="245"/>
        <v>0.34800000000000025</v>
      </c>
      <c r="J3369" s="134">
        <f>IF('2-E-Communication'!$AG$65="no","",ROUND($I3369,4))</f>
        <v>0.34799999999999998</v>
      </c>
      <c r="K3369" s="134">
        <f>IF('2-E-Communication'!$AG$66="no","",ROUND($I3369,4))</f>
        <v>0.34799999999999998</v>
      </c>
      <c r="L3369" s="134">
        <f>IF('2-E-Communication'!$AG$67="no","",ROUND($I3369,4))</f>
        <v>0.34799999999999998</v>
      </c>
      <c r="M3369" s="134">
        <f>IF('2-E-Communication'!$AG$68="no","",ROUND($I3369,4))</f>
        <v>0.34799999999999998</v>
      </c>
    </row>
    <row r="3370" spans="9:13" x14ac:dyDescent="0.25">
      <c r="I3370" s="134">
        <f t="shared" si="245"/>
        <v>0.34900000000000025</v>
      </c>
      <c r="J3370" s="134">
        <f>IF('2-E-Communication'!$AG$65="no","",ROUND($I3370,4))</f>
        <v>0.34899999999999998</v>
      </c>
      <c r="K3370" s="134">
        <f>IF('2-E-Communication'!$AG$66="no","",ROUND($I3370,4))</f>
        <v>0.34899999999999998</v>
      </c>
      <c r="L3370" s="134">
        <f>IF('2-E-Communication'!$AG$67="no","",ROUND($I3370,4))</f>
        <v>0.34899999999999998</v>
      </c>
      <c r="M3370" s="134">
        <f>IF('2-E-Communication'!$AG$68="no","",ROUND($I3370,4))</f>
        <v>0.34899999999999998</v>
      </c>
    </row>
    <row r="3371" spans="9:13" x14ac:dyDescent="0.25">
      <c r="I3371" s="134">
        <f t="shared" si="245"/>
        <v>0.35000000000000026</v>
      </c>
      <c r="J3371" s="134">
        <f>IF('2-E-Communication'!$AG$65="no","",ROUND($I3371,4))</f>
        <v>0.35</v>
      </c>
      <c r="K3371" s="134">
        <f>IF('2-E-Communication'!$AG$66="no","",ROUND($I3371,4))</f>
        <v>0.35</v>
      </c>
      <c r="L3371" s="134">
        <f>IF('2-E-Communication'!$AG$67="no","",ROUND($I3371,4))</f>
        <v>0.35</v>
      </c>
      <c r="M3371" s="134">
        <f>IF('2-E-Communication'!$AG$68="no","",ROUND($I3371,4))</f>
        <v>0.35</v>
      </c>
    </row>
    <row r="3372" spans="9:13" x14ac:dyDescent="0.25">
      <c r="I3372" s="134">
        <f t="shared" si="245"/>
        <v>0.35100000000000026</v>
      </c>
      <c r="J3372" s="134">
        <f>IF('2-E-Communication'!$AG$65="no","",ROUND($I3372,4))</f>
        <v>0.35099999999999998</v>
      </c>
      <c r="K3372" s="134">
        <f>IF('2-E-Communication'!$AG$66="no","",ROUND($I3372,4))</f>
        <v>0.35099999999999998</v>
      </c>
      <c r="L3372" s="134">
        <f>IF('2-E-Communication'!$AG$67="no","",ROUND($I3372,4))</f>
        <v>0.35099999999999998</v>
      </c>
      <c r="M3372" s="134">
        <f>IF('2-E-Communication'!$AG$68="no","",ROUND($I3372,4))</f>
        <v>0.35099999999999998</v>
      </c>
    </row>
    <row r="3373" spans="9:13" x14ac:dyDescent="0.25">
      <c r="I3373" s="134">
        <f t="shared" si="245"/>
        <v>0.35200000000000026</v>
      </c>
      <c r="J3373" s="134">
        <f>IF('2-E-Communication'!$AG$65="no","",ROUND($I3373,4))</f>
        <v>0.35199999999999998</v>
      </c>
      <c r="K3373" s="134">
        <f>IF('2-E-Communication'!$AG$66="no","",ROUND($I3373,4))</f>
        <v>0.35199999999999998</v>
      </c>
      <c r="L3373" s="134">
        <f>IF('2-E-Communication'!$AG$67="no","",ROUND($I3373,4))</f>
        <v>0.35199999999999998</v>
      </c>
      <c r="M3373" s="134">
        <f>IF('2-E-Communication'!$AG$68="no","",ROUND($I3373,4))</f>
        <v>0.35199999999999998</v>
      </c>
    </row>
    <row r="3374" spans="9:13" x14ac:dyDescent="0.25">
      <c r="I3374" s="134">
        <f t="shared" si="245"/>
        <v>0.35300000000000026</v>
      </c>
      <c r="J3374" s="134">
        <f>IF('2-E-Communication'!$AG$65="no","",ROUND($I3374,4))</f>
        <v>0.35299999999999998</v>
      </c>
      <c r="K3374" s="134">
        <f>IF('2-E-Communication'!$AG$66="no","",ROUND($I3374,4))</f>
        <v>0.35299999999999998</v>
      </c>
      <c r="L3374" s="134">
        <f>IF('2-E-Communication'!$AG$67="no","",ROUND($I3374,4))</f>
        <v>0.35299999999999998</v>
      </c>
      <c r="M3374" s="134">
        <f>IF('2-E-Communication'!$AG$68="no","",ROUND($I3374,4))</f>
        <v>0.35299999999999998</v>
      </c>
    </row>
    <row r="3375" spans="9:13" x14ac:dyDescent="0.25">
      <c r="I3375" s="134">
        <f t="shared" si="245"/>
        <v>0.35400000000000026</v>
      </c>
      <c r="J3375" s="134">
        <f>IF('2-E-Communication'!$AG$65="no","",ROUND($I3375,4))</f>
        <v>0.35399999999999998</v>
      </c>
      <c r="K3375" s="134">
        <f>IF('2-E-Communication'!$AG$66="no","",ROUND($I3375,4))</f>
        <v>0.35399999999999998</v>
      </c>
      <c r="L3375" s="134">
        <f>IF('2-E-Communication'!$AG$67="no","",ROUND($I3375,4))</f>
        <v>0.35399999999999998</v>
      </c>
      <c r="M3375" s="134">
        <f>IF('2-E-Communication'!$AG$68="no","",ROUND($I3375,4))</f>
        <v>0.35399999999999998</v>
      </c>
    </row>
    <row r="3376" spans="9:13" x14ac:dyDescent="0.25">
      <c r="I3376" s="134">
        <f t="shared" si="245"/>
        <v>0.35500000000000026</v>
      </c>
      <c r="J3376" s="134">
        <f>IF('2-E-Communication'!$AG$65="no","",ROUND($I3376,4))</f>
        <v>0.35499999999999998</v>
      </c>
      <c r="K3376" s="134">
        <f>IF('2-E-Communication'!$AG$66="no","",ROUND($I3376,4))</f>
        <v>0.35499999999999998</v>
      </c>
      <c r="L3376" s="134">
        <f>IF('2-E-Communication'!$AG$67="no","",ROUND($I3376,4))</f>
        <v>0.35499999999999998</v>
      </c>
      <c r="M3376" s="134">
        <f>IF('2-E-Communication'!$AG$68="no","",ROUND($I3376,4))</f>
        <v>0.35499999999999998</v>
      </c>
    </row>
    <row r="3377" spans="9:13" x14ac:dyDescent="0.25">
      <c r="I3377" s="134">
        <f t="shared" si="245"/>
        <v>0.35600000000000026</v>
      </c>
      <c r="J3377" s="134">
        <f>IF('2-E-Communication'!$AG$65="no","",ROUND($I3377,4))</f>
        <v>0.35599999999999998</v>
      </c>
      <c r="K3377" s="134">
        <f>IF('2-E-Communication'!$AG$66="no","",ROUND($I3377,4))</f>
        <v>0.35599999999999998</v>
      </c>
      <c r="L3377" s="134">
        <f>IF('2-E-Communication'!$AG$67="no","",ROUND($I3377,4))</f>
        <v>0.35599999999999998</v>
      </c>
      <c r="M3377" s="134">
        <f>IF('2-E-Communication'!$AG$68="no","",ROUND($I3377,4))</f>
        <v>0.35599999999999998</v>
      </c>
    </row>
    <row r="3378" spans="9:13" x14ac:dyDescent="0.25">
      <c r="I3378" s="134">
        <f t="shared" si="245"/>
        <v>0.35700000000000026</v>
      </c>
      <c r="J3378" s="134">
        <f>IF('2-E-Communication'!$AG$65="no","",ROUND($I3378,4))</f>
        <v>0.35699999999999998</v>
      </c>
      <c r="K3378" s="134">
        <f>IF('2-E-Communication'!$AG$66="no","",ROUND($I3378,4))</f>
        <v>0.35699999999999998</v>
      </c>
      <c r="L3378" s="134">
        <f>IF('2-E-Communication'!$AG$67="no","",ROUND($I3378,4))</f>
        <v>0.35699999999999998</v>
      </c>
      <c r="M3378" s="134">
        <f>IF('2-E-Communication'!$AG$68="no","",ROUND($I3378,4))</f>
        <v>0.35699999999999998</v>
      </c>
    </row>
    <row r="3379" spans="9:13" x14ac:dyDescent="0.25">
      <c r="I3379" s="134">
        <f t="shared" si="245"/>
        <v>0.35800000000000026</v>
      </c>
      <c r="J3379" s="134">
        <f>IF('2-E-Communication'!$AG$65="no","",ROUND($I3379,4))</f>
        <v>0.35799999999999998</v>
      </c>
      <c r="K3379" s="134">
        <f>IF('2-E-Communication'!$AG$66="no","",ROUND($I3379,4))</f>
        <v>0.35799999999999998</v>
      </c>
      <c r="L3379" s="134">
        <f>IF('2-E-Communication'!$AG$67="no","",ROUND($I3379,4))</f>
        <v>0.35799999999999998</v>
      </c>
      <c r="M3379" s="134">
        <f>IF('2-E-Communication'!$AG$68="no","",ROUND($I3379,4))</f>
        <v>0.35799999999999998</v>
      </c>
    </row>
    <row r="3380" spans="9:13" x14ac:dyDescent="0.25">
      <c r="I3380" s="134">
        <f t="shared" si="245"/>
        <v>0.35900000000000026</v>
      </c>
      <c r="J3380" s="134">
        <f>IF('2-E-Communication'!$AG$65="no","",ROUND($I3380,4))</f>
        <v>0.35899999999999999</v>
      </c>
      <c r="K3380" s="134">
        <f>IF('2-E-Communication'!$AG$66="no","",ROUND($I3380,4))</f>
        <v>0.35899999999999999</v>
      </c>
      <c r="L3380" s="134">
        <f>IF('2-E-Communication'!$AG$67="no","",ROUND($I3380,4))</f>
        <v>0.35899999999999999</v>
      </c>
      <c r="M3380" s="134">
        <f>IF('2-E-Communication'!$AG$68="no","",ROUND($I3380,4))</f>
        <v>0.35899999999999999</v>
      </c>
    </row>
    <row r="3381" spans="9:13" x14ac:dyDescent="0.25">
      <c r="I3381" s="134">
        <f t="shared" si="245"/>
        <v>0.36000000000000026</v>
      </c>
      <c r="J3381" s="134">
        <f>IF('2-E-Communication'!$AG$65="no","",ROUND($I3381,4))</f>
        <v>0.36</v>
      </c>
      <c r="K3381" s="134">
        <f>IF('2-E-Communication'!$AG$66="no","",ROUND($I3381,4))</f>
        <v>0.36</v>
      </c>
      <c r="L3381" s="134">
        <f>IF('2-E-Communication'!$AG$67="no","",ROUND($I3381,4))</f>
        <v>0.36</v>
      </c>
      <c r="M3381" s="134">
        <f>IF('2-E-Communication'!$AG$68="no","",ROUND($I3381,4))</f>
        <v>0.36</v>
      </c>
    </row>
    <row r="3382" spans="9:13" x14ac:dyDescent="0.25">
      <c r="I3382" s="134">
        <f t="shared" si="245"/>
        <v>0.36100000000000027</v>
      </c>
      <c r="J3382" s="134">
        <f>IF('2-E-Communication'!$AG$65="no","",ROUND($I3382,4))</f>
        <v>0.36099999999999999</v>
      </c>
      <c r="K3382" s="134">
        <f>IF('2-E-Communication'!$AG$66="no","",ROUND($I3382,4))</f>
        <v>0.36099999999999999</v>
      </c>
      <c r="L3382" s="134">
        <f>IF('2-E-Communication'!$AG$67="no","",ROUND($I3382,4))</f>
        <v>0.36099999999999999</v>
      </c>
      <c r="M3382" s="134">
        <f>IF('2-E-Communication'!$AG$68="no","",ROUND($I3382,4))</f>
        <v>0.36099999999999999</v>
      </c>
    </row>
    <row r="3383" spans="9:13" x14ac:dyDescent="0.25">
      <c r="I3383" s="134">
        <f t="shared" si="245"/>
        <v>0.36200000000000027</v>
      </c>
      <c r="J3383" s="134">
        <f>IF('2-E-Communication'!$AG$65="no","",ROUND($I3383,4))</f>
        <v>0.36199999999999999</v>
      </c>
      <c r="K3383" s="134">
        <f>IF('2-E-Communication'!$AG$66="no","",ROUND($I3383,4))</f>
        <v>0.36199999999999999</v>
      </c>
      <c r="L3383" s="134">
        <f>IF('2-E-Communication'!$AG$67="no","",ROUND($I3383,4))</f>
        <v>0.36199999999999999</v>
      </c>
      <c r="M3383" s="134">
        <f>IF('2-E-Communication'!$AG$68="no","",ROUND($I3383,4))</f>
        <v>0.36199999999999999</v>
      </c>
    </row>
    <row r="3384" spans="9:13" x14ac:dyDescent="0.25">
      <c r="I3384" s="134">
        <f t="shared" si="245"/>
        <v>0.36300000000000027</v>
      </c>
      <c r="J3384" s="134">
        <f>IF('2-E-Communication'!$AG$65="no","",ROUND($I3384,4))</f>
        <v>0.36299999999999999</v>
      </c>
      <c r="K3384" s="134">
        <f>IF('2-E-Communication'!$AG$66="no","",ROUND($I3384,4))</f>
        <v>0.36299999999999999</v>
      </c>
      <c r="L3384" s="134">
        <f>IF('2-E-Communication'!$AG$67="no","",ROUND($I3384,4))</f>
        <v>0.36299999999999999</v>
      </c>
      <c r="M3384" s="134">
        <f>IF('2-E-Communication'!$AG$68="no","",ROUND($I3384,4))</f>
        <v>0.36299999999999999</v>
      </c>
    </row>
    <row r="3385" spans="9:13" x14ac:dyDescent="0.25">
      <c r="I3385" s="134">
        <f t="shared" si="245"/>
        <v>0.36400000000000027</v>
      </c>
      <c r="J3385" s="134">
        <f>IF('2-E-Communication'!$AG$65="no","",ROUND($I3385,4))</f>
        <v>0.36399999999999999</v>
      </c>
      <c r="K3385" s="134">
        <f>IF('2-E-Communication'!$AG$66="no","",ROUND($I3385,4))</f>
        <v>0.36399999999999999</v>
      </c>
      <c r="L3385" s="134">
        <f>IF('2-E-Communication'!$AG$67="no","",ROUND($I3385,4))</f>
        <v>0.36399999999999999</v>
      </c>
      <c r="M3385" s="134">
        <f>IF('2-E-Communication'!$AG$68="no","",ROUND($I3385,4))</f>
        <v>0.36399999999999999</v>
      </c>
    </row>
    <row r="3386" spans="9:13" x14ac:dyDescent="0.25">
      <c r="I3386" s="134">
        <f t="shared" si="245"/>
        <v>0.36500000000000027</v>
      </c>
      <c r="J3386" s="134">
        <f>IF('2-E-Communication'!$AG$65="no","",ROUND($I3386,4))</f>
        <v>0.36499999999999999</v>
      </c>
      <c r="K3386" s="134">
        <f>IF('2-E-Communication'!$AG$66="no","",ROUND($I3386,4))</f>
        <v>0.36499999999999999</v>
      </c>
      <c r="L3386" s="134">
        <f>IF('2-E-Communication'!$AG$67="no","",ROUND($I3386,4))</f>
        <v>0.36499999999999999</v>
      </c>
      <c r="M3386" s="134">
        <f>IF('2-E-Communication'!$AG$68="no","",ROUND($I3386,4))</f>
        <v>0.36499999999999999</v>
      </c>
    </row>
    <row r="3387" spans="9:13" x14ac:dyDescent="0.25">
      <c r="I3387" s="134">
        <f t="shared" si="245"/>
        <v>0.36600000000000027</v>
      </c>
      <c r="J3387" s="134">
        <f>IF('2-E-Communication'!$AG$65="no","",ROUND($I3387,4))</f>
        <v>0.36599999999999999</v>
      </c>
      <c r="K3387" s="134">
        <f>IF('2-E-Communication'!$AG$66="no","",ROUND($I3387,4))</f>
        <v>0.36599999999999999</v>
      </c>
      <c r="L3387" s="134">
        <f>IF('2-E-Communication'!$AG$67="no","",ROUND($I3387,4))</f>
        <v>0.36599999999999999</v>
      </c>
      <c r="M3387" s="134">
        <f>IF('2-E-Communication'!$AG$68="no","",ROUND($I3387,4))</f>
        <v>0.36599999999999999</v>
      </c>
    </row>
    <row r="3388" spans="9:13" x14ac:dyDescent="0.25">
      <c r="I3388" s="134">
        <f t="shared" si="245"/>
        <v>0.36700000000000027</v>
      </c>
      <c r="J3388" s="134">
        <f>IF('2-E-Communication'!$AG$65="no","",ROUND($I3388,4))</f>
        <v>0.36699999999999999</v>
      </c>
      <c r="K3388" s="134">
        <f>IF('2-E-Communication'!$AG$66="no","",ROUND($I3388,4))</f>
        <v>0.36699999999999999</v>
      </c>
      <c r="L3388" s="134">
        <f>IF('2-E-Communication'!$AG$67="no","",ROUND($I3388,4))</f>
        <v>0.36699999999999999</v>
      </c>
      <c r="M3388" s="134">
        <f>IF('2-E-Communication'!$AG$68="no","",ROUND($I3388,4))</f>
        <v>0.36699999999999999</v>
      </c>
    </row>
    <row r="3389" spans="9:13" x14ac:dyDescent="0.25">
      <c r="I3389" s="134">
        <f t="shared" si="245"/>
        <v>0.36800000000000027</v>
      </c>
      <c r="J3389" s="134">
        <f>IF('2-E-Communication'!$AG$65="no","",ROUND($I3389,4))</f>
        <v>0.36799999999999999</v>
      </c>
      <c r="K3389" s="134">
        <f>IF('2-E-Communication'!$AG$66="no","",ROUND($I3389,4))</f>
        <v>0.36799999999999999</v>
      </c>
      <c r="L3389" s="134">
        <f>IF('2-E-Communication'!$AG$67="no","",ROUND($I3389,4))</f>
        <v>0.36799999999999999</v>
      </c>
      <c r="M3389" s="134">
        <f>IF('2-E-Communication'!$AG$68="no","",ROUND($I3389,4))</f>
        <v>0.36799999999999999</v>
      </c>
    </row>
    <row r="3390" spans="9:13" x14ac:dyDescent="0.25">
      <c r="I3390" s="134">
        <f t="shared" si="245"/>
        <v>0.36900000000000027</v>
      </c>
      <c r="J3390" s="134">
        <f>IF('2-E-Communication'!$AG$65="no","",ROUND($I3390,4))</f>
        <v>0.36899999999999999</v>
      </c>
      <c r="K3390" s="134">
        <f>IF('2-E-Communication'!$AG$66="no","",ROUND($I3390,4))</f>
        <v>0.36899999999999999</v>
      </c>
      <c r="L3390" s="134">
        <f>IF('2-E-Communication'!$AG$67="no","",ROUND($I3390,4))</f>
        <v>0.36899999999999999</v>
      </c>
      <c r="M3390" s="134">
        <f>IF('2-E-Communication'!$AG$68="no","",ROUND($I3390,4))</f>
        <v>0.36899999999999999</v>
      </c>
    </row>
    <row r="3391" spans="9:13" x14ac:dyDescent="0.25">
      <c r="I3391" s="134">
        <f t="shared" si="245"/>
        <v>0.37000000000000027</v>
      </c>
      <c r="J3391" s="134">
        <f>IF('2-E-Communication'!$AG$65="no","",ROUND($I3391,4))</f>
        <v>0.37</v>
      </c>
      <c r="K3391" s="134">
        <f>IF('2-E-Communication'!$AG$66="no","",ROUND($I3391,4))</f>
        <v>0.37</v>
      </c>
      <c r="L3391" s="134">
        <f>IF('2-E-Communication'!$AG$67="no","",ROUND($I3391,4))</f>
        <v>0.37</v>
      </c>
      <c r="M3391" s="134">
        <f>IF('2-E-Communication'!$AG$68="no","",ROUND($I3391,4))</f>
        <v>0.37</v>
      </c>
    </row>
    <row r="3392" spans="9:13" x14ac:dyDescent="0.25">
      <c r="I3392" s="134">
        <f t="shared" si="245"/>
        <v>0.37100000000000027</v>
      </c>
      <c r="J3392" s="134">
        <f>IF('2-E-Communication'!$AG$65="no","",ROUND($I3392,4))</f>
        <v>0.371</v>
      </c>
      <c r="K3392" s="134">
        <f>IF('2-E-Communication'!$AG$66="no","",ROUND($I3392,4))</f>
        <v>0.371</v>
      </c>
      <c r="L3392" s="134">
        <f>IF('2-E-Communication'!$AG$67="no","",ROUND($I3392,4))</f>
        <v>0.371</v>
      </c>
      <c r="M3392" s="134">
        <f>IF('2-E-Communication'!$AG$68="no","",ROUND($I3392,4))</f>
        <v>0.371</v>
      </c>
    </row>
    <row r="3393" spans="9:13" x14ac:dyDescent="0.25">
      <c r="I3393" s="134">
        <f t="shared" si="245"/>
        <v>0.37200000000000027</v>
      </c>
      <c r="J3393" s="134">
        <f>IF('2-E-Communication'!$AG$65="no","",ROUND($I3393,4))</f>
        <v>0.372</v>
      </c>
      <c r="K3393" s="134">
        <f>IF('2-E-Communication'!$AG$66="no","",ROUND($I3393,4))</f>
        <v>0.372</v>
      </c>
      <c r="L3393" s="134">
        <f>IF('2-E-Communication'!$AG$67="no","",ROUND($I3393,4))</f>
        <v>0.372</v>
      </c>
      <c r="M3393" s="134">
        <f>IF('2-E-Communication'!$AG$68="no","",ROUND($I3393,4))</f>
        <v>0.372</v>
      </c>
    </row>
    <row r="3394" spans="9:13" x14ac:dyDescent="0.25">
      <c r="I3394" s="134">
        <f t="shared" si="245"/>
        <v>0.37300000000000028</v>
      </c>
      <c r="J3394" s="134">
        <f>IF('2-E-Communication'!$AG$65="no","",ROUND($I3394,4))</f>
        <v>0.373</v>
      </c>
      <c r="K3394" s="134">
        <f>IF('2-E-Communication'!$AG$66="no","",ROUND($I3394,4))</f>
        <v>0.373</v>
      </c>
      <c r="L3394" s="134">
        <f>IF('2-E-Communication'!$AG$67="no","",ROUND($I3394,4))</f>
        <v>0.373</v>
      </c>
      <c r="M3394" s="134">
        <f>IF('2-E-Communication'!$AG$68="no","",ROUND($I3394,4))</f>
        <v>0.373</v>
      </c>
    </row>
    <row r="3395" spans="9:13" x14ac:dyDescent="0.25">
      <c r="I3395" s="134">
        <f t="shared" si="245"/>
        <v>0.37400000000000028</v>
      </c>
      <c r="J3395" s="134">
        <f>IF('2-E-Communication'!$AG$65="no","",ROUND($I3395,4))</f>
        <v>0.374</v>
      </c>
      <c r="K3395" s="134">
        <f>IF('2-E-Communication'!$AG$66="no","",ROUND($I3395,4))</f>
        <v>0.374</v>
      </c>
      <c r="L3395" s="134">
        <f>IF('2-E-Communication'!$AG$67="no","",ROUND($I3395,4))</f>
        <v>0.374</v>
      </c>
      <c r="M3395" s="134">
        <f>IF('2-E-Communication'!$AG$68="no","",ROUND($I3395,4))</f>
        <v>0.374</v>
      </c>
    </row>
    <row r="3396" spans="9:13" x14ac:dyDescent="0.25">
      <c r="I3396" s="134">
        <f t="shared" si="245"/>
        <v>0.37500000000000028</v>
      </c>
      <c r="J3396" s="134">
        <f>IF('2-E-Communication'!$AG$65="no","",ROUND($I3396,4))</f>
        <v>0.375</v>
      </c>
      <c r="K3396" s="134">
        <f>IF('2-E-Communication'!$AG$66="no","",ROUND($I3396,4))</f>
        <v>0.375</v>
      </c>
      <c r="L3396" s="134">
        <f>IF('2-E-Communication'!$AG$67="no","",ROUND($I3396,4))</f>
        <v>0.375</v>
      </c>
      <c r="M3396" s="134">
        <f>IF('2-E-Communication'!$AG$68="no","",ROUND($I3396,4))</f>
        <v>0.375</v>
      </c>
    </row>
    <row r="3397" spans="9:13" x14ac:dyDescent="0.25">
      <c r="I3397" s="134">
        <f t="shared" si="245"/>
        <v>0.37600000000000028</v>
      </c>
      <c r="J3397" s="134">
        <f>IF('2-E-Communication'!$AG$65="no","",ROUND($I3397,4))</f>
        <v>0.376</v>
      </c>
      <c r="K3397" s="134">
        <f>IF('2-E-Communication'!$AG$66="no","",ROUND($I3397,4))</f>
        <v>0.376</v>
      </c>
      <c r="L3397" s="134">
        <f>IF('2-E-Communication'!$AG$67="no","",ROUND($I3397,4))</f>
        <v>0.376</v>
      </c>
      <c r="M3397" s="134">
        <f>IF('2-E-Communication'!$AG$68="no","",ROUND($I3397,4))</f>
        <v>0.376</v>
      </c>
    </row>
    <row r="3398" spans="9:13" x14ac:dyDescent="0.25">
      <c r="I3398" s="134">
        <f t="shared" ref="I3398:I3461" si="246">I3397+0.001</f>
        <v>0.37700000000000028</v>
      </c>
      <c r="J3398" s="134">
        <f>IF('2-E-Communication'!$AG$65="no","",ROUND($I3398,4))</f>
        <v>0.377</v>
      </c>
      <c r="K3398" s="134">
        <f>IF('2-E-Communication'!$AG$66="no","",ROUND($I3398,4))</f>
        <v>0.377</v>
      </c>
      <c r="L3398" s="134">
        <f>IF('2-E-Communication'!$AG$67="no","",ROUND($I3398,4))</f>
        <v>0.377</v>
      </c>
      <c r="M3398" s="134">
        <f>IF('2-E-Communication'!$AG$68="no","",ROUND($I3398,4))</f>
        <v>0.377</v>
      </c>
    </row>
    <row r="3399" spans="9:13" x14ac:dyDescent="0.25">
      <c r="I3399" s="134">
        <f t="shared" si="246"/>
        <v>0.37800000000000028</v>
      </c>
      <c r="J3399" s="134">
        <f>IF('2-E-Communication'!$AG$65="no","",ROUND($I3399,4))</f>
        <v>0.378</v>
      </c>
      <c r="K3399" s="134">
        <f>IF('2-E-Communication'!$AG$66="no","",ROUND($I3399,4))</f>
        <v>0.378</v>
      </c>
      <c r="L3399" s="134">
        <f>IF('2-E-Communication'!$AG$67="no","",ROUND($I3399,4))</f>
        <v>0.378</v>
      </c>
      <c r="M3399" s="134">
        <f>IF('2-E-Communication'!$AG$68="no","",ROUND($I3399,4))</f>
        <v>0.378</v>
      </c>
    </row>
    <row r="3400" spans="9:13" x14ac:dyDescent="0.25">
      <c r="I3400" s="134">
        <f t="shared" si="246"/>
        <v>0.37900000000000028</v>
      </c>
      <c r="J3400" s="134">
        <f>IF('2-E-Communication'!$AG$65="no","",ROUND($I3400,4))</f>
        <v>0.379</v>
      </c>
      <c r="K3400" s="134">
        <f>IF('2-E-Communication'!$AG$66="no","",ROUND($I3400,4))</f>
        <v>0.379</v>
      </c>
      <c r="L3400" s="134">
        <f>IF('2-E-Communication'!$AG$67="no","",ROUND($I3400,4))</f>
        <v>0.379</v>
      </c>
      <c r="M3400" s="134">
        <f>IF('2-E-Communication'!$AG$68="no","",ROUND($I3400,4))</f>
        <v>0.379</v>
      </c>
    </row>
    <row r="3401" spans="9:13" x14ac:dyDescent="0.25">
      <c r="I3401" s="134">
        <f t="shared" si="246"/>
        <v>0.38000000000000028</v>
      </c>
      <c r="J3401" s="134">
        <f>IF('2-E-Communication'!$AG$65="no","",ROUND($I3401,4))</f>
        <v>0.38</v>
      </c>
      <c r="K3401" s="134">
        <f>IF('2-E-Communication'!$AG$66="no","",ROUND($I3401,4))</f>
        <v>0.38</v>
      </c>
      <c r="L3401" s="134">
        <f>IF('2-E-Communication'!$AG$67="no","",ROUND($I3401,4))</f>
        <v>0.38</v>
      </c>
      <c r="M3401" s="134">
        <f>IF('2-E-Communication'!$AG$68="no","",ROUND($I3401,4))</f>
        <v>0.38</v>
      </c>
    </row>
    <row r="3402" spans="9:13" x14ac:dyDescent="0.25">
      <c r="I3402" s="134">
        <f t="shared" si="246"/>
        <v>0.38100000000000028</v>
      </c>
      <c r="J3402" s="134">
        <f>IF('2-E-Communication'!$AG$65="no","",ROUND($I3402,4))</f>
        <v>0.38100000000000001</v>
      </c>
      <c r="K3402" s="134">
        <f>IF('2-E-Communication'!$AG$66="no","",ROUND($I3402,4))</f>
        <v>0.38100000000000001</v>
      </c>
      <c r="L3402" s="134">
        <f>IF('2-E-Communication'!$AG$67="no","",ROUND($I3402,4))</f>
        <v>0.38100000000000001</v>
      </c>
      <c r="M3402" s="134">
        <f>IF('2-E-Communication'!$AG$68="no","",ROUND($I3402,4))</f>
        <v>0.38100000000000001</v>
      </c>
    </row>
    <row r="3403" spans="9:13" x14ac:dyDescent="0.25">
      <c r="I3403" s="134">
        <f t="shared" si="246"/>
        <v>0.38200000000000028</v>
      </c>
      <c r="J3403" s="134">
        <f>IF('2-E-Communication'!$AG$65="no","",ROUND($I3403,4))</f>
        <v>0.38200000000000001</v>
      </c>
      <c r="K3403" s="134">
        <f>IF('2-E-Communication'!$AG$66="no","",ROUND($I3403,4))</f>
        <v>0.38200000000000001</v>
      </c>
      <c r="L3403" s="134">
        <f>IF('2-E-Communication'!$AG$67="no","",ROUND($I3403,4))</f>
        <v>0.38200000000000001</v>
      </c>
      <c r="M3403" s="134">
        <f>IF('2-E-Communication'!$AG$68="no","",ROUND($I3403,4))</f>
        <v>0.38200000000000001</v>
      </c>
    </row>
    <row r="3404" spans="9:13" x14ac:dyDescent="0.25">
      <c r="I3404" s="134">
        <f t="shared" si="246"/>
        <v>0.38300000000000028</v>
      </c>
      <c r="J3404" s="134">
        <f>IF('2-E-Communication'!$AG$65="no","",ROUND($I3404,4))</f>
        <v>0.38300000000000001</v>
      </c>
      <c r="K3404" s="134">
        <f>IF('2-E-Communication'!$AG$66="no","",ROUND($I3404,4))</f>
        <v>0.38300000000000001</v>
      </c>
      <c r="L3404" s="134">
        <f>IF('2-E-Communication'!$AG$67="no","",ROUND($I3404,4))</f>
        <v>0.38300000000000001</v>
      </c>
      <c r="M3404" s="134">
        <f>IF('2-E-Communication'!$AG$68="no","",ROUND($I3404,4))</f>
        <v>0.38300000000000001</v>
      </c>
    </row>
    <row r="3405" spans="9:13" x14ac:dyDescent="0.25">
      <c r="I3405" s="134">
        <f t="shared" si="246"/>
        <v>0.38400000000000029</v>
      </c>
      <c r="J3405" s="134">
        <f>IF('2-E-Communication'!$AG$65="no","",ROUND($I3405,4))</f>
        <v>0.38400000000000001</v>
      </c>
      <c r="K3405" s="134">
        <f>IF('2-E-Communication'!$AG$66="no","",ROUND($I3405,4))</f>
        <v>0.38400000000000001</v>
      </c>
      <c r="L3405" s="134">
        <f>IF('2-E-Communication'!$AG$67="no","",ROUND($I3405,4))</f>
        <v>0.38400000000000001</v>
      </c>
      <c r="M3405" s="134">
        <f>IF('2-E-Communication'!$AG$68="no","",ROUND($I3405,4))</f>
        <v>0.38400000000000001</v>
      </c>
    </row>
    <row r="3406" spans="9:13" x14ac:dyDescent="0.25">
      <c r="I3406" s="134">
        <f t="shared" si="246"/>
        <v>0.38500000000000029</v>
      </c>
      <c r="J3406" s="134">
        <f>IF('2-E-Communication'!$AG$65="no","",ROUND($I3406,4))</f>
        <v>0.38500000000000001</v>
      </c>
      <c r="K3406" s="134">
        <f>IF('2-E-Communication'!$AG$66="no","",ROUND($I3406,4))</f>
        <v>0.38500000000000001</v>
      </c>
      <c r="L3406" s="134">
        <f>IF('2-E-Communication'!$AG$67="no","",ROUND($I3406,4))</f>
        <v>0.38500000000000001</v>
      </c>
      <c r="M3406" s="134">
        <f>IF('2-E-Communication'!$AG$68="no","",ROUND($I3406,4))</f>
        <v>0.38500000000000001</v>
      </c>
    </row>
    <row r="3407" spans="9:13" x14ac:dyDescent="0.25">
      <c r="I3407" s="134">
        <f t="shared" si="246"/>
        <v>0.38600000000000029</v>
      </c>
      <c r="J3407" s="134">
        <f>IF('2-E-Communication'!$AG$65="no","",ROUND($I3407,4))</f>
        <v>0.38600000000000001</v>
      </c>
      <c r="K3407" s="134">
        <f>IF('2-E-Communication'!$AG$66="no","",ROUND($I3407,4))</f>
        <v>0.38600000000000001</v>
      </c>
      <c r="L3407" s="134">
        <f>IF('2-E-Communication'!$AG$67="no","",ROUND($I3407,4))</f>
        <v>0.38600000000000001</v>
      </c>
      <c r="M3407" s="134">
        <f>IF('2-E-Communication'!$AG$68="no","",ROUND($I3407,4))</f>
        <v>0.38600000000000001</v>
      </c>
    </row>
    <row r="3408" spans="9:13" x14ac:dyDescent="0.25">
      <c r="I3408" s="134">
        <f t="shared" si="246"/>
        <v>0.38700000000000029</v>
      </c>
      <c r="J3408" s="134">
        <f>IF('2-E-Communication'!$AG$65="no","",ROUND($I3408,4))</f>
        <v>0.38700000000000001</v>
      </c>
      <c r="K3408" s="134">
        <f>IF('2-E-Communication'!$AG$66="no","",ROUND($I3408,4))</f>
        <v>0.38700000000000001</v>
      </c>
      <c r="L3408" s="134">
        <f>IF('2-E-Communication'!$AG$67="no","",ROUND($I3408,4))</f>
        <v>0.38700000000000001</v>
      </c>
      <c r="M3408" s="134">
        <f>IF('2-E-Communication'!$AG$68="no","",ROUND($I3408,4))</f>
        <v>0.38700000000000001</v>
      </c>
    </row>
    <row r="3409" spans="9:13" x14ac:dyDescent="0.25">
      <c r="I3409" s="134">
        <f t="shared" si="246"/>
        <v>0.38800000000000029</v>
      </c>
      <c r="J3409" s="134">
        <f>IF('2-E-Communication'!$AG$65="no","",ROUND($I3409,4))</f>
        <v>0.38800000000000001</v>
      </c>
      <c r="K3409" s="134">
        <f>IF('2-E-Communication'!$AG$66="no","",ROUND($I3409,4))</f>
        <v>0.38800000000000001</v>
      </c>
      <c r="L3409" s="134">
        <f>IF('2-E-Communication'!$AG$67="no","",ROUND($I3409,4))</f>
        <v>0.38800000000000001</v>
      </c>
      <c r="M3409" s="134">
        <f>IF('2-E-Communication'!$AG$68="no","",ROUND($I3409,4))</f>
        <v>0.38800000000000001</v>
      </c>
    </row>
    <row r="3410" spans="9:13" x14ac:dyDescent="0.25">
      <c r="I3410" s="134">
        <f t="shared" si="246"/>
        <v>0.38900000000000029</v>
      </c>
      <c r="J3410" s="134">
        <f>IF('2-E-Communication'!$AG$65="no","",ROUND($I3410,4))</f>
        <v>0.38900000000000001</v>
      </c>
      <c r="K3410" s="134">
        <f>IF('2-E-Communication'!$AG$66="no","",ROUND($I3410,4))</f>
        <v>0.38900000000000001</v>
      </c>
      <c r="L3410" s="134">
        <f>IF('2-E-Communication'!$AG$67="no","",ROUND($I3410,4))</f>
        <v>0.38900000000000001</v>
      </c>
      <c r="M3410" s="134">
        <f>IF('2-E-Communication'!$AG$68="no","",ROUND($I3410,4))</f>
        <v>0.38900000000000001</v>
      </c>
    </row>
    <row r="3411" spans="9:13" x14ac:dyDescent="0.25">
      <c r="I3411" s="134">
        <f t="shared" si="246"/>
        <v>0.39000000000000029</v>
      </c>
      <c r="J3411" s="134">
        <f>IF('2-E-Communication'!$AG$65="no","",ROUND($I3411,4))</f>
        <v>0.39</v>
      </c>
      <c r="K3411" s="134">
        <f>IF('2-E-Communication'!$AG$66="no","",ROUND($I3411,4))</f>
        <v>0.39</v>
      </c>
      <c r="L3411" s="134">
        <f>IF('2-E-Communication'!$AG$67="no","",ROUND($I3411,4))</f>
        <v>0.39</v>
      </c>
      <c r="M3411" s="134">
        <f>IF('2-E-Communication'!$AG$68="no","",ROUND($I3411,4))</f>
        <v>0.39</v>
      </c>
    </row>
    <row r="3412" spans="9:13" x14ac:dyDescent="0.25">
      <c r="I3412" s="134">
        <f t="shared" si="246"/>
        <v>0.39100000000000029</v>
      </c>
      <c r="J3412" s="134">
        <f>IF('2-E-Communication'!$AG$65="no","",ROUND($I3412,4))</f>
        <v>0.39100000000000001</v>
      </c>
      <c r="K3412" s="134">
        <f>IF('2-E-Communication'!$AG$66="no","",ROUND($I3412,4))</f>
        <v>0.39100000000000001</v>
      </c>
      <c r="L3412" s="134">
        <f>IF('2-E-Communication'!$AG$67="no","",ROUND($I3412,4))</f>
        <v>0.39100000000000001</v>
      </c>
      <c r="M3412" s="134">
        <f>IF('2-E-Communication'!$AG$68="no","",ROUND($I3412,4))</f>
        <v>0.39100000000000001</v>
      </c>
    </row>
    <row r="3413" spans="9:13" x14ac:dyDescent="0.25">
      <c r="I3413" s="134">
        <f t="shared" si="246"/>
        <v>0.39200000000000029</v>
      </c>
      <c r="J3413" s="134">
        <f>IF('2-E-Communication'!$AG$65="no","",ROUND($I3413,4))</f>
        <v>0.39200000000000002</v>
      </c>
      <c r="K3413" s="134">
        <f>IF('2-E-Communication'!$AG$66="no","",ROUND($I3413,4))</f>
        <v>0.39200000000000002</v>
      </c>
      <c r="L3413" s="134">
        <f>IF('2-E-Communication'!$AG$67="no","",ROUND($I3413,4))</f>
        <v>0.39200000000000002</v>
      </c>
      <c r="M3413" s="134">
        <f>IF('2-E-Communication'!$AG$68="no","",ROUND($I3413,4))</f>
        <v>0.39200000000000002</v>
      </c>
    </row>
    <row r="3414" spans="9:13" x14ac:dyDescent="0.25">
      <c r="I3414" s="134">
        <f t="shared" si="246"/>
        <v>0.39300000000000029</v>
      </c>
      <c r="J3414" s="134">
        <f>IF('2-E-Communication'!$AG$65="no","",ROUND($I3414,4))</f>
        <v>0.39300000000000002</v>
      </c>
      <c r="K3414" s="134">
        <f>IF('2-E-Communication'!$AG$66="no","",ROUND($I3414,4))</f>
        <v>0.39300000000000002</v>
      </c>
      <c r="L3414" s="134">
        <f>IF('2-E-Communication'!$AG$67="no","",ROUND($I3414,4))</f>
        <v>0.39300000000000002</v>
      </c>
      <c r="M3414" s="134">
        <f>IF('2-E-Communication'!$AG$68="no","",ROUND($I3414,4))</f>
        <v>0.39300000000000002</v>
      </c>
    </row>
    <row r="3415" spans="9:13" x14ac:dyDescent="0.25">
      <c r="I3415" s="134">
        <f t="shared" si="246"/>
        <v>0.39400000000000029</v>
      </c>
      <c r="J3415" s="134">
        <f>IF('2-E-Communication'!$AG$65="no","",ROUND($I3415,4))</f>
        <v>0.39400000000000002</v>
      </c>
      <c r="K3415" s="134">
        <f>IF('2-E-Communication'!$AG$66="no","",ROUND($I3415,4))</f>
        <v>0.39400000000000002</v>
      </c>
      <c r="L3415" s="134">
        <f>IF('2-E-Communication'!$AG$67="no","",ROUND($I3415,4))</f>
        <v>0.39400000000000002</v>
      </c>
      <c r="M3415" s="134">
        <f>IF('2-E-Communication'!$AG$68="no","",ROUND($I3415,4))</f>
        <v>0.39400000000000002</v>
      </c>
    </row>
    <row r="3416" spans="9:13" x14ac:dyDescent="0.25">
      <c r="I3416" s="134">
        <f t="shared" si="246"/>
        <v>0.3950000000000003</v>
      </c>
      <c r="J3416" s="134">
        <f>IF('2-E-Communication'!$AG$65="no","",ROUND($I3416,4))</f>
        <v>0.39500000000000002</v>
      </c>
      <c r="K3416" s="134">
        <f>IF('2-E-Communication'!$AG$66="no","",ROUND($I3416,4))</f>
        <v>0.39500000000000002</v>
      </c>
      <c r="L3416" s="134">
        <f>IF('2-E-Communication'!$AG$67="no","",ROUND($I3416,4))</f>
        <v>0.39500000000000002</v>
      </c>
      <c r="M3416" s="134">
        <f>IF('2-E-Communication'!$AG$68="no","",ROUND($I3416,4))</f>
        <v>0.39500000000000002</v>
      </c>
    </row>
    <row r="3417" spans="9:13" x14ac:dyDescent="0.25">
      <c r="I3417" s="134">
        <f t="shared" si="246"/>
        <v>0.3960000000000003</v>
      </c>
      <c r="J3417" s="134">
        <f>IF('2-E-Communication'!$AG$65="no","",ROUND($I3417,4))</f>
        <v>0.39600000000000002</v>
      </c>
      <c r="K3417" s="134">
        <f>IF('2-E-Communication'!$AG$66="no","",ROUND($I3417,4))</f>
        <v>0.39600000000000002</v>
      </c>
      <c r="L3417" s="134">
        <f>IF('2-E-Communication'!$AG$67="no","",ROUND($I3417,4))</f>
        <v>0.39600000000000002</v>
      </c>
      <c r="M3417" s="134">
        <f>IF('2-E-Communication'!$AG$68="no","",ROUND($I3417,4))</f>
        <v>0.39600000000000002</v>
      </c>
    </row>
    <row r="3418" spans="9:13" x14ac:dyDescent="0.25">
      <c r="I3418" s="134">
        <f t="shared" si="246"/>
        <v>0.3970000000000003</v>
      </c>
      <c r="J3418" s="134">
        <f>IF('2-E-Communication'!$AG$65="no","",ROUND($I3418,4))</f>
        <v>0.39700000000000002</v>
      </c>
      <c r="K3418" s="134">
        <f>IF('2-E-Communication'!$AG$66="no","",ROUND($I3418,4))</f>
        <v>0.39700000000000002</v>
      </c>
      <c r="L3418" s="134">
        <f>IF('2-E-Communication'!$AG$67="no","",ROUND($I3418,4))</f>
        <v>0.39700000000000002</v>
      </c>
      <c r="M3418" s="134">
        <f>IF('2-E-Communication'!$AG$68="no","",ROUND($I3418,4))</f>
        <v>0.39700000000000002</v>
      </c>
    </row>
    <row r="3419" spans="9:13" x14ac:dyDescent="0.25">
      <c r="I3419" s="134">
        <f t="shared" si="246"/>
        <v>0.3980000000000003</v>
      </c>
      <c r="J3419" s="134">
        <f>IF('2-E-Communication'!$AG$65="no","",ROUND($I3419,4))</f>
        <v>0.39800000000000002</v>
      </c>
      <c r="K3419" s="134">
        <f>IF('2-E-Communication'!$AG$66="no","",ROUND($I3419,4))</f>
        <v>0.39800000000000002</v>
      </c>
      <c r="L3419" s="134">
        <f>IF('2-E-Communication'!$AG$67="no","",ROUND($I3419,4))</f>
        <v>0.39800000000000002</v>
      </c>
      <c r="M3419" s="134">
        <f>IF('2-E-Communication'!$AG$68="no","",ROUND($I3419,4))</f>
        <v>0.39800000000000002</v>
      </c>
    </row>
    <row r="3420" spans="9:13" x14ac:dyDescent="0.25">
      <c r="I3420" s="134">
        <f t="shared" si="246"/>
        <v>0.3990000000000003</v>
      </c>
      <c r="J3420" s="134">
        <f>IF('2-E-Communication'!$AG$65="no","",ROUND($I3420,4))</f>
        <v>0.39900000000000002</v>
      </c>
      <c r="K3420" s="134">
        <f>IF('2-E-Communication'!$AG$66="no","",ROUND($I3420,4))</f>
        <v>0.39900000000000002</v>
      </c>
      <c r="L3420" s="134">
        <f>IF('2-E-Communication'!$AG$67="no","",ROUND($I3420,4))</f>
        <v>0.39900000000000002</v>
      </c>
      <c r="M3420" s="134">
        <f>IF('2-E-Communication'!$AG$68="no","",ROUND($I3420,4))</f>
        <v>0.39900000000000002</v>
      </c>
    </row>
    <row r="3421" spans="9:13" x14ac:dyDescent="0.25">
      <c r="I3421" s="134">
        <f t="shared" si="246"/>
        <v>0.4000000000000003</v>
      </c>
      <c r="J3421" s="134">
        <f>IF('2-E-Communication'!$AG$65="no","",ROUND($I3421,4))</f>
        <v>0.4</v>
      </c>
      <c r="K3421" s="134">
        <f>IF('2-E-Communication'!$AG$66="no","",ROUND($I3421,4))</f>
        <v>0.4</v>
      </c>
      <c r="L3421" s="134">
        <f>IF('2-E-Communication'!$AG$67="no","",ROUND($I3421,4))</f>
        <v>0.4</v>
      </c>
      <c r="M3421" s="134">
        <f>IF('2-E-Communication'!$AG$68="no","",ROUND($I3421,4))</f>
        <v>0.4</v>
      </c>
    </row>
    <row r="3422" spans="9:13" x14ac:dyDescent="0.25">
      <c r="I3422" s="134">
        <f t="shared" si="246"/>
        <v>0.4010000000000003</v>
      </c>
      <c r="J3422" s="134">
        <f>IF('2-E-Communication'!$AG$65="no","",ROUND($I3422,4))</f>
        <v>0.40100000000000002</v>
      </c>
      <c r="K3422" s="134">
        <f>IF('2-E-Communication'!$AG$66="no","",ROUND($I3422,4))</f>
        <v>0.40100000000000002</v>
      </c>
      <c r="L3422" s="134">
        <f>IF('2-E-Communication'!$AG$67="no","",ROUND($I3422,4))</f>
        <v>0.40100000000000002</v>
      </c>
      <c r="M3422" s="134">
        <f>IF('2-E-Communication'!$AG$68="no","",ROUND($I3422,4))</f>
        <v>0.40100000000000002</v>
      </c>
    </row>
    <row r="3423" spans="9:13" x14ac:dyDescent="0.25">
      <c r="I3423" s="134">
        <f t="shared" si="246"/>
        <v>0.4020000000000003</v>
      </c>
      <c r="J3423" s="134">
        <f>IF('2-E-Communication'!$AG$65="no","",ROUND($I3423,4))</f>
        <v>0.40200000000000002</v>
      </c>
      <c r="K3423" s="134">
        <f>IF('2-E-Communication'!$AG$66="no","",ROUND($I3423,4))</f>
        <v>0.40200000000000002</v>
      </c>
      <c r="L3423" s="134">
        <f>IF('2-E-Communication'!$AG$67="no","",ROUND($I3423,4))</f>
        <v>0.40200000000000002</v>
      </c>
      <c r="M3423" s="134">
        <f>IF('2-E-Communication'!$AG$68="no","",ROUND($I3423,4))</f>
        <v>0.40200000000000002</v>
      </c>
    </row>
    <row r="3424" spans="9:13" x14ac:dyDescent="0.25">
      <c r="I3424" s="134">
        <f t="shared" si="246"/>
        <v>0.4030000000000003</v>
      </c>
      <c r="J3424" s="134">
        <f>IF('2-E-Communication'!$AG$65="no","",ROUND($I3424,4))</f>
        <v>0.40300000000000002</v>
      </c>
      <c r="K3424" s="134">
        <f>IF('2-E-Communication'!$AG$66="no","",ROUND($I3424,4))</f>
        <v>0.40300000000000002</v>
      </c>
      <c r="L3424" s="134">
        <f>IF('2-E-Communication'!$AG$67="no","",ROUND($I3424,4))</f>
        <v>0.40300000000000002</v>
      </c>
      <c r="M3424" s="134">
        <f>IF('2-E-Communication'!$AG$68="no","",ROUND($I3424,4))</f>
        <v>0.40300000000000002</v>
      </c>
    </row>
    <row r="3425" spans="9:13" x14ac:dyDescent="0.25">
      <c r="I3425" s="134">
        <f t="shared" si="246"/>
        <v>0.4040000000000003</v>
      </c>
      <c r="J3425" s="134">
        <f>IF('2-E-Communication'!$AG$65="no","",ROUND($I3425,4))</f>
        <v>0.40400000000000003</v>
      </c>
      <c r="K3425" s="134">
        <f>IF('2-E-Communication'!$AG$66="no","",ROUND($I3425,4))</f>
        <v>0.40400000000000003</v>
      </c>
      <c r="L3425" s="134">
        <f>IF('2-E-Communication'!$AG$67="no","",ROUND($I3425,4))</f>
        <v>0.40400000000000003</v>
      </c>
      <c r="M3425" s="134">
        <f>IF('2-E-Communication'!$AG$68="no","",ROUND($I3425,4))</f>
        <v>0.40400000000000003</v>
      </c>
    </row>
    <row r="3426" spans="9:13" x14ac:dyDescent="0.25">
      <c r="I3426" s="134">
        <f t="shared" si="246"/>
        <v>0.4050000000000003</v>
      </c>
      <c r="J3426" s="134">
        <f>IF('2-E-Communication'!$AG$65="no","",ROUND($I3426,4))</f>
        <v>0.40500000000000003</v>
      </c>
      <c r="K3426" s="134">
        <f>IF('2-E-Communication'!$AG$66="no","",ROUND($I3426,4))</f>
        <v>0.40500000000000003</v>
      </c>
      <c r="L3426" s="134">
        <f>IF('2-E-Communication'!$AG$67="no","",ROUND($I3426,4))</f>
        <v>0.40500000000000003</v>
      </c>
      <c r="M3426" s="134">
        <f>IF('2-E-Communication'!$AG$68="no","",ROUND($I3426,4))</f>
        <v>0.40500000000000003</v>
      </c>
    </row>
    <row r="3427" spans="9:13" x14ac:dyDescent="0.25">
      <c r="I3427" s="134">
        <f t="shared" si="246"/>
        <v>0.40600000000000031</v>
      </c>
      <c r="J3427" s="134">
        <f>IF('2-E-Communication'!$AG$65="no","",ROUND($I3427,4))</f>
        <v>0.40600000000000003</v>
      </c>
      <c r="K3427" s="134">
        <f>IF('2-E-Communication'!$AG$66="no","",ROUND($I3427,4))</f>
        <v>0.40600000000000003</v>
      </c>
      <c r="L3427" s="134">
        <f>IF('2-E-Communication'!$AG$67="no","",ROUND($I3427,4))</f>
        <v>0.40600000000000003</v>
      </c>
      <c r="M3427" s="134">
        <f>IF('2-E-Communication'!$AG$68="no","",ROUND($I3427,4))</f>
        <v>0.40600000000000003</v>
      </c>
    </row>
    <row r="3428" spans="9:13" x14ac:dyDescent="0.25">
      <c r="I3428" s="134">
        <f t="shared" si="246"/>
        <v>0.40700000000000031</v>
      </c>
      <c r="J3428" s="134">
        <f>IF('2-E-Communication'!$AG$65="no","",ROUND($I3428,4))</f>
        <v>0.40699999999999997</v>
      </c>
      <c r="K3428" s="134">
        <f>IF('2-E-Communication'!$AG$66="no","",ROUND($I3428,4))</f>
        <v>0.40699999999999997</v>
      </c>
      <c r="L3428" s="134">
        <f>IF('2-E-Communication'!$AG$67="no","",ROUND($I3428,4))</f>
        <v>0.40699999999999997</v>
      </c>
      <c r="M3428" s="134">
        <f>IF('2-E-Communication'!$AG$68="no","",ROUND($I3428,4))</f>
        <v>0.40699999999999997</v>
      </c>
    </row>
    <row r="3429" spans="9:13" x14ac:dyDescent="0.25">
      <c r="I3429" s="134">
        <f t="shared" si="246"/>
        <v>0.40800000000000031</v>
      </c>
      <c r="J3429" s="134">
        <f>IF('2-E-Communication'!$AG$65="no","",ROUND($I3429,4))</f>
        <v>0.40799999999999997</v>
      </c>
      <c r="K3429" s="134">
        <f>IF('2-E-Communication'!$AG$66="no","",ROUND($I3429,4))</f>
        <v>0.40799999999999997</v>
      </c>
      <c r="L3429" s="134">
        <f>IF('2-E-Communication'!$AG$67="no","",ROUND($I3429,4))</f>
        <v>0.40799999999999997</v>
      </c>
      <c r="M3429" s="134">
        <f>IF('2-E-Communication'!$AG$68="no","",ROUND($I3429,4))</f>
        <v>0.40799999999999997</v>
      </c>
    </row>
    <row r="3430" spans="9:13" x14ac:dyDescent="0.25">
      <c r="I3430" s="134">
        <f t="shared" si="246"/>
        <v>0.40900000000000031</v>
      </c>
      <c r="J3430" s="134">
        <f>IF('2-E-Communication'!$AG$65="no","",ROUND($I3430,4))</f>
        <v>0.40899999999999997</v>
      </c>
      <c r="K3430" s="134">
        <f>IF('2-E-Communication'!$AG$66="no","",ROUND($I3430,4))</f>
        <v>0.40899999999999997</v>
      </c>
      <c r="L3430" s="134">
        <f>IF('2-E-Communication'!$AG$67="no","",ROUND($I3430,4))</f>
        <v>0.40899999999999997</v>
      </c>
      <c r="M3430" s="134">
        <f>IF('2-E-Communication'!$AG$68="no","",ROUND($I3430,4))</f>
        <v>0.40899999999999997</v>
      </c>
    </row>
    <row r="3431" spans="9:13" x14ac:dyDescent="0.25">
      <c r="I3431" s="134">
        <f t="shared" si="246"/>
        <v>0.41000000000000031</v>
      </c>
      <c r="J3431" s="134">
        <f>IF('2-E-Communication'!$AG$65="no","",ROUND($I3431,4))</f>
        <v>0.41</v>
      </c>
      <c r="K3431" s="134">
        <f>IF('2-E-Communication'!$AG$66="no","",ROUND($I3431,4))</f>
        <v>0.41</v>
      </c>
      <c r="L3431" s="134">
        <f>IF('2-E-Communication'!$AG$67="no","",ROUND($I3431,4))</f>
        <v>0.41</v>
      </c>
      <c r="M3431" s="134">
        <f>IF('2-E-Communication'!$AG$68="no","",ROUND($I3431,4))</f>
        <v>0.41</v>
      </c>
    </row>
    <row r="3432" spans="9:13" x14ac:dyDescent="0.25">
      <c r="I3432" s="134">
        <f t="shared" si="246"/>
        <v>0.41100000000000031</v>
      </c>
      <c r="J3432" s="134">
        <f>IF('2-E-Communication'!$AG$65="no","",ROUND($I3432,4))</f>
        <v>0.41099999999999998</v>
      </c>
      <c r="K3432" s="134">
        <f>IF('2-E-Communication'!$AG$66="no","",ROUND($I3432,4))</f>
        <v>0.41099999999999998</v>
      </c>
      <c r="L3432" s="134">
        <f>IF('2-E-Communication'!$AG$67="no","",ROUND($I3432,4))</f>
        <v>0.41099999999999998</v>
      </c>
      <c r="M3432" s="134">
        <f>IF('2-E-Communication'!$AG$68="no","",ROUND($I3432,4))</f>
        <v>0.41099999999999998</v>
      </c>
    </row>
    <row r="3433" spans="9:13" x14ac:dyDescent="0.25">
      <c r="I3433" s="134">
        <f t="shared" si="246"/>
        <v>0.41200000000000031</v>
      </c>
      <c r="J3433" s="134">
        <f>IF('2-E-Communication'!$AG$65="no","",ROUND($I3433,4))</f>
        <v>0.41199999999999998</v>
      </c>
      <c r="K3433" s="134">
        <f>IF('2-E-Communication'!$AG$66="no","",ROUND($I3433,4))</f>
        <v>0.41199999999999998</v>
      </c>
      <c r="L3433" s="134">
        <f>IF('2-E-Communication'!$AG$67="no","",ROUND($I3433,4))</f>
        <v>0.41199999999999998</v>
      </c>
      <c r="M3433" s="134">
        <f>IF('2-E-Communication'!$AG$68="no","",ROUND($I3433,4))</f>
        <v>0.41199999999999998</v>
      </c>
    </row>
    <row r="3434" spans="9:13" x14ac:dyDescent="0.25">
      <c r="I3434" s="134">
        <f t="shared" si="246"/>
        <v>0.41300000000000031</v>
      </c>
      <c r="J3434" s="134">
        <f>IF('2-E-Communication'!$AG$65="no","",ROUND($I3434,4))</f>
        <v>0.41299999999999998</v>
      </c>
      <c r="K3434" s="134">
        <f>IF('2-E-Communication'!$AG$66="no","",ROUND($I3434,4))</f>
        <v>0.41299999999999998</v>
      </c>
      <c r="L3434" s="134">
        <f>IF('2-E-Communication'!$AG$67="no","",ROUND($I3434,4))</f>
        <v>0.41299999999999998</v>
      </c>
      <c r="M3434" s="134">
        <f>IF('2-E-Communication'!$AG$68="no","",ROUND($I3434,4))</f>
        <v>0.41299999999999998</v>
      </c>
    </row>
    <row r="3435" spans="9:13" x14ac:dyDescent="0.25">
      <c r="I3435" s="134">
        <f t="shared" si="246"/>
        <v>0.41400000000000031</v>
      </c>
      <c r="J3435" s="134">
        <f>IF('2-E-Communication'!$AG$65="no","",ROUND($I3435,4))</f>
        <v>0.41399999999999998</v>
      </c>
      <c r="K3435" s="134">
        <f>IF('2-E-Communication'!$AG$66="no","",ROUND($I3435,4))</f>
        <v>0.41399999999999998</v>
      </c>
      <c r="L3435" s="134">
        <f>IF('2-E-Communication'!$AG$67="no","",ROUND($I3435,4))</f>
        <v>0.41399999999999998</v>
      </c>
      <c r="M3435" s="134">
        <f>IF('2-E-Communication'!$AG$68="no","",ROUND($I3435,4))</f>
        <v>0.41399999999999998</v>
      </c>
    </row>
    <row r="3436" spans="9:13" x14ac:dyDescent="0.25">
      <c r="I3436" s="134">
        <f t="shared" si="246"/>
        <v>0.41500000000000031</v>
      </c>
      <c r="J3436" s="134">
        <f>IF('2-E-Communication'!$AG$65="no","",ROUND($I3436,4))</f>
        <v>0.41499999999999998</v>
      </c>
      <c r="K3436" s="134">
        <f>IF('2-E-Communication'!$AG$66="no","",ROUND($I3436,4))</f>
        <v>0.41499999999999998</v>
      </c>
      <c r="L3436" s="134">
        <f>IF('2-E-Communication'!$AG$67="no","",ROUND($I3436,4))</f>
        <v>0.41499999999999998</v>
      </c>
      <c r="M3436" s="134">
        <f>IF('2-E-Communication'!$AG$68="no","",ROUND($I3436,4))</f>
        <v>0.41499999999999998</v>
      </c>
    </row>
    <row r="3437" spans="9:13" x14ac:dyDescent="0.25">
      <c r="I3437" s="134">
        <f t="shared" si="246"/>
        <v>0.41600000000000031</v>
      </c>
      <c r="J3437" s="134">
        <f>IF('2-E-Communication'!$AG$65="no","",ROUND($I3437,4))</f>
        <v>0.41599999999999998</v>
      </c>
      <c r="K3437" s="134">
        <f>IF('2-E-Communication'!$AG$66="no","",ROUND($I3437,4))</f>
        <v>0.41599999999999998</v>
      </c>
      <c r="L3437" s="134">
        <f>IF('2-E-Communication'!$AG$67="no","",ROUND($I3437,4))</f>
        <v>0.41599999999999998</v>
      </c>
      <c r="M3437" s="134">
        <f>IF('2-E-Communication'!$AG$68="no","",ROUND($I3437,4))</f>
        <v>0.41599999999999998</v>
      </c>
    </row>
    <row r="3438" spans="9:13" x14ac:dyDescent="0.25">
      <c r="I3438" s="134">
        <f t="shared" si="246"/>
        <v>0.41700000000000031</v>
      </c>
      <c r="J3438" s="134">
        <f>IF('2-E-Communication'!$AG$65="no","",ROUND($I3438,4))</f>
        <v>0.41699999999999998</v>
      </c>
      <c r="K3438" s="134">
        <f>IF('2-E-Communication'!$AG$66="no","",ROUND($I3438,4))</f>
        <v>0.41699999999999998</v>
      </c>
      <c r="L3438" s="134">
        <f>IF('2-E-Communication'!$AG$67="no","",ROUND($I3438,4))</f>
        <v>0.41699999999999998</v>
      </c>
      <c r="M3438" s="134">
        <f>IF('2-E-Communication'!$AG$68="no","",ROUND($I3438,4))</f>
        <v>0.41699999999999998</v>
      </c>
    </row>
    <row r="3439" spans="9:13" x14ac:dyDescent="0.25">
      <c r="I3439" s="134">
        <f t="shared" si="246"/>
        <v>0.41800000000000032</v>
      </c>
      <c r="J3439" s="134">
        <f>IF('2-E-Communication'!$AG$65="no","",ROUND($I3439,4))</f>
        <v>0.41799999999999998</v>
      </c>
      <c r="K3439" s="134">
        <f>IF('2-E-Communication'!$AG$66="no","",ROUND($I3439,4))</f>
        <v>0.41799999999999998</v>
      </c>
      <c r="L3439" s="134">
        <f>IF('2-E-Communication'!$AG$67="no","",ROUND($I3439,4))</f>
        <v>0.41799999999999998</v>
      </c>
      <c r="M3439" s="134">
        <f>IF('2-E-Communication'!$AG$68="no","",ROUND($I3439,4))</f>
        <v>0.41799999999999998</v>
      </c>
    </row>
    <row r="3440" spans="9:13" x14ac:dyDescent="0.25">
      <c r="I3440" s="134">
        <f t="shared" si="246"/>
        <v>0.41900000000000032</v>
      </c>
      <c r="J3440" s="134">
        <f>IF('2-E-Communication'!$AG$65="no","",ROUND($I3440,4))</f>
        <v>0.41899999999999998</v>
      </c>
      <c r="K3440" s="134">
        <f>IF('2-E-Communication'!$AG$66="no","",ROUND($I3440,4))</f>
        <v>0.41899999999999998</v>
      </c>
      <c r="L3440" s="134">
        <f>IF('2-E-Communication'!$AG$67="no","",ROUND($I3440,4))</f>
        <v>0.41899999999999998</v>
      </c>
      <c r="M3440" s="134">
        <f>IF('2-E-Communication'!$AG$68="no","",ROUND($I3440,4))</f>
        <v>0.41899999999999998</v>
      </c>
    </row>
    <row r="3441" spans="9:13" x14ac:dyDescent="0.25">
      <c r="I3441" s="134">
        <f t="shared" si="246"/>
        <v>0.42000000000000032</v>
      </c>
      <c r="J3441" s="134">
        <f>IF('2-E-Communication'!$AG$65="no","",ROUND($I3441,4))</f>
        <v>0.42</v>
      </c>
      <c r="K3441" s="134">
        <f>IF('2-E-Communication'!$AG$66="no","",ROUND($I3441,4))</f>
        <v>0.42</v>
      </c>
      <c r="L3441" s="134">
        <f>IF('2-E-Communication'!$AG$67="no","",ROUND($I3441,4))</f>
        <v>0.42</v>
      </c>
      <c r="M3441" s="134">
        <f>IF('2-E-Communication'!$AG$68="no","",ROUND($I3441,4))</f>
        <v>0.42</v>
      </c>
    </row>
    <row r="3442" spans="9:13" x14ac:dyDescent="0.25">
      <c r="I3442" s="134">
        <f t="shared" si="246"/>
        <v>0.42100000000000032</v>
      </c>
      <c r="J3442" s="134">
        <f>IF('2-E-Communication'!$AG$65="no","",ROUND($I3442,4))</f>
        <v>0.42099999999999999</v>
      </c>
      <c r="K3442" s="134">
        <f>IF('2-E-Communication'!$AG$66="no","",ROUND($I3442,4))</f>
        <v>0.42099999999999999</v>
      </c>
      <c r="L3442" s="134">
        <f>IF('2-E-Communication'!$AG$67="no","",ROUND($I3442,4))</f>
        <v>0.42099999999999999</v>
      </c>
      <c r="M3442" s="134">
        <f>IF('2-E-Communication'!$AG$68="no","",ROUND($I3442,4))</f>
        <v>0.42099999999999999</v>
      </c>
    </row>
    <row r="3443" spans="9:13" x14ac:dyDescent="0.25">
      <c r="I3443" s="134">
        <f t="shared" si="246"/>
        <v>0.42200000000000032</v>
      </c>
      <c r="J3443" s="134">
        <f>IF('2-E-Communication'!$AG$65="no","",ROUND($I3443,4))</f>
        <v>0.42199999999999999</v>
      </c>
      <c r="K3443" s="134">
        <f>IF('2-E-Communication'!$AG$66="no","",ROUND($I3443,4))</f>
        <v>0.42199999999999999</v>
      </c>
      <c r="L3443" s="134">
        <f>IF('2-E-Communication'!$AG$67="no","",ROUND($I3443,4))</f>
        <v>0.42199999999999999</v>
      </c>
      <c r="M3443" s="134">
        <f>IF('2-E-Communication'!$AG$68="no","",ROUND($I3443,4))</f>
        <v>0.42199999999999999</v>
      </c>
    </row>
    <row r="3444" spans="9:13" x14ac:dyDescent="0.25">
      <c r="I3444" s="134">
        <f t="shared" si="246"/>
        <v>0.42300000000000032</v>
      </c>
      <c r="J3444" s="134">
        <f>IF('2-E-Communication'!$AG$65="no","",ROUND($I3444,4))</f>
        <v>0.42299999999999999</v>
      </c>
      <c r="K3444" s="134">
        <f>IF('2-E-Communication'!$AG$66="no","",ROUND($I3444,4))</f>
        <v>0.42299999999999999</v>
      </c>
      <c r="L3444" s="134">
        <f>IF('2-E-Communication'!$AG$67="no","",ROUND($I3444,4))</f>
        <v>0.42299999999999999</v>
      </c>
      <c r="M3444" s="134">
        <f>IF('2-E-Communication'!$AG$68="no","",ROUND($I3444,4))</f>
        <v>0.42299999999999999</v>
      </c>
    </row>
    <row r="3445" spans="9:13" x14ac:dyDescent="0.25">
      <c r="I3445" s="134">
        <f t="shared" si="246"/>
        <v>0.42400000000000032</v>
      </c>
      <c r="J3445" s="134">
        <f>IF('2-E-Communication'!$AG$65="no","",ROUND($I3445,4))</f>
        <v>0.42399999999999999</v>
      </c>
      <c r="K3445" s="134">
        <f>IF('2-E-Communication'!$AG$66="no","",ROUND($I3445,4))</f>
        <v>0.42399999999999999</v>
      </c>
      <c r="L3445" s="134">
        <f>IF('2-E-Communication'!$AG$67="no","",ROUND($I3445,4))</f>
        <v>0.42399999999999999</v>
      </c>
      <c r="M3445" s="134">
        <f>IF('2-E-Communication'!$AG$68="no","",ROUND($I3445,4))</f>
        <v>0.42399999999999999</v>
      </c>
    </row>
    <row r="3446" spans="9:13" x14ac:dyDescent="0.25">
      <c r="I3446" s="134">
        <f t="shared" si="246"/>
        <v>0.42500000000000032</v>
      </c>
      <c r="J3446" s="134">
        <f>IF('2-E-Communication'!$AG$65="no","",ROUND($I3446,4))</f>
        <v>0.42499999999999999</v>
      </c>
      <c r="K3446" s="134">
        <f>IF('2-E-Communication'!$AG$66="no","",ROUND($I3446,4))</f>
        <v>0.42499999999999999</v>
      </c>
      <c r="L3446" s="134">
        <f>IF('2-E-Communication'!$AG$67="no","",ROUND($I3446,4))</f>
        <v>0.42499999999999999</v>
      </c>
      <c r="M3446" s="134">
        <f>IF('2-E-Communication'!$AG$68="no","",ROUND($I3446,4))</f>
        <v>0.42499999999999999</v>
      </c>
    </row>
    <row r="3447" spans="9:13" x14ac:dyDescent="0.25">
      <c r="I3447" s="134">
        <f t="shared" si="246"/>
        <v>0.42600000000000032</v>
      </c>
      <c r="J3447" s="134">
        <f>IF('2-E-Communication'!$AG$65="no","",ROUND($I3447,4))</f>
        <v>0.42599999999999999</v>
      </c>
      <c r="K3447" s="134">
        <f>IF('2-E-Communication'!$AG$66="no","",ROUND($I3447,4))</f>
        <v>0.42599999999999999</v>
      </c>
      <c r="L3447" s="134">
        <f>IF('2-E-Communication'!$AG$67="no","",ROUND($I3447,4))</f>
        <v>0.42599999999999999</v>
      </c>
      <c r="M3447" s="134">
        <f>IF('2-E-Communication'!$AG$68="no","",ROUND($I3447,4))</f>
        <v>0.42599999999999999</v>
      </c>
    </row>
    <row r="3448" spans="9:13" x14ac:dyDescent="0.25">
      <c r="I3448" s="134">
        <f t="shared" si="246"/>
        <v>0.42700000000000032</v>
      </c>
      <c r="J3448" s="134">
        <f>IF('2-E-Communication'!$AG$65="no","",ROUND($I3448,4))</f>
        <v>0.42699999999999999</v>
      </c>
      <c r="K3448" s="134">
        <f>IF('2-E-Communication'!$AG$66="no","",ROUND($I3448,4))</f>
        <v>0.42699999999999999</v>
      </c>
      <c r="L3448" s="134">
        <f>IF('2-E-Communication'!$AG$67="no","",ROUND($I3448,4))</f>
        <v>0.42699999999999999</v>
      </c>
      <c r="M3448" s="134">
        <f>IF('2-E-Communication'!$AG$68="no","",ROUND($I3448,4))</f>
        <v>0.42699999999999999</v>
      </c>
    </row>
    <row r="3449" spans="9:13" x14ac:dyDescent="0.25">
      <c r="I3449" s="134">
        <f t="shared" si="246"/>
        <v>0.42800000000000032</v>
      </c>
      <c r="J3449" s="134">
        <f>IF('2-E-Communication'!$AG$65="no","",ROUND($I3449,4))</f>
        <v>0.42799999999999999</v>
      </c>
      <c r="K3449" s="134">
        <f>IF('2-E-Communication'!$AG$66="no","",ROUND($I3449,4))</f>
        <v>0.42799999999999999</v>
      </c>
      <c r="L3449" s="134">
        <f>IF('2-E-Communication'!$AG$67="no","",ROUND($I3449,4))</f>
        <v>0.42799999999999999</v>
      </c>
      <c r="M3449" s="134">
        <f>IF('2-E-Communication'!$AG$68="no","",ROUND($I3449,4))</f>
        <v>0.42799999999999999</v>
      </c>
    </row>
    <row r="3450" spans="9:13" x14ac:dyDescent="0.25">
      <c r="I3450" s="134">
        <f t="shared" si="246"/>
        <v>0.42900000000000033</v>
      </c>
      <c r="J3450" s="134">
        <f>IF('2-E-Communication'!$AG$65="no","",ROUND($I3450,4))</f>
        <v>0.42899999999999999</v>
      </c>
      <c r="K3450" s="134">
        <f>IF('2-E-Communication'!$AG$66="no","",ROUND($I3450,4))</f>
        <v>0.42899999999999999</v>
      </c>
      <c r="L3450" s="134">
        <f>IF('2-E-Communication'!$AG$67="no","",ROUND($I3450,4))</f>
        <v>0.42899999999999999</v>
      </c>
      <c r="M3450" s="134">
        <f>IF('2-E-Communication'!$AG$68="no","",ROUND($I3450,4))</f>
        <v>0.42899999999999999</v>
      </c>
    </row>
    <row r="3451" spans="9:13" x14ac:dyDescent="0.25">
      <c r="I3451" s="134">
        <f t="shared" si="246"/>
        <v>0.43000000000000033</v>
      </c>
      <c r="J3451" s="134">
        <f>IF('2-E-Communication'!$AG$65="no","",ROUND($I3451,4))</f>
        <v>0.43</v>
      </c>
      <c r="K3451" s="134">
        <f>IF('2-E-Communication'!$AG$66="no","",ROUND($I3451,4))</f>
        <v>0.43</v>
      </c>
      <c r="L3451" s="134">
        <f>IF('2-E-Communication'!$AG$67="no","",ROUND($I3451,4))</f>
        <v>0.43</v>
      </c>
      <c r="M3451" s="134">
        <f>IF('2-E-Communication'!$AG$68="no","",ROUND($I3451,4))</f>
        <v>0.43</v>
      </c>
    </row>
    <row r="3452" spans="9:13" x14ac:dyDescent="0.25">
      <c r="I3452" s="134">
        <f t="shared" si="246"/>
        <v>0.43100000000000033</v>
      </c>
      <c r="J3452" s="134">
        <f>IF('2-E-Communication'!$AG$65="no","",ROUND($I3452,4))</f>
        <v>0.43099999999999999</v>
      </c>
      <c r="K3452" s="134">
        <f>IF('2-E-Communication'!$AG$66="no","",ROUND($I3452,4))</f>
        <v>0.43099999999999999</v>
      </c>
      <c r="L3452" s="134">
        <f>IF('2-E-Communication'!$AG$67="no","",ROUND($I3452,4))</f>
        <v>0.43099999999999999</v>
      </c>
      <c r="M3452" s="134">
        <f>IF('2-E-Communication'!$AG$68="no","",ROUND($I3452,4))</f>
        <v>0.43099999999999999</v>
      </c>
    </row>
    <row r="3453" spans="9:13" x14ac:dyDescent="0.25">
      <c r="I3453" s="134">
        <f t="shared" si="246"/>
        <v>0.43200000000000033</v>
      </c>
      <c r="J3453" s="134">
        <f>IF('2-E-Communication'!$AG$65="no","",ROUND($I3453,4))</f>
        <v>0.432</v>
      </c>
      <c r="K3453" s="134">
        <f>IF('2-E-Communication'!$AG$66="no","",ROUND($I3453,4))</f>
        <v>0.432</v>
      </c>
      <c r="L3453" s="134">
        <f>IF('2-E-Communication'!$AG$67="no","",ROUND($I3453,4))</f>
        <v>0.432</v>
      </c>
      <c r="M3453" s="134">
        <f>IF('2-E-Communication'!$AG$68="no","",ROUND($I3453,4))</f>
        <v>0.432</v>
      </c>
    </row>
    <row r="3454" spans="9:13" x14ac:dyDescent="0.25">
      <c r="I3454" s="134">
        <f t="shared" si="246"/>
        <v>0.43300000000000033</v>
      </c>
      <c r="J3454" s="134">
        <f>IF('2-E-Communication'!$AG$65="no","",ROUND($I3454,4))</f>
        <v>0.433</v>
      </c>
      <c r="K3454" s="134">
        <f>IF('2-E-Communication'!$AG$66="no","",ROUND($I3454,4))</f>
        <v>0.433</v>
      </c>
      <c r="L3454" s="134">
        <f>IF('2-E-Communication'!$AG$67="no","",ROUND($I3454,4))</f>
        <v>0.433</v>
      </c>
      <c r="M3454" s="134">
        <f>IF('2-E-Communication'!$AG$68="no","",ROUND($I3454,4))</f>
        <v>0.433</v>
      </c>
    </row>
    <row r="3455" spans="9:13" x14ac:dyDescent="0.25">
      <c r="I3455" s="134">
        <f t="shared" si="246"/>
        <v>0.43400000000000033</v>
      </c>
      <c r="J3455" s="134">
        <f>IF('2-E-Communication'!$AG$65="no","",ROUND($I3455,4))</f>
        <v>0.434</v>
      </c>
      <c r="K3455" s="134">
        <f>IF('2-E-Communication'!$AG$66="no","",ROUND($I3455,4))</f>
        <v>0.434</v>
      </c>
      <c r="L3455" s="134">
        <f>IF('2-E-Communication'!$AG$67="no","",ROUND($I3455,4))</f>
        <v>0.434</v>
      </c>
      <c r="M3455" s="134">
        <f>IF('2-E-Communication'!$AG$68="no","",ROUND($I3455,4))</f>
        <v>0.434</v>
      </c>
    </row>
    <row r="3456" spans="9:13" x14ac:dyDescent="0.25">
      <c r="I3456" s="134">
        <f t="shared" si="246"/>
        <v>0.43500000000000033</v>
      </c>
      <c r="J3456" s="134">
        <f>IF('2-E-Communication'!$AG$65="no","",ROUND($I3456,4))</f>
        <v>0.435</v>
      </c>
      <c r="K3456" s="134">
        <f>IF('2-E-Communication'!$AG$66="no","",ROUND($I3456,4))</f>
        <v>0.435</v>
      </c>
      <c r="L3456" s="134">
        <f>IF('2-E-Communication'!$AG$67="no","",ROUND($I3456,4))</f>
        <v>0.435</v>
      </c>
      <c r="M3456" s="134">
        <f>IF('2-E-Communication'!$AG$68="no","",ROUND($I3456,4))</f>
        <v>0.435</v>
      </c>
    </row>
    <row r="3457" spans="9:13" x14ac:dyDescent="0.25">
      <c r="I3457" s="134">
        <f t="shared" si="246"/>
        <v>0.43600000000000033</v>
      </c>
      <c r="J3457" s="134">
        <f>IF('2-E-Communication'!$AG$65="no","",ROUND($I3457,4))</f>
        <v>0.436</v>
      </c>
      <c r="K3457" s="134">
        <f>IF('2-E-Communication'!$AG$66="no","",ROUND($I3457,4))</f>
        <v>0.436</v>
      </c>
      <c r="L3457" s="134">
        <f>IF('2-E-Communication'!$AG$67="no","",ROUND($I3457,4))</f>
        <v>0.436</v>
      </c>
      <c r="M3457" s="134">
        <f>IF('2-E-Communication'!$AG$68="no","",ROUND($I3457,4))</f>
        <v>0.436</v>
      </c>
    </row>
    <row r="3458" spans="9:13" x14ac:dyDescent="0.25">
      <c r="I3458" s="134">
        <f t="shared" si="246"/>
        <v>0.43700000000000033</v>
      </c>
      <c r="J3458" s="134">
        <f>IF('2-E-Communication'!$AG$65="no","",ROUND($I3458,4))</f>
        <v>0.437</v>
      </c>
      <c r="K3458" s="134">
        <f>IF('2-E-Communication'!$AG$66="no","",ROUND($I3458,4))</f>
        <v>0.437</v>
      </c>
      <c r="L3458" s="134">
        <f>IF('2-E-Communication'!$AG$67="no","",ROUND($I3458,4))</f>
        <v>0.437</v>
      </c>
      <c r="M3458" s="134">
        <f>IF('2-E-Communication'!$AG$68="no","",ROUND($I3458,4))</f>
        <v>0.437</v>
      </c>
    </row>
    <row r="3459" spans="9:13" x14ac:dyDescent="0.25">
      <c r="I3459" s="134">
        <f t="shared" si="246"/>
        <v>0.43800000000000033</v>
      </c>
      <c r="J3459" s="134">
        <f>IF('2-E-Communication'!$AG$65="no","",ROUND($I3459,4))</f>
        <v>0.438</v>
      </c>
      <c r="K3459" s="134">
        <f>IF('2-E-Communication'!$AG$66="no","",ROUND($I3459,4))</f>
        <v>0.438</v>
      </c>
      <c r="L3459" s="134">
        <f>IF('2-E-Communication'!$AG$67="no","",ROUND($I3459,4))</f>
        <v>0.438</v>
      </c>
      <c r="M3459" s="134">
        <f>IF('2-E-Communication'!$AG$68="no","",ROUND($I3459,4))</f>
        <v>0.438</v>
      </c>
    </row>
    <row r="3460" spans="9:13" x14ac:dyDescent="0.25">
      <c r="I3460" s="134">
        <f t="shared" si="246"/>
        <v>0.43900000000000033</v>
      </c>
      <c r="J3460" s="134">
        <f>IF('2-E-Communication'!$AG$65="no","",ROUND($I3460,4))</f>
        <v>0.439</v>
      </c>
      <c r="K3460" s="134">
        <f>IF('2-E-Communication'!$AG$66="no","",ROUND($I3460,4))</f>
        <v>0.439</v>
      </c>
      <c r="L3460" s="134">
        <f>IF('2-E-Communication'!$AG$67="no","",ROUND($I3460,4))</f>
        <v>0.439</v>
      </c>
      <c r="M3460" s="134">
        <f>IF('2-E-Communication'!$AG$68="no","",ROUND($I3460,4))</f>
        <v>0.439</v>
      </c>
    </row>
    <row r="3461" spans="9:13" x14ac:dyDescent="0.25">
      <c r="I3461" s="134">
        <f t="shared" si="246"/>
        <v>0.44000000000000034</v>
      </c>
      <c r="J3461" s="134">
        <f>IF('2-E-Communication'!$AG$65="no","",ROUND($I3461,4))</f>
        <v>0.44</v>
      </c>
      <c r="K3461" s="134">
        <f>IF('2-E-Communication'!$AG$66="no","",ROUND($I3461,4))</f>
        <v>0.44</v>
      </c>
      <c r="L3461" s="134">
        <f>IF('2-E-Communication'!$AG$67="no","",ROUND($I3461,4))</f>
        <v>0.44</v>
      </c>
      <c r="M3461" s="134">
        <f>IF('2-E-Communication'!$AG$68="no","",ROUND($I3461,4))</f>
        <v>0.44</v>
      </c>
    </row>
    <row r="3462" spans="9:13" x14ac:dyDescent="0.25">
      <c r="I3462" s="134">
        <f t="shared" ref="I3462:I3525" si="247">I3461+0.001</f>
        <v>0.44100000000000034</v>
      </c>
      <c r="J3462" s="134">
        <f>IF('2-E-Communication'!$AG$65="no","",ROUND($I3462,4))</f>
        <v>0.441</v>
      </c>
      <c r="K3462" s="134">
        <f>IF('2-E-Communication'!$AG$66="no","",ROUND($I3462,4))</f>
        <v>0.441</v>
      </c>
      <c r="L3462" s="134">
        <f>IF('2-E-Communication'!$AG$67="no","",ROUND($I3462,4))</f>
        <v>0.441</v>
      </c>
      <c r="M3462" s="134">
        <f>IF('2-E-Communication'!$AG$68="no","",ROUND($I3462,4))</f>
        <v>0.441</v>
      </c>
    </row>
    <row r="3463" spans="9:13" x14ac:dyDescent="0.25">
      <c r="I3463" s="134">
        <f t="shared" si="247"/>
        <v>0.44200000000000034</v>
      </c>
      <c r="J3463" s="134">
        <f>IF('2-E-Communication'!$AG$65="no","",ROUND($I3463,4))</f>
        <v>0.442</v>
      </c>
      <c r="K3463" s="134">
        <f>IF('2-E-Communication'!$AG$66="no","",ROUND($I3463,4))</f>
        <v>0.442</v>
      </c>
      <c r="L3463" s="134">
        <f>IF('2-E-Communication'!$AG$67="no","",ROUND($I3463,4))</f>
        <v>0.442</v>
      </c>
      <c r="M3463" s="134">
        <f>IF('2-E-Communication'!$AG$68="no","",ROUND($I3463,4))</f>
        <v>0.442</v>
      </c>
    </row>
    <row r="3464" spans="9:13" x14ac:dyDescent="0.25">
      <c r="I3464" s="134">
        <f t="shared" si="247"/>
        <v>0.44300000000000034</v>
      </c>
      <c r="J3464" s="134">
        <f>IF('2-E-Communication'!$AG$65="no","",ROUND($I3464,4))</f>
        <v>0.443</v>
      </c>
      <c r="K3464" s="134">
        <f>IF('2-E-Communication'!$AG$66="no","",ROUND($I3464,4))</f>
        <v>0.443</v>
      </c>
      <c r="L3464" s="134">
        <f>IF('2-E-Communication'!$AG$67="no","",ROUND($I3464,4))</f>
        <v>0.443</v>
      </c>
      <c r="M3464" s="134">
        <f>IF('2-E-Communication'!$AG$68="no","",ROUND($I3464,4))</f>
        <v>0.443</v>
      </c>
    </row>
    <row r="3465" spans="9:13" x14ac:dyDescent="0.25">
      <c r="I3465" s="134">
        <f t="shared" si="247"/>
        <v>0.44400000000000034</v>
      </c>
      <c r="J3465" s="134">
        <f>IF('2-E-Communication'!$AG$65="no","",ROUND($I3465,4))</f>
        <v>0.44400000000000001</v>
      </c>
      <c r="K3465" s="134">
        <f>IF('2-E-Communication'!$AG$66="no","",ROUND($I3465,4))</f>
        <v>0.44400000000000001</v>
      </c>
      <c r="L3465" s="134">
        <f>IF('2-E-Communication'!$AG$67="no","",ROUND($I3465,4))</f>
        <v>0.44400000000000001</v>
      </c>
      <c r="M3465" s="134">
        <f>IF('2-E-Communication'!$AG$68="no","",ROUND($I3465,4))</f>
        <v>0.44400000000000001</v>
      </c>
    </row>
    <row r="3466" spans="9:13" x14ac:dyDescent="0.25">
      <c r="I3466" s="134">
        <f t="shared" si="247"/>
        <v>0.44500000000000034</v>
      </c>
      <c r="J3466" s="134">
        <f>IF('2-E-Communication'!$AG$65="no","",ROUND($I3466,4))</f>
        <v>0.44500000000000001</v>
      </c>
      <c r="K3466" s="134">
        <f>IF('2-E-Communication'!$AG$66="no","",ROUND($I3466,4))</f>
        <v>0.44500000000000001</v>
      </c>
      <c r="L3466" s="134">
        <f>IF('2-E-Communication'!$AG$67="no","",ROUND($I3466,4))</f>
        <v>0.44500000000000001</v>
      </c>
      <c r="M3466" s="134">
        <f>IF('2-E-Communication'!$AG$68="no","",ROUND($I3466,4))</f>
        <v>0.44500000000000001</v>
      </c>
    </row>
    <row r="3467" spans="9:13" x14ac:dyDescent="0.25">
      <c r="I3467" s="134">
        <f t="shared" si="247"/>
        <v>0.44600000000000034</v>
      </c>
      <c r="J3467" s="134">
        <f>IF('2-E-Communication'!$AG$65="no","",ROUND($I3467,4))</f>
        <v>0.44600000000000001</v>
      </c>
      <c r="K3467" s="134">
        <f>IF('2-E-Communication'!$AG$66="no","",ROUND($I3467,4))</f>
        <v>0.44600000000000001</v>
      </c>
      <c r="L3467" s="134">
        <f>IF('2-E-Communication'!$AG$67="no","",ROUND($I3467,4))</f>
        <v>0.44600000000000001</v>
      </c>
      <c r="M3467" s="134">
        <f>IF('2-E-Communication'!$AG$68="no","",ROUND($I3467,4))</f>
        <v>0.44600000000000001</v>
      </c>
    </row>
    <row r="3468" spans="9:13" x14ac:dyDescent="0.25">
      <c r="I3468" s="134">
        <f t="shared" si="247"/>
        <v>0.44700000000000034</v>
      </c>
      <c r="J3468" s="134">
        <f>IF('2-E-Communication'!$AG$65="no","",ROUND($I3468,4))</f>
        <v>0.44700000000000001</v>
      </c>
      <c r="K3468" s="134">
        <f>IF('2-E-Communication'!$AG$66="no","",ROUND($I3468,4))</f>
        <v>0.44700000000000001</v>
      </c>
      <c r="L3468" s="134">
        <f>IF('2-E-Communication'!$AG$67="no","",ROUND($I3468,4))</f>
        <v>0.44700000000000001</v>
      </c>
      <c r="M3468" s="134">
        <f>IF('2-E-Communication'!$AG$68="no","",ROUND($I3468,4))</f>
        <v>0.44700000000000001</v>
      </c>
    </row>
    <row r="3469" spans="9:13" x14ac:dyDescent="0.25">
      <c r="I3469" s="134">
        <f t="shared" si="247"/>
        <v>0.44800000000000034</v>
      </c>
      <c r="J3469" s="134">
        <f>IF('2-E-Communication'!$AG$65="no","",ROUND($I3469,4))</f>
        <v>0.44800000000000001</v>
      </c>
      <c r="K3469" s="134">
        <f>IF('2-E-Communication'!$AG$66="no","",ROUND($I3469,4))</f>
        <v>0.44800000000000001</v>
      </c>
      <c r="L3469" s="134">
        <f>IF('2-E-Communication'!$AG$67="no","",ROUND($I3469,4))</f>
        <v>0.44800000000000001</v>
      </c>
      <c r="M3469" s="134">
        <f>IF('2-E-Communication'!$AG$68="no","",ROUND($I3469,4))</f>
        <v>0.44800000000000001</v>
      </c>
    </row>
    <row r="3470" spans="9:13" x14ac:dyDescent="0.25">
      <c r="I3470" s="134">
        <f t="shared" si="247"/>
        <v>0.44900000000000034</v>
      </c>
      <c r="J3470" s="134">
        <f>IF('2-E-Communication'!$AG$65="no","",ROUND($I3470,4))</f>
        <v>0.44900000000000001</v>
      </c>
      <c r="K3470" s="134">
        <f>IF('2-E-Communication'!$AG$66="no","",ROUND($I3470,4))</f>
        <v>0.44900000000000001</v>
      </c>
      <c r="L3470" s="134">
        <f>IF('2-E-Communication'!$AG$67="no","",ROUND($I3470,4))</f>
        <v>0.44900000000000001</v>
      </c>
      <c r="M3470" s="134">
        <f>IF('2-E-Communication'!$AG$68="no","",ROUND($I3470,4))</f>
        <v>0.44900000000000001</v>
      </c>
    </row>
    <row r="3471" spans="9:13" x14ac:dyDescent="0.25">
      <c r="I3471" s="134">
        <f t="shared" si="247"/>
        <v>0.45000000000000034</v>
      </c>
      <c r="J3471" s="134">
        <f>IF('2-E-Communication'!$AG$65="no","",ROUND($I3471,4))</f>
        <v>0.45</v>
      </c>
      <c r="K3471" s="134">
        <f>IF('2-E-Communication'!$AG$66="no","",ROUND($I3471,4))</f>
        <v>0.45</v>
      </c>
      <c r="L3471" s="134">
        <f>IF('2-E-Communication'!$AG$67="no","",ROUND($I3471,4))</f>
        <v>0.45</v>
      </c>
      <c r="M3471" s="134">
        <f>IF('2-E-Communication'!$AG$68="no","",ROUND($I3471,4))</f>
        <v>0.45</v>
      </c>
    </row>
    <row r="3472" spans="9:13" x14ac:dyDescent="0.25">
      <c r="I3472" s="134">
        <f t="shared" si="247"/>
        <v>0.45100000000000035</v>
      </c>
      <c r="J3472" s="134">
        <f>IF('2-E-Communication'!$AG$65="no","",ROUND($I3472,4))</f>
        <v>0.45100000000000001</v>
      </c>
      <c r="K3472" s="134">
        <f>IF('2-E-Communication'!$AG$66="no","",ROUND($I3472,4))</f>
        <v>0.45100000000000001</v>
      </c>
      <c r="L3472" s="134">
        <f>IF('2-E-Communication'!$AG$67="no","",ROUND($I3472,4))</f>
        <v>0.45100000000000001</v>
      </c>
      <c r="M3472" s="134">
        <f>IF('2-E-Communication'!$AG$68="no","",ROUND($I3472,4))</f>
        <v>0.45100000000000001</v>
      </c>
    </row>
    <row r="3473" spans="9:13" x14ac:dyDescent="0.25">
      <c r="I3473" s="134">
        <f t="shared" si="247"/>
        <v>0.45200000000000035</v>
      </c>
      <c r="J3473" s="134">
        <f>IF('2-E-Communication'!$AG$65="no","",ROUND($I3473,4))</f>
        <v>0.45200000000000001</v>
      </c>
      <c r="K3473" s="134">
        <f>IF('2-E-Communication'!$AG$66="no","",ROUND($I3473,4))</f>
        <v>0.45200000000000001</v>
      </c>
      <c r="L3473" s="134">
        <f>IF('2-E-Communication'!$AG$67="no","",ROUND($I3473,4))</f>
        <v>0.45200000000000001</v>
      </c>
      <c r="M3473" s="134">
        <f>IF('2-E-Communication'!$AG$68="no","",ROUND($I3473,4))</f>
        <v>0.45200000000000001</v>
      </c>
    </row>
    <row r="3474" spans="9:13" x14ac:dyDescent="0.25">
      <c r="I3474" s="134">
        <f t="shared" si="247"/>
        <v>0.45300000000000035</v>
      </c>
      <c r="J3474" s="134">
        <f>IF('2-E-Communication'!$AG$65="no","",ROUND($I3474,4))</f>
        <v>0.45300000000000001</v>
      </c>
      <c r="K3474" s="134">
        <f>IF('2-E-Communication'!$AG$66="no","",ROUND($I3474,4))</f>
        <v>0.45300000000000001</v>
      </c>
      <c r="L3474" s="134">
        <f>IF('2-E-Communication'!$AG$67="no","",ROUND($I3474,4))</f>
        <v>0.45300000000000001</v>
      </c>
      <c r="M3474" s="134">
        <f>IF('2-E-Communication'!$AG$68="no","",ROUND($I3474,4))</f>
        <v>0.45300000000000001</v>
      </c>
    </row>
    <row r="3475" spans="9:13" x14ac:dyDescent="0.25">
      <c r="I3475" s="134">
        <f t="shared" si="247"/>
        <v>0.45400000000000035</v>
      </c>
      <c r="J3475" s="134">
        <f>IF('2-E-Communication'!$AG$65="no","",ROUND($I3475,4))</f>
        <v>0.45400000000000001</v>
      </c>
      <c r="K3475" s="134">
        <f>IF('2-E-Communication'!$AG$66="no","",ROUND($I3475,4))</f>
        <v>0.45400000000000001</v>
      </c>
      <c r="L3475" s="134">
        <f>IF('2-E-Communication'!$AG$67="no","",ROUND($I3475,4))</f>
        <v>0.45400000000000001</v>
      </c>
      <c r="M3475" s="134">
        <f>IF('2-E-Communication'!$AG$68="no","",ROUND($I3475,4))</f>
        <v>0.45400000000000001</v>
      </c>
    </row>
    <row r="3476" spans="9:13" x14ac:dyDescent="0.25">
      <c r="I3476" s="134">
        <f t="shared" si="247"/>
        <v>0.45500000000000035</v>
      </c>
      <c r="J3476" s="134">
        <f>IF('2-E-Communication'!$AG$65="no","",ROUND($I3476,4))</f>
        <v>0.45500000000000002</v>
      </c>
      <c r="K3476" s="134">
        <f>IF('2-E-Communication'!$AG$66="no","",ROUND($I3476,4))</f>
        <v>0.45500000000000002</v>
      </c>
      <c r="L3476" s="134">
        <f>IF('2-E-Communication'!$AG$67="no","",ROUND($I3476,4))</f>
        <v>0.45500000000000002</v>
      </c>
      <c r="M3476" s="134">
        <f>IF('2-E-Communication'!$AG$68="no","",ROUND($I3476,4))</f>
        <v>0.45500000000000002</v>
      </c>
    </row>
    <row r="3477" spans="9:13" x14ac:dyDescent="0.25">
      <c r="I3477" s="134">
        <f t="shared" si="247"/>
        <v>0.45600000000000035</v>
      </c>
      <c r="J3477" s="134">
        <f>IF('2-E-Communication'!$AG$65="no","",ROUND($I3477,4))</f>
        <v>0.45600000000000002</v>
      </c>
      <c r="K3477" s="134">
        <f>IF('2-E-Communication'!$AG$66="no","",ROUND($I3477,4))</f>
        <v>0.45600000000000002</v>
      </c>
      <c r="L3477" s="134">
        <f>IF('2-E-Communication'!$AG$67="no","",ROUND($I3477,4))</f>
        <v>0.45600000000000002</v>
      </c>
      <c r="M3477" s="134">
        <f>IF('2-E-Communication'!$AG$68="no","",ROUND($I3477,4))</f>
        <v>0.45600000000000002</v>
      </c>
    </row>
    <row r="3478" spans="9:13" x14ac:dyDescent="0.25">
      <c r="I3478" s="134">
        <f t="shared" si="247"/>
        <v>0.45700000000000035</v>
      </c>
      <c r="J3478" s="134">
        <f>IF('2-E-Communication'!$AG$65="no","",ROUND($I3478,4))</f>
        <v>0.45700000000000002</v>
      </c>
      <c r="K3478" s="134">
        <f>IF('2-E-Communication'!$AG$66="no","",ROUND($I3478,4))</f>
        <v>0.45700000000000002</v>
      </c>
      <c r="L3478" s="134">
        <f>IF('2-E-Communication'!$AG$67="no","",ROUND($I3478,4))</f>
        <v>0.45700000000000002</v>
      </c>
      <c r="M3478" s="134">
        <f>IF('2-E-Communication'!$AG$68="no","",ROUND($I3478,4))</f>
        <v>0.45700000000000002</v>
      </c>
    </row>
    <row r="3479" spans="9:13" x14ac:dyDescent="0.25">
      <c r="I3479" s="134">
        <f t="shared" si="247"/>
        <v>0.45800000000000035</v>
      </c>
      <c r="J3479" s="134">
        <f>IF('2-E-Communication'!$AG$65="no","",ROUND($I3479,4))</f>
        <v>0.45800000000000002</v>
      </c>
      <c r="K3479" s="134">
        <f>IF('2-E-Communication'!$AG$66="no","",ROUND($I3479,4))</f>
        <v>0.45800000000000002</v>
      </c>
      <c r="L3479" s="134">
        <f>IF('2-E-Communication'!$AG$67="no","",ROUND($I3479,4))</f>
        <v>0.45800000000000002</v>
      </c>
      <c r="M3479" s="134">
        <f>IF('2-E-Communication'!$AG$68="no","",ROUND($I3479,4))</f>
        <v>0.45800000000000002</v>
      </c>
    </row>
    <row r="3480" spans="9:13" x14ac:dyDescent="0.25">
      <c r="I3480" s="134">
        <f t="shared" si="247"/>
        <v>0.45900000000000035</v>
      </c>
      <c r="J3480" s="134">
        <f>IF('2-E-Communication'!$AG$65="no","",ROUND($I3480,4))</f>
        <v>0.45900000000000002</v>
      </c>
      <c r="K3480" s="134">
        <f>IF('2-E-Communication'!$AG$66="no","",ROUND($I3480,4))</f>
        <v>0.45900000000000002</v>
      </c>
      <c r="L3480" s="134">
        <f>IF('2-E-Communication'!$AG$67="no","",ROUND($I3480,4))</f>
        <v>0.45900000000000002</v>
      </c>
      <c r="M3480" s="134">
        <f>IF('2-E-Communication'!$AG$68="no","",ROUND($I3480,4))</f>
        <v>0.45900000000000002</v>
      </c>
    </row>
    <row r="3481" spans="9:13" x14ac:dyDescent="0.25">
      <c r="I3481" s="134">
        <f t="shared" si="247"/>
        <v>0.46000000000000035</v>
      </c>
      <c r="J3481" s="134">
        <f>IF('2-E-Communication'!$AG$65="no","",ROUND($I3481,4))</f>
        <v>0.46</v>
      </c>
      <c r="K3481" s="134">
        <f>IF('2-E-Communication'!$AG$66="no","",ROUND($I3481,4))</f>
        <v>0.46</v>
      </c>
      <c r="L3481" s="134">
        <f>IF('2-E-Communication'!$AG$67="no","",ROUND($I3481,4))</f>
        <v>0.46</v>
      </c>
      <c r="M3481" s="134">
        <f>IF('2-E-Communication'!$AG$68="no","",ROUND($I3481,4))</f>
        <v>0.46</v>
      </c>
    </row>
    <row r="3482" spans="9:13" x14ac:dyDescent="0.25">
      <c r="I3482" s="134">
        <f t="shared" si="247"/>
        <v>0.46100000000000035</v>
      </c>
      <c r="J3482" s="134">
        <f>IF('2-E-Communication'!$AG$65="no","",ROUND($I3482,4))</f>
        <v>0.46100000000000002</v>
      </c>
      <c r="K3482" s="134">
        <f>IF('2-E-Communication'!$AG$66="no","",ROUND($I3482,4))</f>
        <v>0.46100000000000002</v>
      </c>
      <c r="L3482" s="134">
        <f>IF('2-E-Communication'!$AG$67="no","",ROUND($I3482,4))</f>
        <v>0.46100000000000002</v>
      </c>
      <c r="M3482" s="134">
        <f>IF('2-E-Communication'!$AG$68="no","",ROUND($I3482,4))</f>
        <v>0.46100000000000002</v>
      </c>
    </row>
    <row r="3483" spans="9:13" x14ac:dyDescent="0.25">
      <c r="I3483" s="134">
        <f t="shared" si="247"/>
        <v>0.46200000000000035</v>
      </c>
      <c r="J3483" s="134">
        <f>IF('2-E-Communication'!$AG$65="no","",ROUND($I3483,4))</f>
        <v>0.46200000000000002</v>
      </c>
      <c r="K3483" s="134">
        <f>IF('2-E-Communication'!$AG$66="no","",ROUND($I3483,4))</f>
        <v>0.46200000000000002</v>
      </c>
      <c r="L3483" s="134">
        <f>IF('2-E-Communication'!$AG$67="no","",ROUND($I3483,4))</f>
        <v>0.46200000000000002</v>
      </c>
      <c r="M3483" s="134">
        <f>IF('2-E-Communication'!$AG$68="no","",ROUND($I3483,4))</f>
        <v>0.46200000000000002</v>
      </c>
    </row>
    <row r="3484" spans="9:13" x14ac:dyDescent="0.25">
      <c r="I3484" s="134">
        <f t="shared" si="247"/>
        <v>0.46300000000000036</v>
      </c>
      <c r="J3484" s="134">
        <f>IF('2-E-Communication'!$AG$65="no","",ROUND($I3484,4))</f>
        <v>0.46300000000000002</v>
      </c>
      <c r="K3484" s="134">
        <f>IF('2-E-Communication'!$AG$66="no","",ROUND($I3484,4))</f>
        <v>0.46300000000000002</v>
      </c>
      <c r="L3484" s="134">
        <f>IF('2-E-Communication'!$AG$67="no","",ROUND($I3484,4))</f>
        <v>0.46300000000000002</v>
      </c>
      <c r="M3484" s="134">
        <f>IF('2-E-Communication'!$AG$68="no","",ROUND($I3484,4))</f>
        <v>0.46300000000000002</v>
      </c>
    </row>
    <row r="3485" spans="9:13" x14ac:dyDescent="0.25">
      <c r="I3485" s="134">
        <f t="shared" si="247"/>
        <v>0.46400000000000036</v>
      </c>
      <c r="J3485" s="134">
        <f>IF('2-E-Communication'!$AG$65="no","",ROUND($I3485,4))</f>
        <v>0.46400000000000002</v>
      </c>
      <c r="K3485" s="134">
        <f>IF('2-E-Communication'!$AG$66="no","",ROUND($I3485,4))</f>
        <v>0.46400000000000002</v>
      </c>
      <c r="L3485" s="134">
        <f>IF('2-E-Communication'!$AG$67="no","",ROUND($I3485,4))</f>
        <v>0.46400000000000002</v>
      </c>
      <c r="M3485" s="134">
        <f>IF('2-E-Communication'!$AG$68="no","",ROUND($I3485,4))</f>
        <v>0.46400000000000002</v>
      </c>
    </row>
    <row r="3486" spans="9:13" x14ac:dyDescent="0.25">
      <c r="I3486" s="134">
        <f t="shared" si="247"/>
        <v>0.46500000000000036</v>
      </c>
      <c r="J3486" s="134">
        <f>IF('2-E-Communication'!$AG$65="no","",ROUND($I3486,4))</f>
        <v>0.46500000000000002</v>
      </c>
      <c r="K3486" s="134">
        <f>IF('2-E-Communication'!$AG$66="no","",ROUND($I3486,4))</f>
        <v>0.46500000000000002</v>
      </c>
      <c r="L3486" s="134">
        <f>IF('2-E-Communication'!$AG$67="no","",ROUND($I3486,4))</f>
        <v>0.46500000000000002</v>
      </c>
      <c r="M3486" s="134">
        <f>IF('2-E-Communication'!$AG$68="no","",ROUND($I3486,4))</f>
        <v>0.46500000000000002</v>
      </c>
    </row>
    <row r="3487" spans="9:13" x14ac:dyDescent="0.25">
      <c r="I3487" s="134">
        <f t="shared" si="247"/>
        <v>0.46600000000000036</v>
      </c>
      <c r="J3487" s="134">
        <f>IF('2-E-Communication'!$AG$65="no","",ROUND($I3487,4))</f>
        <v>0.46600000000000003</v>
      </c>
      <c r="K3487" s="134">
        <f>IF('2-E-Communication'!$AG$66="no","",ROUND($I3487,4))</f>
        <v>0.46600000000000003</v>
      </c>
      <c r="L3487" s="134">
        <f>IF('2-E-Communication'!$AG$67="no","",ROUND($I3487,4))</f>
        <v>0.46600000000000003</v>
      </c>
      <c r="M3487" s="134">
        <f>IF('2-E-Communication'!$AG$68="no","",ROUND($I3487,4))</f>
        <v>0.46600000000000003</v>
      </c>
    </row>
    <row r="3488" spans="9:13" x14ac:dyDescent="0.25">
      <c r="I3488" s="134">
        <f t="shared" si="247"/>
        <v>0.46700000000000036</v>
      </c>
      <c r="J3488" s="134">
        <f>IF('2-E-Communication'!$AG$65="no","",ROUND($I3488,4))</f>
        <v>0.46700000000000003</v>
      </c>
      <c r="K3488" s="134">
        <f>IF('2-E-Communication'!$AG$66="no","",ROUND($I3488,4))</f>
        <v>0.46700000000000003</v>
      </c>
      <c r="L3488" s="134">
        <f>IF('2-E-Communication'!$AG$67="no","",ROUND($I3488,4))</f>
        <v>0.46700000000000003</v>
      </c>
      <c r="M3488" s="134">
        <f>IF('2-E-Communication'!$AG$68="no","",ROUND($I3488,4))</f>
        <v>0.46700000000000003</v>
      </c>
    </row>
    <row r="3489" spans="9:13" x14ac:dyDescent="0.25">
      <c r="I3489" s="134">
        <f t="shared" si="247"/>
        <v>0.46800000000000036</v>
      </c>
      <c r="J3489" s="134">
        <f>IF('2-E-Communication'!$AG$65="no","",ROUND($I3489,4))</f>
        <v>0.46800000000000003</v>
      </c>
      <c r="K3489" s="134">
        <f>IF('2-E-Communication'!$AG$66="no","",ROUND($I3489,4))</f>
        <v>0.46800000000000003</v>
      </c>
      <c r="L3489" s="134">
        <f>IF('2-E-Communication'!$AG$67="no","",ROUND($I3489,4))</f>
        <v>0.46800000000000003</v>
      </c>
      <c r="M3489" s="134">
        <f>IF('2-E-Communication'!$AG$68="no","",ROUND($I3489,4))</f>
        <v>0.46800000000000003</v>
      </c>
    </row>
    <row r="3490" spans="9:13" x14ac:dyDescent="0.25">
      <c r="I3490" s="134">
        <f t="shared" si="247"/>
        <v>0.46900000000000036</v>
      </c>
      <c r="J3490" s="134">
        <f>IF('2-E-Communication'!$AG$65="no","",ROUND($I3490,4))</f>
        <v>0.46899999999999997</v>
      </c>
      <c r="K3490" s="134">
        <f>IF('2-E-Communication'!$AG$66="no","",ROUND($I3490,4))</f>
        <v>0.46899999999999997</v>
      </c>
      <c r="L3490" s="134">
        <f>IF('2-E-Communication'!$AG$67="no","",ROUND($I3490,4))</f>
        <v>0.46899999999999997</v>
      </c>
      <c r="M3490" s="134">
        <f>IF('2-E-Communication'!$AG$68="no","",ROUND($I3490,4))</f>
        <v>0.46899999999999997</v>
      </c>
    </row>
    <row r="3491" spans="9:13" x14ac:dyDescent="0.25">
      <c r="I3491" s="134">
        <f t="shared" si="247"/>
        <v>0.47000000000000036</v>
      </c>
      <c r="J3491" s="134">
        <f>IF('2-E-Communication'!$AG$65="no","",ROUND($I3491,4))</f>
        <v>0.47</v>
      </c>
      <c r="K3491" s="134">
        <f>IF('2-E-Communication'!$AG$66="no","",ROUND($I3491,4))</f>
        <v>0.47</v>
      </c>
      <c r="L3491" s="134">
        <f>IF('2-E-Communication'!$AG$67="no","",ROUND($I3491,4))</f>
        <v>0.47</v>
      </c>
      <c r="M3491" s="134">
        <f>IF('2-E-Communication'!$AG$68="no","",ROUND($I3491,4))</f>
        <v>0.47</v>
      </c>
    </row>
    <row r="3492" spans="9:13" x14ac:dyDescent="0.25">
      <c r="I3492" s="134">
        <f t="shared" si="247"/>
        <v>0.47100000000000036</v>
      </c>
      <c r="J3492" s="134">
        <f>IF('2-E-Communication'!$AG$65="no","",ROUND($I3492,4))</f>
        <v>0.47099999999999997</v>
      </c>
      <c r="K3492" s="134">
        <f>IF('2-E-Communication'!$AG$66="no","",ROUND($I3492,4))</f>
        <v>0.47099999999999997</v>
      </c>
      <c r="L3492" s="134">
        <f>IF('2-E-Communication'!$AG$67="no","",ROUND($I3492,4))</f>
        <v>0.47099999999999997</v>
      </c>
      <c r="M3492" s="134">
        <f>IF('2-E-Communication'!$AG$68="no","",ROUND($I3492,4))</f>
        <v>0.47099999999999997</v>
      </c>
    </row>
    <row r="3493" spans="9:13" x14ac:dyDescent="0.25">
      <c r="I3493" s="134">
        <f t="shared" si="247"/>
        <v>0.47200000000000036</v>
      </c>
      <c r="J3493" s="134">
        <f>IF('2-E-Communication'!$AG$65="no","",ROUND($I3493,4))</f>
        <v>0.47199999999999998</v>
      </c>
      <c r="K3493" s="134">
        <f>IF('2-E-Communication'!$AG$66="no","",ROUND($I3493,4))</f>
        <v>0.47199999999999998</v>
      </c>
      <c r="L3493" s="134">
        <f>IF('2-E-Communication'!$AG$67="no","",ROUND($I3493,4))</f>
        <v>0.47199999999999998</v>
      </c>
      <c r="M3493" s="134">
        <f>IF('2-E-Communication'!$AG$68="no","",ROUND($I3493,4))</f>
        <v>0.47199999999999998</v>
      </c>
    </row>
    <row r="3494" spans="9:13" x14ac:dyDescent="0.25">
      <c r="I3494" s="134">
        <f t="shared" si="247"/>
        <v>0.47300000000000036</v>
      </c>
      <c r="J3494" s="134">
        <f>IF('2-E-Communication'!$AG$65="no","",ROUND($I3494,4))</f>
        <v>0.47299999999999998</v>
      </c>
      <c r="K3494" s="134">
        <f>IF('2-E-Communication'!$AG$66="no","",ROUND($I3494,4))</f>
        <v>0.47299999999999998</v>
      </c>
      <c r="L3494" s="134">
        <f>IF('2-E-Communication'!$AG$67="no","",ROUND($I3494,4))</f>
        <v>0.47299999999999998</v>
      </c>
      <c r="M3494" s="134">
        <f>IF('2-E-Communication'!$AG$68="no","",ROUND($I3494,4))</f>
        <v>0.47299999999999998</v>
      </c>
    </row>
    <row r="3495" spans="9:13" x14ac:dyDescent="0.25">
      <c r="I3495" s="134">
        <f t="shared" si="247"/>
        <v>0.47400000000000037</v>
      </c>
      <c r="J3495" s="134">
        <f>IF('2-E-Communication'!$AG$65="no","",ROUND($I3495,4))</f>
        <v>0.47399999999999998</v>
      </c>
      <c r="K3495" s="134">
        <f>IF('2-E-Communication'!$AG$66="no","",ROUND($I3495,4))</f>
        <v>0.47399999999999998</v>
      </c>
      <c r="L3495" s="134">
        <f>IF('2-E-Communication'!$AG$67="no","",ROUND($I3495,4))</f>
        <v>0.47399999999999998</v>
      </c>
      <c r="M3495" s="134">
        <f>IF('2-E-Communication'!$AG$68="no","",ROUND($I3495,4))</f>
        <v>0.47399999999999998</v>
      </c>
    </row>
    <row r="3496" spans="9:13" x14ac:dyDescent="0.25">
      <c r="I3496" s="134">
        <f t="shared" si="247"/>
        <v>0.47500000000000037</v>
      </c>
      <c r="J3496" s="134">
        <f>IF('2-E-Communication'!$AG$65="no","",ROUND($I3496,4))</f>
        <v>0.47499999999999998</v>
      </c>
      <c r="K3496" s="134">
        <f>IF('2-E-Communication'!$AG$66="no","",ROUND($I3496,4))</f>
        <v>0.47499999999999998</v>
      </c>
      <c r="L3496" s="134">
        <f>IF('2-E-Communication'!$AG$67="no","",ROUND($I3496,4))</f>
        <v>0.47499999999999998</v>
      </c>
      <c r="M3496" s="134">
        <f>IF('2-E-Communication'!$AG$68="no","",ROUND($I3496,4))</f>
        <v>0.47499999999999998</v>
      </c>
    </row>
    <row r="3497" spans="9:13" x14ac:dyDescent="0.25">
      <c r="I3497" s="134">
        <f t="shared" si="247"/>
        <v>0.47600000000000037</v>
      </c>
      <c r="J3497" s="134">
        <f>IF('2-E-Communication'!$AG$65="no","",ROUND($I3497,4))</f>
        <v>0.47599999999999998</v>
      </c>
      <c r="K3497" s="134">
        <f>IF('2-E-Communication'!$AG$66="no","",ROUND($I3497,4))</f>
        <v>0.47599999999999998</v>
      </c>
      <c r="L3497" s="134">
        <f>IF('2-E-Communication'!$AG$67="no","",ROUND($I3497,4))</f>
        <v>0.47599999999999998</v>
      </c>
      <c r="M3497" s="134">
        <f>IF('2-E-Communication'!$AG$68="no","",ROUND($I3497,4))</f>
        <v>0.47599999999999998</v>
      </c>
    </row>
    <row r="3498" spans="9:13" x14ac:dyDescent="0.25">
      <c r="I3498" s="134">
        <f t="shared" si="247"/>
        <v>0.47700000000000037</v>
      </c>
      <c r="J3498" s="134">
        <f>IF('2-E-Communication'!$AG$65="no","",ROUND($I3498,4))</f>
        <v>0.47699999999999998</v>
      </c>
      <c r="K3498" s="134">
        <f>IF('2-E-Communication'!$AG$66="no","",ROUND($I3498,4))</f>
        <v>0.47699999999999998</v>
      </c>
      <c r="L3498" s="134">
        <f>IF('2-E-Communication'!$AG$67="no","",ROUND($I3498,4))</f>
        <v>0.47699999999999998</v>
      </c>
      <c r="M3498" s="134">
        <f>IF('2-E-Communication'!$AG$68="no","",ROUND($I3498,4))</f>
        <v>0.47699999999999998</v>
      </c>
    </row>
    <row r="3499" spans="9:13" x14ac:dyDescent="0.25">
      <c r="I3499" s="134">
        <f t="shared" si="247"/>
        <v>0.47800000000000037</v>
      </c>
      <c r="J3499" s="134">
        <f>IF('2-E-Communication'!$AG$65="no","",ROUND($I3499,4))</f>
        <v>0.47799999999999998</v>
      </c>
      <c r="K3499" s="134">
        <f>IF('2-E-Communication'!$AG$66="no","",ROUND($I3499,4))</f>
        <v>0.47799999999999998</v>
      </c>
      <c r="L3499" s="134">
        <f>IF('2-E-Communication'!$AG$67="no","",ROUND($I3499,4))</f>
        <v>0.47799999999999998</v>
      </c>
      <c r="M3499" s="134">
        <f>IF('2-E-Communication'!$AG$68="no","",ROUND($I3499,4))</f>
        <v>0.47799999999999998</v>
      </c>
    </row>
    <row r="3500" spans="9:13" x14ac:dyDescent="0.25">
      <c r="I3500" s="134">
        <f t="shared" si="247"/>
        <v>0.47900000000000037</v>
      </c>
      <c r="J3500" s="134">
        <f>IF('2-E-Communication'!$AG$65="no","",ROUND($I3500,4))</f>
        <v>0.47899999999999998</v>
      </c>
      <c r="K3500" s="134">
        <f>IF('2-E-Communication'!$AG$66="no","",ROUND($I3500,4))</f>
        <v>0.47899999999999998</v>
      </c>
      <c r="L3500" s="134">
        <f>IF('2-E-Communication'!$AG$67="no","",ROUND($I3500,4))</f>
        <v>0.47899999999999998</v>
      </c>
      <c r="M3500" s="134">
        <f>IF('2-E-Communication'!$AG$68="no","",ROUND($I3500,4))</f>
        <v>0.47899999999999998</v>
      </c>
    </row>
    <row r="3501" spans="9:13" x14ac:dyDescent="0.25">
      <c r="I3501" s="134">
        <f t="shared" si="247"/>
        <v>0.48000000000000037</v>
      </c>
      <c r="J3501" s="134">
        <f>IF('2-E-Communication'!$AG$65="no","",ROUND($I3501,4))</f>
        <v>0.48</v>
      </c>
      <c r="K3501" s="134">
        <f>IF('2-E-Communication'!$AG$66="no","",ROUND($I3501,4))</f>
        <v>0.48</v>
      </c>
      <c r="L3501" s="134">
        <f>IF('2-E-Communication'!$AG$67="no","",ROUND($I3501,4))</f>
        <v>0.48</v>
      </c>
      <c r="M3501" s="134">
        <f>IF('2-E-Communication'!$AG$68="no","",ROUND($I3501,4))</f>
        <v>0.48</v>
      </c>
    </row>
    <row r="3502" spans="9:13" x14ac:dyDescent="0.25">
      <c r="I3502" s="134">
        <f t="shared" si="247"/>
        <v>0.48100000000000037</v>
      </c>
      <c r="J3502" s="134">
        <f>IF('2-E-Communication'!$AG$65="no","",ROUND($I3502,4))</f>
        <v>0.48099999999999998</v>
      </c>
      <c r="K3502" s="134">
        <f>IF('2-E-Communication'!$AG$66="no","",ROUND($I3502,4))</f>
        <v>0.48099999999999998</v>
      </c>
      <c r="L3502" s="134">
        <f>IF('2-E-Communication'!$AG$67="no","",ROUND($I3502,4))</f>
        <v>0.48099999999999998</v>
      </c>
      <c r="M3502" s="134">
        <f>IF('2-E-Communication'!$AG$68="no","",ROUND($I3502,4))</f>
        <v>0.48099999999999998</v>
      </c>
    </row>
    <row r="3503" spans="9:13" x14ac:dyDescent="0.25">
      <c r="I3503" s="134">
        <f t="shared" si="247"/>
        <v>0.48200000000000037</v>
      </c>
      <c r="J3503" s="134">
        <f>IF('2-E-Communication'!$AG$65="no","",ROUND($I3503,4))</f>
        <v>0.48199999999999998</v>
      </c>
      <c r="K3503" s="134">
        <f>IF('2-E-Communication'!$AG$66="no","",ROUND($I3503,4))</f>
        <v>0.48199999999999998</v>
      </c>
      <c r="L3503" s="134">
        <f>IF('2-E-Communication'!$AG$67="no","",ROUND($I3503,4))</f>
        <v>0.48199999999999998</v>
      </c>
      <c r="M3503" s="134">
        <f>IF('2-E-Communication'!$AG$68="no","",ROUND($I3503,4))</f>
        <v>0.48199999999999998</v>
      </c>
    </row>
    <row r="3504" spans="9:13" x14ac:dyDescent="0.25">
      <c r="I3504" s="134">
        <f t="shared" si="247"/>
        <v>0.48300000000000037</v>
      </c>
      <c r="J3504" s="134">
        <f>IF('2-E-Communication'!$AG$65="no","",ROUND($I3504,4))</f>
        <v>0.48299999999999998</v>
      </c>
      <c r="K3504" s="134">
        <f>IF('2-E-Communication'!$AG$66="no","",ROUND($I3504,4))</f>
        <v>0.48299999999999998</v>
      </c>
      <c r="L3504" s="134">
        <f>IF('2-E-Communication'!$AG$67="no","",ROUND($I3504,4))</f>
        <v>0.48299999999999998</v>
      </c>
      <c r="M3504" s="134">
        <f>IF('2-E-Communication'!$AG$68="no","",ROUND($I3504,4))</f>
        <v>0.48299999999999998</v>
      </c>
    </row>
    <row r="3505" spans="9:13" x14ac:dyDescent="0.25">
      <c r="I3505" s="134">
        <f t="shared" si="247"/>
        <v>0.48400000000000037</v>
      </c>
      <c r="J3505" s="134">
        <f>IF('2-E-Communication'!$AG$65="no","",ROUND($I3505,4))</f>
        <v>0.48399999999999999</v>
      </c>
      <c r="K3505" s="134">
        <f>IF('2-E-Communication'!$AG$66="no","",ROUND($I3505,4))</f>
        <v>0.48399999999999999</v>
      </c>
      <c r="L3505" s="134">
        <f>IF('2-E-Communication'!$AG$67="no","",ROUND($I3505,4))</f>
        <v>0.48399999999999999</v>
      </c>
      <c r="M3505" s="134">
        <f>IF('2-E-Communication'!$AG$68="no","",ROUND($I3505,4))</f>
        <v>0.48399999999999999</v>
      </c>
    </row>
    <row r="3506" spans="9:13" x14ac:dyDescent="0.25">
      <c r="I3506" s="134">
        <f t="shared" si="247"/>
        <v>0.48500000000000038</v>
      </c>
      <c r="J3506" s="134">
        <f>IF('2-E-Communication'!$AG$65="no","",ROUND($I3506,4))</f>
        <v>0.48499999999999999</v>
      </c>
      <c r="K3506" s="134">
        <f>IF('2-E-Communication'!$AG$66="no","",ROUND($I3506,4))</f>
        <v>0.48499999999999999</v>
      </c>
      <c r="L3506" s="134">
        <f>IF('2-E-Communication'!$AG$67="no","",ROUND($I3506,4))</f>
        <v>0.48499999999999999</v>
      </c>
      <c r="M3506" s="134">
        <f>IF('2-E-Communication'!$AG$68="no","",ROUND($I3506,4))</f>
        <v>0.48499999999999999</v>
      </c>
    </row>
    <row r="3507" spans="9:13" x14ac:dyDescent="0.25">
      <c r="I3507" s="134">
        <f t="shared" si="247"/>
        <v>0.48600000000000038</v>
      </c>
      <c r="J3507" s="134">
        <f>IF('2-E-Communication'!$AG$65="no","",ROUND($I3507,4))</f>
        <v>0.48599999999999999</v>
      </c>
      <c r="K3507" s="134">
        <f>IF('2-E-Communication'!$AG$66="no","",ROUND($I3507,4))</f>
        <v>0.48599999999999999</v>
      </c>
      <c r="L3507" s="134">
        <f>IF('2-E-Communication'!$AG$67="no","",ROUND($I3507,4))</f>
        <v>0.48599999999999999</v>
      </c>
      <c r="M3507" s="134">
        <f>IF('2-E-Communication'!$AG$68="no","",ROUND($I3507,4))</f>
        <v>0.48599999999999999</v>
      </c>
    </row>
    <row r="3508" spans="9:13" x14ac:dyDescent="0.25">
      <c r="I3508" s="134">
        <f t="shared" si="247"/>
        <v>0.48700000000000038</v>
      </c>
      <c r="J3508" s="134">
        <f>IF('2-E-Communication'!$AG$65="no","",ROUND($I3508,4))</f>
        <v>0.48699999999999999</v>
      </c>
      <c r="K3508" s="134">
        <f>IF('2-E-Communication'!$AG$66="no","",ROUND($I3508,4))</f>
        <v>0.48699999999999999</v>
      </c>
      <c r="L3508" s="134">
        <f>IF('2-E-Communication'!$AG$67="no","",ROUND($I3508,4))</f>
        <v>0.48699999999999999</v>
      </c>
      <c r="M3508" s="134">
        <f>IF('2-E-Communication'!$AG$68="no","",ROUND($I3508,4))</f>
        <v>0.48699999999999999</v>
      </c>
    </row>
    <row r="3509" spans="9:13" x14ac:dyDescent="0.25">
      <c r="I3509" s="134">
        <f t="shared" si="247"/>
        <v>0.48800000000000038</v>
      </c>
      <c r="J3509" s="134">
        <f>IF('2-E-Communication'!$AG$65="no","",ROUND($I3509,4))</f>
        <v>0.48799999999999999</v>
      </c>
      <c r="K3509" s="134">
        <f>IF('2-E-Communication'!$AG$66="no","",ROUND($I3509,4))</f>
        <v>0.48799999999999999</v>
      </c>
      <c r="L3509" s="134">
        <f>IF('2-E-Communication'!$AG$67="no","",ROUND($I3509,4))</f>
        <v>0.48799999999999999</v>
      </c>
      <c r="M3509" s="134">
        <f>IF('2-E-Communication'!$AG$68="no","",ROUND($I3509,4))</f>
        <v>0.48799999999999999</v>
      </c>
    </row>
    <row r="3510" spans="9:13" x14ac:dyDescent="0.25">
      <c r="I3510" s="134">
        <f t="shared" si="247"/>
        <v>0.48900000000000038</v>
      </c>
      <c r="J3510" s="134">
        <f>IF('2-E-Communication'!$AG$65="no","",ROUND($I3510,4))</f>
        <v>0.48899999999999999</v>
      </c>
      <c r="K3510" s="134">
        <f>IF('2-E-Communication'!$AG$66="no","",ROUND($I3510,4))</f>
        <v>0.48899999999999999</v>
      </c>
      <c r="L3510" s="134">
        <f>IF('2-E-Communication'!$AG$67="no","",ROUND($I3510,4))</f>
        <v>0.48899999999999999</v>
      </c>
      <c r="M3510" s="134">
        <f>IF('2-E-Communication'!$AG$68="no","",ROUND($I3510,4))</f>
        <v>0.48899999999999999</v>
      </c>
    </row>
    <row r="3511" spans="9:13" x14ac:dyDescent="0.25">
      <c r="I3511" s="134">
        <f t="shared" si="247"/>
        <v>0.49000000000000038</v>
      </c>
      <c r="J3511" s="134">
        <f>IF('2-E-Communication'!$AG$65="no","",ROUND($I3511,4))</f>
        <v>0.49</v>
      </c>
      <c r="K3511" s="134">
        <f>IF('2-E-Communication'!$AG$66="no","",ROUND($I3511,4))</f>
        <v>0.49</v>
      </c>
      <c r="L3511" s="134">
        <f>IF('2-E-Communication'!$AG$67="no","",ROUND($I3511,4))</f>
        <v>0.49</v>
      </c>
      <c r="M3511" s="134">
        <f>IF('2-E-Communication'!$AG$68="no","",ROUND($I3511,4))</f>
        <v>0.49</v>
      </c>
    </row>
    <row r="3512" spans="9:13" x14ac:dyDescent="0.25">
      <c r="I3512" s="134">
        <f t="shared" si="247"/>
        <v>0.49100000000000038</v>
      </c>
      <c r="J3512" s="134">
        <f>IF('2-E-Communication'!$AG$65="no","",ROUND($I3512,4))</f>
        <v>0.49099999999999999</v>
      </c>
      <c r="K3512" s="134">
        <f>IF('2-E-Communication'!$AG$66="no","",ROUND($I3512,4))</f>
        <v>0.49099999999999999</v>
      </c>
      <c r="L3512" s="134">
        <f>IF('2-E-Communication'!$AG$67="no","",ROUND($I3512,4))</f>
        <v>0.49099999999999999</v>
      </c>
      <c r="M3512" s="134">
        <f>IF('2-E-Communication'!$AG$68="no","",ROUND($I3512,4))</f>
        <v>0.49099999999999999</v>
      </c>
    </row>
    <row r="3513" spans="9:13" x14ac:dyDescent="0.25">
      <c r="I3513" s="134">
        <f t="shared" si="247"/>
        <v>0.49200000000000038</v>
      </c>
      <c r="J3513" s="134">
        <f>IF('2-E-Communication'!$AG$65="no","",ROUND($I3513,4))</f>
        <v>0.49199999999999999</v>
      </c>
      <c r="K3513" s="134">
        <f>IF('2-E-Communication'!$AG$66="no","",ROUND($I3513,4))</f>
        <v>0.49199999999999999</v>
      </c>
      <c r="L3513" s="134">
        <f>IF('2-E-Communication'!$AG$67="no","",ROUND($I3513,4))</f>
        <v>0.49199999999999999</v>
      </c>
      <c r="M3513" s="134">
        <f>IF('2-E-Communication'!$AG$68="no","",ROUND($I3513,4))</f>
        <v>0.49199999999999999</v>
      </c>
    </row>
    <row r="3514" spans="9:13" x14ac:dyDescent="0.25">
      <c r="I3514" s="134">
        <f t="shared" si="247"/>
        <v>0.49300000000000038</v>
      </c>
      <c r="J3514" s="134">
        <f>IF('2-E-Communication'!$AG$65="no","",ROUND($I3514,4))</f>
        <v>0.49299999999999999</v>
      </c>
      <c r="K3514" s="134">
        <f>IF('2-E-Communication'!$AG$66="no","",ROUND($I3514,4))</f>
        <v>0.49299999999999999</v>
      </c>
      <c r="L3514" s="134">
        <f>IF('2-E-Communication'!$AG$67="no","",ROUND($I3514,4))</f>
        <v>0.49299999999999999</v>
      </c>
      <c r="M3514" s="134">
        <f>IF('2-E-Communication'!$AG$68="no","",ROUND($I3514,4))</f>
        <v>0.49299999999999999</v>
      </c>
    </row>
    <row r="3515" spans="9:13" x14ac:dyDescent="0.25">
      <c r="I3515" s="134">
        <f t="shared" si="247"/>
        <v>0.49400000000000038</v>
      </c>
      <c r="J3515" s="134">
        <f>IF('2-E-Communication'!$AG$65="no","",ROUND($I3515,4))</f>
        <v>0.49399999999999999</v>
      </c>
      <c r="K3515" s="134">
        <f>IF('2-E-Communication'!$AG$66="no","",ROUND($I3515,4))</f>
        <v>0.49399999999999999</v>
      </c>
      <c r="L3515" s="134">
        <f>IF('2-E-Communication'!$AG$67="no","",ROUND($I3515,4))</f>
        <v>0.49399999999999999</v>
      </c>
      <c r="M3515" s="134">
        <f>IF('2-E-Communication'!$AG$68="no","",ROUND($I3515,4))</f>
        <v>0.49399999999999999</v>
      </c>
    </row>
    <row r="3516" spans="9:13" x14ac:dyDescent="0.25">
      <c r="I3516" s="134">
        <f t="shared" si="247"/>
        <v>0.49500000000000038</v>
      </c>
      <c r="J3516" s="134">
        <f>IF('2-E-Communication'!$AG$65="no","",ROUND($I3516,4))</f>
        <v>0.495</v>
      </c>
      <c r="K3516" s="134">
        <f>IF('2-E-Communication'!$AG$66="no","",ROUND($I3516,4))</f>
        <v>0.495</v>
      </c>
      <c r="L3516" s="134">
        <f>IF('2-E-Communication'!$AG$67="no","",ROUND($I3516,4))</f>
        <v>0.495</v>
      </c>
      <c r="M3516" s="134">
        <f>IF('2-E-Communication'!$AG$68="no","",ROUND($I3516,4))</f>
        <v>0.495</v>
      </c>
    </row>
    <row r="3517" spans="9:13" x14ac:dyDescent="0.25">
      <c r="I3517" s="134">
        <f t="shared" si="247"/>
        <v>0.49600000000000039</v>
      </c>
      <c r="J3517" s="134">
        <f>IF('2-E-Communication'!$AG$65="no","",ROUND($I3517,4))</f>
        <v>0.496</v>
      </c>
      <c r="K3517" s="134">
        <f>IF('2-E-Communication'!$AG$66="no","",ROUND($I3517,4))</f>
        <v>0.496</v>
      </c>
      <c r="L3517" s="134">
        <f>IF('2-E-Communication'!$AG$67="no","",ROUND($I3517,4))</f>
        <v>0.496</v>
      </c>
      <c r="M3517" s="134">
        <f>IF('2-E-Communication'!$AG$68="no","",ROUND($I3517,4))</f>
        <v>0.496</v>
      </c>
    </row>
    <row r="3518" spans="9:13" x14ac:dyDescent="0.25">
      <c r="I3518" s="134">
        <f t="shared" si="247"/>
        <v>0.49700000000000039</v>
      </c>
      <c r="J3518" s="134">
        <f>IF('2-E-Communication'!$AG$65="no","",ROUND($I3518,4))</f>
        <v>0.497</v>
      </c>
      <c r="K3518" s="134">
        <f>IF('2-E-Communication'!$AG$66="no","",ROUND($I3518,4))</f>
        <v>0.497</v>
      </c>
      <c r="L3518" s="134">
        <f>IF('2-E-Communication'!$AG$67="no","",ROUND($I3518,4))</f>
        <v>0.497</v>
      </c>
      <c r="M3518" s="134">
        <f>IF('2-E-Communication'!$AG$68="no","",ROUND($I3518,4))</f>
        <v>0.497</v>
      </c>
    </row>
    <row r="3519" spans="9:13" x14ac:dyDescent="0.25">
      <c r="I3519" s="134">
        <f t="shared" si="247"/>
        <v>0.49800000000000039</v>
      </c>
      <c r="J3519" s="134">
        <f>IF('2-E-Communication'!$AG$65="no","",ROUND($I3519,4))</f>
        <v>0.498</v>
      </c>
      <c r="K3519" s="134">
        <f>IF('2-E-Communication'!$AG$66="no","",ROUND($I3519,4))</f>
        <v>0.498</v>
      </c>
      <c r="L3519" s="134">
        <f>IF('2-E-Communication'!$AG$67="no","",ROUND($I3519,4))</f>
        <v>0.498</v>
      </c>
      <c r="M3519" s="134">
        <f>IF('2-E-Communication'!$AG$68="no","",ROUND($I3519,4))</f>
        <v>0.498</v>
      </c>
    </row>
    <row r="3520" spans="9:13" x14ac:dyDescent="0.25">
      <c r="I3520" s="134">
        <f t="shared" si="247"/>
        <v>0.49900000000000039</v>
      </c>
      <c r="J3520" s="134">
        <f>IF('2-E-Communication'!$AG$65="no","",ROUND($I3520,4))</f>
        <v>0.499</v>
      </c>
      <c r="K3520" s="134">
        <f>IF('2-E-Communication'!$AG$66="no","",ROUND($I3520,4))</f>
        <v>0.499</v>
      </c>
      <c r="L3520" s="134">
        <f>IF('2-E-Communication'!$AG$67="no","",ROUND($I3520,4))</f>
        <v>0.499</v>
      </c>
      <c r="M3520" s="134">
        <f>IF('2-E-Communication'!$AG$68="no","",ROUND($I3520,4))</f>
        <v>0.499</v>
      </c>
    </row>
    <row r="3521" spans="9:13" x14ac:dyDescent="0.25">
      <c r="I3521" s="134">
        <f t="shared" si="247"/>
        <v>0.50000000000000033</v>
      </c>
      <c r="J3521" s="134">
        <f>IF('2-E-Communication'!$AG$65="no","",ROUND($I3521,4))</f>
        <v>0.5</v>
      </c>
      <c r="K3521" s="134">
        <f>IF('2-E-Communication'!$AG$66="no","",ROUND($I3521,4))</f>
        <v>0.5</v>
      </c>
      <c r="L3521" s="134">
        <f>IF('2-E-Communication'!$AG$67="no","",ROUND($I3521,4))</f>
        <v>0.5</v>
      </c>
      <c r="M3521" s="134">
        <f>IF('2-E-Communication'!$AG$68="no","",ROUND($I3521,4))</f>
        <v>0.5</v>
      </c>
    </row>
    <row r="3522" spans="9:13" x14ac:dyDescent="0.25">
      <c r="I3522" s="134">
        <f t="shared" si="247"/>
        <v>0.50100000000000033</v>
      </c>
      <c r="J3522" s="134">
        <f>IF('2-E-Communication'!$AG$65="no","",ROUND($I3522,4))</f>
        <v>0.501</v>
      </c>
      <c r="K3522" s="134">
        <f>IF('2-E-Communication'!$AG$66="no","",ROUND($I3522,4))</f>
        <v>0.501</v>
      </c>
      <c r="L3522" s="134">
        <f>IF('2-E-Communication'!$AG$67="no","",ROUND($I3522,4))</f>
        <v>0.501</v>
      </c>
      <c r="M3522" s="134">
        <f>IF('2-E-Communication'!$AG$68="no","",ROUND($I3522,4))</f>
        <v>0.501</v>
      </c>
    </row>
    <row r="3523" spans="9:13" x14ac:dyDescent="0.25">
      <c r="I3523" s="134">
        <f t="shared" si="247"/>
        <v>0.50200000000000033</v>
      </c>
      <c r="J3523" s="134">
        <f>IF('2-E-Communication'!$AG$65="no","",ROUND($I3523,4))</f>
        <v>0.502</v>
      </c>
      <c r="K3523" s="134">
        <f>IF('2-E-Communication'!$AG$66="no","",ROUND($I3523,4))</f>
        <v>0.502</v>
      </c>
      <c r="L3523" s="134">
        <f>IF('2-E-Communication'!$AG$67="no","",ROUND($I3523,4))</f>
        <v>0.502</v>
      </c>
      <c r="M3523" s="134">
        <f>IF('2-E-Communication'!$AG$68="no","",ROUND($I3523,4))</f>
        <v>0.502</v>
      </c>
    </row>
    <row r="3524" spans="9:13" x14ac:dyDescent="0.25">
      <c r="I3524" s="134">
        <f t="shared" si="247"/>
        <v>0.50300000000000034</v>
      </c>
      <c r="J3524" s="134">
        <f>IF('2-E-Communication'!$AG$65="no","",ROUND($I3524,4))</f>
        <v>0.503</v>
      </c>
      <c r="K3524" s="134">
        <f>IF('2-E-Communication'!$AG$66="no","",ROUND($I3524,4))</f>
        <v>0.503</v>
      </c>
      <c r="L3524" s="134">
        <f>IF('2-E-Communication'!$AG$67="no","",ROUND($I3524,4))</f>
        <v>0.503</v>
      </c>
      <c r="M3524" s="134">
        <f>IF('2-E-Communication'!$AG$68="no","",ROUND($I3524,4))</f>
        <v>0.503</v>
      </c>
    </row>
    <row r="3525" spans="9:13" x14ac:dyDescent="0.25">
      <c r="I3525" s="134">
        <f t="shared" si="247"/>
        <v>0.50400000000000034</v>
      </c>
      <c r="J3525" s="134">
        <f>IF('2-E-Communication'!$AG$65="no","",ROUND($I3525,4))</f>
        <v>0.504</v>
      </c>
      <c r="K3525" s="134">
        <f>IF('2-E-Communication'!$AG$66="no","",ROUND($I3525,4))</f>
        <v>0.504</v>
      </c>
      <c r="L3525" s="134">
        <f>IF('2-E-Communication'!$AG$67="no","",ROUND($I3525,4))</f>
        <v>0.504</v>
      </c>
      <c r="M3525" s="134">
        <f>IF('2-E-Communication'!$AG$68="no","",ROUND($I3525,4))</f>
        <v>0.504</v>
      </c>
    </row>
    <row r="3526" spans="9:13" x14ac:dyDescent="0.25">
      <c r="I3526" s="134">
        <f t="shared" ref="I3526:I3589" si="248">I3525+0.001</f>
        <v>0.50500000000000034</v>
      </c>
      <c r="J3526" s="134">
        <f>IF('2-E-Communication'!$AG$65="no","",ROUND($I3526,4))</f>
        <v>0.505</v>
      </c>
      <c r="K3526" s="134">
        <f>IF('2-E-Communication'!$AG$66="no","",ROUND($I3526,4))</f>
        <v>0.505</v>
      </c>
      <c r="L3526" s="134">
        <f>IF('2-E-Communication'!$AG$67="no","",ROUND($I3526,4))</f>
        <v>0.505</v>
      </c>
      <c r="M3526" s="134">
        <f>IF('2-E-Communication'!$AG$68="no","",ROUND($I3526,4))</f>
        <v>0.505</v>
      </c>
    </row>
    <row r="3527" spans="9:13" x14ac:dyDescent="0.25">
      <c r="I3527" s="134">
        <f t="shared" si="248"/>
        <v>0.50600000000000034</v>
      </c>
      <c r="J3527" s="134">
        <f>IF('2-E-Communication'!$AG$65="no","",ROUND($I3527,4))</f>
        <v>0.50600000000000001</v>
      </c>
      <c r="K3527" s="134">
        <f>IF('2-E-Communication'!$AG$66="no","",ROUND($I3527,4))</f>
        <v>0.50600000000000001</v>
      </c>
      <c r="L3527" s="134">
        <f>IF('2-E-Communication'!$AG$67="no","",ROUND($I3527,4))</f>
        <v>0.50600000000000001</v>
      </c>
      <c r="M3527" s="134">
        <f>IF('2-E-Communication'!$AG$68="no","",ROUND($I3527,4))</f>
        <v>0.50600000000000001</v>
      </c>
    </row>
    <row r="3528" spans="9:13" x14ac:dyDescent="0.25">
      <c r="I3528" s="134">
        <f t="shared" si="248"/>
        <v>0.50700000000000034</v>
      </c>
      <c r="J3528" s="134">
        <f>IF('2-E-Communication'!$AG$65="no","",ROUND($I3528,4))</f>
        <v>0.50700000000000001</v>
      </c>
      <c r="K3528" s="134">
        <f>IF('2-E-Communication'!$AG$66="no","",ROUND($I3528,4))</f>
        <v>0.50700000000000001</v>
      </c>
      <c r="L3528" s="134">
        <f>IF('2-E-Communication'!$AG$67="no","",ROUND($I3528,4))</f>
        <v>0.50700000000000001</v>
      </c>
      <c r="M3528" s="134">
        <f>IF('2-E-Communication'!$AG$68="no","",ROUND($I3528,4))</f>
        <v>0.50700000000000001</v>
      </c>
    </row>
    <row r="3529" spans="9:13" x14ac:dyDescent="0.25">
      <c r="I3529" s="134">
        <f t="shared" si="248"/>
        <v>0.50800000000000034</v>
      </c>
      <c r="J3529" s="134">
        <f>IF('2-E-Communication'!$AG$65="no","",ROUND($I3529,4))</f>
        <v>0.50800000000000001</v>
      </c>
      <c r="K3529" s="134">
        <f>IF('2-E-Communication'!$AG$66="no","",ROUND($I3529,4))</f>
        <v>0.50800000000000001</v>
      </c>
      <c r="L3529" s="134">
        <f>IF('2-E-Communication'!$AG$67="no","",ROUND($I3529,4))</f>
        <v>0.50800000000000001</v>
      </c>
      <c r="M3529" s="134">
        <f>IF('2-E-Communication'!$AG$68="no","",ROUND($I3529,4))</f>
        <v>0.50800000000000001</v>
      </c>
    </row>
    <row r="3530" spans="9:13" x14ac:dyDescent="0.25">
      <c r="I3530" s="134">
        <f t="shared" si="248"/>
        <v>0.50900000000000034</v>
      </c>
      <c r="J3530" s="134">
        <f>IF('2-E-Communication'!$AG$65="no","",ROUND($I3530,4))</f>
        <v>0.50900000000000001</v>
      </c>
      <c r="K3530" s="134">
        <f>IF('2-E-Communication'!$AG$66="no","",ROUND($I3530,4))</f>
        <v>0.50900000000000001</v>
      </c>
      <c r="L3530" s="134">
        <f>IF('2-E-Communication'!$AG$67="no","",ROUND($I3530,4))</f>
        <v>0.50900000000000001</v>
      </c>
      <c r="M3530" s="134">
        <f>IF('2-E-Communication'!$AG$68="no","",ROUND($I3530,4))</f>
        <v>0.50900000000000001</v>
      </c>
    </row>
    <row r="3531" spans="9:13" x14ac:dyDescent="0.25">
      <c r="I3531" s="134">
        <f t="shared" si="248"/>
        <v>0.51000000000000034</v>
      </c>
      <c r="J3531" s="134">
        <f>IF('2-E-Communication'!$AG$65="no","",ROUND($I3531,4))</f>
        <v>0.51</v>
      </c>
      <c r="K3531" s="134">
        <f>IF('2-E-Communication'!$AG$66="no","",ROUND($I3531,4))</f>
        <v>0.51</v>
      </c>
      <c r="L3531" s="134">
        <f>IF('2-E-Communication'!$AG$67="no","",ROUND($I3531,4))</f>
        <v>0.51</v>
      </c>
      <c r="M3531" s="134">
        <f>IF('2-E-Communication'!$AG$68="no","",ROUND($I3531,4))</f>
        <v>0.51</v>
      </c>
    </row>
    <row r="3532" spans="9:13" x14ac:dyDescent="0.25">
      <c r="I3532" s="134">
        <f t="shared" si="248"/>
        <v>0.51100000000000034</v>
      </c>
      <c r="J3532" s="134">
        <f>IF('2-E-Communication'!$AG$65="no","",ROUND($I3532,4))</f>
        <v>0.51100000000000001</v>
      </c>
      <c r="K3532" s="134">
        <f>IF('2-E-Communication'!$AG$66="no","",ROUND($I3532,4))</f>
        <v>0.51100000000000001</v>
      </c>
      <c r="L3532" s="134">
        <f>IF('2-E-Communication'!$AG$67="no","",ROUND($I3532,4))</f>
        <v>0.51100000000000001</v>
      </c>
      <c r="M3532" s="134">
        <f>IF('2-E-Communication'!$AG$68="no","",ROUND($I3532,4))</f>
        <v>0.51100000000000001</v>
      </c>
    </row>
    <row r="3533" spans="9:13" x14ac:dyDescent="0.25">
      <c r="I3533" s="134">
        <f t="shared" si="248"/>
        <v>0.51200000000000034</v>
      </c>
      <c r="J3533" s="134">
        <f>IF('2-E-Communication'!$AG$65="no","",ROUND($I3533,4))</f>
        <v>0.51200000000000001</v>
      </c>
      <c r="K3533" s="134">
        <f>IF('2-E-Communication'!$AG$66="no","",ROUND($I3533,4))</f>
        <v>0.51200000000000001</v>
      </c>
      <c r="L3533" s="134">
        <f>IF('2-E-Communication'!$AG$67="no","",ROUND($I3533,4))</f>
        <v>0.51200000000000001</v>
      </c>
      <c r="M3533" s="134">
        <f>IF('2-E-Communication'!$AG$68="no","",ROUND($I3533,4))</f>
        <v>0.51200000000000001</v>
      </c>
    </row>
    <row r="3534" spans="9:13" x14ac:dyDescent="0.25">
      <c r="I3534" s="134">
        <f t="shared" si="248"/>
        <v>0.51300000000000034</v>
      </c>
      <c r="J3534" s="134">
        <f>IF('2-E-Communication'!$AG$65="no","",ROUND($I3534,4))</f>
        <v>0.51300000000000001</v>
      </c>
      <c r="K3534" s="134">
        <f>IF('2-E-Communication'!$AG$66="no","",ROUND($I3534,4))</f>
        <v>0.51300000000000001</v>
      </c>
      <c r="L3534" s="134">
        <f>IF('2-E-Communication'!$AG$67="no","",ROUND($I3534,4))</f>
        <v>0.51300000000000001</v>
      </c>
      <c r="M3534" s="134">
        <f>IF('2-E-Communication'!$AG$68="no","",ROUND($I3534,4))</f>
        <v>0.51300000000000001</v>
      </c>
    </row>
    <row r="3535" spans="9:13" x14ac:dyDescent="0.25">
      <c r="I3535" s="134">
        <f t="shared" si="248"/>
        <v>0.51400000000000035</v>
      </c>
      <c r="J3535" s="134">
        <f>IF('2-E-Communication'!$AG$65="no","",ROUND($I3535,4))</f>
        <v>0.51400000000000001</v>
      </c>
      <c r="K3535" s="134">
        <f>IF('2-E-Communication'!$AG$66="no","",ROUND($I3535,4))</f>
        <v>0.51400000000000001</v>
      </c>
      <c r="L3535" s="134">
        <f>IF('2-E-Communication'!$AG$67="no","",ROUND($I3535,4))</f>
        <v>0.51400000000000001</v>
      </c>
      <c r="M3535" s="134">
        <f>IF('2-E-Communication'!$AG$68="no","",ROUND($I3535,4))</f>
        <v>0.51400000000000001</v>
      </c>
    </row>
    <row r="3536" spans="9:13" x14ac:dyDescent="0.25">
      <c r="I3536" s="134">
        <f t="shared" si="248"/>
        <v>0.51500000000000035</v>
      </c>
      <c r="J3536" s="134">
        <f>IF('2-E-Communication'!$AG$65="no","",ROUND($I3536,4))</f>
        <v>0.51500000000000001</v>
      </c>
      <c r="K3536" s="134">
        <f>IF('2-E-Communication'!$AG$66="no","",ROUND($I3536,4))</f>
        <v>0.51500000000000001</v>
      </c>
      <c r="L3536" s="134">
        <f>IF('2-E-Communication'!$AG$67="no","",ROUND($I3536,4))</f>
        <v>0.51500000000000001</v>
      </c>
      <c r="M3536" s="134">
        <f>IF('2-E-Communication'!$AG$68="no","",ROUND($I3536,4))</f>
        <v>0.51500000000000001</v>
      </c>
    </row>
    <row r="3537" spans="9:13" x14ac:dyDescent="0.25">
      <c r="I3537" s="134">
        <f t="shared" si="248"/>
        <v>0.51600000000000035</v>
      </c>
      <c r="J3537" s="134">
        <f>IF('2-E-Communication'!$AG$65="no","",ROUND($I3537,4))</f>
        <v>0.51600000000000001</v>
      </c>
      <c r="K3537" s="134">
        <f>IF('2-E-Communication'!$AG$66="no","",ROUND($I3537,4))</f>
        <v>0.51600000000000001</v>
      </c>
      <c r="L3537" s="134">
        <f>IF('2-E-Communication'!$AG$67="no","",ROUND($I3537,4))</f>
        <v>0.51600000000000001</v>
      </c>
      <c r="M3537" s="134">
        <f>IF('2-E-Communication'!$AG$68="no","",ROUND($I3537,4))</f>
        <v>0.51600000000000001</v>
      </c>
    </row>
    <row r="3538" spans="9:13" x14ac:dyDescent="0.25">
      <c r="I3538" s="134">
        <f t="shared" si="248"/>
        <v>0.51700000000000035</v>
      </c>
      <c r="J3538" s="134">
        <f>IF('2-E-Communication'!$AG$65="no","",ROUND($I3538,4))</f>
        <v>0.51700000000000002</v>
      </c>
      <c r="K3538" s="134">
        <f>IF('2-E-Communication'!$AG$66="no","",ROUND($I3538,4))</f>
        <v>0.51700000000000002</v>
      </c>
      <c r="L3538" s="134">
        <f>IF('2-E-Communication'!$AG$67="no","",ROUND($I3538,4))</f>
        <v>0.51700000000000002</v>
      </c>
      <c r="M3538" s="134">
        <f>IF('2-E-Communication'!$AG$68="no","",ROUND($I3538,4))</f>
        <v>0.51700000000000002</v>
      </c>
    </row>
    <row r="3539" spans="9:13" x14ac:dyDescent="0.25">
      <c r="I3539" s="134">
        <f t="shared" si="248"/>
        <v>0.51800000000000035</v>
      </c>
      <c r="J3539" s="134">
        <f>IF('2-E-Communication'!$AG$65="no","",ROUND($I3539,4))</f>
        <v>0.51800000000000002</v>
      </c>
      <c r="K3539" s="134">
        <f>IF('2-E-Communication'!$AG$66="no","",ROUND($I3539,4))</f>
        <v>0.51800000000000002</v>
      </c>
      <c r="L3539" s="134">
        <f>IF('2-E-Communication'!$AG$67="no","",ROUND($I3539,4))</f>
        <v>0.51800000000000002</v>
      </c>
      <c r="M3539" s="134">
        <f>IF('2-E-Communication'!$AG$68="no","",ROUND($I3539,4))</f>
        <v>0.51800000000000002</v>
      </c>
    </row>
    <row r="3540" spans="9:13" x14ac:dyDescent="0.25">
      <c r="I3540" s="134">
        <f t="shared" si="248"/>
        <v>0.51900000000000035</v>
      </c>
      <c r="J3540" s="134">
        <f>IF('2-E-Communication'!$AG$65="no","",ROUND($I3540,4))</f>
        <v>0.51900000000000002</v>
      </c>
      <c r="K3540" s="134">
        <f>IF('2-E-Communication'!$AG$66="no","",ROUND($I3540,4))</f>
        <v>0.51900000000000002</v>
      </c>
      <c r="L3540" s="134">
        <f>IF('2-E-Communication'!$AG$67="no","",ROUND($I3540,4))</f>
        <v>0.51900000000000002</v>
      </c>
      <c r="M3540" s="134">
        <f>IF('2-E-Communication'!$AG$68="no","",ROUND($I3540,4))</f>
        <v>0.51900000000000002</v>
      </c>
    </row>
    <row r="3541" spans="9:13" x14ac:dyDescent="0.25">
      <c r="I3541" s="134">
        <f t="shared" si="248"/>
        <v>0.52000000000000035</v>
      </c>
      <c r="J3541" s="134">
        <f>IF('2-E-Communication'!$AG$65="no","",ROUND($I3541,4))</f>
        <v>0.52</v>
      </c>
      <c r="K3541" s="134">
        <f>IF('2-E-Communication'!$AG$66="no","",ROUND($I3541,4))</f>
        <v>0.52</v>
      </c>
      <c r="L3541" s="134">
        <f>IF('2-E-Communication'!$AG$67="no","",ROUND($I3541,4))</f>
        <v>0.52</v>
      </c>
      <c r="M3541" s="134">
        <f>IF('2-E-Communication'!$AG$68="no","",ROUND($I3541,4))</f>
        <v>0.52</v>
      </c>
    </row>
    <row r="3542" spans="9:13" x14ac:dyDescent="0.25">
      <c r="I3542" s="134">
        <f t="shared" si="248"/>
        <v>0.52100000000000035</v>
      </c>
      <c r="J3542" s="134">
        <f>IF('2-E-Communication'!$AG$65="no","",ROUND($I3542,4))</f>
        <v>0.52100000000000002</v>
      </c>
      <c r="K3542" s="134">
        <f>IF('2-E-Communication'!$AG$66="no","",ROUND($I3542,4))</f>
        <v>0.52100000000000002</v>
      </c>
      <c r="L3542" s="134">
        <f>IF('2-E-Communication'!$AG$67="no","",ROUND($I3542,4))</f>
        <v>0.52100000000000002</v>
      </c>
      <c r="M3542" s="134">
        <f>IF('2-E-Communication'!$AG$68="no","",ROUND($I3542,4))</f>
        <v>0.52100000000000002</v>
      </c>
    </row>
    <row r="3543" spans="9:13" x14ac:dyDescent="0.25">
      <c r="I3543" s="134">
        <f t="shared" si="248"/>
        <v>0.52200000000000035</v>
      </c>
      <c r="J3543" s="134">
        <f>IF('2-E-Communication'!$AG$65="no","",ROUND($I3543,4))</f>
        <v>0.52200000000000002</v>
      </c>
      <c r="K3543" s="134">
        <f>IF('2-E-Communication'!$AG$66="no","",ROUND($I3543,4))</f>
        <v>0.52200000000000002</v>
      </c>
      <c r="L3543" s="134">
        <f>IF('2-E-Communication'!$AG$67="no","",ROUND($I3543,4))</f>
        <v>0.52200000000000002</v>
      </c>
      <c r="M3543" s="134">
        <f>IF('2-E-Communication'!$AG$68="no","",ROUND($I3543,4))</f>
        <v>0.52200000000000002</v>
      </c>
    </row>
    <row r="3544" spans="9:13" x14ac:dyDescent="0.25">
      <c r="I3544" s="134">
        <f t="shared" si="248"/>
        <v>0.52300000000000035</v>
      </c>
      <c r="J3544" s="134">
        <f>IF('2-E-Communication'!$AG$65="no","",ROUND($I3544,4))</f>
        <v>0.52300000000000002</v>
      </c>
      <c r="K3544" s="134">
        <f>IF('2-E-Communication'!$AG$66="no","",ROUND($I3544,4))</f>
        <v>0.52300000000000002</v>
      </c>
      <c r="L3544" s="134">
        <f>IF('2-E-Communication'!$AG$67="no","",ROUND($I3544,4))</f>
        <v>0.52300000000000002</v>
      </c>
      <c r="M3544" s="134">
        <f>IF('2-E-Communication'!$AG$68="no","",ROUND($I3544,4))</f>
        <v>0.52300000000000002</v>
      </c>
    </row>
    <row r="3545" spans="9:13" x14ac:dyDescent="0.25">
      <c r="I3545" s="134">
        <f t="shared" si="248"/>
        <v>0.52400000000000035</v>
      </c>
      <c r="J3545" s="134">
        <f>IF('2-E-Communication'!$AG$65="no","",ROUND($I3545,4))</f>
        <v>0.52400000000000002</v>
      </c>
      <c r="K3545" s="134">
        <f>IF('2-E-Communication'!$AG$66="no","",ROUND($I3545,4))</f>
        <v>0.52400000000000002</v>
      </c>
      <c r="L3545" s="134">
        <f>IF('2-E-Communication'!$AG$67="no","",ROUND($I3545,4))</f>
        <v>0.52400000000000002</v>
      </c>
      <c r="M3545" s="134">
        <f>IF('2-E-Communication'!$AG$68="no","",ROUND($I3545,4))</f>
        <v>0.52400000000000002</v>
      </c>
    </row>
    <row r="3546" spans="9:13" x14ac:dyDescent="0.25">
      <c r="I3546" s="134">
        <f t="shared" si="248"/>
        <v>0.52500000000000036</v>
      </c>
      <c r="J3546" s="134">
        <f>IF('2-E-Communication'!$AG$65="no","",ROUND($I3546,4))</f>
        <v>0.52500000000000002</v>
      </c>
      <c r="K3546" s="134">
        <f>IF('2-E-Communication'!$AG$66="no","",ROUND($I3546,4))</f>
        <v>0.52500000000000002</v>
      </c>
      <c r="L3546" s="134">
        <f>IF('2-E-Communication'!$AG$67="no","",ROUND($I3546,4))</f>
        <v>0.52500000000000002</v>
      </c>
      <c r="M3546" s="134">
        <f>IF('2-E-Communication'!$AG$68="no","",ROUND($I3546,4))</f>
        <v>0.52500000000000002</v>
      </c>
    </row>
    <row r="3547" spans="9:13" x14ac:dyDescent="0.25">
      <c r="I3547" s="134">
        <f t="shared" si="248"/>
        <v>0.52600000000000036</v>
      </c>
      <c r="J3547" s="134">
        <f>IF('2-E-Communication'!$AG$65="no","",ROUND($I3547,4))</f>
        <v>0.52600000000000002</v>
      </c>
      <c r="K3547" s="134">
        <f>IF('2-E-Communication'!$AG$66="no","",ROUND($I3547,4))</f>
        <v>0.52600000000000002</v>
      </c>
      <c r="L3547" s="134">
        <f>IF('2-E-Communication'!$AG$67="no","",ROUND($I3547,4))</f>
        <v>0.52600000000000002</v>
      </c>
      <c r="M3547" s="134">
        <f>IF('2-E-Communication'!$AG$68="no","",ROUND($I3547,4))</f>
        <v>0.52600000000000002</v>
      </c>
    </row>
    <row r="3548" spans="9:13" x14ac:dyDescent="0.25">
      <c r="I3548" s="134">
        <f t="shared" si="248"/>
        <v>0.52700000000000036</v>
      </c>
      <c r="J3548" s="134">
        <f>IF('2-E-Communication'!$AG$65="no","",ROUND($I3548,4))</f>
        <v>0.52700000000000002</v>
      </c>
      <c r="K3548" s="134">
        <f>IF('2-E-Communication'!$AG$66="no","",ROUND($I3548,4))</f>
        <v>0.52700000000000002</v>
      </c>
      <c r="L3548" s="134">
        <f>IF('2-E-Communication'!$AG$67="no","",ROUND($I3548,4))</f>
        <v>0.52700000000000002</v>
      </c>
      <c r="M3548" s="134">
        <f>IF('2-E-Communication'!$AG$68="no","",ROUND($I3548,4))</f>
        <v>0.52700000000000002</v>
      </c>
    </row>
    <row r="3549" spans="9:13" x14ac:dyDescent="0.25">
      <c r="I3549" s="134">
        <f t="shared" si="248"/>
        <v>0.52800000000000036</v>
      </c>
      <c r="J3549" s="134">
        <f>IF('2-E-Communication'!$AG$65="no","",ROUND($I3549,4))</f>
        <v>0.52800000000000002</v>
      </c>
      <c r="K3549" s="134">
        <f>IF('2-E-Communication'!$AG$66="no","",ROUND($I3549,4))</f>
        <v>0.52800000000000002</v>
      </c>
      <c r="L3549" s="134">
        <f>IF('2-E-Communication'!$AG$67="no","",ROUND($I3549,4))</f>
        <v>0.52800000000000002</v>
      </c>
      <c r="M3549" s="134">
        <f>IF('2-E-Communication'!$AG$68="no","",ROUND($I3549,4))</f>
        <v>0.52800000000000002</v>
      </c>
    </row>
    <row r="3550" spans="9:13" x14ac:dyDescent="0.25">
      <c r="I3550" s="134">
        <f t="shared" si="248"/>
        <v>0.52900000000000036</v>
      </c>
      <c r="J3550" s="134">
        <f>IF('2-E-Communication'!$AG$65="no","",ROUND($I3550,4))</f>
        <v>0.52900000000000003</v>
      </c>
      <c r="K3550" s="134">
        <f>IF('2-E-Communication'!$AG$66="no","",ROUND($I3550,4))</f>
        <v>0.52900000000000003</v>
      </c>
      <c r="L3550" s="134">
        <f>IF('2-E-Communication'!$AG$67="no","",ROUND($I3550,4))</f>
        <v>0.52900000000000003</v>
      </c>
      <c r="M3550" s="134">
        <f>IF('2-E-Communication'!$AG$68="no","",ROUND($I3550,4))</f>
        <v>0.52900000000000003</v>
      </c>
    </row>
    <row r="3551" spans="9:13" x14ac:dyDescent="0.25">
      <c r="I3551" s="134">
        <f t="shared" si="248"/>
        <v>0.53000000000000036</v>
      </c>
      <c r="J3551" s="134">
        <f>IF('2-E-Communication'!$AG$65="no","",ROUND($I3551,4))</f>
        <v>0.53</v>
      </c>
      <c r="K3551" s="134">
        <f>IF('2-E-Communication'!$AG$66="no","",ROUND($I3551,4))</f>
        <v>0.53</v>
      </c>
      <c r="L3551" s="134">
        <f>IF('2-E-Communication'!$AG$67="no","",ROUND($I3551,4))</f>
        <v>0.53</v>
      </c>
      <c r="M3551" s="134">
        <f>IF('2-E-Communication'!$AG$68="no","",ROUND($I3551,4))</f>
        <v>0.53</v>
      </c>
    </row>
    <row r="3552" spans="9:13" x14ac:dyDescent="0.25">
      <c r="I3552" s="134">
        <f t="shared" si="248"/>
        <v>0.53100000000000036</v>
      </c>
      <c r="J3552" s="134">
        <f>IF('2-E-Communication'!$AG$65="no","",ROUND($I3552,4))</f>
        <v>0.53100000000000003</v>
      </c>
      <c r="K3552" s="134">
        <f>IF('2-E-Communication'!$AG$66="no","",ROUND($I3552,4))</f>
        <v>0.53100000000000003</v>
      </c>
      <c r="L3552" s="134">
        <f>IF('2-E-Communication'!$AG$67="no","",ROUND($I3552,4))</f>
        <v>0.53100000000000003</v>
      </c>
      <c r="M3552" s="134">
        <f>IF('2-E-Communication'!$AG$68="no","",ROUND($I3552,4))</f>
        <v>0.53100000000000003</v>
      </c>
    </row>
    <row r="3553" spans="9:13" x14ac:dyDescent="0.25">
      <c r="I3553" s="134">
        <f t="shared" si="248"/>
        <v>0.53200000000000036</v>
      </c>
      <c r="J3553" s="134">
        <f>IF('2-E-Communication'!$AG$65="no","",ROUND($I3553,4))</f>
        <v>0.53200000000000003</v>
      </c>
      <c r="K3553" s="134">
        <f>IF('2-E-Communication'!$AG$66="no","",ROUND($I3553,4))</f>
        <v>0.53200000000000003</v>
      </c>
      <c r="L3553" s="134">
        <f>IF('2-E-Communication'!$AG$67="no","",ROUND($I3553,4))</f>
        <v>0.53200000000000003</v>
      </c>
      <c r="M3553" s="134">
        <f>IF('2-E-Communication'!$AG$68="no","",ROUND($I3553,4))</f>
        <v>0.53200000000000003</v>
      </c>
    </row>
    <row r="3554" spans="9:13" x14ac:dyDescent="0.25">
      <c r="I3554" s="134">
        <f t="shared" si="248"/>
        <v>0.53300000000000036</v>
      </c>
      <c r="J3554" s="134">
        <f>IF('2-E-Communication'!$AG$65="no","",ROUND($I3554,4))</f>
        <v>0.53300000000000003</v>
      </c>
      <c r="K3554" s="134">
        <f>IF('2-E-Communication'!$AG$66="no","",ROUND($I3554,4))</f>
        <v>0.53300000000000003</v>
      </c>
      <c r="L3554" s="134">
        <f>IF('2-E-Communication'!$AG$67="no","",ROUND($I3554,4))</f>
        <v>0.53300000000000003</v>
      </c>
      <c r="M3554" s="134">
        <f>IF('2-E-Communication'!$AG$68="no","",ROUND($I3554,4))</f>
        <v>0.53300000000000003</v>
      </c>
    </row>
    <row r="3555" spans="9:13" x14ac:dyDescent="0.25">
      <c r="I3555" s="134">
        <f t="shared" si="248"/>
        <v>0.53400000000000036</v>
      </c>
      <c r="J3555" s="134">
        <f>IF('2-E-Communication'!$AG$65="no","",ROUND($I3555,4))</f>
        <v>0.53400000000000003</v>
      </c>
      <c r="K3555" s="134">
        <f>IF('2-E-Communication'!$AG$66="no","",ROUND($I3555,4))</f>
        <v>0.53400000000000003</v>
      </c>
      <c r="L3555" s="134">
        <f>IF('2-E-Communication'!$AG$67="no","",ROUND($I3555,4))</f>
        <v>0.53400000000000003</v>
      </c>
      <c r="M3555" s="134">
        <f>IF('2-E-Communication'!$AG$68="no","",ROUND($I3555,4))</f>
        <v>0.53400000000000003</v>
      </c>
    </row>
    <row r="3556" spans="9:13" x14ac:dyDescent="0.25">
      <c r="I3556" s="134">
        <f t="shared" si="248"/>
        <v>0.53500000000000036</v>
      </c>
      <c r="J3556" s="134">
        <f>IF('2-E-Communication'!$AG$65="no","",ROUND($I3556,4))</f>
        <v>0.53500000000000003</v>
      </c>
      <c r="K3556" s="134">
        <f>IF('2-E-Communication'!$AG$66="no","",ROUND($I3556,4))</f>
        <v>0.53500000000000003</v>
      </c>
      <c r="L3556" s="134">
        <f>IF('2-E-Communication'!$AG$67="no","",ROUND($I3556,4))</f>
        <v>0.53500000000000003</v>
      </c>
      <c r="M3556" s="134">
        <f>IF('2-E-Communication'!$AG$68="no","",ROUND($I3556,4))</f>
        <v>0.53500000000000003</v>
      </c>
    </row>
    <row r="3557" spans="9:13" x14ac:dyDescent="0.25">
      <c r="I3557" s="134">
        <f t="shared" si="248"/>
        <v>0.53600000000000037</v>
      </c>
      <c r="J3557" s="134">
        <f>IF('2-E-Communication'!$AG$65="no","",ROUND($I3557,4))</f>
        <v>0.53600000000000003</v>
      </c>
      <c r="K3557" s="134">
        <f>IF('2-E-Communication'!$AG$66="no","",ROUND($I3557,4))</f>
        <v>0.53600000000000003</v>
      </c>
      <c r="L3557" s="134">
        <f>IF('2-E-Communication'!$AG$67="no","",ROUND($I3557,4))</f>
        <v>0.53600000000000003</v>
      </c>
      <c r="M3557" s="134">
        <f>IF('2-E-Communication'!$AG$68="no","",ROUND($I3557,4))</f>
        <v>0.53600000000000003</v>
      </c>
    </row>
    <row r="3558" spans="9:13" x14ac:dyDescent="0.25">
      <c r="I3558" s="134">
        <f t="shared" si="248"/>
        <v>0.53700000000000037</v>
      </c>
      <c r="J3558" s="134">
        <f>IF('2-E-Communication'!$AG$65="no","",ROUND($I3558,4))</f>
        <v>0.53700000000000003</v>
      </c>
      <c r="K3558" s="134">
        <f>IF('2-E-Communication'!$AG$66="no","",ROUND($I3558,4))</f>
        <v>0.53700000000000003</v>
      </c>
      <c r="L3558" s="134">
        <f>IF('2-E-Communication'!$AG$67="no","",ROUND($I3558,4))</f>
        <v>0.53700000000000003</v>
      </c>
      <c r="M3558" s="134">
        <f>IF('2-E-Communication'!$AG$68="no","",ROUND($I3558,4))</f>
        <v>0.53700000000000003</v>
      </c>
    </row>
    <row r="3559" spans="9:13" x14ac:dyDescent="0.25">
      <c r="I3559" s="134">
        <f t="shared" si="248"/>
        <v>0.53800000000000037</v>
      </c>
      <c r="J3559" s="134">
        <f>IF('2-E-Communication'!$AG$65="no","",ROUND($I3559,4))</f>
        <v>0.53800000000000003</v>
      </c>
      <c r="K3559" s="134">
        <f>IF('2-E-Communication'!$AG$66="no","",ROUND($I3559,4))</f>
        <v>0.53800000000000003</v>
      </c>
      <c r="L3559" s="134">
        <f>IF('2-E-Communication'!$AG$67="no","",ROUND($I3559,4))</f>
        <v>0.53800000000000003</v>
      </c>
      <c r="M3559" s="134">
        <f>IF('2-E-Communication'!$AG$68="no","",ROUND($I3559,4))</f>
        <v>0.53800000000000003</v>
      </c>
    </row>
    <row r="3560" spans="9:13" x14ac:dyDescent="0.25">
      <c r="I3560" s="134">
        <f t="shared" si="248"/>
        <v>0.53900000000000037</v>
      </c>
      <c r="J3560" s="134">
        <f>IF('2-E-Communication'!$AG$65="no","",ROUND($I3560,4))</f>
        <v>0.53900000000000003</v>
      </c>
      <c r="K3560" s="134">
        <f>IF('2-E-Communication'!$AG$66="no","",ROUND($I3560,4))</f>
        <v>0.53900000000000003</v>
      </c>
      <c r="L3560" s="134">
        <f>IF('2-E-Communication'!$AG$67="no","",ROUND($I3560,4))</f>
        <v>0.53900000000000003</v>
      </c>
      <c r="M3560" s="134">
        <f>IF('2-E-Communication'!$AG$68="no","",ROUND($I3560,4))</f>
        <v>0.53900000000000003</v>
      </c>
    </row>
    <row r="3561" spans="9:13" x14ac:dyDescent="0.25">
      <c r="I3561" s="134">
        <f t="shared" si="248"/>
        <v>0.54000000000000037</v>
      </c>
      <c r="J3561" s="134">
        <f>IF('2-E-Communication'!$AG$65="no","",ROUND($I3561,4))</f>
        <v>0.54</v>
      </c>
      <c r="K3561" s="134">
        <f>IF('2-E-Communication'!$AG$66="no","",ROUND($I3561,4))</f>
        <v>0.54</v>
      </c>
      <c r="L3561" s="134">
        <f>IF('2-E-Communication'!$AG$67="no","",ROUND($I3561,4))</f>
        <v>0.54</v>
      </c>
      <c r="M3561" s="134">
        <f>IF('2-E-Communication'!$AG$68="no","",ROUND($I3561,4))</f>
        <v>0.54</v>
      </c>
    </row>
    <row r="3562" spans="9:13" x14ac:dyDescent="0.25">
      <c r="I3562" s="134">
        <f t="shared" si="248"/>
        <v>0.54100000000000037</v>
      </c>
      <c r="J3562" s="134">
        <f>IF('2-E-Communication'!$AG$65="no","",ROUND($I3562,4))</f>
        <v>0.54100000000000004</v>
      </c>
      <c r="K3562" s="134">
        <f>IF('2-E-Communication'!$AG$66="no","",ROUND($I3562,4))</f>
        <v>0.54100000000000004</v>
      </c>
      <c r="L3562" s="134">
        <f>IF('2-E-Communication'!$AG$67="no","",ROUND($I3562,4))</f>
        <v>0.54100000000000004</v>
      </c>
      <c r="M3562" s="134">
        <f>IF('2-E-Communication'!$AG$68="no","",ROUND($I3562,4))</f>
        <v>0.54100000000000004</v>
      </c>
    </row>
    <row r="3563" spans="9:13" x14ac:dyDescent="0.25">
      <c r="I3563" s="134">
        <f t="shared" si="248"/>
        <v>0.54200000000000037</v>
      </c>
      <c r="J3563" s="134">
        <f>IF('2-E-Communication'!$AG$65="no","",ROUND($I3563,4))</f>
        <v>0.54200000000000004</v>
      </c>
      <c r="K3563" s="134">
        <f>IF('2-E-Communication'!$AG$66="no","",ROUND($I3563,4))</f>
        <v>0.54200000000000004</v>
      </c>
      <c r="L3563" s="134">
        <f>IF('2-E-Communication'!$AG$67="no","",ROUND($I3563,4))</f>
        <v>0.54200000000000004</v>
      </c>
      <c r="M3563" s="134">
        <f>IF('2-E-Communication'!$AG$68="no","",ROUND($I3563,4))</f>
        <v>0.54200000000000004</v>
      </c>
    </row>
    <row r="3564" spans="9:13" x14ac:dyDescent="0.25">
      <c r="I3564" s="134">
        <f t="shared" si="248"/>
        <v>0.54300000000000037</v>
      </c>
      <c r="J3564" s="134">
        <f>IF('2-E-Communication'!$AG$65="no","",ROUND($I3564,4))</f>
        <v>0.54300000000000004</v>
      </c>
      <c r="K3564" s="134">
        <f>IF('2-E-Communication'!$AG$66="no","",ROUND($I3564,4))</f>
        <v>0.54300000000000004</v>
      </c>
      <c r="L3564" s="134">
        <f>IF('2-E-Communication'!$AG$67="no","",ROUND($I3564,4))</f>
        <v>0.54300000000000004</v>
      </c>
      <c r="M3564" s="134">
        <f>IF('2-E-Communication'!$AG$68="no","",ROUND($I3564,4))</f>
        <v>0.54300000000000004</v>
      </c>
    </row>
    <row r="3565" spans="9:13" x14ac:dyDescent="0.25">
      <c r="I3565" s="134">
        <f t="shared" si="248"/>
        <v>0.54400000000000037</v>
      </c>
      <c r="J3565" s="134">
        <f>IF('2-E-Communication'!$AG$65="no","",ROUND($I3565,4))</f>
        <v>0.54400000000000004</v>
      </c>
      <c r="K3565" s="134">
        <f>IF('2-E-Communication'!$AG$66="no","",ROUND($I3565,4))</f>
        <v>0.54400000000000004</v>
      </c>
      <c r="L3565" s="134">
        <f>IF('2-E-Communication'!$AG$67="no","",ROUND($I3565,4))</f>
        <v>0.54400000000000004</v>
      </c>
      <c r="M3565" s="134">
        <f>IF('2-E-Communication'!$AG$68="no","",ROUND($I3565,4))</f>
        <v>0.54400000000000004</v>
      </c>
    </row>
    <row r="3566" spans="9:13" x14ac:dyDescent="0.25">
      <c r="I3566" s="134">
        <f t="shared" si="248"/>
        <v>0.54500000000000037</v>
      </c>
      <c r="J3566" s="134">
        <f>IF('2-E-Communication'!$AG$65="no","",ROUND($I3566,4))</f>
        <v>0.54500000000000004</v>
      </c>
      <c r="K3566" s="134">
        <f>IF('2-E-Communication'!$AG$66="no","",ROUND($I3566,4))</f>
        <v>0.54500000000000004</v>
      </c>
      <c r="L3566" s="134">
        <f>IF('2-E-Communication'!$AG$67="no","",ROUND($I3566,4))</f>
        <v>0.54500000000000004</v>
      </c>
      <c r="M3566" s="134">
        <f>IF('2-E-Communication'!$AG$68="no","",ROUND($I3566,4))</f>
        <v>0.54500000000000004</v>
      </c>
    </row>
    <row r="3567" spans="9:13" x14ac:dyDescent="0.25">
      <c r="I3567" s="134">
        <f t="shared" si="248"/>
        <v>0.54600000000000037</v>
      </c>
      <c r="J3567" s="134">
        <f>IF('2-E-Communication'!$AG$65="no","",ROUND($I3567,4))</f>
        <v>0.54600000000000004</v>
      </c>
      <c r="K3567" s="134">
        <f>IF('2-E-Communication'!$AG$66="no","",ROUND($I3567,4))</f>
        <v>0.54600000000000004</v>
      </c>
      <c r="L3567" s="134">
        <f>IF('2-E-Communication'!$AG$67="no","",ROUND($I3567,4))</f>
        <v>0.54600000000000004</v>
      </c>
      <c r="M3567" s="134">
        <f>IF('2-E-Communication'!$AG$68="no","",ROUND($I3567,4))</f>
        <v>0.54600000000000004</v>
      </c>
    </row>
    <row r="3568" spans="9:13" x14ac:dyDescent="0.25">
      <c r="I3568" s="134">
        <f t="shared" si="248"/>
        <v>0.54700000000000037</v>
      </c>
      <c r="J3568" s="134">
        <f>IF('2-E-Communication'!$AG$65="no","",ROUND($I3568,4))</f>
        <v>0.54700000000000004</v>
      </c>
      <c r="K3568" s="134">
        <f>IF('2-E-Communication'!$AG$66="no","",ROUND($I3568,4))</f>
        <v>0.54700000000000004</v>
      </c>
      <c r="L3568" s="134">
        <f>IF('2-E-Communication'!$AG$67="no","",ROUND($I3568,4))</f>
        <v>0.54700000000000004</v>
      </c>
      <c r="M3568" s="134">
        <f>IF('2-E-Communication'!$AG$68="no","",ROUND($I3568,4))</f>
        <v>0.54700000000000004</v>
      </c>
    </row>
    <row r="3569" spans="9:13" x14ac:dyDescent="0.25">
      <c r="I3569" s="134">
        <f t="shared" si="248"/>
        <v>0.54800000000000038</v>
      </c>
      <c r="J3569" s="134">
        <f>IF('2-E-Communication'!$AG$65="no","",ROUND($I3569,4))</f>
        <v>0.54800000000000004</v>
      </c>
      <c r="K3569" s="134">
        <f>IF('2-E-Communication'!$AG$66="no","",ROUND($I3569,4))</f>
        <v>0.54800000000000004</v>
      </c>
      <c r="L3569" s="134">
        <f>IF('2-E-Communication'!$AG$67="no","",ROUND($I3569,4))</f>
        <v>0.54800000000000004</v>
      </c>
      <c r="M3569" s="134">
        <f>IF('2-E-Communication'!$AG$68="no","",ROUND($I3569,4))</f>
        <v>0.54800000000000004</v>
      </c>
    </row>
    <row r="3570" spans="9:13" x14ac:dyDescent="0.25">
      <c r="I3570" s="134">
        <f t="shared" si="248"/>
        <v>0.54900000000000038</v>
      </c>
      <c r="J3570" s="134">
        <f>IF('2-E-Communication'!$AG$65="no","",ROUND($I3570,4))</f>
        <v>0.54900000000000004</v>
      </c>
      <c r="K3570" s="134">
        <f>IF('2-E-Communication'!$AG$66="no","",ROUND($I3570,4))</f>
        <v>0.54900000000000004</v>
      </c>
      <c r="L3570" s="134">
        <f>IF('2-E-Communication'!$AG$67="no","",ROUND($I3570,4))</f>
        <v>0.54900000000000004</v>
      </c>
      <c r="M3570" s="134">
        <f>IF('2-E-Communication'!$AG$68="no","",ROUND($I3570,4))</f>
        <v>0.54900000000000004</v>
      </c>
    </row>
    <row r="3571" spans="9:13" x14ac:dyDescent="0.25">
      <c r="I3571" s="134">
        <f t="shared" si="248"/>
        <v>0.55000000000000038</v>
      </c>
      <c r="J3571" s="134">
        <f>IF('2-E-Communication'!$AG$65="no","",ROUND($I3571,4))</f>
        <v>0.55000000000000004</v>
      </c>
      <c r="K3571" s="134">
        <f>IF('2-E-Communication'!$AG$66="no","",ROUND($I3571,4))</f>
        <v>0.55000000000000004</v>
      </c>
      <c r="L3571" s="134">
        <f>IF('2-E-Communication'!$AG$67="no","",ROUND($I3571,4))</f>
        <v>0.55000000000000004</v>
      </c>
      <c r="M3571" s="134">
        <f>IF('2-E-Communication'!$AG$68="no","",ROUND($I3571,4))</f>
        <v>0.55000000000000004</v>
      </c>
    </row>
    <row r="3572" spans="9:13" x14ac:dyDescent="0.25">
      <c r="I3572" s="134">
        <f t="shared" si="248"/>
        <v>0.55100000000000038</v>
      </c>
      <c r="J3572" s="134">
        <f>IF('2-E-Communication'!$AG$65="no","",ROUND($I3572,4))</f>
        <v>0.55100000000000005</v>
      </c>
      <c r="K3572" s="134">
        <f>IF('2-E-Communication'!$AG$66="no","",ROUND($I3572,4))</f>
        <v>0.55100000000000005</v>
      </c>
      <c r="L3572" s="134">
        <f>IF('2-E-Communication'!$AG$67="no","",ROUND($I3572,4))</f>
        <v>0.55100000000000005</v>
      </c>
      <c r="M3572" s="134">
        <f>IF('2-E-Communication'!$AG$68="no","",ROUND($I3572,4))</f>
        <v>0.55100000000000005</v>
      </c>
    </row>
    <row r="3573" spans="9:13" x14ac:dyDescent="0.25">
      <c r="I3573" s="134">
        <f t="shared" si="248"/>
        <v>0.55200000000000038</v>
      </c>
      <c r="J3573" s="134">
        <f>IF('2-E-Communication'!$AG$65="no","",ROUND($I3573,4))</f>
        <v>0.55200000000000005</v>
      </c>
      <c r="K3573" s="134">
        <f>IF('2-E-Communication'!$AG$66="no","",ROUND($I3573,4))</f>
        <v>0.55200000000000005</v>
      </c>
      <c r="L3573" s="134">
        <f>IF('2-E-Communication'!$AG$67="no","",ROUND($I3573,4))</f>
        <v>0.55200000000000005</v>
      </c>
      <c r="M3573" s="134">
        <f>IF('2-E-Communication'!$AG$68="no","",ROUND($I3573,4))</f>
        <v>0.55200000000000005</v>
      </c>
    </row>
    <row r="3574" spans="9:13" x14ac:dyDescent="0.25">
      <c r="I3574" s="134">
        <f t="shared" si="248"/>
        <v>0.55300000000000038</v>
      </c>
      <c r="J3574" s="134">
        <f>IF('2-E-Communication'!$AG$65="no","",ROUND($I3574,4))</f>
        <v>0.55300000000000005</v>
      </c>
      <c r="K3574" s="134">
        <f>IF('2-E-Communication'!$AG$66="no","",ROUND($I3574,4))</f>
        <v>0.55300000000000005</v>
      </c>
      <c r="L3574" s="134">
        <f>IF('2-E-Communication'!$AG$67="no","",ROUND($I3574,4))</f>
        <v>0.55300000000000005</v>
      </c>
      <c r="M3574" s="134">
        <f>IF('2-E-Communication'!$AG$68="no","",ROUND($I3574,4))</f>
        <v>0.55300000000000005</v>
      </c>
    </row>
    <row r="3575" spans="9:13" x14ac:dyDescent="0.25">
      <c r="I3575" s="134">
        <f t="shared" si="248"/>
        <v>0.55400000000000038</v>
      </c>
      <c r="J3575" s="134">
        <f>IF('2-E-Communication'!$AG$65="no","",ROUND($I3575,4))</f>
        <v>0.55400000000000005</v>
      </c>
      <c r="K3575" s="134">
        <f>IF('2-E-Communication'!$AG$66="no","",ROUND($I3575,4))</f>
        <v>0.55400000000000005</v>
      </c>
      <c r="L3575" s="134">
        <f>IF('2-E-Communication'!$AG$67="no","",ROUND($I3575,4))</f>
        <v>0.55400000000000005</v>
      </c>
      <c r="M3575" s="134">
        <f>IF('2-E-Communication'!$AG$68="no","",ROUND($I3575,4))</f>
        <v>0.55400000000000005</v>
      </c>
    </row>
    <row r="3576" spans="9:13" x14ac:dyDescent="0.25">
      <c r="I3576" s="134">
        <f t="shared" si="248"/>
        <v>0.55500000000000038</v>
      </c>
      <c r="J3576" s="134">
        <f>IF('2-E-Communication'!$AG$65="no","",ROUND($I3576,4))</f>
        <v>0.55500000000000005</v>
      </c>
      <c r="K3576" s="134">
        <f>IF('2-E-Communication'!$AG$66="no","",ROUND($I3576,4))</f>
        <v>0.55500000000000005</v>
      </c>
      <c r="L3576" s="134">
        <f>IF('2-E-Communication'!$AG$67="no","",ROUND($I3576,4))</f>
        <v>0.55500000000000005</v>
      </c>
      <c r="M3576" s="134">
        <f>IF('2-E-Communication'!$AG$68="no","",ROUND($I3576,4))</f>
        <v>0.55500000000000005</v>
      </c>
    </row>
    <row r="3577" spans="9:13" x14ac:dyDescent="0.25">
      <c r="I3577" s="134">
        <f t="shared" si="248"/>
        <v>0.55600000000000038</v>
      </c>
      <c r="J3577" s="134">
        <f>IF('2-E-Communication'!$AG$65="no","",ROUND($I3577,4))</f>
        <v>0.55600000000000005</v>
      </c>
      <c r="K3577" s="134">
        <f>IF('2-E-Communication'!$AG$66="no","",ROUND($I3577,4))</f>
        <v>0.55600000000000005</v>
      </c>
      <c r="L3577" s="134">
        <f>IF('2-E-Communication'!$AG$67="no","",ROUND($I3577,4))</f>
        <v>0.55600000000000005</v>
      </c>
      <c r="M3577" s="134">
        <f>IF('2-E-Communication'!$AG$68="no","",ROUND($I3577,4))</f>
        <v>0.55600000000000005</v>
      </c>
    </row>
    <row r="3578" spans="9:13" x14ac:dyDescent="0.25">
      <c r="I3578" s="134">
        <f t="shared" si="248"/>
        <v>0.55700000000000038</v>
      </c>
      <c r="J3578" s="134">
        <f>IF('2-E-Communication'!$AG$65="no","",ROUND($I3578,4))</f>
        <v>0.55700000000000005</v>
      </c>
      <c r="K3578" s="134">
        <f>IF('2-E-Communication'!$AG$66="no","",ROUND($I3578,4))</f>
        <v>0.55700000000000005</v>
      </c>
      <c r="L3578" s="134">
        <f>IF('2-E-Communication'!$AG$67="no","",ROUND($I3578,4))</f>
        <v>0.55700000000000005</v>
      </c>
      <c r="M3578" s="134">
        <f>IF('2-E-Communication'!$AG$68="no","",ROUND($I3578,4))</f>
        <v>0.55700000000000005</v>
      </c>
    </row>
    <row r="3579" spans="9:13" x14ac:dyDescent="0.25">
      <c r="I3579" s="134">
        <f t="shared" si="248"/>
        <v>0.55800000000000038</v>
      </c>
      <c r="J3579" s="134">
        <f>IF('2-E-Communication'!$AG$65="no","",ROUND($I3579,4))</f>
        <v>0.55800000000000005</v>
      </c>
      <c r="K3579" s="134">
        <f>IF('2-E-Communication'!$AG$66="no","",ROUND($I3579,4))</f>
        <v>0.55800000000000005</v>
      </c>
      <c r="L3579" s="134">
        <f>IF('2-E-Communication'!$AG$67="no","",ROUND($I3579,4))</f>
        <v>0.55800000000000005</v>
      </c>
      <c r="M3579" s="134">
        <f>IF('2-E-Communication'!$AG$68="no","",ROUND($I3579,4))</f>
        <v>0.55800000000000005</v>
      </c>
    </row>
    <row r="3580" spans="9:13" x14ac:dyDescent="0.25">
      <c r="I3580" s="134">
        <f t="shared" si="248"/>
        <v>0.55900000000000039</v>
      </c>
      <c r="J3580" s="134">
        <f>IF('2-E-Communication'!$AG$65="no","",ROUND($I3580,4))</f>
        <v>0.55900000000000005</v>
      </c>
      <c r="K3580" s="134">
        <f>IF('2-E-Communication'!$AG$66="no","",ROUND($I3580,4))</f>
        <v>0.55900000000000005</v>
      </c>
      <c r="L3580" s="134">
        <f>IF('2-E-Communication'!$AG$67="no","",ROUND($I3580,4))</f>
        <v>0.55900000000000005</v>
      </c>
      <c r="M3580" s="134">
        <f>IF('2-E-Communication'!$AG$68="no","",ROUND($I3580,4))</f>
        <v>0.55900000000000005</v>
      </c>
    </row>
    <row r="3581" spans="9:13" x14ac:dyDescent="0.25">
      <c r="I3581" s="134">
        <f t="shared" si="248"/>
        <v>0.56000000000000039</v>
      </c>
      <c r="J3581" s="134">
        <f>IF('2-E-Communication'!$AG$65="no","",ROUND($I3581,4))</f>
        <v>0.56000000000000005</v>
      </c>
      <c r="K3581" s="134">
        <f>IF('2-E-Communication'!$AG$66="no","",ROUND($I3581,4))</f>
        <v>0.56000000000000005</v>
      </c>
      <c r="L3581" s="134">
        <f>IF('2-E-Communication'!$AG$67="no","",ROUND($I3581,4))</f>
        <v>0.56000000000000005</v>
      </c>
      <c r="M3581" s="134">
        <f>IF('2-E-Communication'!$AG$68="no","",ROUND($I3581,4))</f>
        <v>0.56000000000000005</v>
      </c>
    </row>
    <row r="3582" spans="9:13" x14ac:dyDescent="0.25">
      <c r="I3582" s="134">
        <f t="shared" si="248"/>
        <v>0.56100000000000039</v>
      </c>
      <c r="J3582" s="134">
        <f>IF('2-E-Communication'!$AG$65="no","",ROUND($I3582,4))</f>
        <v>0.56100000000000005</v>
      </c>
      <c r="K3582" s="134">
        <f>IF('2-E-Communication'!$AG$66="no","",ROUND($I3582,4))</f>
        <v>0.56100000000000005</v>
      </c>
      <c r="L3582" s="134">
        <f>IF('2-E-Communication'!$AG$67="no","",ROUND($I3582,4))</f>
        <v>0.56100000000000005</v>
      </c>
      <c r="M3582" s="134">
        <f>IF('2-E-Communication'!$AG$68="no","",ROUND($I3582,4))</f>
        <v>0.56100000000000005</v>
      </c>
    </row>
    <row r="3583" spans="9:13" x14ac:dyDescent="0.25">
      <c r="I3583" s="134">
        <f t="shared" si="248"/>
        <v>0.56200000000000039</v>
      </c>
      <c r="J3583" s="134">
        <f>IF('2-E-Communication'!$AG$65="no","",ROUND($I3583,4))</f>
        <v>0.56200000000000006</v>
      </c>
      <c r="K3583" s="134">
        <f>IF('2-E-Communication'!$AG$66="no","",ROUND($I3583,4))</f>
        <v>0.56200000000000006</v>
      </c>
      <c r="L3583" s="134">
        <f>IF('2-E-Communication'!$AG$67="no","",ROUND($I3583,4))</f>
        <v>0.56200000000000006</v>
      </c>
      <c r="M3583" s="134">
        <f>IF('2-E-Communication'!$AG$68="no","",ROUND($I3583,4))</f>
        <v>0.56200000000000006</v>
      </c>
    </row>
    <row r="3584" spans="9:13" x14ac:dyDescent="0.25">
      <c r="I3584" s="134">
        <f t="shared" si="248"/>
        <v>0.56300000000000039</v>
      </c>
      <c r="J3584" s="134">
        <f>IF('2-E-Communication'!$AG$65="no","",ROUND($I3584,4))</f>
        <v>0.56299999999999994</v>
      </c>
      <c r="K3584" s="134">
        <f>IF('2-E-Communication'!$AG$66="no","",ROUND($I3584,4))</f>
        <v>0.56299999999999994</v>
      </c>
      <c r="L3584" s="134">
        <f>IF('2-E-Communication'!$AG$67="no","",ROUND($I3584,4))</f>
        <v>0.56299999999999994</v>
      </c>
      <c r="M3584" s="134">
        <f>IF('2-E-Communication'!$AG$68="no","",ROUND($I3584,4))</f>
        <v>0.56299999999999994</v>
      </c>
    </row>
    <row r="3585" spans="9:13" x14ac:dyDescent="0.25">
      <c r="I3585" s="134">
        <f t="shared" si="248"/>
        <v>0.56400000000000039</v>
      </c>
      <c r="J3585" s="134">
        <f>IF('2-E-Communication'!$AG$65="no","",ROUND($I3585,4))</f>
        <v>0.56399999999999995</v>
      </c>
      <c r="K3585" s="134">
        <f>IF('2-E-Communication'!$AG$66="no","",ROUND($I3585,4))</f>
        <v>0.56399999999999995</v>
      </c>
      <c r="L3585" s="134">
        <f>IF('2-E-Communication'!$AG$67="no","",ROUND($I3585,4))</f>
        <v>0.56399999999999995</v>
      </c>
      <c r="M3585" s="134">
        <f>IF('2-E-Communication'!$AG$68="no","",ROUND($I3585,4))</f>
        <v>0.56399999999999995</v>
      </c>
    </row>
    <row r="3586" spans="9:13" x14ac:dyDescent="0.25">
      <c r="I3586" s="134">
        <f t="shared" si="248"/>
        <v>0.56500000000000039</v>
      </c>
      <c r="J3586" s="134">
        <f>IF('2-E-Communication'!$AG$65="no","",ROUND($I3586,4))</f>
        <v>0.56499999999999995</v>
      </c>
      <c r="K3586" s="134">
        <f>IF('2-E-Communication'!$AG$66="no","",ROUND($I3586,4))</f>
        <v>0.56499999999999995</v>
      </c>
      <c r="L3586" s="134">
        <f>IF('2-E-Communication'!$AG$67="no","",ROUND($I3586,4))</f>
        <v>0.56499999999999995</v>
      </c>
      <c r="M3586" s="134">
        <f>IF('2-E-Communication'!$AG$68="no","",ROUND($I3586,4))</f>
        <v>0.56499999999999995</v>
      </c>
    </row>
    <row r="3587" spans="9:13" x14ac:dyDescent="0.25">
      <c r="I3587" s="134">
        <f t="shared" si="248"/>
        <v>0.56600000000000039</v>
      </c>
      <c r="J3587" s="134">
        <f>IF('2-E-Communication'!$AG$65="no","",ROUND($I3587,4))</f>
        <v>0.56599999999999995</v>
      </c>
      <c r="K3587" s="134">
        <f>IF('2-E-Communication'!$AG$66="no","",ROUND($I3587,4))</f>
        <v>0.56599999999999995</v>
      </c>
      <c r="L3587" s="134">
        <f>IF('2-E-Communication'!$AG$67="no","",ROUND($I3587,4))</f>
        <v>0.56599999999999995</v>
      </c>
      <c r="M3587" s="134">
        <f>IF('2-E-Communication'!$AG$68="no","",ROUND($I3587,4))</f>
        <v>0.56599999999999995</v>
      </c>
    </row>
    <row r="3588" spans="9:13" x14ac:dyDescent="0.25">
      <c r="I3588" s="134">
        <f t="shared" si="248"/>
        <v>0.56700000000000039</v>
      </c>
      <c r="J3588" s="134">
        <f>IF('2-E-Communication'!$AG$65="no","",ROUND($I3588,4))</f>
        <v>0.56699999999999995</v>
      </c>
      <c r="K3588" s="134">
        <f>IF('2-E-Communication'!$AG$66="no","",ROUND($I3588,4))</f>
        <v>0.56699999999999995</v>
      </c>
      <c r="L3588" s="134">
        <f>IF('2-E-Communication'!$AG$67="no","",ROUND($I3588,4))</f>
        <v>0.56699999999999995</v>
      </c>
      <c r="M3588" s="134">
        <f>IF('2-E-Communication'!$AG$68="no","",ROUND($I3588,4))</f>
        <v>0.56699999999999995</v>
      </c>
    </row>
    <row r="3589" spans="9:13" x14ac:dyDescent="0.25">
      <c r="I3589" s="134">
        <f t="shared" si="248"/>
        <v>0.56800000000000039</v>
      </c>
      <c r="J3589" s="134">
        <f>IF('2-E-Communication'!$AG$65="no","",ROUND($I3589,4))</f>
        <v>0.56799999999999995</v>
      </c>
      <c r="K3589" s="134">
        <f>IF('2-E-Communication'!$AG$66="no","",ROUND($I3589,4))</f>
        <v>0.56799999999999995</v>
      </c>
      <c r="L3589" s="134">
        <f>IF('2-E-Communication'!$AG$67="no","",ROUND($I3589,4))</f>
        <v>0.56799999999999995</v>
      </c>
      <c r="M3589" s="134">
        <f>IF('2-E-Communication'!$AG$68="no","",ROUND($I3589,4))</f>
        <v>0.56799999999999995</v>
      </c>
    </row>
    <row r="3590" spans="9:13" x14ac:dyDescent="0.25">
      <c r="I3590" s="134">
        <f t="shared" ref="I3590:I3653" si="249">I3589+0.001</f>
        <v>0.56900000000000039</v>
      </c>
      <c r="J3590" s="134">
        <f>IF('2-E-Communication'!$AG$65="no","",ROUND($I3590,4))</f>
        <v>0.56899999999999995</v>
      </c>
      <c r="K3590" s="134">
        <f>IF('2-E-Communication'!$AG$66="no","",ROUND($I3590,4))</f>
        <v>0.56899999999999995</v>
      </c>
      <c r="L3590" s="134">
        <f>IF('2-E-Communication'!$AG$67="no","",ROUND($I3590,4))</f>
        <v>0.56899999999999995</v>
      </c>
      <c r="M3590" s="134">
        <f>IF('2-E-Communication'!$AG$68="no","",ROUND($I3590,4))</f>
        <v>0.56899999999999995</v>
      </c>
    </row>
    <row r="3591" spans="9:13" x14ac:dyDescent="0.25">
      <c r="I3591" s="134">
        <f t="shared" si="249"/>
        <v>0.5700000000000004</v>
      </c>
      <c r="J3591" s="134">
        <f>IF('2-E-Communication'!$AG$65="no","",ROUND($I3591,4))</f>
        <v>0.56999999999999995</v>
      </c>
      <c r="K3591" s="134">
        <f>IF('2-E-Communication'!$AG$66="no","",ROUND($I3591,4))</f>
        <v>0.56999999999999995</v>
      </c>
      <c r="L3591" s="134">
        <f>IF('2-E-Communication'!$AG$67="no","",ROUND($I3591,4))</f>
        <v>0.56999999999999995</v>
      </c>
      <c r="M3591" s="134">
        <f>IF('2-E-Communication'!$AG$68="no","",ROUND($I3591,4))</f>
        <v>0.56999999999999995</v>
      </c>
    </row>
    <row r="3592" spans="9:13" x14ac:dyDescent="0.25">
      <c r="I3592" s="134">
        <f t="shared" si="249"/>
        <v>0.5710000000000004</v>
      </c>
      <c r="J3592" s="134">
        <f>IF('2-E-Communication'!$AG$65="no","",ROUND($I3592,4))</f>
        <v>0.57099999999999995</v>
      </c>
      <c r="K3592" s="134">
        <f>IF('2-E-Communication'!$AG$66="no","",ROUND($I3592,4))</f>
        <v>0.57099999999999995</v>
      </c>
      <c r="L3592" s="134">
        <f>IF('2-E-Communication'!$AG$67="no","",ROUND($I3592,4))</f>
        <v>0.57099999999999995</v>
      </c>
      <c r="M3592" s="134">
        <f>IF('2-E-Communication'!$AG$68="no","",ROUND($I3592,4))</f>
        <v>0.57099999999999995</v>
      </c>
    </row>
    <row r="3593" spans="9:13" x14ac:dyDescent="0.25">
      <c r="I3593" s="134">
        <f t="shared" si="249"/>
        <v>0.5720000000000004</v>
      </c>
      <c r="J3593" s="134">
        <f>IF('2-E-Communication'!$AG$65="no","",ROUND($I3593,4))</f>
        <v>0.57199999999999995</v>
      </c>
      <c r="K3593" s="134">
        <f>IF('2-E-Communication'!$AG$66="no","",ROUND($I3593,4))</f>
        <v>0.57199999999999995</v>
      </c>
      <c r="L3593" s="134">
        <f>IF('2-E-Communication'!$AG$67="no","",ROUND($I3593,4))</f>
        <v>0.57199999999999995</v>
      </c>
      <c r="M3593" s="134">
        <f>IF('2-E-Communication'!$AG$68="no","",ROUND($I3593,4))</f>
        <v>0.57199999999999995</v>
      </c>
    </row>
    <row r="3594" spans="9:13" x14ac:dyDescent="0.25">
      <c r="I3594" s="134">
        <f t="shared" si="249"/>
        <v>0.5730000000000004</v>
      </c>
      <c r="J3594" s="134">
        <f>IF('2-E-Communication'!$AG$65="no","",ROUND($I3594,4))</f>
        <v>0.57299999999999995</v>
      </c>
      <c r="K3594" s="134">
        <f>IF('2-E-Communication'!$AG$66="no","",ROUND($I3594,4))</f>
        <v>0.57299999999999995</v>
      </c>
      <c r="L3594" s="134">
        <f>IF('2-E-Communication'!$AG$67="no","",ROUND($I3594,4))</f>
        <v>0.57299999999999995</v>
      </c>
      <c r="M3594" s="134">
        <f>IF('2-E-Communication'!$AG$68="no","",ROUND($I3594,4))</f>
        <v>0.57299999999999995</v>
      </c>
    </row>
    <row r="3595" spans="9:13" x14ac:dyDescent="0.25">
      <c r="I3595" s="134">
        <f t="shared" si="249"/>
        <v>0.5740000000000004</v>
      </c>
      <c r="J3595" s="134">
        <f>IF('2-E-Communication'!$AG$65="no","",ROUND($I3595,4))</f>
        <v>0.57399999999999995</v>
      </c>
      <c r="K3595" s="134">
        <f>IF('2-E-Communication'!$AG$66="no","",ROUND($I3595,4))</f>
        <v>0.57399999999999995</v>
      </c>
      <c r="L3595" s="134">
        <f>IF('2-E-Communication'!$AG$67="no","",ROUND($I3595,4))</f>
        <v>0.57399999999999995</v>
      </c>
      <c r="M3595" s="134">
        <f>IF('2-E-Communication'!$AG$68="no","",ROUND($I3595,4))</f>
        <v>0.57399999999999995</v>
      </c>
    </row>
    <row r="3596" spans="9:13" x14ac:dyDescent="0.25">
      <c r="I3596" s="134">
        <f t="shared" si="249"/>
        <v>0.5750000000000004</v>
      </c>
      <c r="J3596" s="134">
        <f>IF('2-E-Communication'!$AG$65="no","",ROUND($I3596,4))</f>
        <v>0.57499999999999996</v>
      </c>
      <c r="K3596" s="134">
        <f>IF('2-E-Communication'!$AG$66="no","",ROUND($I3596,4))</f>
        <v>0.57499999999999996</v>
      </c>
      <c r="L3596" s="134">
        <f>IF('2-E-Communication'!$AG$67="no","",ROUND($I3596,4))</f>
        <v>0.57499999999999996</v>
      </c>
      <c r="M3596" s="134">
        <f>IF('2-E-Communication'!$AG$68="no","",ROUND($I3596,4))</f>
        <v>0.57499999999999996</v>
      </c>
    </row>
    <row r="3597" spans="9:13" x14ac:dyDescent="0.25">
      <c r="I3597" s="134">
        <f t="shared" si="249"/>
        <v>0.5760000000000004</v>
      </c>
      <c r="J3597" s="134">
        <f>IF('2-E-Communication'!$AG$65="no","",ROUND($I3597,4))</f>
        <v>0.57599999999999996</v>
      </c>
      <c r="K3597" s="134">
        <f>IF('2-E-Communication'!$AG$66="no","",ROUND($I3597,4))</f>
        <v>0.57599999999999996</v>
      </c>
      <c r="L3597" s="134">
        <f>IF('2-E-Communication'!$AG$67="no","",ROUND($I3597,4))</f>
        <v>0.57599999999999996</v>
      </c>
      <c r="M3597" s="134">
        <f>IF('2-E-Communication'!$AG$68="no","",ROUND($I3597,4))</f>
        <v>0.57599999999999996</v>
      </c>
    </row>
    <row r="3598" spans="9:13" x14ac:dyDescent="0.25">
      <c r="I3598" s="134">
        <f t="shared" si="249"/>
        <v>0.5770000000000004</v>
      </c>
      <c r="J3598" s="134">
        <f>IF('2-E-Communication'!$AG$65="no","",ROUND($I3598,4))</f>
        <v>0.57699999999999996</v>
      </c>
      <c r="K3598" s="134">
        <f>IF('2-E-Communication'!$AG$66="no","",ROUND($I3598,4))</f>
        <v>0.57699999999999996</v>
      </c>
      <c r="L3598" s="134">
        <f>IF('2-E-Communication'!$AG$67="no","",ROUND($I3598,4))</f>
        <v>0.57699999999999996</v>
      </c>
      <c r="M3598" s="134">
        <f>IF('2-E-Communication'!$AG$68="no","",ROUND($I3598,4))</f>
        <v>0.57699999999999996</v>
      </c>
    </row>
    <row r="3599" spans="9:13" x14ac:dyDescent="0.25">
      <c r="I3599" s="134">
        <f t="shared" si="249"/>
        <v>0.5780000000000004</v>
      </c>
      <c r="J3599" s="134">
        <f>IF('2-E-Communication'!$AG$65="no","",ROUND($I3599,4))</f>
        <v>0.57799999999999996</v>
      </c>
      <c r="K3599" s="134">
        <f>IF('2-E-Communication'!$AG$66="no","",ROUND($I3599,4))</f>
        <v>0.57799999999999996</v>
      </c>
      <c r="L3599" s="134">
        <f>IF('2-E-Communication'!$AG$67="no","",ROUND($I3599,4))</f>
        <v>0.57799999999999996</v>
      </c>
      <c r="M3599" s="134">
        <f>IF('2-E-Communication'!$AG$68="no","",ROUND($I3599,4))</f>
        <v>0.57799999999999996</v>
      </c>
    </row>
    <row r="3600" spans="9:13" x14ac:dyDescent="0.25">
      <c r="I3600" s="134">
        <f t="shared" si="249"/>
        <v>0.5790000000000004</v>
      </c>
      <c r="J3600" s="134">
        <f>IF('2-E-Communication'!$AG$65="no","",ROUND($I3600,4))</f>
        <v>0.57899999999999996</v>
      </c>
      <c r="K3600" s="134">
        <f>IF('2-E-Communication'!$AG$66="no","",ROUND($I3600,4))</f>
        <v>0.57899999999999996</v>
      </c>
      <c r="L3600" s="134">
        <f>IF('2-E-Communication'!$AG$67="no","",ROUND($I3600,4))</f>
        <v>0.57899999999999996</v>
      </c>
      <c r="M3600" s="134">
        <f>IF('2-E-Communication'!$AG$68="no","",ROUND($I3600,4))</f>
        <v>0.57899999999999996</v>
      </c>
    </row>
    <row r="3601" spans="9:13" x14ac:dyDescent="0.25">
      <c r="I3601" s="134">
        <f t="shared" si="249"/>
        <v>0.5800000000000004</v>
      </c>
      <c r="J3601" s="134">
        <f>IF('2-E-Communication'!$AG$65="no","",ROUND($I3601,4))</f>
        <v>0.57999999999999996</v>
      </c>
      <c r="K3601" s="134">
        <f>IF('2-E-Communication'!$AG$66="no","",ROUND($I3601,4))</f>
        <v>0.57999999999999996</v>
      </c>
      <c r="L3601" s="134">
        <f>IF('2-E-Communication'!$AG$67="no","",ROUND($I3601,4))</f>
        <v>0.57999999999999996</v>
      </c>
      <c r="M3601" s="134">
        <f>IF('2-E-Communication'!$AG$68="no","",ROUND($I3601,4))</f>
        <v>0.57999999999999996</v>
      </c>
    </row>
    <row r="3602" spans="9:13" x14ac:dyDescent="0.25">
      <c r="I3602" s="134">
        <f t="shared" si="249"/>
        <v>0.58100000000000041</v>
      </c>
      <c r="J3602" s="134">
        <f>IF('2-E-Communication'!$AG$65="no","",ROUND($I3602,4))</f>
        <v>0.58099999999999996</v>
      </c>
      <c r="K3602" s="134">
        <f>IF('2-E-Communication'!$AG$66="no","",ROUND($I3602,4))</f>
        <v>0.58099999999999996</v>
      </c>
      <c r="L3602" s="134">
        <f>IF('2-E-Communication'!$AG$67="no","",ROUND($I3602,4))</f>
        <v>0.58099999999999996</v>
      </c>
      <c r="M3602" s="134">
        <f>IF('2-E-Communication'!$AG$68="no","",ROUND($I3602,4))</f>
        <v>0.58099999999999996</v>
      </c>
    </row>
    <row r="3603" spans="9:13" x14ac:dyDescent="0.25">
      <c r="I3603" s="134">
        <f t="shared" si="249"/>
        <v>0.58200000000000041</v>
      </c>
      <c r="J3603" s="134">
        <f>IF('2-E-Communication'!$AG$65="no","",ROUND($I3603,4))</f>
        <v>0.58199999999999996</v>
      </c>
      <c r="K3603" s="134">
        <f>IF('2-E-Communication'!$AG$66="no","",ROUND($I3603,4))</f>
        <v>0.58199999999999996</v>
      </c>
      <c r="L3603" s="134">
        <f>IF('2-E-Communication'!$AG$67="no","",ROUND($I3603,4))</f>
        <v>0.58199999999999996</v>
      </c>
      <c r="M3603" s="134">
        <f>IF('2-E-Communication'!$AG$68="no","",ROUND($I3603,4))</f>
        <v>0.58199999999999996</v>
      </c>
    </row>
    <row r="3604" spans="9:13" x14ac:dyDescent="0.25">
      <c r="I3604" s="134">
        <f t="shared" si="249"/>
        <v>0.58300000000000041</v>
      </c>
      <c r="J3604" s="134">
        <f>IF('2-E-Communication'!$AG$65="no","",ROUND($I3604,4))</f>
        <v>0.58299999999999996</v>
      </c>
      <c r="K3604" s="134">
        <f>IF('2-E-Communication'!$AG$66="no","",ROUND($I3604,4))</f>
        <v>0.58299999999999996</v>
      </c>
      <c r="L3604" s="134">
        <f>IF('2-E-Communication'!$AG$67="no","",ROUND($I3604,4))</f>
        <v>0.58299999999999996</v>
      </c>
      <c r="M3604" s="134">
        <f>IF('2-E-Communication'!$AG$68="no","",ROUND($I3604,4))</f>
        <v>0.58299999999999996</v>
      </c>
    </row>
    <row r="3605" spans="9:13" x14ac:dyDescent="0.25">
      <c r="I3605" s="134">
        <f t="shared" si="249"/>
        <v>0.58400000000000041</v>
      </c>
      <c r="J3605" s="134">
        <f>IF('2-E-Communication'!$AG$65="no","",ROUND($I3605,4))</f>
        <v>0.58399999999999996</v>
      </c>
      <c r="K3605" s="134">
        <f>IF('2-E-Communication'!$AG$66="no","",ROUND($I3605,4))</f>
        <v>0.58399999999999996</v>
      </c>
      <c r="L3605" s="134">
        <f>IF('2-E-Communication'!$AG$67="no","",ROUND($I3605,4))</f>
        <v>0.58399999999999996</v>
      </c>
      <c r="M3605" s="134">
        <f>IF('2-E-Communication'!$AG$68="no","",ROUND($I3605,4))</f>
        <v>0.58399999999999996</v>
      </c>
    </row>
    <row r="3606" spans="9:13" x14ac:dyDescent="0.25">
      <c r="I3606" s="134">
        <f t="shared" si="249"/>
        <v>0.58500000000000041</v>
      </c>
      <c r="J3606" s="134">
        <f>IF('2-E-Communication'!$AG$65="no","",ROUND($I3606,4))</f>
        <v>0.58499999999999996</v>
      </c>
      <c r="K3606" s="134">
        <f>IF('2-E-Communication'!$AG$66="no","",ROUND($I3606,4))</f>
        <v>0.58499999999999996</v>
      </c>
      <c r="L3606" s="134">
        <f>IF('2-E-Communication'!$AG$67="no","",ROUND($I3606,4))</f>
        <v>0.58499999999999996</v>
      </c>
      <c r="M3606" s="134">
        <f>IF('2-E-Communication'!$AG$68="no","",ROUND($I3606,4))</f>
        <v>0.58499999999999996</v>
      </c>
    </row>
    <row r="3607" spans="9:13" x14ac:dyDescent="0.25">
      <c r="I3607" s="134">
        <f t="shared" si="249"/>
        <v>0.58600000000000041</v>
      </c>
      <c r="J3607" s="134">
        <f>IF('2-E-Communication'!$AG$65="no","",ROUND($I3607,4))</f>
        <v>0.58599999999999997</v>
      </c>
      <c r="K3607" s="134">
        <f>IF('2-E-Communication'!$AG$66="no","",ROUND($I3607,4))</f>
        <v>0.58599999999999997</v>
      </c>
      <c r="L3607" s="134">
        <f>IF('2-E-Communication'!$AG$67="no","",ROUND($I3607,4))</f>
        <v>0.58599999999999997</v>
      </c>
      <c r="M3607" s="134">
        <f>IF('2-E-Communication'!$AG$68="no","",ROUND($I3607,4))</f>
        <v>0.58599999999999997</v>
      </c>
    </row>
    <row r="3608" spans="9:13" x14ac:dyDescent="0.25">
      <c r="I3608" s="134">
        <f t="shared" si="249"/>
        <v>0.58700000000000041</v>
      </c>
      <c r="J3608" s="134">
        <f>IF('2-E-Communication'!$AG$65="no","",ROUND($I3608,4))</f>
        <v>0.58699999999999997</v>
      </c>
      <c r="K3608" s="134">
        <f>IF('2-E-Communication'!$AG$66="no","",ROUND($I3608,4))</f>
        <v>0.58699999999999997</v>
      </c>
      <c r="L3608" s="134">
        <f>IF('2-E-Communication'!$AG$67="no","",ROUND($I3608,4))</f>
        <v>0.58699999999999997</v>
      </c>
      <c r="M3608" s="134">
        <f>IF('2-E-Communication'!$AG$68="no","",ROUND($I3608,4))</f>
        <v>0.58699999999999997</v>
      </c>
    </row>
    <row r="3609" spans="9:13" x14ac:dyDescent="0.25">
      <c r="I3609" s="134">
        <f t="shared" si="249"/>
        <v>0.58800000000000041</v>
      </c>
      <c r="J3609" s="134">
        <f>IF('2-E-Communication'!$AG$65="no","",ROUND($I3609,4))</f>
        <v>0.58799999999999997</v>
      </c>
      <c r="K3609" s="134">
        <f>IF('2-E-Communication'!$AG$66="no","",ROUND($I3609,4))</f>
        <v>0.58799999999999997</v>
      </c>
      <c r="L3609" s="134">
        <f>IF('2-E-Communication'!$AG$67="no","",ROUND($I3609,4))</f>
        <v>0.58799999999999997</v>
      </c>
      <c r="M3609" s="134">
        <f>IF('2-E-Communication'!$AG$68="no","",ROUND($I3609,4))</f>
        <v>0.58799999999999997</v>
      </c>
    </row>
    <row r="3610" spans="9:13" x14ac:dyDescent="0.25">
      <c r="I3610" s="134">
        <f t="shared" si="249"/>
        <v>0.58900000000000041</v>
      </c>
      <c r="J3610" s="134">
        <f>IF('2-E-Communication'!$AG$65="no","",ROUND($I3610,4))</f>
        <v>0.58899999999999997</v>
      </c>
      <c r="K3610" s="134">
        <f>IF('2-E-Communication'!$AG$66="no","",ROUND($I3610,4))</f>
        <v>0.58899999999999997</v>
      </c>
      <c r="L3610" s="134">
        <f>IF('2-E-Communication'!$AG$67="no","",ROUND($I3610,4))</f>
        <v>0.58899999999999997</v>
      </c>
      <c r="M3610" s="134">
        <f>IF('2-E-Communication'!$AG$68="no","",ROUND($I3610,4))</f>
        <v>0.58899999999999997</v>
      </c>
    </row>
    <row r="3611" spans="9:13" x14ac:dyDescent="0.25">
      <c r="I3611" s="134">
        <f t="shared" si="249"/>
        <v>0.59000000000000041</v>
      </c>
      <c r="J3611" s="134">
        <f>IF('2-E-Communication'!$AG$65="no","",ROUND($I3611,4))</f>
        <v>0.59</v>
      </c>
      <c r="K3611" s="134">
        <f>IF('2-E-Communication'!$AG$66="no","",ROUND($I3611,4))</f>
        <v>0.59</v>
      </c>
      <c r="L3611" s="134">
        <f>IF('2-E-Communication'!$AG$67="no","",ROUND($I3611,4))</f>
        <v>0.59</v>
      </c>
      <c r="M3611" s="134">
        <f>IF('2-E-Communication'!$AG$68="no","",ROUND($I3611,4))</f>
        <v>0.59</v>
      </c>
    </row>
    <row r="3612" spans="9:13" x14ac:dyDescent="0.25">
      <c r="I3612" s="134">
        <f t="shared" si="249"/>
        <v>0.59100000000000041</v>
      </c>
      <c r="J3612" s="134">
        <f>IF('2-E-Communication'!$AG$65="no","",ROUND($I3612,4))</f>
        <v>0.59099999999999997</v>
      </c>
      <c r="K3612" s="134">
        <f>IF('2-E-Communication'!$AG$66="no","",ROUND($I3612,4))</f>
        <v>0.59099999999999997</v>
      </c>
      <c r="L3612" s="134">
        <f>IF('2-E-Communication'!$AG$67="no","",ROUND($I3612,4))</f>
        <v>0.59099999999999997</v>
      </c>
      <c r="M3612" s="134">
        <f>IF('2-E-Communication'!$AG$68="no","",ROUND($I3612,4))</f>
        <v>0.59099999999999997</v>
      </c>
    </row>
    <row r="3613" spans="9:13" x14ac:dyDescent="0.25">
      <c r="I3613" s="134">
        <f t="shared" si="249"/>
        <v>0.59200000000000041</v>
      </c>
      <c r="J3613" s="134">
        <f>IF('2-E-Communication'!$AG$65="no","",ROUND($I3613,4))</f>
        <v>0.59199999999999997</v>
      </c>
      <c r="K3613" s="134">
        <f>IF('2-E-Communication'!$AG$66="no","",ROUND($I3613,4))</f>
        <v>0.59199999999999997</v>
      </c>
      <c r="L3613" s="134">
        <f>IF('2-E-Communication'!$AG$67="no","",ROUND($I3613,4))</f>
        <v>0.59199999999999997</v>
      </c>
      <c r="M3613" s="134">
        <f>IF('2-E-Communication'!$AG$68="no","",ROUND($I3613,4))</f>
        <v>0.59199999999999997</v>
      </c>
    </row>
    <row r="3614" spans="9:13" x14ac:dyDescent="0.25">
      <c r="I3614" s="134">
        <f t="shared" si="249"/>
        <v>0.59300000000000042</v>
      </c>
      <c r="J3614" s="134">
        <f>IF('2-E-Communication'!$AG$65="no","",ROUND($I3614,4))</f>
        <v>0.59299999999999997</v>
      </c>
      <c r="K3614" s="134">
        <f>IF('2-E-Communication'!$AG$66="no","",ROUND($I3614,4))</f>
        <v>0.59299999999999997</v>
      </c>
      <c r="L3614" s="134">
        <f>IF('2-E-Communication'!$AG$67="no","",ROUND($I3614,4))</f>
        <v>0.59299999999999997</v>
      </c>
      <c r="M3614" s="134">
        <f>IF('2-E-Communication'!$AG$68="no","",ROUND($I3614,4))</f>
        <v>0.59299999999999997</v>
      </c>
    </row>
    <row r="3615" spans="9:13" x14ac:dyDescent="0.25">
      <c r="I3615" s="134">
        <f t="shared" si="249"/>
        <v>0.59400000000000042</v>
      </c>
      <c r="J3615" s="134">
        <f>IF('2-E-Communication'!$AG$65="no","",ROUND($I3615,4))</f>
        <v>0.59399999999999997</v>
      </c>
      <c r="K3615" s="134">
        <f>IF('2-E-Communication'!$AG$66="no","",ROUND($I3615,4))</f>
        <v>0.59399999999999997</v>
      </c>
      <c r="L3615" s="134">
        <f>IF('2-E-Communication'!$AG$67="no","",ROUND($I3615,4))</f>
        <v>0.59399999999999997</v>
      </c>
      <c r="M3615" s="134">
        <f>IF('2-E-Communication'!$AG$68="no","",ROUND($I3615,4))</f>
        <v>0.59399999999999997</v>
      </c>
    </row>
    <row r="3616" spans="9:13" x14ac:dyDescent="0.25">
      <c r="I3616" s="134">
        <f t="shared" si="249"/>
        <v>0.59500000000000042</v>
      </c>
      <c r="J3616" s="134">
        <f>IF('2-E-Communication'!$AG$65="no","",ROUND($I3616,4))</f>
        <v>0.59499999999999997</v>
      </c>
      <c r="K3616" s="134">
        <f>IF('2-E-Communication'!$AG$66="no","",ROUND($I3616,4))</f>
        <v>0.59499999999999997</v>
      </c>
      <c r="L3616" s="134">
        <f>IF('2-E-Communication'!$AG$67="no","",ROUND($I3616,4))</f>
        <v>0.59499999999999997</v>
      </c>
      <c r="M3616" s="134">
        <f>IF('2-E-Communication'!$AG$68="no","",ROUND($I3616,4))</f>
        <v>0.59499999999999997</v>
      </c>
    </row>
    <row r="3617" spans="9:13" x14ac:dyDescent="0.25">
      <c r="I3617" s="134">
        <f t="shared" si="249"/>
        <v>0.59600000000000042</v>
      </c>
      <c r="J3617" s="134">
        <f>IF('2-E-Communication'!$AG$65="no","",ROUND($I3617,4))</f>
        <v>0.59599999999999997</v>
      </c>
      <c r="K3617" s="134">
        <f>IF('2-E-Communication'!$AG$66="no","",ROUND($I3617,4))</f>
        <v>0.59599999999999997</v>
      </c>
      <c r="L3617" s="134">
        <f>IF('2-E-Communication'!$AG$67="no","",ROUND($I3617,4))</f>
        <v>0.59599999999999997</v>
      </c>
      <c r="M3617" s="134">
        <f>IF('2-E-Communication'!$AG$68="no","",ROUND($I3617,4))</f>
        <v>0.59599999999999997</v>
      </c>
    </row>
    <row r="3618" spans="9:13" x14ac:dyDescent="0.25">
      <c r="I3618" s="134">
        <f t="shared" si="249"/>
        <v>0.59700000000000042</v>
      </c>
      <c r="J3618" s="134">
        <f>IF('2-E-Communication'!$AG$65="no","",ROUND($I3618,4))</f>
        <v>0.59699999999999998</v>
      </c>
      <c r="K3618" s="134">
        <f>IF('2-E-Communication'!$AG$66="no","",ROUND($I3618,4))</f>
        <v>0.59699999999999998</v>
      </c>
      <c r="L3618" s="134">
        <f>IF('2-E-Communication'!$AG$67="no","",ROUND($I3618,4))</f>
        <v>0.59699999999999998</v>
      </c>
      <c r="M3618" s="134">
        <f>IF('2-E-Communication'!$AG$68="no","",ROUND($I3618,4))</f>
        <v>0.59699999999999998</v>
      </c>
    </row>
    <row r="3619" spans="9:13" x14ac:dyDescent="0.25">
      <c r="I3619" s="134">
        <f t="shared" si="249"/>
        <v>0.59800000000000042</v>
      </c>
      <c r="J3619" s="134">
        <f>IF('2-E-Communication'!$AG$65="no","",ROUND($I3619,4))</f>
        <v>0.59799999999999998</v>
      </c>
      <c r="K3619" s="134">
        <f>IF('2-E-Communication'!$AG$66="no","",ROUND($I3619,4))</f>
        <v>0.59799999999999998</v>
      </c>
      <c r="L3619" s="134">
        <f>IF('2-E-Communication'!$AG$67="no","",ROUND($I3619,4))</f>
        <v>0.59799999999999998</v>
      </c>
      <c r="M3619" s="134">
        <f>IF('2-E-Communication'!$AG$68="no","",ROUND($I3619,4))</f>
        <v>0.59799999999999998</v>
      </c>
    </row>
    <row r="3620" spans="9:13" x14ac:dyDescent="0.25">
      <c r="I3620" s="134">
        <f t="shared" si="249"/>
        <v>0.59900000000000042</v>
      </c>
      <c r="J3620" s="134">
        <f>IF('2-E-Communication'!$AG$65="no","",ROUND($I3620,4))</f>
        <v>0.59899999999999998</v>
      </c>
      <c r="K3620" s="134">
        <f>IF('2-E-Communication'!$AG$66="no","",ROUND($I3620,4))</f>
        <v>0.59899999999999998</v>
      </c>
      <c r="L3620" s="134">
        <f>IF('2-E-Communication'!$AG$67="no","",ROUND($I3620,4))</f>
        <v>0.59899999999999998</v>
      </c>
      <c r="M3620" s="134">
        <f>IF('2-E-Communication'!$AG$68="no","",ROUND($I3620,4))</f>
        <v>0.59899999999999998</v>
      </c>
    </row>
    <row r="3621" spans="9:13" x14ac:dyDescent="0.25">
      <c r="I3621" s="134">
        <f t="shared" si="249"/>
        <v>0.60000000000000042</v>
      </c>
      <c r="J3621" s="134">
        <f>IF('2-E-Communication'!$AG$65="no","",ROUND($I3621,4))</f>
        <v>0.6</v>
      </c>
      <c r="K3621" s="134">
        <f>IF('2-E-Communication'!$AG$66="no","",ROUND($I3621,4))</f>
        <v>0.6</v>
      </c>
      <c r="L3621" s="134">
        <f>IF('2-E-Communication'!$AG$67="no","",ROUND($I3621,4))</f>
        <v>0.6</v>
      </c>
      <c r="M3621" s="134">
        <f>IF('2-E-Communication'!$AG$68="no","",ROUND($I3621,4))</f>
        <v>0.6</v>
      </c>
    </row>
    <row r="3622" spans="9:13" x14ac:dyDescent="0.25">
      <c r="I3622" s="134">
        <f t="shared" si="249"/>
        <v>0.60100000000000042</v>
      </c>
      <c r="J3622" s="134">
        <f>IF('2-E-Communication'!$AG$65="no","",ROUND($I3622,4))</f>
        <v>0.60099999999999998</v>
      </c>
      <c r="K3622" s="134">
        <f>IF('2-E-Communication'!$AG$66="no","",ROUND($I3622,4))</f>
        <v>0.60099999999999998</v>
      </c>
      <c r="L3622" s="134">
        <f>IF('2-E-Communication'!$AG$67="no","",ROUND($I3622,4))</f>
        <v>0.60099999999999998</v>
      </c>
      <c r="M3622" s="134">
        <f>IF('2-E-Communication'!$AG$68="no","",ROUND($I3622,4))</f>
        <v>0.60099999999999998</v>
      </c>
    </row>
    <row r="3623" spans="9:13" x14ac:dyDescent="0.25">
      <c r="I3623" s="134">
        <f t="shared" si="249"/>
        <v>0.60200000000000042</v>
      </c>
      <c r="J3623" s="134">
        <f>IF('2-E-Communication'!$AG$65="no","",ROUND($I3623,4))</f>
        <v>0.60199999999999998</v>
      </c>
      <c r="K3623" s="134">
        <f>IF('2-E-Communication'!$AG$66="no","",ROUND($I3623,4))</f>
        <v>0.60199999999999998</v>
      </c>
      <c r="L3623" s="134">
        <f>IF('2-E-Communication'!$AG$67="no","",ROUND($I3623,4))</f>
        <v>0.60199999999999998</v>
      </c>
      <c r="M3623" s="134">
        <f>IF('2-E-Communication'!$AG$68="no","",ROUND($I3623,4))</f>
        <v>0.60199999999999998</v>
      </c>
    </row>
    <row r="3624" spans="9:13" x14ac:dyDescent="0.25">
      <c r="I3624" s="134">
        <f t="shared" si="249"/>
        <v>0.60300000000000042</v>
      </c>
      <c r="J3624" s="134">
        <f>IF('2-E-Communication'!$AG$65="no","",ROUND($I3624,4))</f>
        <v>0.60299999999999998</v>
      </c>
      <c r="K3624" s="134">
        <f>IF('2-E-Communication'!$AG$66="no","",ROUND($I3624,4))</f>
        <v>0.60299999999999998</v>
      </c>
      <c r="L3624" s="134">
        <f>IF('2-E-Communication'!$AG$67="no","",ROUND($I3624,4))</f>
        <v>0.60299999999999998</v>
      </c>
      <c r="M3624" s="134">
        <f>IF('2-E-Communication'!$AG$68="no","",ROUND($I3624,4))</f>
        <v>0.60299999999999998</v>
      </c>
    </row>
    <row r="3625" spans="9:13" x14ac:dyDescent="0.25">
      <c r="I3625" s="134">
        <f t="shared" si="249"/>
        <v>0.60400000000000043</v>
      </c>
      <c r="J3625" s="134">
        <f>IF('2-E-Communication'!$AG$65="no","",ROUND($I3625,4))</f>
        <v>0.60399999999999998</v>
      </c>
      <c r="K3625" s="134">
        <f>IF('2-E-Communication'!$AG$66="no","",ROUND($I3625,4))</f>
        <v>0.60399999999999998</v>
      </c>
      <c r="L3625" s="134">
        <f>IF('2-E-Communication'!$AG$67="no","",ROUND($I3625,4))</f>
        <v>0.60399999999999998</v>
      </c>
      <c r="M3625" s="134">
        <f>IF('2-E-Communication'!$AG$68="no","",ROUND($I3625,4))</f>
        <v>0.60399999999999998</v>
      </c>
    </row>
    <row r="3626" spans="9:13" x14ac:dyDescent="0.25">
      <c r="I3626" s="134">
        <f t="shared" si="249"/>
        <v>0.60500000000000043</v>
      </c>
      <c r="J3626" s="134">
        <f>IF('2-E-Communication'!$AG$65="no","",ROUND($I3626,4))</f>
        <v>0.60499999999999998</v>
      </c>
      <c r="K3626" s="134">
        <f>IF('2-E-Communication'!$AG$66="no","",ROUND($I3626,4))</f>
        <v>0.60499999999999998</v>
      </c>
      <c r="L3626" s="134">
        <f>IF('2-E-Communication'!$AG$67="no","",ROUND($I3626,4))</f>
        <v>0.60499999999999998</v>
      </c>
      <c r="M3626" s="134">
        <f>IF('2-E-Communication'!$AG$68="no","",ROUND($I3626,4))</f>
        <v>0.60499999999999998</v>
      </c>
    </row>
    <row r="3627" spans="9:13" x14ac:dyDescent="0.25">
      <c r="I3627" s="134">
        <f t="shared" si="249"/>
        <v>0.60600000000000043</v>
      </c>
      <c r="J3627" s="134">
        <f>IF('2-E-Communication'!$AG$65="no","",ROUND($I3627,4))</f>
        <v>0.60599999999999998</v>
      </c>
      <c r="K3627" s="134">
        <f>IF('2-E-Communication'!$AG$66="no","",ROUND($I3627,4))</f>
        <v>0.60599999999999998</v>
      </c>
      <c r="L3627" s="134">
        <f>IF('2-E-Communication'!$AG$67="no","",ROUND($I3627,4))</f>
        <v>0.60599999999999998</v>
      </c>
      <c r="M3627" s="134">
        <f>IF('2-E-Communication'!$AG$68="no","",ROUND($I3627,4))</f>
        <v>0.60599999999999998</v>
      </c>
    </row>
    <row r="3628" spans="9:13" x14ac:dyDescent="0.25">
      <c r="I3628" s="134">
        <f t="shared" si="249"/>
        <v>0.60700000000000043</v>
      </c>
      <c r="J3628" s="134">
        <f>IF('2-E-Communication'!$AG$65="no","",ROUND($I3628,4))</f>
        <v>0.60699999999999998</v>
      </c>
      <c r="K3628" s="134">
        <f>IF('2-E-Communication'!$AG$66="no","",ROUND($I3628,4))</f>
        <v>0.60699999999999998</v>
      </c>
      <c r="L3628" s="134">
        <f>IF('2-E-Communication'!$AG$67="no","",ROUND($I3628,4))</f>
        <v>0.60699999999999998</v>
      </c>
      <c r="M3628" s="134">
        <f>IF('2-E-Communication'!$AG$68="no","",ROUND($I3628,4))</f>
        <v>0.60699999999999998</v>
      </c>
    </row>
    <row r="3629" spans="9:13" x14ac:dyDescent="0.25">
      <c r="I3629" s="134">
        <f t="shared" si="249"/>
        <v>0.60800000000000043</v>
      </c>
      <c r="J3629" s="134">
        <f>IF('2-E-Communication'!$AG$65="no","",ROUND($I3629,4))</f>
        <v>0.60799999999999998</v>
      </c>
      <c r="K3629" s="134">
        <f>IF('2-E-Communication'!$AG$66="no","",ROUND($I3629,4))</f>
        <v>0.60799999999999998</v>
      </c>
      <c r="L3629" s="134">
        <f>IF('2-E-Communication'!$AG$67="no","",ROUND($I3629,4))</f>
        <v>0.60799999999999998</v>
      </c>
      <c r="M3629" s="134">
        <f>IF('2-E-Communication'!$AG$68="no","",ROUND($I3629,4))</f>
        <v>0.60799999999999998</v>
      </c>
    </row>
    <row r="3630" spans="9:13" x14ac:dyDescent="0.25">
      <c r="I3630" s="134">
        <f t="shared" si="249"/>
        <v>0.60900000000000043</v>
      </c>
      <c r="J3630" s="134">
        <f>IF('2-E-Communication'!$AG$65="no","",ROUND($I3630,4))</f>
        <v>0.60899999999999999</v>
      </c>
      <c r="K3630" s="134">
        <f>IF('2-E-Communication'!$AG$66="no","",ROUND($I3630,4))</f>
        <v>0.60899999999999999</v>
      </c>
      <c r="L3630" s="134">
        <f>IF('2-E-Communication'!$AG$67="no","",ROUND($I3630,4))</f>
        <v>0.60899999999999999</v>
      </c>
      <c r="M3630" s="134">
        <f>IF('2-E-Communication'!$AG$68="no","",ROUND($I3630,4))</f>
        <v>0.60899999999999999</v>
      </c>
    </row>
    <row r="3631" spans="9:13" x14ac:dyDescent="0.25">
      <c r="I3631" s="134">
        <f t="shared" si="249"/>
        <v>0.61000000000000043</v>
      </c>
      <c r="J3631" s="134">
        <f>IF('2-E-Communication'!$AG$65="no","",ROUND($I3631,4))</f>
        <v>0.61</v>
      </c>
      <c r="K3631" s="134">
        <f>IF('2-E-Communication'!$AG$66="no","",ROUND($I3631,4))</f>
        <v>0.61</v>
      </c>
      <c r="L3631" s="134">
        <f>IF('2-E-Communication'!$AG$67="no","",ROUND($I3631,4))</f>
        <v>0.61</v>
      </c>
      <c r="M3631" s="134">
        <f>IF('2-E-Communication'!$AG$68="no","",ROUND($I3631,4))</f>
        <v>0.61</v>
      </c>
    </row>
    <row r="3632" spans="9:13" x14ac:dyDescent="0.25">
      <c r="I3632" s="134">
        <f t="shared" si="249"/>
        <v>0.61100000000000043</v>
      </c>
      <c r="J3632" s="134">
        <f>IF('2-E-Communication'!$AG$65="no","",ROUND($I3632,4))</f>
        <v>0.61099999999999999</v>
      </c>
      <c r="K3632" s="134">
        <f>IF('2-E-Communication'!$AG$66="no","",ROUND($I3632,4))</f>
        <v>0.61099999999999999</v>
      </c>
      <c r="L3632" s="134">
        <f>IF('2-E-Communication'!$AG$67="no","",ROUND($I3632,4))</f>
        <v>0.61099999999999999</v>
      </c>
      <c r="M3632" s="134">
        <f>IF('2-E-Communication'!$AG$68="no","",ROUND($I3632,4))</f>
        <v>0.61099999999999999</v>
      </c>
    </row>
    <row r="3633" spans="9:13" x14ac:dyDescent="0.25">
      <c r="I3633" s="134">
        <f t="shared" si="249"/>
        <v>0.61200000000000043</v>
      </c>
      <c r="J3633" s="134">
        <f>IF('2-E-Communication'!$AG$65="no","",ROUND($I3633,4))</f>
        <v>0.61199999999999999</v>
      </c>
      <c r="K3633" s="134">
        <f>IF('2-E-Communication'!$AG$66="no","",ROUND($I3633,4))</f>
        <v>0.61199999999999999</v>
      </c>
      <c r="L3633" s="134">
        <f>IF('2-E-Communication'!$AG$67="no","",ROUND($I3633,4))</f>
        <v>0.61199999999999999</v>
      </c>
      <c r="M3633" s="134">
        <f>IF('2-E-Communication'!$AG$68="no","",ROUND($I3633,4))</f>
        <v>0.61199999999999999</v>
      </c>
    </row>
    <row r="3634" spans="9:13" x14ac:dyDescent="0.25">
      <c r="I3634" s="134">
        <f t="shared" si="249"/>
        <v>0.61300000000000043</v>
      </c>
      <c r="J3634" s="134">
        <f>IF('2-E-Communication'!$AG$65="no","",ROUND($I3634,4))</f>
        <v>0.61299999999999999</v>
      </c>
      <c r="K3634" s="134">
        <f>IF('2-E-Communication'!$AG$66="no","",ROUND($I3634,4))</f>
        <v>0.61299999999999999</v>
      </c>
      <c r="L3634" s="134">
        <f>IF('2-E-Communication'!$AG$67="no","",ROUND($I3634,4))</f>
        <v>0.61299999999999999</v>
      </c>
      <c r="M3634" s="134">
        <f>IF('2-E-Communication'!$AG$68="no","",ROUND($I3634,4))</f>
        <v>0.61299999999999999</v>
      </c>
    </row>
    <row r="3635" spans="9:13" x14ac:dyDescent="0.25">
      <c r="I3635" s="134">
        <f t="shared" si="249"/>
        <v>0.61400000000000043</v>
      </c>
      <c r="J3635" s="134">
        <f>IF('2-E-Communication'!$AG$65="no","",ROUND($I3635,4))</f>
        <v>0.61399999999999999</v>
      </c>
      <c r="K3635" s="134">
        <f>IF('2-E-Communication'!$AG$66="no","",ROUND($I3635,4))</f>
        <v>0.61399999999999999</v>
      </c>
      <c r="L3635" s="134">
        <f>IF('2-E-Communication'!$AG$67="no","",ROUND($I3635,4))</f>
        <v>0.61399999999999999</v>
      </c>
      <c r="M3635" s="134">
        <f>IF('2-E-Communication'!$AG$68="no","",ROUND($I3635,4))</f>
        <v>0.61399999999999999</v>
      </c>
    </row>
    <row r="3636" spans="9:13" x14ac:dyDescent="0.25">
      <c r="I3636" s="134">
        <f t="shared" si="249"/>
        <v>0.61500000000000044</v>
      </c>
      <c r="J3636" s="134">
        <f>IF('2-E-Communication'!$AG$65="no","",ROUND($I3636,4))</f>
        <v>0.61499999999999999</v>
      </c>
      <c r="K3636" s="134">
        <f>IF('2-E-Communication'!$AG$66="no","",ROUND($I3636,4))</f>
        <v>0.61499999999999999</v>
      </c>
      <c r="L3636" s="134">
        <f>IF('2-E-Communication'!$AG$67="no","",ROUND($I3636,4))</f>
        <v>0.61499999999999999</v>
      </c>
      <c r="M3636" s="134">
        <f>IF('2-E-Communication'!$AG$68="no","",ROUND($I3636,4))</f>
        <v>0.61499999999999999</v>
      </c>
    </row>
    <row r="3637" spans="9:13" x14ac:dyDescent="0.25">
      <c r="I3637" s="134">
        <f t="shared" si="249"/>
        <v>0.61600000000000044</v>
      </c>
      <c r="J3637" s="134">
        <f>IF('2-E-Communication'!$AG$65="no","",ROUND($I3637,4))</f>
        <v>0.61599999999999999</v>
      </c>
      <c r="K3637" s="134">
        <f>IF('2-E-Communication'!$AG$66="no","",ROUND($I3637,4))</f>
        <v>0.61599999999999999</v>
      </c>
      <c r="L3637" s="134">
        <f>IF('2-E-Communication'!$AG$67="no","",ROUND($I3637,4))</f>
        <v>0.61599999999999999</v>
      </c>
      <c r="M3637" s="134">
        <f>IF('2-E-Communication'!$AG$68="no","",ROUND($I3637,4))</f>
        <v>0.61599999999999999</v>
      </c>
    </row>
    <row r="3638" spans="9:13" x14ac:dyDescent="0.25">
      <c r="I3638" s="134">
        <f t="shared" si="249"/>
        <v>0.61700000000000044</v>
      </c>
      <c r="J3638" s="134">
        <f>IF('2-E-Communication'!$AG$65="no","",ROUND($I3638,4))</f>
        <v>0.61699999999999999</v>
      </c>
      <c r="K3638" s="134">
        <f>IF('2-E-Communication'!$AG$66="no","",ROUND($I3638,4))</f>
        <v>0.61699999999999999</v>
      </c>
      <c r="L3638" s="134">
        <f>IF('2-E-Communication'!$AG$67="no","",ROUND($I3638,4))</f>
        <v>0.61699999999999999</v>
      </c>
      <c r="M3638" s="134">
        <f>IF('2-E-Communication'!$AG$68="no","",ROUND($I3638,4))</f>
        <v>0.61699999999999999</v>
      </c>
    </row>
    <row r="3639" spans="9:13" x14ac:dyDescent="0.25">
      <c r="I3639" s="134">
        <f t="shared" si="249"/>
        <v>0.61800000000000044</v>
      </c>
      <c r="J3639" s="134">
        <f>IF('2-E-Communication'!$AG$65="no","",ROUND($I3639,4))</f>
        <v>0.61799999999999999</v>
      </c>
      <c r="K3639" s="134">
        <f>IF('2-E-Communication'!$AG$66="no","",ROUND($I3639,4))</f>
        <v>0.61799999999999999</v>
      </c>
      <c r="L3639" s="134">
        <f>IF('2-E-Communication'!$AG$67="no","",ROUND($I3639,4))</f>
        <v>0.61799999999999999</v>
      </c>
      <c r="M3639" s="134">
        <f>IF('2-E-Communication'!$AG$68="no","",ROUND($I3639,4))</f>
        <v>0.61799999999999999</v>
      </c>
    </row>
    <row r="3640" spans="9:13" x14ac:dyDescent="0.25">
      <c r="I3640" s="134">
        <f t="shared" si="249"/>
        <v>0.61900000000000044</v>
      </c>
      <c r="J3640" s="134">
        <f>IF('2-E-Communication'!$AG$65="no","",ROUND($I3640,4))</f>
        <v>0.61899999999999999</v>
      </c>
      <c r="K3640" s="134">
        <f>IF('2-E-Communication'!$AG$66="no","",ROUND($I3640,4))</f>
        <v>0.61899999999999999</v>
      </c>
      <c r="L3640" s="134">
        <f>IF('2-E-Communication'!$AG$67="no","",ROUND($I3640,4))</f>
        <v>0.61899999999999999</v>
      </c>
      <c r="M3640" s="134">
        <f>IF('2-E-Communication'!$AG$68="no","",ROUND($I3640,4))</f>
        <v>0.61899999999999999</v>
      </c>
    </row>
    <row r="3641" spans="9:13" x14ac:dyDescent="0.25">
      <c r="I3641" s="134">
        <f t="shared" si="249"/>
        <v>0.62000000000000044</v>
      </c>
      <c r="J3641" s="134">
        <f>IF('2-E-Communication'!$AG$65="no","",ROUND($I3641,4))</f>
        <v>0.62</v>
      </c>
      <c r="K3641" s="134">
        <f>IF('2-E-Communication'!$AG$66="no","",ROUND($I3641,4))</f>
        <v>0.62</v>
      </c>
      <c r="L3641" s="134">
        <f>IF('2-E-Communication'!$AG$67="no","",ROUND($I3641,4))</f>
        <v>0.62</v>
      </c>
      <c r="M3641" s="134">
        <f>IF('2-E-Communication'!$AG$68="no","",ROUND($I3641,4))</f>
        <v>0.62</v>
      </c>
    </row>
    <row r="3642" spans="9:13" x14ac:dyDescent="0.25">
      <c r="I3642" s="134">
        <f t="shared" si="249"/>
        <v>0.62100000000000044</v>
      </c>
      <c r="J3642" s="134">
        <f>IF('2-E-Communication'!$AG$65="no","",ROUND($I3642,4))</f>
        <v>0.621</v>
      </c>
      <c r="K3642" s="134">
        <f>IF('2-E-Communication'!$AG$66="no","",ROUND($I3642,4))</f>
        <v>0.621</v>
      </c>
      <c r="L3642" s="134">
        <f>IF('2-E-Communication'!$AG$67="no","",ROUND($I3642,4))</f>
        <v>0.621</v>
      </c>
      <c r="M3642" s="134">
        <f>IF('2-E-Communication'!$AG$68="no","",ROUND($I3642,4))</f>
        <v>0.621</v>
      </c>
    </row>
    <row r="3643" spans="9:13" x14ac:dyDescent="0.25">
      <c r="I3643" s="134">
        <f t="shared" si="249"/>
        <v>0.62200000000000044</v>
      </c>
      <c r="J3643" s="134">
        <f>IF('2-E-Communication'!$AG$65="no","",ROUND($I3643,4))</f>
        <v>0.622</v>
      </c>
      <c r="K3643" s="134">
        <f>IF('2-E-Communication'!$AG$66="no","",ROUND($I3643,4))</f>
        <v>0.622</v>
      </c>
      <c r="L3643" s="134">
        <f>IF('2-E-Communication'!$AG$67="no","",ROUND($I3643,4))</f>
        <v>0.622</v>
      </c>
      <c r="M3643" s="134">
        <f>IF('2-E-Communication'!$AG$68="no","",ROUND($I3643,4))</f>
        <v>0.622</v>
      </c>
    </row>
    <row r="3644" spans="9:13" x14ac:dyDescent="0.25">
      <c r="I3644" s="134">
        <f t="shared" si="249"/>
        <v>0.62300000000000044</v>
      </c>
      <c r="J3644" s="134">
        <f>IF('2-E-Communication'!$AG$65="no","",ROUND($I3644,4))</f>
        <v>0.623</v>
      </c>
      <c r="K3644" s="134">
        <f>IF('2-E-Communication'!$AG$66="no","",ROUND($I3644,4))</f>
        <v>0.623</v>
      </c>
      <c r="L3644" s="134">
        <f>IF('2-E-Communication'!$AG$67="no","",ROUND($I3644,4))</f>
        <v>0.623</v>
      </c>
      <c r="M3644" s="134">
        <f>IF('2-E-Communication'!$AG$68="no","",ROUND($I3644,4))</f>
        <v>0.623</v>
      </c>
    </row>
    <row r="3645" spans="9:13" x14ac:dyDescent="0.25">
      <c r="I3645" s="134">
        <f t="shared" si="249"/>
        <v>0.62400000000000044</v>
      </c>
      <c r="J3645" s="134">
        <f>IF('2-E-Communication'!$AG$65="no","",ROUND($I3645,4))</f>
        <v>0.624</v>
      </c>
      <c r="K3645" s="134">
        <f>IF('2-E-Communication'!$AG$66="no","",ROUND($I3645,4))</f>
        <v>0.624</v>
      </c>
      <c r="L3645" s="134">
        <f>IF('2-E-Communication'!$AG$67="no","",ROUND($I3645,4))</f>
        <v>0.624</v>
      </c>
      <c r="M3645" s="134">
        <f>IF('2-E-Communication'!$AG$68="no","",ROUND($I3645,4))</f>
        <v>0.624</v>
      </c>
    </row>
    <row r="3646" spans="9:13" x14ac:dyDescent="0.25">
      <c r="I3646" s="134">
        <f t="shared" si="249"/>
        <v>0.62500000000000044</v>
      </c>
      <c r="J3646" s="134">
        <f>IF('2-E-Communication'!$AG$65="no","",ROUND($I3646,4))</f>
        <v>0.625</v>
      </c>
      <c r="K3646" s="134">
        <f>IF('2-E-Communication'!$AG$66="no","",ROUND($I3646,4))</f>
        <v>0.625</v>
      </c>
      <c r="L3646" s="134">
        <f>IF('2-E-Communication'!$AG$67="no","",ROUND($I3646,4))</f>
        <v>0.625</v>
      </c>
      <c r="M3646" s="134">
        <f>IF('2-E-Communication'!$AG$68="no","",ROUND($I3646,4))</f>
        <v>0.625</v>
      </c>
    </row>
    <row r="3647" spans="9:13" x14ac:dyDescent="0.25">
      <c r="I3647" s="134">
        <f t="shared" si="249"/>
        <v>0.62600000000000044</v>
      </c>
      <c r="J3647" s="134">
        <f>IF('2-E-Communication'!$AG$65="no","",ROUND($I3647,4))</f>
        <v>0.626</v>
      </c>
      <c r="K3647" s="134">
        <f>IF('2-E-Communication'!$AG$66="no","",ROUND($I3647,4))</f>
        <v>0.626</v>
      </c>
      <c r="L3647" s="134">
        <f>IF('2-E-Communication'!$AG$67="no","",ROUND($I3647,4))</f>
        <v>0.626</v>
      </c>
      <c r="M3647" s="134">
        <f>IF('2-E-Communication'!$AG$68="no","",ROUND($I3647,4))</f>
        <v>0.626</v>
      </c>
    </row>
    <row r="3648" spans="9:13" x14ac:dyDescent="0.25">
      <c r="I3648" s="134">
        <f t="shared" si="249"/>
        <v>0.62700000000000045</v>
      </c>
      <c r="J3648" s="134">
        <f>IF('2-E-Communication'!$AG$65="no","",ROUND($I3648,4))</f>
        <v>0.627</v>
      </c>
      <c r="K3648" s="134">
        <f>IF('2-E-Communication'!$AG$66="no","",ROUND($I3648,4))</f>
        <v>0.627</v>
      </c>
      <c r="L3648" s="134">
        <f>IF('2-E-Communication'!$AG$67="no","",ROUND($I3648,4))</f>
        <v>0.627</v>
      </c>
      <c r="M3648" s="134">
        <f>IF('2-E-Communication'!$AG$68="no","",ROUND($I3648,4))</f>
        <v>0.627</v>
      </c>
    </row>
    <row r="3649" spans="9:13" x14ac:dyDescent="0.25">
      <c r="I3649" s="134">
        <f t="shared" si="249"/>
        <v>0.62800000000000045</v>
      </c>
      <c r="J3649" s="134">
        <f>IF('2-E-Communication'!$AG$65="no","",ROUND($I3649,4))</f>
        <v>0.628</v>
      </c>
      <c r="K3649" s="134">
        <f>IF('2-E-Communication'!$AG$66="no","",ROUND($I3649,4))</f>
        <v>0.628</v>
      </c>
      <c r="L3649" s="134">
        <f>IF('2-E-Communication'!$AG$67="no","",ROUND($I3649,4))</f>
        <v>0.628</v>
      </c>
      <c r="M3649" s="134">
        <f>IF('2-E-Communication'!$AG$68="no","",ROUND($I3649,4))</f>
        <v>0.628</v>
      </c>
    </row>
    <row r="3650" spans="9:13" x14ac:dyDescent="0.25">
      <c r="I3650" s="134">
        <f t="shared" si="249"/>
        <v>0.62900000000000045</v>
      </c>
      <c r="J3650" s="134">
        <f>IF('2-E-Communication'!$AG$65="no","",ROUND($I3650,4))</f>
        <v>0.629</v>
      </c>
      <c r="K3650" s="134">
        <f>IF('2-E-Communication'!$AG$66="no","",ROUND($I3650,4))</f>
        <v>0.629</v>
      </c>
      <c r="L3650" s="134">
        <f>IF('2-E-Communication'!$AG$67="no","",ROUND($I3650,4))</f>
        <v>0.629</v>
      </c>
      <c r="M3650" s="134">
        <f>IF('2-E-Communication'!$AG$68="no","",ROUND($I3650,4))</f>
        <v>0.629</v>
      </c>
    </row>
    <row r="3651" spans="9:13" x14ac:dyDescent="0.25">
      <c r="I3651" s="134">
        <f t="shared" si="249"/>
        <v>0.63000000000000045</v>
      </c>
      <c r="J3651" s="134">
        <f>IF('2-E-Communication'!$AG$65="no","",ROUND($I3651,4))</f>
        <v>0.63</v>
      </c>
      <c r="K3651" s="134">
        <f>IF('2-E-Communication'!$AG$66="no","",ROUND($I3651,4))</f>
        <v>0.63</v>
      </c>
      <c r="L3651" s="134">
        <f>IF('2-E-Communication'!$AG$67="no","",ROUND($I3651,4))</f>
        <v>0.63</v>
      </c>
      <c r="M3651" s="134">
        <f>IF('2-E-Communication'!$AG$68="no","",ROUND($I3651,4))</f>
        <v>0.63</v>
      </c>
    </row>
    <row r="3652" spans="9:13" x14ac:dyDescent="0.25">
      <c r="I3652" s="134">
        <f t="shared" si="249"/>
        <v>0.63100000000000045</v>
      </c>
      <c r="J3652" s="134">
        <f>IF('2-E-Communication'!$AG$65="no","",ROUND($I3652,4))</f>
        <v>0.63100000000000001</v>
      </c>
      <c r="K3652" s="134">
        <f>IF('2-E-Communication'!$AG$66="no","",ROUND($I3652,4))</f>
        <v>0.63100000000000001</v>
      </c>
      <c r="L3652" s="134">
        <f>IF('2-E-Communication'!$AG$67="no","",ROUND($I3652,4))</f>
        <v>0.63100000000000001</v>
      </c>
      <c r="M3652" s="134">
        <f>IF('2-E-Communication'!$AG$68="no","",ROUND($I3652,4))</f>
        <v>0.63100000000000001</v>
      </c>
    </row>
    <row r="3653" spans="9:13" x14ac:dyDescent="0.25">
      <c r="I3653" s="134">
        <f t="shared" si="249"/>
        <v>0.63200000000000045</v>
      </c>
      <c r="J3653" s="134">
        <f>IF('2-E-Communication'!$AG$65="no","",ROUND($I3653,4))</f>
        <v>0.63200000000000001</v>
      </c>
      <c r="K3653" s="134">
        <f>IF('2-E-Communication'!$AG$66="no","",ROUND($I3653,4))</f>
        <v>0.63200000000000001</v>
      </c>
      <c r="L3653" s="134">
        <f>IF('2-E-Communication'!$AG$67="no","",ROUND($I3653,4))</f>
        <v>0.63200000000000001</v>
      </c>
      <c r="M3653" s="134">
        <f>IF('2-E-Communication'!$AG$68="no","",ROUND($I3653,4))</f>
        <v>0.63200000000000001</v>
      </c>
    </row>
    <row r="3654" spans="9:13" x14ac:dyDescent="0.25">
      <c r="I3654" s="134">
        <f t="shared" ref="I3654:I3717" si="250">I3653+0.001</f>
        <v>0.63300000000000045</v>
      </c>
      <c r="J3654" s="134">
        <f>IF('2-E-Communication'!$AG$65="no","",ROUND($I3654,4))</f>
        <v>0.63300000000000001</v>
      </c>
      <c r="K3654" s="134">
        <f>IF('2-E-Communication'!$AG$66="no","",ROUND($I3654,4))</f>
        <v>0.63300000000000001</v>
      </c>
      <c r="L3654" s="134">
        <f>IF('2-E-Communication'!$AG$67="no","",ROUND($I3654,4))</f>
        <v>0.63300000000000001</v>
      </c>
      <c r="M3654" s="134">
        <f>IF('2-E-Communication'!$AG$68="no","",ROUND($I3654,4))</f>
        <v>0.63300000000000001</v>
      </c>
    </row>
    <row r="3655" spans="9:13" x14ac:dyDescent="0.25">
      <c r="I3655" s="134">
        <f t="shared" si="250"/>
        <v>0.63400000000000045</v>
      </c>
      <c r="J3655" s="134">
        <f>IF('2-E-Communication'!$AG$65="no","",ROUND($I3655,4))</f>
        <v>0.63400000000000001</v>
      </c>
      <c r="K3655" s="134">
        <f>IF('2-E-Communication'!$AG$66="no","",ROUND($I3655,4))</f>
        <v>0.63400000000000001</v>
      </c>
      <c r="L3655" s="134">
        <f>IF('2-E-Communication'!$AG$67="no","",ROUND($I3655,4))</f>
        <v>0.63400000000000001</v>
      </c>
      <c r="M3655" s="134">
        <f>IF('2-E-Communication'!$AG$68="no","",ROUND($I3655,4))</f>
        <v>0.63400000000000001</v>
      </c>
    </row>
    <row r="3656" spans="9:13" x14ac:dyDescent="0.25">
      <c r="I3656" s="134">
        <f t="shared" si="250"/>
        <v>0.63500000000000045</v>
      </c>
      <c r="J3656" s="134">
        <f>IF('2-E-Communication'!$AG$65="no","",ROUND($I3656,4))</f>
        <v>0.63500000000000001</v>
      </c>
      <c r="K3656" s="134">
        <f>IF('2-E-Communication'!$AG$66="no","",ROUND($I3656,4))</f>
        <v>0.63500000000000001</v>
      </c>
      <c r="L3656" s="134">
        <f>IF('2-E-Communication'!$AG$67="no","",ROUND($I3656,4))</f>
        <v>0.63500000000000001</v>
      </c>
      <c r="M3656" s="134">
        <f>IF('2-E-Communication'!$AG$68="no","",ROUND($I3656,4))</f>
        <v>0.63500000000000001</v>
      </c>
    </row>
    <row r="3657" spans="9:13" x14ac:dyDescent="0.25">
      <c r="I3657" s="134">
        <f t="shared" si="250"/>
        <v>0.63600000000000045</v>
      </c>
      <c r="J3657" s="134">
        <f>IF('2-E-Communication'!$AG$65="no","",ROUND($I3657,4))</f>
        <v>0.63600000000000001</v>
      </c>
      <c r="K3657" s="134">
        <f>IF('2-E-Communication'!$AG$66="no","",ROUND($I3657,4))</f>
        <v>0.63600000000000001</v>
      </c>
      <c r="L3657" s="134">
        <f>IF('2-E-Communication'!$AG$67="no","",ROUND($I3657,4))</f>
        <v>0.63600000000000001</v>
      </c>
      <c r="M3657" s="134">
        <f>IF('2-E-Communication'!$AG$68="no","",ROUND($I3657,4))</f>
        <v>0.63600000000000001</v>
      </c>
    </row>
    <row r="3658" spans="9:13" x14ac:dyDescent="0.25">
      <c r="I3658" s="134">
        <f t="shared" si="250"/>
        <v>0.63700000000000045</v>
      </c>
      <c r="J3658" s="134">
        <f>IF('2-E-Communication'!$AG$65="no","",ROUND($I3658,4))</f>
        <v>0.63700000000000001</v>
      </c>
      <c r="K3658" s="134">
        <f>IF('2-E-Communication'!$AG$66="no","",ROUND($I3658,4))</f>
        <v>0.63700000000000001</v>
      </c>
      <c r="L3658" s="134">
        <f>IF('2-E-Communication'!$AG$67="no","",ROUND($I3658,4))</f>
        <v>0.63700000000000001</v>
      </c>
      <c r="M3658" s="134">
        <f>IF('2-E-Communication'!$AG$68="no","",ROUND($I3658,4))</f>
        <v>0.63700000000000001</v>
      </c>
    </row>
    <row r="3659" spans="9:13" x14ac:dyDescent="0.25">
      <c r="I3659" s="134">
        <f t="shared" si="250"/>
        <v>0.63800000000000046</v>
      </c>
      <c r="J3659" s="134">
        <f>IF('2-E-Communication'!$AG$65="no","",ROUND($I3659,4))</f>
        <v>0.63800000000000001</v>
      </c>
      <c r="K3659" s="134">
        <f>IF('2-E-Communication'!$AG$66="no","",ROUND($I3659,4))</f>
        <v>0.63800000000000001</v>
      </c>
      <c r="L3659" s="134">
        <f>IF('2-E-Communication'!$AG$67="no","",ROUND($I3659,4))</f>
        <v>0.63800000000000001</v>
      </c>
      <c r="M3659" s="134">
        <f>IF('2-E-Communication'!$AG$68="no","",ROUND($I3659,4))</f>
        <v>0.63800000000000001</v>
      </c>
    </row>
    <row r="3660" spans="9:13" x14ac:dyDescent="0.25">
      <c r="I3660" s="134">
        <f t="shared" si="250"/>
        <v>0.63900000000000046</v>
      </c>
      <c r="J3660" s="134">
        <f>IF('2-E-Communication'!$AG$65="no","",ROUND($I3660,4))</f>
        <v>0.63900000000000001</v>
      </c>
      <c r="K3660" s="134">
        <f>IF('2-E-Communication'!$AG$66="no","",ROUND($I3660,4))</f>
        <v>0.63900000000000001</v>
      </c>
      <c r="L3660" s="134">
        <f>IF('2-E-Communication'!$AG$67="no","",ROUND($I3660,4))</f>
        <v>0.63900000000000001</v>
      </c>
      <c r="M3660" s="134">
        <f>IF('2-E-Communication'!$AG$68="no","",ROUND($I3660,4))</f>
        <v>0.63900000000000001</v>
      </c>
    </row>
    <row r="3661" spans="9:13" x14ac:dyDescent="0.25">
      <c r="I3661" s="134">
        <f t="shared" si="250"/>
        <v>0.64000000000000046</v>
      </c>
      <c r="J3661" s="134">
        <f>IF('2-E-Communication'!$AG$65="no","",ROUND($I3661,4))</f>
        <v>0.64</v>
      </c>
      <c r="K3661" s="134">
        <f>IF('2-E-Communication'!$AG$66="no","",ROUND($I3661,4))</f>
        <v>0.64</v>
      </c>
      <c r="L3661" s="134">
        <f>IF('2-E-Communication'!$AG$67="no","",ROUND($I3661,4))</f>
        <v>0.64</v>
      </c>
      <c r="M3661" s="134">
        <f>IF('2-E-Communication'!$AG$68="no","",ROUND($I3661,4))</f>
        <v>0.64</v>
      </c>
    </row>
    <row r="3662" spans="9:13" x14ac:dyDescent="0.25">
      <c r="I3662" s="134">
        <f t="shared" si="250"/>
        <v>0.64100000000000046</v>
      </c>
      <c r="J3662" s="134">
        <f>IF('2-E-Communication'!$AG$65="no","",ROUND($I3662,4))</f>
        <v>0.64100000000000001</v>
      </c>
      <c r="K3662" s="134">
        <f>IF('2-E-Communication'!$AG$66="no","",ROUND($I3662,4))</f>
        <v>0.64100000000000001</v>
      </c>
      <c r="L3662" s="134">
        <f>IF('2-E-Communication'!$AG$67="no","",ROUND($I3662,4))</f>
        <v>0.64100000000000001</v>
      </c>
      <c r="M3662" s="134">
        <f>IF('2-E-Communication'!$AG$68="no","",ROUND($I3662,4))</f>
        <v>0.64100000000000001</v>
      </c>
    </row>
    <row r="3663" spans="9:13" x14ac:dyDescent="0.25">
      <c r="I3663" s="134">
        <f t="shared" si="250"/>
        <v>0.64200000000000046</v>
      </c>
      <c r="J3663" s="134">
        <f>IF('2-E-Communication'!$AG$65="no","",ROUND($I3663,4))</f>
        <v>0.64200000000000002</v>
      </c>
      <c r="K3663" s="134">
        <f>IF('2-E-Communication'!$AG$66="no","",ROUND($I3663,4))</f>
        <v>0.64200000000000002</v>
      </c>
      <c r="L3663" s="134">
        <f>IF('2-E-Communication'!$AG$67="no","",ROUND($I3663,4))</f>
        <v>0.64200000000000002</v>
      </c>
      <c r="M3663" s="134">
        <f>IF('2-E-Communication'!$AG$68="no","",ROUND($I3663,4))</f>
        <v>0.64200000000000002</v>
      </c>
    </row>
    <row r="3664" spans="9:13" x14ac:dyDescent="0.25">
      <c r="I3664" s="134">
        <f t="shared" si="250"/>
        <v>0.64300000000000046</v>
      </c>
      <c r="J3664" s="134">
        <f>IF('2-E-Communication'!$AG$65="no","",ROUND($I3664,4))</f>
        <v>0.64300000000000002</v>
      </c>
      <c r="K3664" s="134">
        <f>IF('2-E-Communication'!$AG$66="no","",ROUND($I3664,4))</f>
        <v>0.64300000000000002</v>
      </c>
      <c r="L3664" s="134">
        <f>IF('2-E-Communication'!$AG$67="no","",ROUND($I3664,4))</f>
        <v>0.64300000000000002</v>
      </c>
      <c r="M3664" s="134">
        <f>IF('2-E-Communication'!$AG$68="no","",ROUND($I3664,4))</f>
        <v>0.64300000000000002</v>
      </c>
    </row>
    <row r="3665" spans="9:13" x14ac:dyDescent="0.25">
      <c r="I3665" s="134">
        <f t="shared" si="250"/>
        <v>0.64400000000000046</v>
      </c>
      <c r="J3665" s="134">
        <f>IF('2-E-Communication'!$AG$65="no","",ROUND($I3665,4))</f>
        <v>0.64400000000000002</v>
      </c>
      <c r="K3665" s="134">
        <f>IF('2-E-Communication'!$AG$66="no","",ROUND($I3665,4))</f>
        <v>0.64400000000000002</v>
      </c>
      <c r="L3665" s="134">
        <f>IF('2-E-Communication'!$AG$67="no","",ROUND($I3665,4))</f>
        <v>0.64400000000000002</v>
      </c>
      <c r="M3665" s="134">
        <f>IF('2-E-Communication'!$AG$68="no","",ROUND($I3665,4))</f>
        <v>0.64400000000000002</v>
      </c>
    </row>
    <row r="3666" spans="9:13" x14ac:dyDescent="0.25">
      <c r="I3666" s="134">
        <f t="shared" si="250"/>
        <v>0.64500000000000046</v>
      </c>
      <c r="J3666" s="134">
        <f>IF('2-E-Communication'!$AG$65="no","",ROUND($I3666,4))</f>
        <v>0.64500000000000002</v>
      </c>
      <c r="K3666" s="134">
        <f>IF('2-E-Communication'!$AG$66="no","",ROUND($I3666,4))</f>
        <v>0.64500000000000002</v>
      </c>
      <c r="L3666" s="134">
        <f>IF('2-E-Communication'!$AG$67="no","",ROUND($I3666,4))</f>
        <v>0.64500000000000002</v>
      </c>
      <c r="M3666" s="134">
        <f>IF('2-E-Communication'!$AG$68="no","",ROUND($I3666,4))</f>
        <v>0.64500000000000002</v>
      </c>
    </row>
    <row r="3667" spans="9:13" x14ac:dyDescent="0.25">
      <c r="I3667" s="134">
        <f t="shared" si="250"/>
        <v>0.64600000000000046</v>
      </c>
      <c r="J3667" s="134">
        <f>IF('2-E-Communication'!$AG$65="no","",ROUND($I3667,4))</f>
        <v>0.64600000000000002</v>
      </c>
      <c r="K3667" s="134">
        <f>IF('2-E-Communication'!$AG$66="no","",ROUND($I3667,4))</f>
        <v>0.64600000000000002</v>
      </c>
      <c r="L3667" s="134">
        <f>IF('2-E-Communication'!$AG$67="no","",ROUND($I3667,4))</f>
        <v>0.64600000000000002</v>
      </c>
      <c r="M3667" s="134">
        <f>IF('2-E-Communication'!$AG$68="no","",ROUND($I3667,4))</f>
        <v>0.64600000000000002</v>
      </c>
    </row>
    <row r="3668" spans="9:13" x14ac:dyDescent="0.25">
      <c r="I3668" s="134">
        <f t="shared" si="250"/>
        <v>0.64700000000000046</v>
      </c>
      <c r="J3668" s="134">
        <f>IF('2-E-Communication'!$AG$65="no","",ROUND($I3668,4))</f>
        <v>0.64700000000000002</v>
      </c>
      <c r="K3668" s="134">
        <f>IF('2-E-Communication'!$AG$66="no","",ROUND($I3668,4))</f>
        <v>0.64700000000000002</v>
      </c>
      <c r="L3668" s="134">
        <f>IF('2-E-Communication'!$AG$67="no","",ROUND($I3668,4))</f>
        <v>0.64700000000000002</v>
      </c>
      <c r="M3668" s="134">
        <f>IF('2-E-Communication'!$AG$68="no","",ROUND($I3668,4))</f>
        <v>0.64700000000000002</v>
      </c>
    </row>
    <row r="3669" spans="9:13" x14ac:dyDescent="0.25">
      <c r="I3669" s="134">
        <f t="shared" si="250"/>
        <v>0.64800000000000046</v>
      </c>
      <c r="J3669" s="134">
        <f>IF('2-E-Communication'!$AG$65="no","",ROUND($I3669,4))</f>
        <v>0.64800000000000002</v>
      </c>
      <c r="K3669" s="134">
        <f>IF('2-E-Communication'!$AG$66="no","",ROUND($I3669,4))</f>
        <v>0.64800000000000002</v>
      </c>
      <c r="L3669" s="134">
        <f>IF('2-E-Communication'!$AG$67="no","",ROUND($I3669,4))</f>
        <v>0.64800000000000002</v>
      </c>
      <c r="M3669" s="134">
        <f>IF('2-E-Communication'!$AG$68="no","",ROUND($I3669,4))</f>
        <v>0.64800000000000002</v>
      </c>
    </row>
    <row r="3670" spans="9:13" x14ac:dyDescent="0.25">
      <c r="I3670" s="134">
        <f t="shared" si="250"/>
        <v>0.64900000000000047</v>
      </c>
      <c r="J3670" s="134">
        <f>IF('2-E-Communication'!$AG$65="no","",ROUND($I3670,4))</f>
        <v>0.64900000000000002</v>
      </c>
      <c r="K3670" s="134">
        <f>IF('2-E-Communication'!$AG$66="no","",ROUND($I3670,4))</f>
        <v>0.64900000000000002</v>
      </c>
      <c r="L3670" s="134">
        <f>IF('2-E-Communication'!$AG$67="no","",ROUND($I3670,4))</f>
        <v>0.64900000000000002</v>
      </c>
      <c r="M3670" s="134">
        <f>IF('2-E-Communication'!$AG$68="no","",ROUND($I3670,4))</f>
        <v>0.64900000000000002</v>
      </c>
    </row>
    <row r="3671" spans="9:13" x14ac:dyDescent="0.25">
      <c r="I3671" s="134">
        <f t="shared" si="250"/>
        <v>0.65000000000000047</v>
      </c>
      <c r="J3671" s="134">
        <f>IF('2-E-Communication'!$AG$65="no","",ROUND($I3671,4))</f>
        <v>0.65</v>
      </c>
      <c r="K3671" s="134">
        <f>IF('2-E-Communication'!$AG$66="no","",ROUND($I3671,4))</f>
        <v>0.65</v>
      </c>
      <c r="L3671" s="134">
        <f>IF('2-E-Communication'!$AG$67="no","",ROUND($I3671,4))</f>
        <v>0.65</v>
      </c>
      <c r="M3671" s="134">
        <f>IF('2-E-Communication'!$AG$68="no","",ROUND($I3671,4))</f>
        <v>0.65</v>
      </c>
    </row>
    <row r="3672" spans="9:13" x14ac:dyDescent="0.25">
      <c r="I3672" s="134">
        <f t="shared" si="250"/>
        <v>0.65100000000000047</v>
      </c>
      <c r="J3672" s="134">
        <f>IF('2-E-Communication'!$AG$65="no","",ROUND($I3672,4))</f>
        <v>0.65100000000000002</v>
      </c>
      <c r="K3672" s="134">
        <f>IF('2-E-Communication'!$AG$66="no","",ROUND($I3672,4))</f>
        <v>0.65100000000000002</v>
      </c>
      <c r="L3672" s="134">
        <f>IF('2-E-Communication'!$AG$67="no","",ROUND($I3672,4))</f>
        <v>0.65100000000000002</v>
      </c>
      <c r="M3672" s="134">
        <f>IF('2-E-Communication'!$AG$68="no","",ROUND($I3672,4))</f>
        <v>0.65100000000000002</v>
      </c>
    </row>
    <row r="3673" spans="9:13" x14ac:dyDescent="0.25">
      <c r="I3673" s="134">
        <f t="shared" si="250"/>
        <v>0.65200000000000047</v>
      </c>
      <c r="J3673" s="134">
        <f>IF('2-E-Communication'!$AG$65="no","",ROUND($I3673,4))</f>
        <v>0.65200000000000002</v>
      </c>
      <c r="K3673" s="134">
        <f>IF('2-E-Communication'!$AG$66="no","",ROUND($I3673,4))</f>
        <v>0.65200000000000002</v>
      </c>
      <c r="L3673" s="134">
        <f>IF('2-E-Communication'!$AG$67="no","",ROUND($I3673,4))</f>
        <v>0.65200000000000002</v>
      </c>
      <c r="M3673" s="134">
        <f>IF('2-E-Communication'!$AG$68="no","",ROUND($I3673,4))</f>
        <v>0.65200000000000002</v>
      </c>
    </row>
    <row r="3674" spans="9:13" x14ac:dyDescent="0.25">
      <c r="I3674" s="134">
        <f t="shared" si="250"/>
        <v>0.65300000000000047</v>
      </c>
      <c r="J3674" s="134">
        <f>IF('2-E-Communication'!$AG$65="no","",ROUND($I3674,4))</f>
        <v>0.65300000000000002</v>
      </c>
      <c r="K3674" s="134">
        <f>IF('2-E-Communication'!$AG$66="no","",ROUND($I3674,4))</f>
        <v>0.65300000000000002</v>
      </c>
      <c r="L3674" s="134">
        <f>IF('2-E-Communication'!$AG$67="no","",ROUND($I3674,4))</f>
        <v>0.65300000000000002</v>
      </c>
      <c r="M3674" s="134">
        <f>IF('2-E-Communication'!$AG$68="no","",ROUND($I3674,4))</f>
        <v>0.65300000000000002</v>
      </c>
    </row>
    <row r="3675" spans="9:13" x14ac:dyDescent="0.25">
      <c r="I3675" s="134">
        <f t="shared" si="250"/>
        <v>0.65400000000000047</v>
      </c>
      <c r="J3675" s="134">
        <f>IF('2-E-Communication'!$AG$65="no","",ROUND($I3675,4))</f>
        <v>0.65400000000000003</v>
      </c>
      <c r="K3675" s="134">
        <f>IF('2-E-Communication'!$AG$66="no","",ROUND($I3675,4))</f>
        <v>0.65400000000000003</v>
      </c>
      <c r="L3675" s="134">
        <f>IF('2-E-Communication'!$AG$67="no","",ROUND($I3675,4))</f>
        <v>0.65400000000000003</v>
      </c>
      <c r="M3675" s="134">
        <f>IF('2-E-Communication'!$AG$68="no","",ROUND($I3675,4))</f>
        <v>0.65400000000000003</v>
      </c>
    </row>
    <row r="3676" spans="9:13" x14ac:dyDescent="0.25">
      <c r="I3676" s="134">
        <f t="shared" si="250"/>
        <v>0.65500000000000047</v>
      </c>
      <c r="J3676" s="134">
        <f>IF('2-E-Communication'!$AG$65="no","",ROUND($I3676,4))</f>
        <v>0.65500000000000003</v>
      </c>
      <c r="K3676" s="134">
        <f>IF('2-E-Communication'!$AG$66="no","",ROUND($I3676,4))</f>
        <v>0.65500000000000003</v>
      </c>
      <c r="L3676" s="134">
        <f>IF('2-E-Communication'!$AG$67="no","",ROUND($I3676,4))</f>
        <v>0.65500000000000003</v>
      </c>
      <c r="M3676" s="134">
        <f>IF('2-E-Communication'!$AG$68="no","",ROUND($I3676,4))</f>
        <v>0.65500000000000003</v>
      </c>
    </row>
    <row r="3677" spans="9:13" x14ac:dyDescent="0.25">
      <c r="I3677" s="134">
        <f t="shared" si="250"/>
        <v>0.65600000000000047</v>
      </c>
      <c r="J3677" s="134">
        <f>IF('2-E-Communication'!$AG$65="no","",ROUND($I3677,4))</f>
        <v>0.65600000000000003</v>
      </c>
      <c r="K3677" s="134">
        <f>IF('2-E-Communication'!$AG$66="no","",ROUND($I3677,4))</f>
        <v>0.65600000000000003</v>
      </c>
      <c r="L3677" s="134">
        <f>IF('2-E-Communication'!$AG$67="no","",ROUND($I3677,4))</f>
        <v>0.65600000000000003</v>
      </c>
      <c r="M3677" s="134">
        <f>IF('2-E-Communication'!$AG$68="no","",ROUND($I3677,4))</f>
        <v>0.65600000000000003</v>
      </c>
    </row>
    <row r="3678" spans="9:13" x14ac:dyDescent="0.25">
      <c r="I3678" s="134">
        <f t="shared" si="250"/>
        <v>0.65700000000000047</v>
      </c>
      <c r="J3678" s="134">
        <f>IF('2-E-Communication'!$AG$65="no","",ROUND($I3678,4))</f>
        <v>0.65700000000000003</v>
      </c>
      <c r="K3678" s="134">
        <f>IF('2-E-Communication'!$AG$66="no","",ROUND($I3678,4))</f>
        <v>0.65700000000000003</v>
      </c>
      <c r="L3678" s="134">
        <f>IF('2-E-Communication'!$AG$67="no","",ROUND($I3678,4))</f>
        <v>0.65700000000000003</v>
      </c>
      <c r="M3678" s="134">
        <f>IF('2-E-Communication'!$AG$68="no","",ROUND($I3678,4))</f>
        <v>0.65700000000000003</v>
      </c>
    </row>
    <row r="3679" spans="9:13" x14ac:dyDescent="0.25">
      <c r="I3679" s="134">
        <f t="shared" si="250"/>
        <v>0.65800000000000047</v>
      </c>
      <c r="J3679" s="134">
        <f>IF('2-E-Communication'!$AG$65="no","",ROUND($I3679,4))</f>
        <v>0.65800000000000003</v>
      </c>
      <c r="K3679" s="134">
        <f>IF('2-E-Communication'!$AG$66="no","",ROUND($I3679,4))</f>
        <v>0.65800000000000003</v>
      </c>
      <c r="L3679" s="134">
        <f>IF('2-E-Communication'!$AG$67="no","",ROUND($I3679,4))</f>
        <v>0.65800000000000003</v>
      </c>
      <c r="M3679" s="134">
        <f>IF('2-E-Communication'!$AG$68="no","",ROUND($I3679,4))</f>
        <v>0.65800000000000003</v>
      </c>
    </row>
    <row r="3680" spans="9:13" x14ac:dyDescent="0.25">
      <c r="I3680" s="134">
        <f t="shared" si="250"/>
        <v>0.65900000000000047</v>
      </c>
      <c r="J3680" s="134">
        <f>IF('2-E-Communication'!$AG$65="no","",ROUND($I3680,4))</f>
        <v>0.65900000000000003</v>
      </c>
      <c r="K3680" s="134">
        <f>IF('2-E-Communication'!$AG$66="no","",ROUND($I3680,4))</f>
        <v>0.65900000000000003</v>
      </c>
      <c r="L3680" s="134">
        <f>IF('2-E-Communication'!$AG$67="no","",ROUND($I3680,4))</f>
        <v>0.65900000000000003</v>
      </c>
      <c r="M3680" s="134">
        <f>IF('2-E-Communication'!$AG$68="no","",ROUND($I3680,4))</f>
        <v>0.65900000000000003</v>
      </c>
    </row>
    <row r="3681" spans="9:13" x14ac:dyDescent="0.25">
      <c r="I3681" s="134">
        <f t="shared" si="250"/>
        <v>0.66000000000000048</v>
      </c>
      <c r="J3681" s="134">
        <f>IF('2-E-Communication'!$AG$65="no","",ROUND($I3681,4))</f>
        <v>0.66</v>
      </c>
      <c r="K3681" s="134">
        <f>IF('2-E-Communication'!$AG$66="no","",ROUND($I3681,4))</f>
        <v>0.66</v>
      </c>
      <c r="L3681" s="134">
        <f>IF('2-E-Communication'!$AG$67="no","",ROUND($I3681,4))</f>
        <v>0.66</v>
      </c>
      <c r="M3681" s="134">
        <f>IF('2-E-Communication'!$AG$68="no","",ROUND($I3681,4))</f>
        <v>0.66</v>
      </c>
    </row>
    <row r="3682" spans="9:13" x14ac:dyDescent="0.25">
      <c r="I3682" s="134">
        <f t="shared" si="250"/>
        <v>0.66100000000000048</v>
      </c>
      <c r="J3682" s="134">
        <f>IF('2-E-Communication'!$AG$65="no","",ROUND($I3682,4))</f>
        <v>0.66100000000000003</v>
      </c>
      <c r="K3682" s="134">
        <f>IF('2-E-Communication'!$AG$66="no","",ROUND($I3682,4))</f>
        <v>0.66100000000000003</v>
      </c>
      <c r="L3682" s="134">
        <f>IF('2-E-Communication'!$AG$67="no","",ROUND($I3682,4))</f>
        <v>0.66100000000000003</v>
      </c>
      <c r="M3682" s="134">
        <f>IF('2-E-Communication'!$AG$68="no","",ROUND($I3682,4))</f>
        <v>0.66100000000000003</v>
      </c>
    </row>
    <row r="3683" spans="9:13" x14ac:dyDescent="0.25">
      <c r="I3683" s="134">
        <f t="shared" si="250"/>
        <v>0.66200000000000048</v>
      </c>
      <c r="J3683" s="134">
        <f>IF('2-E-Communication'!$AG$65="no","",ROUND($I3683,4))</f>
        <v>0.66200000000000003</v>
      </c>
      <c r="K3683" s="134">
        <f>IF('2-E-Communication'!$AG$66="no","",ROUND($I3683,4))</f>
        <v>0.66200000000000003</v>
      </c>
      <c r="L3683" s="134">
        <f>IF('2-E-Communication'!$AG$67="no","",ROUND($I3683,4))</f>
        <v>0.66200000000000003</v>
      </c>
      <c r="M3683" s="134">
        <f>IF('2-E-Communication'!$AG$68="no","",ROUND($I3683,4))</f>
        <v>0.66200000000000003</v>
      </c>
    </row>
    <row r="3684" spans="9:13" x14ac:dyDescent="0.25">
      <c r="I3684" s="134">
        <f t="shared" si="250"/>
        <v>0.66300000000000048</v>
      </c>
      <c r="J3684" s="134">
        <f>IF('2-E-Communication'!$AG$65="no","",ROUND($I3684,4))</f>
        <v>0.66300000000000003</v>
      </c>
      <c r="K3684" s="134">
        <f>IF('2-E-Communication'!$AG$66="no","",ROUND($I3684,4))</f>
        <v>0.66300000000000003</v>
      </c>
      <c r="L3684" s="134">
        <f>IF('2-E-Communication'!$AG$67="no","",ROUND($I3684,4))</f>
        <v>0.66300000000000003</v>
      </c>
      <c r="M3684" s="134">
        <f>IF('2-E-Communication'!$AG$68="no","",ROUND($I3684,4))</f>
        <v>0.66300000000000003</v>
      </c>
    </row>
    <row r="3685" spans="9:13" x14ac:dyDescent="0.25">
      <c r="I3685" s="134">
        <f t="shared" si="250"/>
        <v>0.66400000000000048</v>
      </c>
      <c r="J3685" s="134">
        <f>IF('2-E-Communication'!$AG$65="no","",ROUND($I3685,4))</f>
        <v>0.66400000000000003</v>
      </c>
      <c r="K3685" s="134">
        <f>IF('2-E-Communication'!$AG$66="no","",ROUND($I3685,4))</f>
        <v>0.66400000000000003</v>
      </c>
      <c r="L3685" s="134">
        <f>IF('2-E-Communication'!$AG$67="no","",ROUND($I3685,4))</f>
        <v>0.66400000000000003</v>
      </c>
      <c r="M3685" s="134">
        <f>IF('2-E-Communication'!$AG$68="no","",ROUND($I3685,4))</f>
        <v>0.66400000000000003</v>
      </c>
    </row>
    <row r="3686" spans="9:13" x14ac:dyDescent="0.25">
      <c r="I3686" s="134">
        <f t="shared" si="250"/>
        <v>0.66500000000000048</v>
      </c>
      <c r="J3686" s="134">
        <f>IF('2-E-Communication'!$AG$65="no","",ROUND($I3686,4))</f>
        <v>0.66500000000000004</v>
      </c>
      <c r="K3686" s="134">
        <f>IF('2-E-Communication'!$AG$66="no","",ROUND($I3686,4))</f>
        <v>0.66500000000000004</v>
      </c>
      <c r="L3686" s="134">
        <f>IF('2-E-Communication'!$AG$67="no","",ROUND($I3686,4))</f>
        <v>0.66500000000000004</v>
      </c>
      <c r="M3686" s="134">
        <f>IF('2-E-Communication'!$AG$68="no","",ROUND($I3686,4))</f>
        <v>0.66500000000000004</v>
      </c>
    </row>
    <row r="3687" spans="9:13" x14ac:dyDescent="0.25">
      <c r="I3687" s="134">
        <f t="shared" si="250"/>
        <v>0.66600000000000048</v>
      </c>
      <c r="J3687" s="134">
        <f>IF('2-E-Communication'!$AG$65="no","",ROUND($I3687,4))</f>
        <v>0.66600000000000004</v>
      </c>
      <c r="K3687" s="134">
        <f>IF('2-E-Communication'!$AG$66="no","",ROUND($I3687,4))</f>
        <v>0.66600000000000004</v>
      </c>
      <c r="L3687" s="134">
        <f>IF('2-E-Communication'!$AG$67="no","",ROUND($I3687,4))</f>
        <v>0.66600000000000004</v>
      </c>
      <c r="M3687" s="134">
        <f>IF('2-E-Communication'!$AG$68="no","",ROUND($I3687,4))</f>
        <v>0.66600000000000004</v>
      </c>
    </row>
    <row r="3688" spans="9:13" x14ac:dyDescent="0.25">
      <c r="I3688" s="134">
        <f t="shared" si="250"/>
        <v>0.66700000000000048</v>
      </c>
      <c r="J3688" s="134">
        <f>IF('2-E-Communication'!$AG$65="no","",ROUND($I3688,4))</f>
        <v>0.66700000000000004</v>
      </c>
      <c r="K3688" s="134">
        <f>IF('2-E-Communication'!$AG$66="no","",ROUND($I3688,4))</f>
        <v>0.66700000000000004</v>
      </c>
      <c r="L3688" s="134">
        <f>IF('2-E-Communication'!$AG$67="no","",ROUND($I3688,4))</f>
        <v>0.66700000000000004</v>
      </c>
      <c r="M3688" s="134">
        <f>IF('2-E-Communication'!$AG$68="no","",ROUND($I3688,4))</f>
        <v>0.66700000000000004</v>
      </c>
    </row>
    <row r="3689" spans="9:13" x14ac:dyDescent="0.25">
      <c r="I3689" s="134">
        <f t="shared" si="250"/>
        <v>0.66800000000000048</v>
      </c>
      <c r="J3689" s="134">
        <f>IF('2-E-Communication'!$AG$65="no","",ROUND($I3689,4))</f>
        <v>0.66800000000000004</v>
      </c>
      <c r="K3689" s="134">
        <f>IF('2-E-Communication'!$AG$66="no","",ROUND($I3689,4))</f>
        <v>0.66800000000000004</v>
      </c>
      <c r="L3689" s="134">
        <f>IF('2-E-Communication'!$AG$67="no","",ROUND($I3689,4))</f>
        <v>0.66800000000000004</v>
      </c>
      <c r="M3689" s="134">
        <f>IF('2-E-Communication'!$AG$68="no","",ROUND($I3689,4))</f>
        <v>0.66800000000000004</v>
      </c>
    </row>
    <row r="3690" spans="9:13" x14ac:dyDescent="0.25">
      <c r="I3690" s="134">
        <f t="shared" si="250"/>
        <v>0.66900000000000048</v>
      </c>
      <c r="J3690" s="134">
        <f>IF('2-E-Communication'!$AG$65="no","",ROUND($I3690,4))</f>
        <v>0.66900000000000004</v>
      </c>
      <c r="K3690" s="134">
        <f>IF('2-E-Communication'!$AG$66="no","",ROUND($I3690,4))</f>
        <v>0.66900000000000004</v>
      </c>
      <c r="L3690" s="134">
        <f>IF('2-E-Communication'!$AG$67="no","",ROUND($I3690,4))</f>
        <v>0.66900000000000004</v>
      </c>
      <c r="M3690" s="134">
        <f>IF('2-E-Communication'!$AG$68="no","",ROUND($I3690,4))</f>
        <v>0.66900000000000004</v>
      </c>
    </row>
    <row r="3691" spans="9:13" x14ac:dyDescent="0.25">
      <c r="I3691" s="134">
        <f t="shared" si="250"/>
        <v>0.67000000000000048</v>
      </c>
      <c r="J3691" s="134">
        <f>IF('2-E-Communication'!$AG$65="no","",ROUND($I3691,4))</f>
        <v>0.67</v>
      </c>
      <c r="K3691" s="134">
        <f>IF('2-E-Communication'!$AG$66="no","",ROUND($I3691,4))</f>
        <v>0.67</v>
      </c>
      <c r="L3691" s="134">
        <f>IF('2-E-Communication'!$AG$67="no","",ROUND($I3691,4))</f>
        <v>0.67</v>
      </c>
      <c r="M3691" s="134">
        <f>IF('2-E-Communication'!$AG$68="no","",ROUND($I3691,4))</f>
        <v>0.67</v>
      </c>
    </row>
    <row r="3692" spans="9:13" x14ac:dyDescent="0.25">
      <c r="I3692" s="134">
        <f t="shared" si="250"/>
        <v>0.67100000000000048</v>
      </c>
      <c r="J3692" s="134">
        <f>IF('2-E-Communication'!$AG$65="no","",ROUND($I3692,4))</f>
        <v>0.67100000000000004</v>
      </c>
      <c r="K3692" s="134">
        <f>IF('2-E-Communication'!$AG$66="no","",ROUND($I3692,4))</f>
        <v>0.67100000000000004</v>
      </c>
      <c r="L3692" s="134">
        <f>IF('2-E-Communication'!$AG$67="no","",ROUND($I3692,4))</f>
        <v>0.67100000000000004</v>
      </c>
      <c r="M3692" s="134">
        <f>IF('2-E-Communication'!$AG$68="no","",ROUND($I3692,4))</f>
        <v>0.67100000000000004</v>
      </c>
    </row>
    <row r="3693" spans="9:13" x14ac:dyDescent="0.25">
      <c r="I3693" s="134">
        <f t="shared" si="250"/>
        <v>0.67200000000000049</v>
      </c>
      <c r="J3693" s="134">
        <f>IF('2-E-Communication'!$AG$65="no","",ROUND($I3693,4))</f>
        <v>0.67200000000000004</v>
      </c>
      <c r="K3693" s="134">
        <f>IF('2-E-Communication'!$AG$66="no","",ROUND($I3693,4))</f>
        <v>0.67200000000000004</v>
      </c>
      <c r="L3693" s="134">
        <f>IF('2-E-Communication'!$AG$67="no","",ROUND($I3693,4))</f>
        <v>0.67200000000000004</v>
      </c>
      <c r="M3693" s="134">
        <f>IF('2-E-Communication'!$AG$68="no","",ROUND($I3693,4))</f>
        <v>0.67200000000000004</v>
      </c>
    </row>
    <row r="3694" spans="9:13" x14ac:dyDescent="0.25">
      <c r="I3694" s="134">
        <f t="shared" si="250"/>
        <v>0.67300000000000049</v>
      </c>
      <c r="J3694" s="134">
        <f>IF('2-E-Communication'!$AG$65="no","",ROUND($I3694,4))</f>
        <v>0.67300000000000004</v>
      </c>
      <c r="K3694" s="134">
        <f>IF('2-E-Communication'!$AG$66="no","",ROUND($I3694,4))</f>
        <v>0.67300000000000004</v>
      </c>
      <c r="L3694" s="134">
        <f>IF('2-E-Communication'!$AG$67="no","",ROUND($I3694,4))</f>
        <v>0.67300000000000004</v>
      </c>
      <c r="M3694" s="134">
        <f>IF('2-E-Communication'!$AG$68="no","",ROUND($I3694,4))</f>
        <v>0.67300000000000004</v>
      </c>
    </row>
    <row r="3695" spans="9:13" x14ac:dyDescent="0.25">
      <c r="I3695" s="134">
        <f t="shared" si="250"/>
        <v>0.67400000000000049</v>
      </c>
      <c r="J3695" s="134">
        <f>IF('2-E-Communication'!$AG$65="no","",ROUND($I3695,4))</f>
        <v>0.67400000000000004</v>
      </c>
      <c r="K3695" s="134">
        <f>IF('2-E-Communication'!$AG$66="no","",ROUND($I3695,4))</f>
        <v>0.67400000000000004</v>
      </c>
      <c r="L3695" s="134">
        <f>IF('2-E-Communication'!$AG$67="no","",ROUND($I3695,4))</f>
        <v>0.67400000000000004</v>
      </c>
      <c r="M3695" s="134">
        <f>IF('2-E-Communication'!$AG$68="no","",ROUND($I3695,4))</f>
        <v>0.67400000000000004</v>
      </c>
    </row>
    <row r="3696" spans="9:13" x14ac:dyDescent="0.25">
      <c r="I3696" s="134">
        <f t="shared" si="250"/>
        <v>0.67500000000000049</v>
      </c>
      <c r="J3696" s="134">
        <f>IF('2-E-Communication'!$AG$65="no","",ROUND($I3696,4))</f>
        <v>0.67500000000000004</v>
      </c>
      <c r="K3696" s="134">
        <f>IF('2-E-Communication'!$AG$66="no","",ROUND($I3696,4))</f>
        <v>0.67500000000000004</v>
      </c>
      <c r="L3696" s="134">
        <f>IF('2-E-Communication'!$AG$67="no","",ROUND($I3696,4))</f>
        <v>0.67500000000000004</v>
      </c>
      <c r="M3696" s="134">
        <f>IF('2-E-Communication'!$AG$68="no","",ROUND($I3696,4))</f>
        <v>0.67500000000000004</v>
      </c>
    </row>
    <row r="3697" spans="9:13" x14ac:dyDescent="0.25">
      <c r="I3697" s="134">
        <f t="shared" si="250"/>
        <v>0.67600000000000049</v>
      </c>
      <c r="J3697" s="134">
        <f>IF('2-E-Communication'!$AG$65="no","",ROUND($I3697,4))</f>
        <v>0.67600000000000005</v>
      </c>
      <c r="K3697" s="134">
        <f>IF('2-E-Communication'!$AG$66="no","",ROUND($I3697,4))</f>
        <v>0.67600000000000005</v>
      </c>
      <c r="L3697" s="134">
        <f>IF('2-E-Communication'!$AG$67="no","",ROUND($I3697,4))</f>
        <v>0.67600000000000005</v>
      </c>
      <c r="M3697" s="134">
        <f>IF('2-E-Communication'!$AG$68="no","",ROUND($I3697,4))</f>
        <v>0.67600000000000005</v>
      </c>
    </row>
    <row r="3698" spans="9:13" x14ac:dyDescent="0.25">
      <c r="I3698" s="134">
        <f t="shared" si="250"/>
        <v>0.67700000000000049</v>
      </c>
      <c r="J3698" s="134">
        <f>IF('2-E-Communication'!$AG$65="no","",ROUND($I3698,4))</f>
        <v>0.67700000000000005</v>
      </c>
      <c r="K3698" s="134">
        <f>IF('2-E-Communication'!$AG$66="no","",ROUND($I3698,4))</f>
        <v>0.67700000000000005</v>
      </c>
      <c r="L3698" s="134">
        <f>IF('2-E-Communication'!$AG$67="no","",ROUND($I3698,4))</f>
        <v>0.67700000000000005</v>
      </c>
      <c r="M3698" s="134">
        <f>IF('2-E-Communication'!$AG$68="no","",ROUND($I3698,4))</f>
        <v>0.67700000000000005</v>
      </c>
    </row>
    <row r="3699" spans="9:13" x14ac:dyDescent="0.25">
      <c r="I3699" s="134">
        <f t="shared" si="250"/>
        <v>0.67800000000000049</v>
      </c>
      <c r="J3699" s="134">
        <f>IF('2-E-Communication'!$AG$65="no","",ROUND($I3699,4))</f>
        <v>0.67800000000000005</v>
      </c>
      <c r="K3699" s="134">
        <f>IF('2-E-Communication'!$AG$66="no","",ROUND($I3699,4))</f>
        <v>0.67800000000000005</v>
      </c>
      <c r="L3699" s="134">
        <f>IF('2-E-Communication'!$AG$67="no","",ROUND($I3699,4))</f>
        <v>0.67800000000000005</v>
      </c>
      <c r="M3699" s="134">
        <f>IF('2-E-Communication'!$AG$68="no","",ROUND($I3699,4))</f>
        <v>0.67800000000000005</v>
      </c>
    </row>
    <row r="3700" spans="9:13" x14ac:dyDescent="0.25">
      <c r="I3700" s="134">
        <f t="shared" si="250"/>
        <v>0.67900000000000049</v>
      </c>
      <c r="J3700" s="134">
        <f>IF('2-E-Communication'!$AG$65="no","",ROUND($I3700,4))</f>
        <v>0.67900000000000005</v>
      </c>
      <c r="K3700" s="134">
        <f>IF('2-E-Communication'!$AG$66="no","",ROUND($I3700,4))</f>
        <v>0.67900000000000005</v>
      </c>
      <c r="L3700" s="134">
        <f>IF('2-E-Communication'!$AG$67="no","",ROUND($I3700,4))</f>
        <v>0.67900000000000005</v>
      </c>
      <c r="M3700" s="134">
        <f>IF('2-E-Communication'!$AG$68="no","",ROUND($I3700,4))</f>
        <v>0.67900000000000005</v>
      </c>
    </row>
    <row r="3701" spans="9:13" x14ac:dyDescent="0.25">
      <c r="I3701" s="134">
        <f t="shared" si="250"/>
        <v>0.68000000000000049</v>
      </c>
      <c r="J3701" s="134">
        <f>IF('2-E-Communication'!$AG$65="no","",ROUND($I3701,4))</f>
        <v>0.68</v>
      </c>
      <c r="K3701" s="134">
        <f>IF('2-E-Communication'!$AG$66="no","",ROUND($I3701,4))</f>
        <v>0.68</v>
      </c>
      <c r="L3701" s="134">
        <f>IF('2-E-Communication'!$AG$67="no","",ROUND($I3701,4))</f>
        <v>0.68</v>
      </c>
      <c r="M3701" s="134">
        <f>IF('2-E-Communication'!$AG$68="no","",ROUND($I3701,4))</f>
        <v>0.68</v>
      </c>
    </row>
    <row r="3702" spans="9:13" x14ac:dyDescent="0.25">
      <c r="I3702" s="134">
        <f t="shared" si="250"/>
        <v>0.68100000000000049</v>
      </c>
      <c r="J3702" s="134">
        <f>IF('2-E-Communication'!$AG$65="no","",ROUND($I3702,4))</f>
        <v>0.68100000000000005</v>
      </c>
      <c r="K3702" s="134">
        <f>IF('2-E-Communication'!$AG$66="no","",ROUND($I3702,4))</f>
        <v>0.68100000000000005</v>
      </c>
      <c r="L3702" s="134">
        <f>IF('2-E-Communication'!$AG$67="no","",ROUND($I3702,4))</f>
        <v>0.68100000000000005</v>
      </c>
      <c r="M3702" s="134">
        <f>IF('2-E-Communication'!$AG$68="no","",ROUND($I3702,4))</f>
        <v>0.68100000000000005</v>
      </c>
    </row>
    <row r="3703" spans="9:13" x14ac:dyDescent="0.25">
      <c r="I3703" s="134">
        <f t="shared" si="250"/>
        <v>0.68200000000000049</v>
      </c>
      <c r="J3703" s="134">
        <f>IF('2-E-Communication'!$AG$65="no","",ROUND($I3703,4))</f>
        <v>0.68200000000000005</v>
      </c>
      <c r="K3703" s="134">
        <f>IF('2-E-Communication'!$AG$66="no","",ROUND($I3703,4))</f>
        <v>0.68200000000000005</v>
      </c>
      <c r="L3703" s="134">
        <f>IF('2-E-Communication'!$AG$67="no","",ROUND($I3703,4))</f>
        <v>0.68200000000000005</v>
      </c>
      <c r="M3703" s="134">
        <f>IF('2-E-Communication'!$AG$68="no","",ROUND($I3703,4))</f>
        <v>0.68200000000000005</v>
      </c>
    </row>
    <row r="3704" spans="9:13" x14ac:dyDescent="0.25">
      <c r="I3704" s="134">
        <f t="shared" si="250"/>
        <v>0.6830000000000005</v>
      </c>
      <c r="J3704" s="134">
        <f>IF('2-E-Communication'!$AG$65="no","",ROUND($I3704,4))</f>
        <v>0.68300000000000005</v>
      </c>
      <c r="K3704" s="134">
        <f>IF('2-E-Communication'!$AG$66="no","",ROUND($I3704,4))</f>
        <v>0.68300000000000005</v>
      </c>
      <c r="L3704" s="134">
        <f>IF('2-E-Communication'!$AG$67="no","",ROUND($I3704,4))</f>
        <v>0.68300000000000005</v>
      </c>
      <c r="M3704" s="134">
        <f>IF('2-E-Communication'!$AG$68="no","",ROUND($I3704,4))</f>
        <v>0.68300000000000005</v>
      </c>
    </row>
    <row r="3705" spans="9:13" x14ac:dyDescent="0.25">
      <c r="I3705" s="134">
        <f t="shared" si="250"/>
        <v>0.6840000000000005</v>
      </c>
      <c r="J3705" s="134">
        <f>IF('2-E-Communication'!$AG$65="no","",ROUND($I3705,4))</f>
        <v>0.68400000000000005</v>
      </c>
      <c r="K3705" s="134">
        <f>IF('2-E-Communication'!$AG$66="no","",ROUND($I3705,4))</f>
        <v>0.68400000000000005</v>
      </c>
      <c r="L3705" s="134">
        <f>IF('2-E-Communication'!$AG$67="no","",ROUND($I3705,4))</f>
        <v>0.68400000000000005</v>
      </c>
      <c r="M3705" s="134">
        <f>IF('2-E-Communication'!$AG$68="no","",ROUND($I3705,4))</f>
        <v>0.68400000000000005</v>
      </c>
    </row>
    <row r="3706" spans="9:13" x14ac:dyDescent="0.25">
      <c r="I3706" s="134">
        <f t="shared" si="250"/>
        <v>0.6850000000000005</v>
      </c>
      <c r="J3706" s="134">
        <f>IF('2-E-Communication'!$AG$65="no","",ROUND($I3706,4))</f>
        <v>0.68500000000000005</v>
      </c>
      <c r="K3706" s="134">
        <f>IF('2-E-Communication'!$AG$66="no","",ROUND($I3706,4))</f>
        <v>0.68500000000000005</v>
      </c>
      <c r="L3706" s="134">
        <f>IF('2-E-Communication'!$AG$67="no","",ROUND($I3706,4))</f>
        <v>0.68500000000000005</v>
      </c>
      <c r="M3706" s="134">
        <f>IF('2-E-Communication'!$AG$68="no","",ROUND($I3706,4))</f>
        <v>0.68500000000000005</v>
      </c>
    </row>
    <row r="3707" spans="9:13" x14ac:dyDescent="0.25">
      <c r="I3707" s="134">
        <f t="shared" si="250"/>
        <v>0.6860000000000005</v>
      </c>
      <c r="J3707" s="134">
        <f>IF('2-E-Communication'!$AG$65="no","",ROUND($I3707,4))</f>
        <v>0.68600000000000005</v>
      </c>
      <c r="K3707" s="134">
        <f>IF('2-E-Communication'!$AG$66="no","",ROUND($I3707,4))</f>
        <v>0.68600000000000005</v>
      </c>
      <c r="L3707" s="134">
        <f>IF('2-E-Communication'!$AG$67="no","",ROUND($I3707,4))</f>
        <v>0.68600000000000005</v>
      </c>
      <c r="M3707" s="134">
        <f>IF('2-E-Communication'!$AG$68="no","",ROUND($I3707,4))</f>
        <v>0.68600000000000005</v>
      </c>
    </row>
    <row r="3708" spans="9:13" x14ac:dyDescent="0.25">
      <c r="I3708" s="134">
        <f t="shared" si="250"/>
        <v>0.6870000000000005</v>
      </c>
      <c r="J3708" s="134">
        <f>IF('2-E-Communication'!$AG$65="no","",ROUND($I3708,4))</f>
        <v>0.68700000000000006</v>
      </c>
      <c r="K3708" s="134">
        <f>IF('2-E-Communication'!$AG$66="no","",ROUND($I3708,4))</f>
        <v>0.68700000000000006</v>
      </c>
      <c r="L3708" s="134">
        <f>IF('2-E-Communication'!$AG$67="no","",ROUND($I3708,4))</f>
        <v>0.68700000000000006</v>
      </c>
      <c r="M3708" s="134">
        <f>IF('2-E-Communication'!$AG$68="no","",ROUND($I3708,4))</f>
        <v>0.68700000000000006</v>
      </c>
    </row>
    <row r="3709" spans="9:13" x14ac:dyDescent="0.25">
      <c r="I3709" s="134">
        <f t="shared" si="250"/>
        <v>0.6880000000000005</v>
      </c>
      <c r="J3709" s="134">
        <f>IF('2-E-Communication'!$AG$65="no","",ROUND($I3709,4))</f>
        <v>0.68799999999999994</v>
      </c>
      <c r="K3709" s="134">
        <f>IF('2-E-Communication'!$AG$66="no","",ROUND($I3709,4))</f>
        <v>0.68799999999999994</v>
      </c>
      <c r="L3709" s="134">
        <f>IF('2-E-Communication'!$AG$67="no","",ROUND($I3709,4))</f>
        <v>0.68799999999999994</v>
      </c>
      <c r="M3709" s="134">
        <f>IF('2-E-Communication'!$AG$68="no","",ROUND($I3709,4))</f>
        <v>0.68799999999999994</v>
      </c>
    </row>
    <row r="3710" spans="9:13" x14ac:dyDescent="0.25">
      <c r="I3710" s="134">
        <f t="shared" si="250"/>
        <v>0.6890000000000005</v>
      </c>
      <c r="J3710" s="134">
        <f>IF('2-E-Communication'!$AG$65="no","",ROUND($I3710,4))</f>
        <v>0.68899999999999995</v>
      </c>
      <c r="K3710" s="134">
        <f>IF('2-E-Communication'!$AG$66="no","",ROUND($I3710,4))</f>
        <v>0.68899999999999995</v>
      </c>
      <c r="L3710" s="134">
        <f>IF('2-E-Communication'!$AG$67="no","",ROUND($I3710,4))</f>
        <v>0.68899999999999995</v>
      </c>
      <c r="M3710" s="134">
        <f>IF('2-E-Communication'!$AG$68="no","",ROUND($I3710,4))</f>
        <v>0.68899999999999995</v>
      </c>
    </row>
    <row r="3711" spans="9:13" x14ac:dyDescent="0.25">
      <c r="I3711" s="134">
        <f t="shared" si="250"/>
        <v>0.6900000000000005</v>
      </c>
      <c r="J3711" s="134">
        <f>IF('2-E-Communication'!$AG$65="no","",ROUND($I3711,4))</f>
        <v>0.69</v>
      </c>
      <c r="K3711" s="134">
        <f>IF('2-E-Communication'!$AG$66="no","",ROUND($I3711,4))</f>
        <v>0.69</v>
      </c>
      <c r="L3711" s="134">
        <f>IF('2-E-Communication'!$AG$67="no","",ROUND($I3711,4))</f>
        <v>0.69</v>
      </c>
      <c r="M3711" s="134">
        <f>IF('2-E-Communication'!$AG$68="no","",ROUND($I3711,4))</f>
        <v>0.69</v>
      </c>
    </row>
    <row r="3712" spans="9:13" x14ac:dyDescent="0.25">
      <c r="I3712" s="134">
        <f t="shared" si="250"/>
        <v>0.6910000000000005</v>
      </c>
      <c r="J3712" s="134">
        <f>IF('2-E-Communication'!$AG$65="no","",ROUND($I3712,4))</f>
        <v>0.69099999999999995</v>
      </c>
      <c r="K3712" s="134">
        <f>IF('2-E-Communication'!$AG$66="no","",ROUND($I3712,4))</f>
        <v>0.69099999999999995</v>
      </c>
      <c r="L3712" s="134">
        <f>IF('2-E-Communication'!$AG$67="no","",ROUND($I3712,4))</f>
        <v>0.69099999999999995</v>
      </c>
      <c r="M3712" s="134">
        <f>IF('2-E-Communication'!$AG$68="no","",ROUND($I3712,4))</f>
        <v>0.69099999999999995</v>
      </c>
    </row>
    <row r="3713" spans="9:13" x14ac:dyDescent="0.25">
      <c r="I3713" s="134">
        <f t="shared" si="250"/>
        <v>0.6920000000000005</v>
      </c>
      <c r="J3713" s="134">
        <f>IF('2-E-Communication'!$AG$65="no","",ROUND($I3713,4))</f>
        <v>0.69199999999999995</v>
      </c>
      <c r="K3713" s="134">
        <f>IF('2-E-Communication'!$AG$66="no","",ROUND($I3713,4))</f>
        <v>0.69199999999999995</v>
      </c>
      <c r="L3713" s="134">
        <f>IF('2-E-Communication'!$AG$67="no","",ROUND($I3713,4))</f>
        <v>0.69199999999999995</v>
      </c>
      <c r="M3713" s="134">
        <f>IF('2-E-Communication'!$AG$68="no","",ROUND($I3713,4))</f>
        <v>0.69199999999999995</v>
      </c>
    </row>
    <row r="3714" spans="9:13" x14ac:dyDescent="0.25">
      <c r="I3714" s="134">
        <f t="shared" si="250"/>
        <v>0.6930000000000005</v>
      </c>
      <c r="J3714" s="134">
        <f>IF('2-E-Communication'!$AG$65="no","",ROUND($I3714,4))</f>
        <v>0.69299999999999995</v>
      </c>
      <c r="K3714" s="134">
        <f>IF('2-E-Communication'!$AG$66="no","",ROUND($I3714,4))</f>
        <v>0.69299999999999995</v>
      </c>
      <c r="L3714" s="134">
        <f>IF('2-E-Communication'!$AG$67="no","",ROUND($I3714,4))</f>
        <v>0.69299999999999995</v>
      </c>
      <c r="M3714" s="134">
        <f>IF('2-E-Communication'!$AG$68="no","",ROUND($I3714,4))</f>
        <v>0.69299999999999995</v>
      </c>
    </row>
    <row r="3715" spans="9:13" x14ac:dyDescent="0.25">
      <c r="I3715" s="134">
        <f t="shared" si="250"/>
        <v>0.69400000000000051</v>
      </c>
      <c r="J3715" s="134">
        <f>IF('2-E-Communication'!$AG$65="no","",ROUND($I3715,4))</f>
        <v>0.69399999999999995</v>
      </c>
      <c r="K3715" s="134">
        <f>IF('2-E-Communication'!$AG$66="no","",ROUND($I3715,4))</f>
        <v>0.69399999999999995</v>
      </c>
      <c r="L3715" s="134">
        <f>IF('2-E-Communication'!$AG$67="no","",ROUND($I3715,4))</f>
        <v>0.69399999999999995</v>
      </c>
      <c r="M3715" s="134">
        <f>IF('2-E-Communication'!$AG$68="no","",ROUND($I3715,4))</f>
        <v>0.69399999999999995</v>
      </c>
    </row>
    <row r="3716" spans="9:13" x14ac:dyDescent="0.25">
      <c r="I3716" s="134">
        <f t="shared" si="250"/>
        <v>0.69500000000000051</v>
      </c>
      <c r="J3716" s="134">
        <f>IF('2-E-Communication'!$AG$65="no","",ROUND($I3716,4))</f>
        <v>0.69499999999999995</v>
      </c>
      <c r="K3716" s="134">
        <f>IF('2-E-Communication'!$AG$66="no","",ROUND($I3716,4))</f>
        <v>0.69499999999999995</v>
      </c>
      <c r="L3716" s="134">
        <f>IF('2-E-Communication'!$AG$67="no","",ROUND($I3716,4))</f>
        <v>0.69499999999999995</v>
      </c>
      <c r="M3716" s="134">
        <f>IF('2-E-Communication'!$AG$68="no","",ROUND($I3716,4))</f>
        <v>0.69499999999999995</v>
      </c>
    </row>
    <row r="3717" spans="9:13" x14ac:dyDescent="0.25">
      <c r="I3717" s="134">
        <f t="shared" si="250"/>
        <v>0.69600000000000051</v>
      </c>
      <c r="J3717" s="134">
        <f>IF('2-E-Communication'!$AG$65="no","",ROUND($I3717,4))</f>
        <v>0.69599999999999995</v>
      </c>
      <c r="K3717" s="134">
        <f>IF('2-E-Communication'!$AG$66="no","",ROUND($I3717,4))</f>
        <v>0.69599999999999995</v>
      </c>
      <c r="L3717" s="134">
        <f>IF('2-E-Communication'!$AG$67="no","",ROUND($I3717,4))</f>
        <v>0.69599999999999995</v>
      </c>
      <c r="M3717" s="134">
        <f>IF('2-E-Communication'!$AG$68="no","",ROUND($I3717,4))</f>
        <v>0.69599999999999995</v>
      </c>
    </row>
    <row r="3718" spans="9:13" x14ac:dyDescent="0.25">
      <c r="I3718" s="134">
        <f t="shared" ref="I3718:I3781" si="251">I3717+0.001</f>
        <v>0.69700000000000051</v>
      </c>
      <c r="J3718" s="134">
        <f>IF('2-E-Communication'!$AG$65="no","",ROUND($I3718,4))</f>
        <v>0.69699999999999995</v>
      </c>
      <c r="K3718" s="134">
        <f>IF('2-E-Communication'!$AG$66="no","",ROUND($I3718,4))</f>
        <v>0.69699999999999995</v>
      </c>
      <c r="L3718" s="134">
        <f>IF('2-E-Communication'!$AG$67="no","",ROUND($I3718,4))</f>
        <v>0.69699999999999995</v>
      </c>
      <c r="M3718" s="134">
        <f>IF('2-E-Communication'!$AG$68="no","",ROUND($I3718,4))</f>
        <v>0.69699999999999995</v>
      </c>
    </row>
    <row r="3719" spans="9:13" x14ac:dyDescent="0.25">
      <c r="I3719" s="134">
        <f t="shared" si="251"/>
        <v>0.69800000000000051</v>
      </c>
      <c r="J3719" s="134">
        <f>IF('2-E-Communication'!$AG$65="no","",ROUND($I3719,4))</f>
        <v>0.69799999999999995</v>
      </c>
      <c r="K3719" s="134">
        <f>IF('2-E-Communication'!$AG$66="no","",ROUND($I3719,4))</f>
        <v>0.69799999999999995</v>
      </c>
      <c r="L3719" s="134">
        <f>IF('2-E-Communication'!$AG$67="no","",ROUND($I3719,4))</f>
        <v>0.69799999999999995</v>
      </c>
      <c r="M3719" s="134">
        <f>IF('2-E-Communication'!$AG$68="no","",ROUND($I3719,4))</f>
        <v>0.69799999999999995</v>
      </c>
    </row>
    <row r="3720" spans="9:13" x14ac:dyDescent="0.25">
      <c r="I3720" s="134">
        <f t="shared" si="251"/>
        <v>0.69900000000000051</v>
      </c>
      <c r="J3720" s="134">
        <f>IF('2-E-Communication'!$AG$65="no","",ROUND($I3720,4))</f>
        <v>0.69899999999999995</v>
      </c>
      <c r="K3720" s="134">
        <f>IF('2-E-Communication'!$AG$66="no","",ROUND($I3720,4))</f>
        <v>0.69899999999999995</v>
      </c>
      <c r="L3720" s="134">
        <f>IF('2-E-Communication'!$AG$67="no","",ROUND($I3720,4))</f>
        <v>0.69899999999999995</v>
      </c>
      <c r="M3720" s="134">
        <f>IF('2-E-Communication'!$AG$68="no","",ROUND($I3720,4))</f>
        <v>0.69899999999999995</v>
      </c>
    </row>
    <row r="3721" spans="9:13" x14ac:dyDescent="0.25">
      <c r="I3721" s="134">
        <f t="shared" si="251"/>
        <v>0.70000000000000051</v>
      </c>
      <c r="J3721" s="134">
        <f>IF('2-E-Communication'!$AG$65="no","",ROUND($I3721,4))</f>
        <v>0.7</v>
      </c>
      <c r="K3721" s="134">
        <f>IF('2-E-Communication'!$AG$66="no","",ROUND($I3721,4))</f>
        <v>0.7</v>
      </c>
      <c r="L3721" s="134">
        <f>IF('2-E-Communication'!$AG$67="no","",ROUND($I3721,4))</f>
        <v>0.7</v>
      </c>
      <c r="M3721" s="134">
        <f>IF('2-E-Communication'!$AG$68="no","",ROUND($I3721,4))</f>
        <v>0.7</v>
      </c>
    </row>
    <row r="3722" spans="9:13" x14ac:dyDescent="0.25">
      <c r="I3722" s="134">
        <f t="shared" si="251"/>
        <v>0.70100000000000051</v>
      </c>
      <c r="J3722" s="134">
        <f>IF('2-E-Communication'!$AG$65="no","",ROUND($I3722,4))</f>
        <v>0.70099999999999996</v>
      </c>
      <c r="K3722" s="134">
        <f>IF('2-E-Communication'!$AG$66="no","",ROUND($I3722,4))</f>
        <v>0.70099999999999996</v>
      </c>
      <c r="L3722" s="134">
        <f>IF('2-E-Communication'!$AG$67="no","",ROUND($I3722,4))</f>
        <v>0.70099999999999996</v>
      </c>
      <c r="M3722" s="134">
        <f>IF('2-E-Communication'!$AG$68="no","",ROUND($I3722,4))</f>
        <v>0.70099999999999996</v>
      </c>
    </row>
    <row r="3723" spans="9:13" x14ac:dyDescent="0.25">
      <c r="I3723" s="134">
        <f t="shared" si="251"/>
        <v>0.70200000000000051</v>
      </c>
      <c r="J3723" s="134">
        <f>IF('2-E-Communication'!$AG$65="no","",ROUND($I3723,4))</f>
        <v>0.70199999999999996</v>
      </c>
      <c r="K3723" s="134">
        <f>IF('2-E-Communication'!$AG$66="no","",ROUND($I3723,4))</f>
        <v>0.70199999999999996</v>
      </c>
      <c r="L3723" s="134">
        <f>IF('2-E-Communication'!$AG$67="no","",ROUND($I3723,4))</f>
        <v>0.70199999999999996</v>
      </c>
      <c r="M3723" s="134">
        <f>IF('2-E-Communication'!$AG$68="no","",ROUND($I3723,4))</f>
        <v>0.70199999999999996</v>
      </c>
    </row>
    <row r="3724" spans="9:13" x14ac:dyDescent="0.25">
      <c r="I3724" s="134">
        <f t="shared" si="251"/>
        <v>0.70300000000000051</v>
      </c>
      <c r="J3724" s="134">
        <f>IF('2-E-Communication'!$AG$65="no","",ROUND($I3724,4))</f>
        <v>0.70299999999999996</v>
      </c>
      <c r="K3724" s="134">
        <f>IF('2-E-Communication'!$AG$66="no","",ROUND($I3724,4))</f>
        <v>0.70299999999999996</v>
      </c>
      <c r="L3724" s="134">
        <f>IF('2-E-Communication'!$AG$67="no","",ROUND($I3724,4))</f>
        <v>0.70299999999999996</v>
      </c>
      <c r="M3724" s="134">
        <f>IF('2-E-Communication'!$AG$68="no","",ROUND($I3724,4))</f>
        <v>0.70299999999999996</v>
      </c>
    </row>
    <row r="3725" spans="9:13" x14ac:dyDescent="0.25">
      <c r="I3725" s="134">
        <f t="shared" si="251"/>
        <v>0.70400000000000051</v>
      </c>
      <c r="J3725" s="134">
        <f>IF('2-E-Communication'!$AG$65="no","",ROUND($I3725,4))</f>
        <v>0.70399999999999996</v>
      </c>
      <c r="K3725" s="134">
        <f>IF('2-E-Communication'!$AG$66="no","",ROUND($I3725,4))</f>
        <v>0.70399999999999996</v>
      </c>
      <c r="L3725" s="134">
        <f>IF('2-E-Communication'!$AG$67="no","",ROUND($I3725,4))</f>
        <v>0.70399999999999996</v>
      </c>
      <c r="M3725" s="134">
        <f>IF('2-E-Communication'!$AG$68="no","",ROUND($I3725,4))</f>
        <v>0.70399999999999996</v>
      </c>
    </row>
    <row r="3726" spans="9:13" x14ac:dyDescent="0.25">
      <c r="I3726" s="134">
        <f t="shared" si="251"/>
        <v>0.70500000000000052</v>
      </c>
      <c r="J3726" s="134">
        <f>IF('2-E-Communication'!$AG$65="no","",ROUND($I3726,4))</f>
        <v>0.70499999999999996</v>
      </c>
      <c r="K3726" s="134">
        <f>IF('2-E-Communication'!$AG$66="no","",ROUND($I3726,4))</f>
        <v>0.70499999999999996</v>
      </c>
      <c r="L3726" s="134">
        <f>IF('2-E-Communication'!$AG$67="no","",ROUND($I3726,4))</f>
        <v>0.70499999999999996</v>
      </c>
      <c r="M3726" s="134">
        <f>IF('2-E-Communication'!$AG$68="no","",ROUND($I3726,4))</f>
        <v>0.70499999999999996</v>
      </c>
    </row>
    <row r="3727" spans="9:13" x14ac:dyDescent="0.25">
      <c r="I3727" s="134">
        <f t="shared" si="251"/>
        <v>0.70600000000000052</v>
      </c>
      <c r="J3727" s="134">
        <f>IF('2-E-Communication'!$AG$65="no","",ROUND($I3727,4))</f>
        <v>0.70599999999999996</v>
      </c>
      <c r="K3727" s="134">
        <f>IF('2-E-Communication'!$AG$66="no","",ROUND($I3727,4))</f>
        <v>0.70599999999999996</v>
      </c>
      <c r="L3727" s="134">
        <f>IF('2-E-Communication'!$AG$67="no","",ROUND($I3727,4))</f>
        <v>0.70599999999999996</v>
      </c>
      <c r="M3727" s="134">
        <f>IF('2-E-Communication'!$AG$68="no","",ROUND($I3727,4))</f>
        <v>0.70599999999999996</v>
      </c>
    </row>
    <row r="3728" spans="9:13" x14ac:dyDescent="0.25">
      <c r="I3728" s="134">
        <f t="shared" si="251"/>
        <v>0.70700000000000052</v>
      </c>
      <c r="J3728" s="134">
        <f>IF('2-E-Communication'!$AG$65="no","",ROUND($I3728,4))</f>
        <v>0.70699999999999996</v>
      </c>
      <c r="K3728" s="134">
        <f>IF('2-E-Communication'!$AG$66="no","",ROUND($I3728,4))</f>
        <v>0.70699999999999996</v>
      </c>
      <c r="L3728" s="134">
        <f>IF('2-E-Communication'!$AG$67="no","",ROUND($I3728,4))</f>
        <v>0.70699999999999996</v>
      </c>
      <c r="M3728" s="134">
        <f>IF('2-E-Communication'!$AG$68="no","",ROUND($I3728,4))</f>
        <v>0.70699999999999996</v>
      </c>
    </row>
    <row r="3729" spans="9:13" x14ac:dyDescent="0.25">
      <c r="I3729" s="134">
        <f t="shared" si="251"/>
        <v>0.70800000000000052</v>
      </c>
      <c r="J3729" s="134">
        <f>IF('2-E-Communication'!$AG$65="no","",ROUND($I3729,4))</f>
        <v>0.70799999999999996</v>
      </c>
      <c r="K3729" s="134">
        <f>IF('2-E-Communication'!$AG$66="no","",ROUND($I3729,4))</f>
        <v>0.70799999999999996</v>
      </c>
      <c r="L3729" s="134">
        <f>IF('2-E-Communication'!$AG$67="no","",ROUND($I3729,4))</f>
        <v>0.70799999999999996</v>
      </c>
      <c r="M3729" s="134">
        <f>IF('2-E-Communication'!$AG$68="no","",ROUND($I3729,4))</f>
        <v>0.70799999999999996</v>
      </c>
    </row>
    <row r="3730" spans="9:13" x14ac:dyDescent="0.25">
      <c r="I3730" s="134">
        <f t="shared" si="251"/>
        <v>0.70900000000000052</v>
      </c>
      <c r="J3730" s="134">
        <f>IF('2-E-Communication'!$AG$65="no","",ROUND($I3730,4))</f>
        <v>0.70899999999999996</v>
      </c>
      <c r="K3730" s="134">
        <f>IF('2-E-Communication'!$AG$66="no","",ROUND($I3730,4))</f>
        <v>0.70899999999999996</v>
      </c>
      <c r="L3730" s="134">
        <f>IF('2-E-Communication'!$AG$67="no","",ROUND($I3730,4))</f>
        <v>0.70899999999999996</v>
      </c>
      <c r="M3730" s="134">
        <f>IF('2-E-Communication'!$AG$68="no","",ROUND($I3730,4))</f>
        <v>0.70899999999999996</v>
      </c>
    </row>
    <row r="3731" spans="9:13" x14ac:dyDescent="0.25">
      <c r="I3731" s="134">
        <f t="shared" si="251"/>
        <v>0.71000000000000052</v>
      </c>
      <c r="J3731" s="134">
        <f>IF('2-E-Communication'!$AG$65="no","",ROUND($I3731,4))</f>
        <v>0.71</v>
      </c>
      <c r="K3731" s="134">
        <f>IF('2-E-Communication'!$AG$66="no","",ROUND($I3731,4))</f>
        <v>0.71</v>
      </c>
      <c r="L3731" s="134">
        <f>IF('2-E-Communication'!$AG$67="no","",ROUND($I3731,4))</f>
        <v>0.71</v>
      </c>
      <c r="M3731" s="134">
        <f>IF('2-E-Communication'!$AG$68="no","",ROUND($I3731,4))</f>
        <v>0.71</v>
      </c>
    </row>
    <row r="3732" spans="9:13" x14ac:dyDescent="0.25">
      <c r="I3732" s="134">
        <f t="shared" si="251"/>
        <v>0.71100000000000052</v>
      </c>
      <c r="J3732" s="134">
        <f>IF('2-E-Communication'!$AG$65="no","",ROUND($I3732,4))</f>
        <v>0.71099999999999997</v>
      </c>
      <c r="K3732" s="134">
        <f>IF('2-E-Communication'!$AG$66="no","",ROUND($I3732,4))</f>
        <v>0.71099999999999997</v>
      </c>
      <c r="L3732" s="134">
        <f>IF('2-E-Communication'!$AG$67="no","",ROUND($I3732,4))</f>
        <v>0.71099999999999997</v>
      </c>
      <c r="M3732" s="134">
        <f>IF('2-E-Communication'!$AG$68="no","",ROUND($I3732,4))</f>
        <v>0.71099999999999997</v>
      </c>
    </row>
    <row r="3733" spans="9:13" x14ac:dyDescent="0.25">
      <c r="I3733" s="134">
        <f t="shared" si="251"/>
        <v>0.71200000000000052</v>
      </c>
      <c r="J3733" s="134">
        <f>IF('2-E-Communication'!$AG$65="no","",ROUND($I3733,4))</f>
        <v>0.71199999999999997</v>
      </c>
      <c r="K3733" s="134">
        <f>IF('2-E-Communication'!$AG$66="no","",ROUND($I3733,4))</f>
        <v>0.71199999999999997</v>
      </c>
      <c r="L3733" s="134">
        <f>IF('2-E-Communication'!$AG$67="no","",ROUND($I3733,4))</f>
        <v>0.71199999999999997</v>
      </c>
      <c r="M3733" s="134">
        <f>IF('2-E-Communication'!$AG$68="no","",ROUND($I3733,4))</f>
        <v>0.71199999999999997</v>
      </c>
    </row>
    <row r="3734" spans="9:13" x14ac:dyDescent="0.25">
      <c r="I3734" s="134">
        <f t="shared" si="251"/>
        <v>0.71300000000000052</v>
      </c>
      <c r="J3734" s="134">
        <f>IF('2-E-Communication'!$AG$65="no","",ROUND($I3734,4))</f>
        <v>0.71299999999999997</v>
      </c>
      <c r="K3734" s="134">
        <f>IF('2-E-Communication'!$AG$66="no","",ROUND($I3734,4))</f>
        <v>0.71299999999999997</v>
      </c>
      <c r="L3734" s="134">
        <f>IF('2-E-Communication'!$AG$67="no","",ROUND($I3734,4))</f>
        <v>0.71299999999999997</v>
      </c>
      <c r="M3734" s="134">
        <f>IF('2-E-Communication'!$AG$68="no","",ROUND($I3734,4))</f>
        <v>0.71299999999999997</v>
      </c>
    </row>
    <row r="3735" spans="9:13" x14ac:dyDescent="0.25">
      <c r="I3735" s="134">
        <f t="shared" si="251"/>
        <v>0.71400000000000052</v>
      </c>
      <c r="J3735" s="134">
        <f>IF('2-E-Communication'!$AG$65="no","",ROUND($I3735,4))</f>
        <v>0.71399999999999997</v>
      </c>
      <c r="K3735" s="134">
        <f>IF('2-E-Communication'!$AG$66="no","",ROUND($I3735,4))</f>
        <v>0.71399999999999997</v>
      </c>
      <c r="L3735" s="134">
        <f>IF('2-E-Communication'!$AG$67="no","",ROUND($I3735,4))</f>
        <v>0.71399999999999997</v>
      </c>
      <c r="M3735" s="134">
        <f>IF('2-E-Communication'!$AG$68="no","",ROUND($I3735,4))</f>
        <v>0.71399999999999997</v>
      </c>
    </row>
    <row r="3736" spans="9:13" x14ac:dyDescent="0.25">
      <c r="I3736" s="134">
        <f t="shared" si="251"/>
        <v>0.71500000000000052</v>
      </c>
      <c r="J3736" s="134">
        <f>IF('2-E-Communication'!$AG$65="no","",ROUND($I3736,4))</f>
        <v>0.71499999999999997</v>
      </c>
      <c r="K3736" s="134">
        <f>IF('2-E-Communication'!$AG$66="no","",ROUND($I3736,4))</f>
        <v>0.71499999999999997</v>
      </c>
      <c r="L3736" s="134">
        <f>IF('2-E-Communication'!$AG$67="no","",ROUND($I3736,4))</f>
        <v>0.71499999999999997</v>
      </c>
      <c r="M3736" s="134">
        <f>IF('2-E-Communication'!$AG$68="no","",ROUND($I3736,4))</f>
        <v>0.71499999999999997</v>
      </c>
    </row>
    <row r="3737" spans="9:13" x14ac:dyDescent="0.25">
      <c r="I3737" s="134">
        <f t="shared" si="251"/>
        <v>0.71600000000000052</v>
      </c>
      <c r="J3737" s="134">
        <f>IF('2-E-Communication'!$AG$65="no","",ROUND($I3737,4))</f>
        <v>0.71599999999999997</v>
      </c>
      <c r="K3737" s="134">
        <f>IF('2-E-Communication'!$AG$66="no","",ROUND($I3737,4))</f>
        <v>0.71599999999999997</v>
      </c>
      <c r="L3737" s="134">
        <f>IF('2-E-Communication'!$AG$67="no","",ROUND($I3737,4))</f>
        <v>0.71599999999999997</v>
      </c>
      <c r="M3737" s="134">
        <f>IF('2-E-Communication'!$AG$68="no","",ROUND($I3737,4))</f>
        <v>0.71599999999999997</v>
      </c>
    </row>
    <row r="3738" spans="9:13" x14ac:dyDescent="0.25">
      <c r="I3738" s="134">
        <f t="shared" si="251"/>
        <v>0.71700000000000053</v>
      </c>
      <c r="J3738" s="134">
        <f>IF('2-E-Communication'!$AG$65="no","",ROUND($I3738,4))</f>
        <v>0.71699999999999997</v>
      </c>
      <c r="K3738" s="134">
        <f>IF('2-E-Communication'!$AG$66="no","",ROUND($I3738,4))</f>
        <v>0.71699999999999997</v>
      </c>
      <c r="L3738" s="134">
        <f>IF('2-E-Communication'!$AG$67="no","",ROUND($I3738,4))</f>
        <v>0.71699999999999997</v>
      </c>
      <c r="M3738" s="134">
        <f>IF('2-E-Communication'!$AG$68="no","",ROUND($I3738,4))</f>
        <v>0.71699999999999997</v>
      </c>
    </row>
    <row r="3739" spans="9:13" x14ac:dyDescent="0.25">
      <c r="I3739" s="134">
        <f t="shared" si="251"/>
        <v>0.71800000000000053</v>
      </c>
      <c r="J3739" s="134">
        <f>IF('2-E-Communication'!$AG$65="no","",ROUND($I3739,4))</f>
        <v>0.71799999999999997</v>
      </c>
      <c r="K3739" s="134">
        <f>IF('2-E-Communication'!$AG$66="no","",ROUND($I3739,4))</f>
        <v>0.71799999999999997</v>
      </c>
      <c r="L3739" s="134">
        <f>IF('2-E-Communication'!$AG$67="no","",ROUND($I3739,4))</f>
        <v>0.71799999999999997</v>
      </c>
      <c r="M3739" s="134">
        <f>IF('2-E-Communication'!$AG$68="no","",ROUND($I3739,4))</f>
        <v>0.71799999999999997</v>
      </c>
    </row>
    <row r="3740" spans="9:13" x14ac:dyDescent="0.25">
      <c r="I3740" s="134">
        <f t="shared" si="251"/>
        <v>0.71900000000000053</v>
      </c>
      <c r="J3740" s="134">
        <f>IF('2-E-Communication'!$AG$65="no","",ROUND($I3740,4))</f>
        <v>0.71899999999999997</v>
      </c>
      <c r="K3740" s="134">
        <f>IF('2-E-Communication'!$AG$66="no","",ROUND($I3740,4))</f>
        <v>0.71899999999999997</v>
      </c>
      <c r="L3740" s="134">
        <f>IF('2-E-Communication'!$AG$67="no","",ROUND($I3740,4))</f>
        <v>0.71899999999999997</v>
      </c>
      <c r="M3740" s="134">
        <f>IF('2-E-Communication'!$AG$68="no","",ROUND($I3740,4))</f>
        <v>0.71899999999999997</v>
      </c>
    </row>
    <row r="3741" spans="9:13" x14ac:dyDescent="0.25">
      <c r="I3741" s="134">
        <f t="shared" si="251"/>
        <v>0.72000000000000053</v>
      </c>
      <c r="J3741" s="134">
        <f>IF('2-E-Communication'!$AG$65="no","",ROUND($I3741,4))</f>
        <v>0.72</v>
      </c>
      <c r="K3741" s="134">
        <f>IF('2-E-Communication'!$AG$66="no","",ROUND($I3741,4))</f>
        <v>0.72</v>
      </c>
      <c r="L3741" s="134">
        <f>IF('2-E-Communication'!$AG$67="no","",ROUND($I3741,4))</f>
        <v>0.72</v>
      </c>
      <c r="M3741" s="134">
        <f>IF('2-E-Communication'!$AG$68="no","",ROUND($I3741,4))</f>
        <v>0.72</v>
      </c>
    </row>
    <row r="3742" spans="9:13" x14ac:dyDescent="0.25">
      <c r="I3742" s="134">
        <f t="shared" si="251"/>
        <v>0.72100000000000053</v>
      </c>
      <c r="J3742" s="134">
        <f>IF('2-E-Communication'!$AG$65="no","",ROUND($I3742,4))</f>
        <v>0.72099999999999997</v>
      </c>
      <c r="K3742" s="134">
        <f>IF('2-E-Communication'!$AG$66="no","",ROUND($I3742,4))</f>
        <v>0.72099999999999997</v>
      </c>
      <c r="L3742" s="134">
        <f>IF('2-E-Communication'!$AG$67="no","",ROUND($I3742,4))</f>
        <v>0.72099999999999997</v>
      </c>
      <c r="M3742" s="134">
        <f>IF('2-E-Communication'!$AG$68="no","",ROUND($I3742,4))</f>
        <v>0.72099999999999997</v>
      </c>
    </row>
    <row r="3743" spans="9:13" x14ac:dyDescent="0.25">
      <c r="I3743" s="134">
        <f t="shared" si="251"/>
        <v>0.72200000000000053</v>
      </c>
      <c r="J3743" s="134">
        <f>IF('2-E-Communication'!$AG$65="no","",ROUND($I3743,4))</f>
        <v>0.72199999999999998</v>
      </c>
      <c r="K3743" s="134">
        <f>IF('2-E-Communication'!$AG$66="no","",ROUND($I3743,4))</f>
        <v>0.72199999999999998</v>
      </c>
      <c r="L3743" s="134">
        <f>IF('2-E-Communication'!$AG$67="no","",ROUND($I3743,4))</f>
        <v>0.72199999999999998</v>
      </c>
      <c r="M3743" s="134">
        <f>IF('2-E-Communication'!$AG$68="no","",ROUND($I3743,4))</f>
        <v>0.72199999999999998</v>
      </c>
    </row>
    <row r="3744" spans="9:13" x14ac:dyDescent="0.25">
      <c r="I3744" s="134">
        <f t="shared" si="251"/>
        <v>0.72300000000000053</v>
      </c>
      <c r="J3744" s="134">
        <f>IF('2-E-Communication'!$AG$65="no","",ROUND($I3744,4))</f>
        <v>0.72299999999999998</v>
      </c>
      <c r="K3744" s="134">
        <f>IF('2-E-Communication'!$AG$66="no","",ROUND($I3744,4))</f>
        <v>0.72299999999999998</v>
      </c>
      <c r="L3744" s="134">
        <f>IF('2-E-Communication'!$AG$67="no","",ROUND($I3744,4))</f>
        <v>0.72299999999999998</v>
      </c>
      <c r="M3744" s="134">
        <f>IF('2-E-Communication'!$AG$68="no","",ROUND($I3744,4))</f>
        <v>0.72299999999999998</v>
      </c>
    </row>
    <row r="3745" spans="9:13" x14ac:dyDescent="0.25">
      <c r="I3745" s="134">
        <f t="shared" si="251"/>
        <v>0.72400000000000053</v>
      </c>
      <c r="J3745" s="134">
        <f>IF('2-E-Communication'!$AG$65="no","",ROUND($I3745,4))</f>
        <v>0.72399999999999998</v>
      </c>
      <c r="K3745" s="134">
        <f>IF('2-E-Communication'!$AG$66="no","",ROUND($I3745,4))</f>
        <v>0.72399999999999998</v>
      </c>
      <c r="L3745" s="134">
        <f>IF('2-E-Communication'!$AG$67="no","",ROUND($I3745,4))</f>
        <v>0.72399999999999998</v>
      </c>
      <c r="M3745" s="134">
        <f>IF('2-E-Communication'!$AG$68="no","",ROUND($I3745,4))</f>
        <v>0.72399999999999998</v>
      </c>
    </row>
    <row r="3746" spans="9:13" x14ac:dyDescent="0.25">
      <c r="I3746" s="134">
        <f t="shared" si="251"/>
        <v>0.72500000000000053</v>
      </c>
      <c r="J3746" s="134">
        <f>IF('2-E-Communication'!$AG$65="no","",ROUND($I3746,4))</f>
        <v>0.72499999999999998</v>
      </c>
      <c r="K3746" s="134">
        <f>IF('2-E-Communication'!$AG$66="no","",ROUND($I3746,4))</f>
        <v>0.72499999999999998</v>
      </c>
      <c r="L3746" s="134">
        <f>IF('2-E-Communication'!$AG$67="no","",ROUND($I3746,4))</f>
        <v>0.72499999999999998</v>
      </c>
      <c r="M3746" s="134">
        <f>IF('2-E-Communication'!$AG$68="no","",ROUND($I3746,4))</f>
        <v>0.72499999999999998</v>
      </c>
    </row>
    <row r="3747" spans="9:13" x14ac:dyDescent="0.25">
      <c r="I3747" s="134">
        <f t="shared" si="251"/>
        <v>0.72600000000000053</v>
      </c>
      <c r="J3747" s="134">
        <f>IF('2-E-Communication'!$AG$65="no","",ROUND($I3747,4))</f>
        <v>0.72599999999999998</v>
      </c>
      <c r="K3747" s="134">
        <f>IF('2-E-Communication'!$AG$66="no","",ROUND($I3747,4))</f>
        <v>0.72599999999999998</v>
      </c>
      <c r="L3747" s="134">
        <f>IF('2-E-Communication'!$AG$67="no","",ROUND($I3747,4))</f>
        <v>0.72599999999999998</v>
      </c>
      <c r="M3747" s="134">
        <f>IF('2-E-Communication'!$AG$68="no","",ROUND($I3747,4))</f>
        <v>0.72599999999999998</v>
      </c>
    </row>
    <row r="3748" spans="9:13" x14ac:dyDescent="0.25">
      <c r="I3748" s="134">
        <f t="shared" si="251"/>
        <v>0.72700000000000053</v>
      </c>
      <c r="J3748" s="134">
        <f>IF('2-E-Communication'!$AG$65="no","",ROUND($I3748,4))</f>
        <v>0.72699999999999998</v>
      </c>
      <c r="K3748" s="134">
        <f>IF('2-E-Communication'!$AG$66="no","",ROUND($I3748,4))</f>
        <v>0.72699999999999998</v>
      </c>
      <c r="L3748" s="134">
        <f>IF('2-E-Communication'!$AG$67="no","",ROUND($I3748,4))</f>
        <v>0.72699999999999998</v>
      </c>
      <c r="M3748" s="134">
        <f>IF('2-E-Communication'!$AG$68="no","",ROUND($I3748,4))</f>
        <v>0.72699999999999998</v>
      </c>
    </row>
    <row r="3749" spans="9:13" x14ac:dyDescent="0.25">
      <c r="I3749" s="134">
        <f t="shared" si="251"/>
        <v>0.72800000000000054</v>
      </c>
      <c r="J3749" s="134">
        <f>IF('2-E-Communication'!$AG$65="no","",ROUND($I3749,4))</f>
        <v>0.72799999999999998</v>
      </c>
      <c r="K3749" s="134">
        <f>IF('2-E-Communication'!$AG$66="no","",ROUND($I3749,4))</f>
        <v>0.72799999999999998</v>
      </c>
      <c r="L3749" s="134">
        <f>IF('2-E-Communication'!$AG$67="no","",ROUND($I3749,4))</f>
        <v>0.72799999999999998</v>
      </c>
      <c r="M3749" s="134">
        <f>IF('2-E-Communication'!$AG$68="no","",ROUND($I3749,4))</f>
        <v>0.72799999999999998</v>
      </c>
    </row>
    <row r="3750" spans="9:13" x14ac:dyDescent="0.25">
      <c r="I3750" s="134">
        <f t="shared" si="251"/>
        <v>0.72900000000000054</v>
      </c>
      <c r="J3750" s="134">
        <f>IF('2-E-Communication'!$AG$65="no","",ROUND($I3750,4))</f>
        <v>0.72899999999999998</v>
      </c>
      <c r="K3750" s="134">
        <f>IF('2-E-Communication'!$AG$66="no","",ROUND($I3750,4))</f>
        <v>0.72899999999999998</v>
      </c>
      <c r="L3750" s="134">
        <f>IF('2-E-Communication'!$AG$67="no","",ROUND($I3750,4))</f>
        <v>0.72899999999999998</v>
      </c>
      <c r="M3750" s="134">
        <f>IF('2-E-Communication'!$AG$68="no","",ROUND($I3750,4))</f>
        <v>0.72899999999999998</v>
      </c>
    </row>
    <row r="3751" spans="9:13" x14ac:dyDescent="0.25">
      <c r="I3751" s="134">
        <f t="shared" si="251"/>
        <v>0.73000000000000054</v>
      </c>
      <c r="J3751" s="134">
        <f>IF('2-E-Communication'!$AG$65="no","",ROUND($I3751,4))</f>
        <v>0.73</v>
      </c>
      <c r="K3751" s="134">
        <f>IF('2-E-Communication'!$AG$66="no","",ROUND($I3751,4))</f>
        <v>0.73</v>
      </c>
      <c r="L3751" s="134">
        <f>IF('2-E-Communication'!$AG$67="no","",ROUND($I3751,4))</f>
        <v>0.73</v>
      </c>
      <c r="M3751" s="134">
        <f>IF('2-E-Communication'!$AG$68="no","",ROUND($I3751,4))</f>
        <v>0.73</v>
      </c>
    </row>
    <row r="3752" spans="9:13" x14ac:dyDescent="0.25">
      <c r="I3752" s="134">
        <f t="shared" si="251"/>
        <v>0.73100000000000054</v>
      </c>
      <c r="J3752" s="134">
        <f>IF('2-E-Communication'!$AG$65="no","",ROUND($I3752,4))</f>
        <v>0.73099999999999998</v>
      </c>
      <c r="K3752" s="134">
        <f>IF('2-E-Communication'!$AG$66="no","",ROUND($I3752,4))</f>
        <v>0.73099999999999998</v>
      </c>
      <c r="L3752" s="134">
        <f>IF('2-E-Communication'!$AG$67="no","",ROUND($I3752,4))</f>
        <v>0.73099999999999998</v>
      </c>
      <c r="M3752" s="134">
        <f>IF('2-E-Communication'!$AG$68="no","",ROUND($I3752,4))</f>
        <v>0.73099999999999998</v>
      </c>
    </row>
    <row r="3753" spans="9:13" x14ac:dyDescent="0.25">
      <c r="I3753" s="134">
        <f t="shared" si="251"/>
        <v>0.73200000000000054</v>
      </c>
      <c r="J3753" s="134">
        <f>IF('2-E-Communication'!$AG$65="no","",ROUND($I3753,4))</f>
        <v>0.73199999999999998</v>
      </c>
      <c r="K3753" s="134">
        <f>IF('2-E-Communication'!$AG$66="no","",ROUND($I3753,4))</f>
        <v>0.73199999999999998</v>
      </c>
      <c r="L3753" s="134">
        <f>IF('2-E-Communication'!$AG$67="no","",ROUND($I3753,4))</f>
        <v>0.73199999999999998</v>
      </c>
      <c r="M3753" s="134">
        <f>IF('2-E-Communication'!$AG$68="no","",ROUND($I3753,4))</f>
        <v>0.73199999999999998</v>
      </c>
    </row>
    <row r="3754" spans="9:13" x14ac:dyDescent="0.25">
      <c r="I3754" s="134">
        <f t="shared" si="251"/>
        <v>0.73300000000000054</v>
      </c>
      <c r="J3754" s="134">
        <f>IF('2-E-Communication'!$AG$65="no","",ROUND($I3754,4))</f>
        <v>0.73299999999999998</v>
      </c>
      <c r="K3754" s="134">
        <f>IF('2-E-Communication'!$AG$66="no","",ROUND($I3754,4))</f>
        <v>0.73299999999999998</v>
      </c>
      <c r="L3754" s="134">
        <f>IF('2-E-Communication'!$AG$67="no","",ROUND($I3754,4))</f>
        <v>0.73299999999999998</v>
      </c>
      <c r="M3754" s="134">
        <f>IF('2-E-Communication'!$AG$68="no","",ROUND($I3754,4))</f>
        <v>0.73299999999999998</v>
      </c>
    </row>
    <row r="3755" spans="9:13" x14ac:dyDescent="0.25">
      <c r="I3755" s="134">
        <f t="shared" si="251"/>
        <v>0.73400000000000054</v>
      </c>
      <c r="J3755" s="134">
        <f>IF('2-E-Communication'!$AG$65="no","",ROUND($I3755,4))</f>
        <v>0.73399999999999999</v>
      </c>
      <c r="K3755" s="134">
        <f>IF('2-E-Communication'!$AG$66="no","",ROUND($I3755,4))</f>
        <v>0.73399999999999999</v>
      </c>
      <c r="L3755" s="134">
        <f>IF('2-E-Communication'!$AG$67="no","",ROUND($I3755,4))</f>
        <v>0.73399999999999999</v>
      </c>
      <c r="M3755" s="134">
        <f>IF('2-E-Communication'!$AG$68="no","",ROUND($I3755,4))</f>
        <v>0.73399999999999999</v>
      </c>
    </row>
    <row r="3756" spans="9:13" x14ac:dyDescent="0.25">
      <c r="I3756" s="134">
        <f t="shared" si="251"/>
        <v>0.73500000000000054</v>
      </c>
      <c r="J3756" s="134">
        <f>IF('2-E-Communication'!$AG$65="no","",ROUND($I3756,4))</f>
        <v>0.73499999999999999</v>
      </c>
      <c r="K3756" s="134">
        <f>IF('2-E-Communication'!$AG$66="no","",ROUND($I3756,4))</f>
        <v>0.73499999999999999</v>
      </c>
      <c r="L3756" s="134">
        <f>IF('2-E-Communication'!$AG$67="no","",ROUND($I3756,4))</f>
        <v>0.73499999999999999</v>
      </c>
      <c r="M3756" s="134">
        <f>IF('2-E-Communication'!$AG$68="no","",ROUND($I3756,4))</f>
        <v>0.73499999999999999</v>
      </c>
    </row>
    <row r="3757" spans="9:13" x14ac:dyDescent="0.25">
      <c r="I3757" s="134">
        <f t="shared" si="251"/>
        <v>0.73600000000000054</v>
      </c>
      <c r="J3757" s="134">
        <f>IF('2-E-Communication'!$AG$65="no","",ROUND($I3757,4))</f>
        <v>0.73599999999999999</v>
      </c>
      <c r="K3757" s="134">
        <f>IF('2-E-Communication'!$AG$66="no","",ROUND($I3757,4))</f>
        <v>0.73599999999999999</v>
      </c>
      <c r="L3757" s="134">
        <f>IF('2-E-Communication'!$AG$67="no","",ROUND($I3757,4))</f>
        <v>0.73599999999999999</v>
      </c>
      <c r="M3757" s="134">
        <f>IF('2-E-Communication'!$AG$68="no","",ROUND($I3757,4))</f>
        <v>0.73599999999999999</v>
      </c>
    </row>
    <row r="3758" spans="9:13" x14ac:dyDescent="0.25">
      <c r="I3758" s="134">
        <f t="shared" si="251"/>
        <v>0.73700000000000054</v>
      </c>
      <c r="J3758" s="134">
        <f>IF('2-E-Communication'!$AG$65="no","",ROUND($I3758,4))</f>
        <v>0.73699999999999999</v>
      </c>
      <c r="K3758" s="134">
        <f>IF('2-E-Communication'!$AG$66="no","",ROUND($I3758,4))</f>
        <v>0.73699999999999999</v>
      </c>
      <c r="L3758" s="134">
        <f>IF('2-E-Communication'!$AG$67="no","",ROUND($I3758,4))</f>
        <v>0.73699999999999999</v>
      </c>
      <c r="M3758" s="134">
        <f>IF('2-E-Communication'!$AG$68="no","",ROUND($I3758,4))</f>
        <v>0.73699999999999999</v>
      </c>
    </row>
    <row r="3759" spans="9:13" x14ac:dyDescent="0.25">
      <c r="I3759" s="134">
        <f t="shared" si="251"/>
        <v>0.73800000000000054</v>
      </c>
      <c r="J3759" s="134">
        <f>IF('2-E-Communication'!$AG$65="no","",ROUND($I3759,4))</f>
        <v>0.73799999999999999</v>
      </c>
      <c r="K3759" s="134">
        <f>IF('2-E-Communication'!$AG$66="no","",ROUND($I3759,4))</f>
        <v>0.73799999999999999</v>
      </c>
      <c r="L3759" s="134">
        <f>IF('2-E-Communication'!$AG$67="no","",ROUND($I3759,4))</f>
        <v>0.73799999999999999</v>
      </c>
      <c r="M3759" s="134">
        <f>IF('2-E-Communication'!$AG$68="no","",ROUND($I3759,4))</f>
        <v>0.73799999999999999</v>
      </c>
    </row>
    <row r="3760" spans="9:13" x14ac:dyDescent="0.25">
      <c r="I3760" s="134">
        <f t="shared" si="251"/>
        <v>0.73900000000000055</v>
      </c>
      <c r="J3760" s="134">
        <f>IF('2-E-Communication'!$AG$65="no","",ROUND($I3760,4))</f>
        <v>0.73899999999999999</v>
      </c>
      <c r="K3760" s="134">
        <f>IF('2-E-Communication'!$AG$66="no","",ROUND($I3760,4))</f>
        <v>0.73899999999999999</v>
      </c>
      <c r="L3760" s="134">
        <f>IF('2-E-Communication'!$AG$67="no","",ROUND($I3760,4))</f>
        <v>0.73899999999999999</v>
      </c>
      <c r="M3760" s="134">
        <f>IF('2-E-Communication'!$AG$68="no","",ROUND($I3760,4))</f>
        <v>0.73899999999999999</v>
      </c>
    </row>
    <row r="3761" spans="9:13" x14ac:dyDescent="0.25">
      <c r="I3761" s="134">
        <f t="shared" si="251"/>
        <v>0.74000000000000055</v>
      </c>
      <c r="J3761" s="134">
        <f>IF('2-E-Communication'!$AG$65="no","",ROUND($I3761,4))</f>
        <v>0.74</v>
      </c>
      <c r="K3761" s="134">
        <f>IF('2-E-Communication'!$AG$66="no","",ROUND($I3761,4))</f>
        <v>0.74</v>
      </c>
      <c r="L3761" s="134">
        <f>IF('2-E-Communication'!$AG$67="no","",ROUND($I3761,4))</f>
        <v>0.74</v>
      </c>
      <c r="M3761" s="134">
        <f>IF('2-E-Communication'!$AG$68="no","",ROUND($I3761,4))</f>
        <v>0.74</v>
      </c>
    </row>
    <row r="3762" spans="9:13" x14ac:dyDescent="0.25">
      <c r="I3762" s="134">
        <f t="shared" si="251"/>
        <v>0.74100000000000055</v>
      </c>
      <c r="J3762" s="134">
        <f>IF('2-E-Communication'!$AG$65="no","",ROUND($I3762,4))</f>
        <v>0.74099999999999999</v>
      </c>
      <c r="K3762" s="134">
        <f>IF('2-E-Communication'!$AG$66="no","",ROUND($I3762,4))</f>
        <v>0.74099999999999999</v>
      </c>
      <c r="L3762" s="134">
        <f>IF('2-E-Communication'!$AG$67="no","",ROUND($I3762,4))</f>
        <v>0.74099999999999999</v>
      </c>
      <c r="M3762" s="134">
        <f>IF('2-E-Communication'!$AG$68="no","",ROUND($I3762,4))</f>
        <v>0.74099999999999999</v>
      </c>
    </row>
    <row r="3763" spans="9:13" x14ac:dyDescent="0.25">
      <c r="I3763" s="134">
        <f t="shared" si="251"/>
        <v>0.74200000000000055</v>
      </c>
      <c r="J3763" s="134">
        <f>IF('2-E-Communication'!$AG$65="no","",ROUND($I3763,4))</f>
        <v>0.74199999999999999</v>
      </c>
      <c r="K3763" s="134">
        <f>IF('2-E-Communication'!$AG$66="no","",ROUND($I3763,4))</f>
        <v>0.74199999999999999</v>
      </c>
      <c r="L3763" s="134">
        <f>IF('2-E-Communication'!$AG$67="no","",ROUND($I3763,4))</f>
        <v>0.74199999999999999</v>
      </c>
      <c r="M3763" s="134">
        <f>IF('2-E-Communication'!$AG$68="no","",ROUND($I3763,4))</f>
        <v>0.74199999999999999</v>
      </c>
    </row>
    <row r="3764" spans="9:13" x14ac:dyDescent="0.25">
      <c r="I3764" s="134">
        <f t="shared" si="251"/>
        <v>0.74300000000000055</v>
      </c>
      <c r="J3764" s="134">
        <f>IF('2-E-Communication'!$AG$65="no","",ROUND($I3764,4))</f>
        <v>0.74299999999999999</v>
      </c>
      <c r="K3764" s="134">
        <f>IF('2-E-Communication'!$AG$66="no","",ROUND($I3764,4))</f>
        <v>0.74299999999999999</v>
      </c>
      <c r="L3764" s="134">
        <f>IF('2-E-Communication'!$AG$67="no","",ROUND($I3764,4))</f>
        <v>0.74299999999999999</v>
      </c>
      <c r="M3764" s="134">
        <f>IF('2-E-Communication'!$AG$68="no","",ROUND($I3764,4))</f>
        <v>0.74299999999999999</v>
      </c>
    </row>
    <row r="3765" spans="9:13" x14ac:dyDescent="0.25">
      <c r="I3765" s="134">
        <f t="shared" si="251"/>
        <v>0.74400000000000055</v>
      </c>
      <c r="J3765" s="134">
        <f>IF('2-E-Communication'!$AG$65="no","",ROUND($I3765,4))</f>
        <v>0.74399999999999999</v>
      </c>
      <c r="K3765" s="134">
        <f>IF('2-E-Communication'!$AG$66="no","",ROUND($I3765,4))</f>
        <v>0.74399999999999999</v>
      </c>
      <c r="L3765" s="134">
        <f>IF('2-E-Communication'!$AG$67="no","",ROUND($I3765,4))</f>
        <v>0.74399999999999999</v>
      </c>
      <c r="M3765" s="134">
        <f>IF('2-E-Communication'!$AG$68="no","",ROUND($I3765,4))</f>
        <v>0.74399999999999999</v>
      </c>
    </row>
    <row r="3766" spans="9:13" x14ac:dyDescent="0.25">
      <c r="I3766" s="134">
        <f t="shared" si="251"/>
        <v>0.74500000000000055</v>
      </c>
      <c r="J3766" s="134">
        <f>IF('2-E-Communication'!$AG$65="no","",ROUND($I3766,4))</f>
        <v>0.745</v>
      </c>
      <c r="K3766" s="134">
        <f>IF('2-E-Communication'!$AG$66="no","",ROUND($I3766,4))</f>
        <v>0.745</v>
      </c>
      <c r="L3766" s="134">
        <f>IF('2-E-Communication'!$AG$67="no","",ROUND($I3766,4))</f>
        <v>0.745</v>
      </c>
      <c r="M3766" s="134">
        <f>IF('2-E-Communication'!$AG$68="no","",ROUND($I3766,4))</f>
        <v>0.745</v>
      </c>
    </row>
    <row r="3767" spans="9:13" x14ac:dyDescent="0.25">
      <c r="I3767" s="134">
        <f t="shared" si="251"/>
        <v>0.74600000000000055</v>
      </c>
      <c r="J3767" s="134">
        <f>IF('2-E-Communication'!$AG$65="no","",ROUND($I3767,4))</f>
        <v>0.746</v>
      </c>
      <c r="K3767" s="134">
        <f>IF('2-E-Communication'!$AG$66="no","",ROUND($I3767,4))</f>
        <v>0.746</v>
      </c>
      <c r="L3767" s="134">
        <f>IF('2-E-Communication'!$AG$67="no","",ROUND($I3767,4))</f>
        <v>0.746</v>
      </c>
      <c r="M3767" s="134">
        <f>IF('2-E-Communication'!$AG$68="no","",ROUND($I3767,4))</f>
        <v>0.746</v>
      </c>
    </row>
    <row r="3768" spans="9:13" x14ac:dyDescent="0.25">
      <c r="I3768" s="134">
        <f t="shared" si="251"/>
        <v>0.74700000000000055</v>
      </c>
      <c r="J3768" s="134">
        <f>IF('2-E-Communication'!$AG$65="no","",ROUND($I3768,4))</f>
        <v>0.747</v>
      </c>
      <c r="K3768" s="134">
        <f>IF('2-E-Communication'!$AG$66="no","",ROUND($I3768,4))</f>
        <v>0.747</v>
      </c>
      <c r="L3768" s="134">
        <f>IF('2-E-Communication'!$AG$67="no","",ROUND($I3768,4))</f>
        <v>0.747</v>
      </c>
      <c r="M3768" s="134">
        <f>IF('2-E-Communication'!$AG$68="no","",ROUND($I3768,4))</f>
        <v>0.747</v>
      </c>
    </row>
    <row r="3769" spans="9:13" x14ac:dyDescent="0.25">
      <c r="I3769" s="134">
        <f t="shared" si="251"/>
        <v>0.74800000000000055</v>
      </c>
      <c r="J3769" s="134">
        <f>IF('2-E-Communication'!$AG$65="no","",ROUND($I3769,4))</f>
        <v>0.748</v>
      </c>
      <c r="K3769" s="134">
        <f>IF('2-E-Communication'!$AG$66="no","",ROUND($I3769,4))</f>
        <v>0.748</v>
      </c>
      <c r="L3769" s="134">
        <f>IF('2-E-Communication'!$AG$67="no","",ROUND($I3769,4))</f>
        <v>0.748</v>
      </c>
      <c r="M3769" s="134">
        <f>IF('2-E-Communication'!$AG$68="no","",ROUND($I3769,4))</f>
        <v>0.748</v>
      </c>
    </row>
    <row r="3770" spans="9:13" x14ac:dyDescent="0.25">
      <c r="I3770" s="134">
        <f t="shared" si="251"/>
        <v>0.74900000000000055</v>
      </c>
      <c r="J3770" s="134">
        <f>IF('2-E-Communication'!$AG$65="no","",ROUND($I3770,4))</f>
        <v>0.749</v>
      </c>
      <c r="K3770" s="134">
        <f>IF('2-E-Communication'!$AG$66="no","",ROUND($I3770,4))</f>
        <v>0.749</v>
      </c>
      <c r="L3770" s="134">
        <f>IF('2-E-Communication'!$AG$67="no","",ROUND($I3770,4))</f>
        <v>0.749</v>
      </c>
      <c r="M3770" s="134">
        <f>IF('2-E-Communication'!$AG$68="no","",ROUND($I3770,4))</f>
        <v>0.749</v>
      </c>
    </row>
    <row r="3771" spans="9:13" x14ac:dyDescent="0.25">
      <c r="I3771" s="134">
        <f t="shared" si="251"/>
        <v>0.75000000000000056</v>
      </c>
      <c r="J3771" s="134">
        <f>IF('2-E-Communication'!$AG$65="no","",ROUND($I3771,4))</f>
        <v>0.75</v>
      </c>
      <c r="K3771" s="134">
        <f>IF('2-E-Communication'!$AG$66="no","",ROUND($I3771,4))</f>
        <v>0.75</v>
      </c>
      <c r="L3771" s="134">
        <f>IF('2-E-Communication'!$AG$67="no","",ROUND($I3771,4))</f>
        <v>0.75</v>
      </c>
      <c r="M3771" s="134">
        <f>IF('2-E-Communication'!$AG$68="no","",ROUND($I3771,4))</f>
        <v>0.75</v>
      </c>
    </row>
    <row r="3772" spans="9:13" x14ac:dyDescent="0.25">
      <c r="I3772" s="134">
        <f t="shared" si="251"/>
        <v>0.75100000000000056</v>
      </c>
      <c r="J3772" s="134">
        <f>IF('2-E-Communication'!$AG$65="no","",ROUND($I3772,4))</f>
        <v>0.751</v>
      </c>
      <c r="K3772" s="134">
        <f>IF('2-E-Communication'!$AG$66="no","",ROUND($I3772,4))</f>
        <v>0.751</v>
      </c>
      <c r="L3772" s="134">
        <f>IF('2-E-Communication'!$AG$67="no","",ROUND($I3772,4))</f>
        <v>0.751</v>
      </c>
      <c r="M3772" s="134">
        <f>IF('2-E-Communication'!$AG$68="no","",ROUND($I3772,4))</f>
        <v>0.751</v>
      </c>
    </row>
    <row r="3773" spans="9:13" x14ac:dyDescent="0.25">
      <c r="I3773" s="134">
        <f t="shared" si="251"/>
        <v>0.75200000000000056</v>
      </c>
      <c r="J3773" s="134">
        <f>IF('2-E-Communication'!$AG$65="no","",ROUND($I3773,4))</f>
        <v>0.752</v>
      </c>
      <c r="K3773" s="134">
        <f>IF('2-E-Communication'!$AG$66="no","",ROUND($I3773,4))</f>
        <v>0.752</v>
      </c>
      <c r="L3773" s="134">
        <f>IF('2-E-Communication'!$AG$67="no","",ROUND($I3773,4))</f>
        <v>0.752</v>
      </c>
      <c r="M3773" s="134">
        <f>IF('2-E-Communication'!$AG$68="no","",ROUND($I3773,4))</f>
        <v>0.752</v>
      </c>
    </row>
    <row r="3774" spans="9:13" x14ac:dyDescent="0.25">
      <c r="I3774" s="134">
        <f t="shared" si="251"/>
        <v>0.75300000000000056</v>
      </c>
      <c r="J3774" s="134">
        <f>IF('2-E-Communication'!$AG$65="no","",ROUND($I3774,4))</f>
        <v>0.753</v>
      </c>
      <c r="K3774" s="134">
        <f>IF('2-E-Communication'!$AG$66="no","",ROUND($I3774,4))</f>
        <v>0.753</v>
      </c>
      <c r="L3774" s="134">
        <f>IF('2-E-Communication'!$AG$67="no","",ROUND($I3774,4))</f>
        <v>0.753</v>
      </c>
      <c r="M3774" s="134">
        <f>IF('2-E-Communication'!$AG$68="no","",ROUND($I3774,4))</f>
        <v>0.753</v>
      </c>
    </row>
    <row r="3775" spans="9:13" x14ac:dyDescent="0.25">
      <c r="I3775" s="134">
        <f t="shared" si="251"/>
        <v>0.75400000000000056</v>
      </c>
      <c r="J3775" s="134">
        <f>IF('2-E-Communication'!$AG$65="no","",ROUND($I3775,4))</f>
        <v>0.754</v>
      </c>
      <c r="K3775" s="134">
        <f>IF('2-E-Communication'!$AG$66="no","",ROUND($I3775,4))</f>
        <v>0.754</v>
      </c>
      <c r="L3775" s="134">
        <f>IF('2-E-Communication'!$AG$67="no","",ROUND($I3775,4))</f>
        <v>0.754</v>
      </c>
      <c r="M3775" s="134">
        <f>IF('2-E-Communication'!$AG$68="no","",ROUND($I3775,4))</f>
        <v>0.754</v>
      </c>
    </row>
    <row r="3776" spans="9:13" x14ac:dyDescent="0.25">
      <c r="I3776" s="134">
        <f t="shared" si="251"/>
        <v>0.75500000000000056</v>
      </c>
      <c r="J3776" s="134">
        <f>IF('2-E-Communication'!$AG$65="no","",ROUND($I3776,4))</f>
        <v>0.755</v>
      </c>
      <c r="K3776" s="134">
        <f>IF('2-E-Communication'!$AG$66="no","",ROUND($I3776,4))</f>
        <v>0.755</v>
      </c>
      <c r="L3776" s="134">
        <f>IF('2-E-Communication'!$AG$67="no","",ROUND($I3776,4))</f>
        <v>0.755</v>
      </c>
      <c r="M3776" s="134">
        <f>IF('2-E-Communication'!$AG$68="no","",ROUND($I3776,4))</f>
        <v>0.755</v>
      </c>
    </row>
    <row r="3777" spans="9:13" x14ac:dyDescent="0.25">
      <c r="I3777" s="134">
        <f t="shared" si="251"/>
        <v>0.75600000000000056</v>
      </c>
      <c r="J3777" s="134">
        <f>IF('2-E-Communication'!$AG$65="no","",ROUND($I3777,4))</f>
        <v>0.75600000000000001</v>
      </c>
      <c r="K3777" s="134">
        <f>IF('2-E-Communication'!$AG$66="no","",ROUND($I3777,4))</f>
        <v>0.75600000000000001</v>
      </c>
      <c r="L3777" s="134">
        <f>IF('2-E-Communication'!$AG$67="no","",ROUND($I3777,4))</f>
        <v>0.75600000000000001</v>
      </c>
      <c r="M3777" s="134">
        <f>IF('2-E-Communication'!$AG$68="no","",ROUND($I3777,4))</f>
        <v>0.75600000000000001</v>
      </c>
    </row>
    <row r="3778" spans="9:13" x14ac:dyDescent="0.25">
      <c r="I3778" s="134">
        <f t="shared" si="251"/>
        <v>0.75700000000000056</v>
      </c>
      <c r="J3778" s="134">
        <f>IF('2-E-Communication'!$AG$65="no","",ROUND($I3778,4))</f>
        <v>0.75700000000000001</v>
      </c>
      <c r="K3778" s="134">
        <f>IF('2-E-Communication'!$AG$66="no","",ROUND($I3778,4))</f>
        <v>0.75700000000000001</v>
      </c>
      <c r="L3778" s="134">
        <f>IF('2-E-Communication'!$AG$67="no","",ROUND($I3778,4))</f>
        <v>0.75700000000000001</v>
      </c>
      <c r="M3778" s="134">
        <f>IF('2-E-Communication'!$AG$68="no","",ROUND($I3778,4))</f>
        <v>0.75700000000000001</v>
      </c>
    </row>
    <row r="3779" spans="9:13" x14ac:dyDescent="0.25">
      <c r="I3779" s="134">
        <f t="shared" si="251"/>
        <v>0.75800000000000056</v>
      </c>
      <c r="J3779" s="134">
        <f>IF('2-E-Communication'!$AG$65="no","",ROUND($I3779,4))</f>
        <v>0.75800000000000001</v>
      </c>
      <c r="K3779" s="134">
        <f>IF('2-E-Communication'!$AG$66="no","",ROUND($I3779,4))</f>
        <v>0.75800000000000001</v>
      </c>
      <c r="L3779" s="134">
        <f>IF('2-E-Communication'!$AG$67="no","",ROUND($I3779,4))</f>
        <v>0.75800000000000001</v>
      </c>
      <c r="M3779" s="134">
        <f>IF('2-E-Communication'!$AG$68="no","",ROUND($I3779,4))</f>
        <v>0.75800000000000001</v>
      </c>
    </row>
    <row r="3780" spans="9:13" x14ac:dyDescent="0.25">
      <c r="I3780" s="134">
        <f t="shared" si="251"/>
        <v>0.75900000000000056</v>
      </c>
      <c r="J3780" s="134">
        <f>IF('2-E-Communication'!$AG$65="no","",ROUND($I3780,4))</f>
        <v>0.75900000000000001</v>
      </c>
      <c r="K3780" s="134">
        <f>IF('2-E-Communication'!$AG$66="no","",ROUND($I3780,4))</f>
        <v>0.75900000000000001</v>
      </c>
      <c r="L3780" s="134">
        <f>IF('2-E-Communication'!$AG$67="no","",ROUND($I3780,4))</f>
        <v>0.75900000000000001</v>
      </c>
      <c r="M3780" s="134">
        <f>IF('2-E-Communication'!$AG$68="no","",ROUND($I3780,4))</f>
        <v>0.75900000000000001</v>
      </c>
    </row>
    <row r="3781" spans="9:13" x14ac:dyDescent="0.25">
      <c r="I3781" s="134">
        <f t="shared" si="251"/>
        <v>0.76000000000000056</v>
      </c>
      <c r="J3781" s="134">
        <f>IF('2-E-Communication'!$AG$65="no","",ROUND($I3781,4))</f>
        <v>0.76</v>
      </c>
      <c r="K3781" s="134">
        <f>IF('2-E-Communication'!$AG$66="no","",ROUND($I3781,4))</f>
        <v>0.76</v>
      </c>
      <c r="L3781" s="134">
        <f>IF('2-E-Communication'!$AG$67="no","",ROUND($I3781,4))</f>
        <v>0.76</v>
      </c>
      <c r="M3781" s="134">
        <f>IF('2-E-Communication'!$AG$68="no","",ROUND($I3781,4))</f>
        <v>0.76</v>
      </c>
    </row>
    <row r="3782" spans="9:13" x14ac:dyDescent="0.25">
      <c r="I3782" s="134">
        <f t="shared" ref="I3782:I3845" si="252">I3781+0.001</f>
        <v>0.76100000000000056</v>
      </c>
      <c r="J3782" s="134">
        <f>IF('2-E-Communication'!$AG$65="no","",ROUND($I3782,4))</f>
        <v>0.76100000000000001</v>
      </c>
      <c r="K3782" s="134">
        <f>IF('2-E-Communication'!$AG$66="no","",ROUND($I3782,4))</f>
        <v>0.76100000000000001</v>
      </c>
      <c r="L3782" s="134">
        <f>IF('2-E-Communication'!$AG$67="no","",ROUND($I3782,4))</f>
        <v>0.76100000000000001</v>
      </c>
      <c r="M3782" s="134">
        <f>IF('2-E-Communication'!$AG$68="no","",ROUND($I3782,4))</f>
        <v>0.76100000000000001</v>
      </c>
    </row>
    <row r="3783" spans="9:13" x14ac:dyDescent="0.25">
      <c r="I3783" s="134">
        <f t="shared" si="252"/>
        <v>0.76200000000000057</v>
      </c>
      <c r="J3783" s="134">
        <f>IF('2-E-Communication'!$AG$65="no","",ROUND($I3783,4))</f>
        <v>0.76200000000000001</v>
      </c>
      <c r="K3783" s="134">
        <f>IF('2-E-Communication'!$AG$66="no","",ROUND($I3783,4))</f>
        <v>0.76200000000000001</v>
      </c>
      <c r="L3783" s="134">
        <f>IF('2-E-Communication'!$AG$67="no","",ROUND($I3783,4))</f>
        <v>0.76200000000000001</v>
      </c>
      <c r="M3783" s="134">
        <f>IF('2-E-Communication'!$AG$68="no","",ROUND($I3783,4))</f>
        <v>0.76200000000000001</v>
      </c>
    </row>
    <row r="3784" spans="9:13" x14ac:dyDescent="0.25">
      <c r="I3784" s="134">
        <f t="shared" si="252"/>
        <v>0.76300000000000057</v>
      </c>
      <c r="J3784" s="134">
        <f>IF('2-E-Communication'!$AG$65="no","",ROUND($I3784,4))</f>
        <v>0.76300000000000001</v>
      </c>
      <c r="K3784" s="134">
        <f>IF('2-E-Communication'!$AG$66="no","",ROUND($I3784,4))</f>
        <v>0.76300000000000001</v>
      </c>
      <c r="L3784" s="134">
        <f>IF('2-E-Communication'!$AG$67="no","",ROUND($I3784,4))</f>
        <v>0.76300000000000001</v>
      </c>
      <c r="M3784" s="134">
        <f>IF('2-E-Communication'!$AG$68="no","",ROUND($I3784,4))</f>
        <v>0.76300000000000001</v>
      </c>
    </row>
    <row r="3785" spans="9:13" x14ac:dyDescent="0.25">
      <c r="I3785" s="134">
        <f t="shared" si="252"/>
        <v>0.76400000000000057</v>
      </c>
      <c r="J3785" s="134">
        <f>IF('2-E-Communication'!$AG$65="no","",ROUND($I3785,4))</f>
        <v>0.76400000000000001</v>
      </c>
      <c r="K3785" s="134">
        <f>IF('2-E-Communication'!$AG$66="no","",ROUND($I3785,4))</f>
        <v>0.76400000000000001</v>
      </c>
      <c r="L3785" s="134">
        <f>IF('2-E-Communication'!$AG$67="no","",ROUND($I3785,4))</f>
        <v>0.76400000000000001</v>
      </c>
      <c r="M3785" s="134">
        <f>IF('2-E-Communication'!$AG$68="no","",ROUND($I3785,4))</f>
        <v>0.76400000000000001</v>
      </c>
    </row>
    <row r="3786" spans="9:13" x14ac:dyDescent="0.25">
      <c r="I3786" s="134">
        <f t="shared" si="252"/>
        <v>0.76500000000000057</v>
      </c>
      <c r="J3786" s="134">
        <f>IF('2-E-Communication'!$AG$65="no","",ROUND($I3786,4))</f>
        <v>0.76500000000000001</v>
      </c>
      <c r="K3786" s="134">
        <f>IF('2-E-Communication'!$AG$66="no","",ROUND($I3786,4))</f>
        <v>0.76500000000000001</v>
      </c>
      <c r="L3786" s="134">
        <f>IF('2-E-Communication'!$AG$67="no","",ROUND($I3786,4))</f>
        <v>0.76500000000000001</v>
      </c>
      <c r="M3786" s="134">
        <f>IF('2-E-Communication'!$AG$68="no","",ROUND($I3786,4))</f>
        <v>0.76500000000000001</v>
      </c>
    </row>
    <row r="3787" spans="9:13" x14ac:dyDescent="0.25">
      <c r="I3787" s="134">
        <f t="shared" si="252"/>
        <v>0.76600000000000057</v>
      </c>
      <c r="J3787" s="134">
        <f>IF('2-E-Communication'!$AG$65="no","",ROUND($I3787,4))</f>
        <v>0.76600000000000001</v>
      </c>
      <c r="K3787" s="134">
        <f>IF('2-E-Communication'!$AG$66="no","",ROUND($I3787,4))</f>
        <v>0.76600000000000001</v>
      </c>
      <c r="L3787" s="134">
        <f>IF('2-E-Communication'!$AG$67="no","",ROUND($I3787,4))</f>
        <v>0.76600000000000001</v>
      </c>
      <c r="M3787" s="134">
        <f>IF('2-E-Communication'!$AG$68="no","",ROUND($I3787,4))</f>
        <v>0.76600000000000001</v>
      </c>
    </row>
    <row r="3788" spans="9:13" x14ac:dyDescent="0.25">
      <c r="I3788" s="134">
        <f t="shared" si="252"/>
        <v>0.76700000000000057</v>
      </c>
      <c r="J3788" s="134">
        <f>IF('2-E-Communication'!$AG$65="no","",ROUND($I3788,4))</f>
        <v>0.76700000000000002</v>
      </c>
      <c r="K3788" s="134">
        <f>IF('2-E-Communication'!$AG$66="no","",ROUND($I3788,4))</f>
        <v>0.76700000000000002</v>
      </c>
      <c r="L3788" s="134">
        <f>IF('2-E-Communication'!$AG$67="no","",ROUND($I3788,4))</f>
        <v>0.76700000000000002</v>
      </c>
      <c r="M3788" s="134">
        <f>IF('2-E-Communication'!$AG$68="no","",ROUND($I3788,4))</f>
        <v>0.76700000000000002</v>
      </c>
    </row>
    <row r="3789" spans="9:13" x14ac:dyDescent="0.25">
      <c r="I3789" s="134">
        <f t="shared" si="252"/>
        <v>0.76800000000000057</v>
      </c>
      <c r="J3789" s="134">
        <f>IF('2-E-Communication'!$AG$65="no","",ROUND($I3789,4))</f>
        <v>0.76800000000000002</v>
      </c>
      <c r="K3789" s="134">
        <f>IF('2-E-Communication'!$AG$66="no","",ROUND($I3789,4))</f>
        <v>0.76800000000000002</v>
      </c>
      <c r="L3789" s="134">
        <f>IF('2-E-Communication'!$AG$67="no","",ROUND($I3789,4))</f>
        <v>0.76800000000000002</v>
      </c>
      <c r="M3789" s="134">
        <f>IF('2-E-Communication'!$AG$68="no","",ROUND($I3789,4))</f>
        <v>0.76800000000000002</v>
      </c>
    </row>
    <row r="3790" spans="9:13" x14ac:dyDescent="0.25">
      <c r="I3790" s="134">
        <f t="shared" si="252"/>
        <v>0.76900000000000057</v>
      </c>
      <c r="J3790" s="134">
        <f>IF('2-E-Communication'!$AG$65="no","",ROUND($I3790,4))</f>
        <v>0.76900000000000002</v>
      </c>
      <c r="K3790" s="134">
        <f>IF('2-E-Communication'!$AG$66="no","",ROUND($I3790,4))</f>
        <v>0.76900000000000002</v>
      </c>
      <c r="L3790" s="134">
        <f>IF('2-E-Communication'!$AG$67="no","",ROUND($I3790,4))</f>
        <v>0.76900000000000002</v>
      </c>
      <c r="M3790" s="134">
        <f>IF('2-E-Communication'!$AG$68="no","",ROUND($I3790,4))</f>
        <v>0.76900000000000002</v>
      </c>
    </row>
    <row r="3791" spans="9:13" x14ac:dyDescent="0.25">
      <c r="I3791" s="134">
        <f t="shared" si="252"/>
        <v>0.77000000000000057</v>
      </c>
      <c r="J3791" s="134">
        <f>IF('2-E-Communication'!$AG$65="no","",ROUND($I3791,4))</f>
        <v>0.77</v>
      </c>
      <c r="K3791" s="134">
        <f>IF('2-E-Communication'!$AG$66="no","",ROUND($I3791,4))</f>
        <v>0.77</v>
      </c>
      <c r="L3791" s="134">
        <f>IF('2-E-Communication'!$AG$67="no","",ROUND($I3791,4))</f>
        <v>0.77</v>
      </c>
      <c r="M3791" s="134">
        <f>IF('2-E-Communication'!$AG$68="no","",ROUND($I3791,4))</f>
        <v>0.77</v>
      </c>
    </row>
    <row r="3792" spans="9:13" x14ac:dyDescent="0.25">
      <c r="I3792" s="134">
        <f t="shared" si="252"/>
        <v>0.77100000000000057</v>
      </c>
      <c r="J3792" s="134">
        <f>IF('2-E-Communication'!$AG$65="no","",ROUND($I3792,4))</f>
        <v>0.77100000000000002</v>
      </c>
      <c r="K3792" s="134">
        <f>IF('2-E-Communication'!$AG$66="no","",ROUND($I3792,4))</f>
        <v>0.77100000000000002</v>
      </c>
      <c r="L3792" s="134">
        <f>IF('2-E-Communication'!$AG$67="no","",ROUND($I3792,4))</f>
        <v>0.77100000000000002</v>
      </c>
      <c r="M3792" s="134">
        <f>IF('2-E-Communication'!$AG$68="no","",ROUND($I3792,4))</f>
        <v>0.77100000000000002</v>
      </c>
    </row>
    <row r="3793" spans="9:13" x14ac:dyDescent="0.25">
      <c r="I3793" s="134">
        <f t="shared" si="252"/>
        <v>0.77200000000000057</v>
      </c>
      <c r="J3793" s="134">
        <f>IF('2-E-Communication'!$AG$65="no","",ROUND($I3793,4))</f>
        <v>0.77200000000000002</v>
      </c>
      <c r="K3793" s="134">
        <f>IF('2-E-Communication'!$AG$66="no","",ROUND($I3793,4))</f>
        <v>0.77200000000000002</v>
      </c>
      <c r="L3793" s="134">
        <f>IF('2-E-Communication'!$AG$67="no","",ROUND($I3793,4))</f>
        <v>0.77200000000000002</v>
      </c>
      <c r="M3793" s="134">
        <f>IF('2-E-Communication'!$AG$68="no","",ROUND($I3793,4))</f>
        <v>0.77200000000000002</v>
      </c>
    </row>
    <row r="3794" spans="9:13" x14ac:dyDescent="0.25">
      <c r="I3794" s="134">
        <f t="shared" si="252"/>
        <v>0.77300000000000058</v>
      </c>
      <c r="J3794" s="134">
        <f>IF('2-E-Communication'!$AG$65="no","",ROUND($I3794,4))</f>
        <v>0.77300000000000002</v>
      </c>
      <c r="K3794" s="134">
        <f>IF('2-E-Communication'!$AG$66="no","",ROUND($I3794,4))</f>
        <v>0.77300000000000002</v>
      </c>
      <c r="L3794" s="134">
        <f>IF('2-E-Communication'!$AG$67="no","",ROUND($I3794,4))</f>
        <v>0.77300000000000002</v>
      </c>
      <c r="M3794" s="134">
        <f>IF('2-E-Communication'!$AG$68="no","",ROUND($I3794,4))</f>
        <v>0.77300000000000002</v>
      </c>
    </row>
    <row r="3795" spans="9:13" x14ac:dyDescent="0.25">
      <c r="I3795" s="134">
        <f t="shared" si="252"/>
        <v>0.77400000000000058</v>
      </c>
      <c r="J3795" s="134">
        <f>IF('2-E-Communication'!$AG$65="no","",ROUND($I3795,4))</f>
        <v>0.77400000000000002</v>
      </c>
      <c r="K3795" s="134">
        <f>IF('2-E-Communication'!$AG$66="no","",ROUND($I3795,4))</f>
        <v>0.77400000000000002</v>
      </c>
      <c r="L3795" s="134">
        <f>IF('2-E-Communication'!$AG$67="no","",ROUND($I3795,4))</f>
        <v>0.77400000000000002</v>
      </c>
      <c r="M3795" s="134">
        <f>IF('2-E-Communication'!$AG$68="no","",ROUND($I3795,4))</f>
        <v>0.77400000000000002</v>
      </c>
    </row>
    <row r="3796" spans="9:13" x14ac:dyDescent="0.25">
      <c r="I3796" s="134">
        <f t="shared" si="252"/>
        <v>0.77500000000000058</v>
      </c>
      <c r="J3796" s="134">
        <f>IF('2-E-Communication'!$AG$65="no","",ROUND($I3796,4))</f>
        <v>0.77500000000000002</v>
      </c>
      <c r="K3796" s="134">
        <f>IF('2-E-Communication'!$AG$66="no","",ROUND($I3796,4))</f>
        <v>0.77500000000000002</v>
      </c>
      <c r="L3796" s="134">
        <f>IF('2-E-Communication'!$AG$67="no","",ROUND($I3796,4))</f>
        <v>0.77500000000000002</v>
      </c>
      <c r="M3796" s="134">
        <f>IF('2-E-Communication'!$AG$68="no","",ROUND($I3796,4))</f>
        <v>0.77500000000000002</v>
      </c>
    </row>
    <row r="3797" spans="9:13" x14ac:dyDescent="0.25">
      <c r="I3797" s="134">
        <f t="shared" si="252"/>
        <v>0.77600000000000058</v>
      </c>
      <c r="J3797" s="134">
        <f>IF('2-E-Communication'!$AG$65="no","",ROUND($I3797,4))</f>
        <v>0.77600000000000002</v>
      </c>
      <c r="K3797" s="134">
        <f>IF('2-E-Communication'!$AG$66="no","",ROUND($I3797,4))</f>
        <v>0.77600000000000002</v>
      </c>
      <c r="L3797" s="134">
        <f>IF('2-E-Communication'!$AG$67="no","",ROUND($I3797,4))</f>
        <v>0.77600000000000002</v>
      </c>
      <c r="M3797" s="134">
        <f>IF('2-E-Communication'!$AG$68="no","",ROUND($I3797,4))</f>
        <v>0.77600000000000002</v>
      </c>
    </row>
    <row r="3798" spans="9:13" x14ac:dyDescent="0.25">
      <c r="I3798" s="134">
        <f t="shared" si="252"/>
        <v>0.77700000000000058</v>
      </c>
      <c r="J3798" s="134">
        <f>IF('2-E-Communication'!$AG$65="no","",ROUND($I3798,4))</f>
        <v>0.77700000000000002</v>
      </c>
      <c r="K3798" s="134">
        <f>IF('2-E-Communication'!$AG$66="no","",ROUND($I3798,4))</f>
        <v>0.77700000000000002</v>
      </c>
      <c r="L3798" s="134">
        <f>IF('2-E-Communication'!$AG$67="no","",ROUND($I3798,4))</f>
        <v>0.77700000000000002</v>
      </c>
      <c r="M3798" s="134">
        <f>IF('2-E-Communication'!$AG$68="no","",ROUND($I3798,4))</f>
        <v>0.77700000000000002</v>
      </c>
    </row>
    <row r="3799" spans="9:13" x14ac:dyDescent="0.25">
      <c r="I3799" s="134">
        <f t="shared" si="252"/>
        <v>0.77800000000000058</v>
      </c>
      <c r="J3799" s="134">
        <f>IF('2-E-Communication'!$AG$65="no","",ROUND($I3799,4))</f>
        <v>0.77800000000000002</v>
      </c>
      <c r="K3799" s="134">
        <f>IF('2-E-Communication'!$AG$66="no","",ROUND($I3799,4))</f>
        <v>0.77800000000000002</v>
      </c>
      <c r="L3799" s="134">
        <f>IF('2-E-Communication'!$AG$67="no","",ROUND($I3799,4))</f>
        <v>0.77800000000000002</v>
      </c>
      <c r="M3799" s="134">
        <f>IF('2-E-Communication'!$AG$68="no","",ROUND($I3799,4))</f>
        <v>0.77800000000000002</v>
      </c>
    </row>
    <row r="3800" spans="9:13" x14ac:dyDescent="0.25">
      <c r="I3800" s="134">
        <f t="shared" si="252"/>
        <v>0.77900000000000058</v>
      </c>
      <c r="J3800" s="134">
        <f>IF('2-E-Communication'!$AG$65="no","",ROUND($I3800,4))</f>
        <v>0.77900000000000003</v>
      </c>
      <c r="K3800" s="134">
        <f>IF('2-E-Communication'!$AG$66="no","",ROUND($I3800,4))</f>
        <v>0.77900000000000003</v>
      </c>
      <c r="L3800" s="134">
        <f>IF('2-E-Communication'!$AG$67="no","",ROUND($I3800,4))</f>
        <v>0.77900000000000003</v>
      </c>
      <c r="M3800" s="134">
        <f>IF('2-E-Communication'!$AG$68="no","",ROUND($I3800,4))</f>
        <v>0.77900000000000003</v>
      </c>
    </row>
    <row r="3801" spans="9:13" x14ac:dyDescent="0.25">
      <c r="I3801" s="134">
        <f t="shared" si="252"/>
        <v>0.78000000000000058</v>
      </c>
      <c r="J3801" s="134">
        <f>IF('2-E-Communication'!$AG$65="no","",ROUND($I3801,4))</f>
        <v>0.78</v>
      </c>
      <c r="K3801" s="134">
        <f>IF('2-E-Communication'!$AG$66="no","",ROUND($I3801,4))</f>
        <v>0.78</v>
      </c>
      <c r="L3801" s="134">
        <f>IF('2-E-Communication'!$AG$67="no","",ROUND($I3801,4))</f>
        <v>0.78</v>
      </c>
      <c r="M3801" s="134">
        <f>IF('2-E-Communication'!$AG$68="no","",ROUND($I3801,4))</f>
        <v>0.78</v>
      </c>
    </row>
    <row r="3802" spans="9:13" x14ac:dyDescent="0.25">
      <c r="I3802" s="134">
        <f t="shared" si="252"/>
        <v>0.78100000000000058</v>
      </c>
      <c r="J3802" s="134">
        <f>IF('2-E-Communication'!$AG$65="no","",ROUND($I3802,4))</f>
        <v>0.78100000000000003</v>
      </c>
      <c r="K3802" s="134">
        <f>IF('2-E-Communication'!$AG$66="no","",ROUND($I3802,4))</f>
        <v>0.78100000000000003</v>
      </c>
      <c r="L3802" s="134">
        <f>IF('2-E-Communication'!$AG$67="no","",ROUND($I3802,4))</f>
        <v>0.78100000000000003</v>
      </c>
      <c r="M3802" s="134">
        <f>IF('2-E-Communication'!$AG$68="no","",ROUND($I3802,4))</f>
        <v>0.78100000000000003</v>
      </c>
    </row>
    <row r="3803" spans="9:13" x14ac:dyDescent="0.25">
      <c r="I3803" s="134">
        <f t="shared" si="252"/>
        <v>0.78200000000000058</v>
      </c>
      <c r="J3803" s="134">
        <f>IF('2-E-Communication'!$AG$65="no","",ROUND($I3803,4))</f>
        <v>0.78200000000000003</v>
      </c>
      <c r="K3803" s="134">
        <f>IF('2-E-Communication'!$AG$66="no","",ROUND($I3803,4))</f>
        <v>0.78200000000000003</v>
      </c>
      <c r="L3803" s="134">
        <f>IF('2-E-Communication'!$AG$67="no","",ROUND($I3803,4))</f>
        <v>0.78200000000000003</v>
      </c>
      <c r="M3803" s="134">
        <f>IF('2-E-Communication'!$AG$68="no","",ROUND($I3803,4))</f>
        <v>0.78200000000000003</v>
      </c>
    </row>
    <row r="3804" spans="9:13" x14ac:dyDescent="0.25">
      <c r="I3804" s="134">
        <f t="shared" si="252"/>
        <v>0.78300000000000058</v>
      </c>
      <c r="J3804" s="134">
        <f>IF('2-E-Communication'!$AG$65="no","",ROUND($I3804,4))</f>
        <v>0.78300000000000003</v>
      </c>
      <c r="K3804" s="134">
        <f>IF('2-E-Communication'!$AG$66="no","",ROUND($I3804,4))</f>
        <v>0.78300000000000003</v>
      </c>
      <c r="L3804" s="134">
        <f>IF('2-E-Communication'!$AG$67="no","",ROUND($I3804,4))</f>
        <v>0.78300000000000003</v>
      </c>
      <c r="M3804" s="134">
        <f>IF('2-E-Communication'!$AG$68="no","",ROUND($I3804,4))</f>
        <v>0.78300000000000003</v>
      </c>
    </row>
    <row r="3805" spans="9:13" x14ac:dyDescent="0.25">
      <c r="I3805" s="134">
        <f t="shared" si="252"/>
        <v>0.78400000000000059</v>
      </c>
      <c r="J3805" s="134">
        <f>IF('2-E-Communication'!$AG$65="no","",ROUND($I3805,4))</f>
        <v>0.78400000000000003</v>
      </c>
      <c r="K3805" s="134">
        <f>IF('2-E-Communication'!$AG$66="no","",ROUND($I3805,4))</f>
        <v>0.78400000000000003</v>
      </c>
      <c r="L3805" s="134">
        <f>IF('2-E-Communication'!$AG$67="no","",ROUND($I3805,4))</f>
        <v>0.78400000000000003</v>
      </c>
      <c r="M3805" s="134">
        <f>IF('2-E-Communication'!$AG$68="no","",ROUND($I3805,4))</f>
        <v>0.78400000000000003</v>
      </c>
    </row>
    <row r="3806" spans="9:13" x14ac:dyDescent="0.25">
      <c r="I3806" s="134">
        <f t="shared" si="252"/>
        <v>0.78500000000000059</v>
      </c>
      <c r="J3806" s="134">
        <f>IF('2-E-Communication'!$AG$65="no","",ROUND($I3806,4))</f>
        <v>0.78500000000000003</v>
      </c>
      <c r="K3806" s="134">
        <f>IF('2-E-Communication'!$AG$66="no","",ROUND($I3806,4))</f>
        <v>0.78500000000000003</v>
      </c>
      <c r="L3806" s="134">
        <f>IF('2-E-Communication'!$AG$67="no","",ROUND($I3806,4))</f>
        <v>0.78500000000000003</v>
      </c>
      <c r="M3806" s="134">
        <f>IF('2-E-Communication'!$AG$68="no","",ROUND($I3806,4))</f>
        <v>0.78500000000000003</v>
      </c>
    </row>
    <row r="3807" spans="9:13" x14ac:dyDescent="0.25">
      <c r="I3807" s="134">
        <f t="shared" si="252"/>
        <v>0.78600000000000059</v>
      </c>
      <c r="J3807" s="134">
        <f>IF('2-E-Communication'!$AG$65="no","",ROUND($I3807,4))</f>
        <v>0.78600000000000003</v>
      </c>
      <c r="K3807" s="134">
        <f>IF('2-E-Communication'!$AG$66="no","",ROUND($I3807,4))</f>
        <v>0.78600000000000003</v>
      </c>
      <c r="L3807" s="134">
        <f>IF('2-E-Communication'!$AG$67="no","",ROUND($I3807,4))</f>
        <v>0.78600000000000003</v>
      </c>
      <c r="M3807" s="134">
        <f>IF('2-E-Communication'!$AG$68="no","",ROUND($I3807,4))</f>
        <v>0.78600000000000003</v>
      </c>
    </row>
    <row r="3808" spans="9:13" x14ac:dyDescent="0.25">
      <c r="I3808" s="134">
        <f t="shared" si="252"/>
        <v>0.78700000000000059</v>
      </c>
      <c r="J3808" s="134">
        <f>IF('2-E-Communication'!$AG$65="no","",ROUND($I3808,4))</f>
        <v>0.78700000000000003</v>
      </c>
      <c r="K3808" s="134">
        <f>IF('2-E-Communication'!$AG$66="no","",ROUND($I3808,4))</f>
        <v>0.78700000000000003</v>
      </c>
      <c r="L3808" s="134">
        <f>IF('2-E-Communication'!$AG$67="no","",ROUND($I3808,4))</f>
        <v>0.78700000000000003</v>
      </c>
      <c r="M3808" s="134">
        <f>IF('2-E-Communication'!$AG$68="no","",ROUND($I3808,4))</f>
        <v>0.78700000000000003</v>
      </c>
    </row>
    <row r="3809" spans="9:13" x14ac:dyDescent="0.25">
      <c r="I3809" s="134">
        <f t="shared" si="252"/>
        <v>0.78800000000000059</v>
      </c>
      <c r="J3809" s="134">
        <f>IF('2-E-Communication'!$AG$65="no","",ROUND($I3809,4))</f>
        <v>0.78800000000000003</v>
      </c>
      <c r="K3809" s="134">
        <f>IF('2-E-Communication'!$AG$66="no","",ROUND($I3809,4))</f>
        <v>0.78800000000000003</v>
      </c>
      <c r="L3809" s="134">
        <f>IF('2-E-Communication'!$AG$67="no","",ROUND($I3809,4))</f>
        <v>0.78800000000000003</v>
      </c>
      <c r="M3809" s="134">
        <f>IF('2-E-Communication'!$AG$68="no","",ROUND($I3809,4))</f>
        <v>0.78800000000000003</v>
      </c>
    </row>
    <row r="3810" spans="9:13" x14ac:dyDescent="0.25">
      <c r="I3810" s="134">
        <f t="shared" si="252"/>
        <v>0.78900000000000059</v>
      </c>
      <c r="J3810" s="134">
        <f>IF('2-E-Communication'!$AG$65="no","",ROUND($I3810,4))</f>
        <v>0.78900000000000003</v>
      </c>
      <c r="K3810" s="134">
        <f>IF('2-E-Communication'!$AG$66="no","",ROUND($I3810,4))</f>
        <v>0.78900000000000003</v>
      </c>
      <c r="L3810" s="134">
        <f>IF('2-E-Communication'!$AG$67="no","",ROUND($I3810,4))</f>
        <v>0.78900000000000003</v>
      </c>
      <c r="M3810" s="134">
        <f>IF('2-E-Communication'!$AG$68="no","",ROUND($I3810,4))</f>
        <v>0.78900000000000003</v>
      </c>
    </row>
    <row r="3811" spans="9:13" x14ac:dyDescent="0.25">
      <c r="I3811" s="134">
        <f t="shared" si="252"/>
        <v>0.79000000000000059</v>
      </c>
      <c r="J3811" s="134">
        <f>IF('2-E-Communication'!$AG$65="no","",ROUND($I3811,4))</f>
        <v>0.79</v>
      </c>
      <c r="K3811" s="134">
        <f>IF('2-E-Communication'!$AG$66="no","",ROUND($I3811,4))</f>
        <v>0.79</v>
      </c>
      <c r="L3811" s="134">
        <f>IF('2-E-Communication'!$AG$67="no","",ROUND($I3811,4))</f>
        <v>0.79</v>
      </c>
      <c r="M3811" s="134">
        <f>IF('2-E-Communication'!$AG$68="no","",ROUND($I3811,4))</f>
        <v>0.79</v>
      </c>
    </row>
    <row r="3812" spans="9:13" x14ac:dyDescent="0.25">
      <c r="I3812" s="134">
        <f t="shared" si="252"/>
        <v>0.79100000000000059</v>
      </c>
      <c r="J3812" s="134">
        <f>IF('2-E-Communication'!$AG$65="no","",ROUND($I3812,4))</f>
        <v>0.79100000000000004</v>
      </c>
      <c r="K3812" s="134">
        <f>IF('2-E-Communication'!$AG$66="no","",ROUND($I3812,4))</f>
        <v>0.79100000000000004</v>
      </c>
      <c r="L3812" s="134">
        <f>IF('2-E-Communication'!$AG$67="no","",ROUND($I3812,4))</f>
        <v>0.79100000000000004</v>
      </c>
      <c r="M3812" s="134">
        <f>IF('2-E-Communication'!$AG$68="no","",ROUND($I3812,4))</f>
        <v>0.79100000000000004</v>
      </c>
    </row>
    <row r="3813" spans="9:13" x14ac:dyDescent="0.25">
      <c r="I3813" s="134">
        <f t="shared" si="252"/>
        <v>0.79200000000000059</v>
      </c>
      <c r="J3813" s="134">
        <f>IF('2-E-Communication'!$AG$65="no","",ROUND($I3813,4))</f>
        <v>0.79200000000000004</v>
      </c>
      <c r="K3813" s="134">
        <f>IF('2-E-Communication'!$AG$66="no","",ROUND($I3813,4))</f>
        <v>0.79200000000000004</v>
      </c>
      <c r="L3813" s="134">
        <f>IF('2-E-Communication'!$AG$67="no","",ROUND($I3813,4))</f>
        <v>0.79200000000000004</v>
      </c>
      <c r="M3813" s="134">
        <f>IF('2-E-Communication'!$AG$68="no","",ROUND($I3813,4))</f>
        <v>0.79200000000000004</v>
      </c>
    </row>
    <row r="3814" spans="9:13" x14ac:dyDescent="0.25">
      <c r="I3814" s="134">
        <f t="shared" si="252"/>
        <v>0.79300000000000059</v>
      </c>
      <c r="J3814" s="134">
        <f>IF('2-E-Communication'!$AG$65="no","",ROUND($I3814,4))</f>
        <v>0.79300000000000004</v>
      </c>
      <c r="K3814" s="134">
        <f>IF('2-E-Communication'!$AG$66="no","",ROUND($I3814,4))</f>
        <v>0.79300000000000004</v>
      </c>
      <c r="L3814" s="134">
        <f>IF('2-E-Communication'!$AG$67="no","",ROUND($I3814,4))</f>
        <v>0.79300000000000004</v>
      </c>
      <c r="M3814" s="134">
        <f>IF('2-E-Communication'!$AG$68="no","",ROUND($I3814,4))</f>
        <v>0.79300000000000004</v>
      </c>
    </row>
    <row r="3815" spans="9:13" x14ac:dyDescent="0.25">
      <c r="I3815" s="134">
        <f t="shared" si="252"/>
        <v>0.79400000000000059</v>
      </c>
      <c r="J3815" s="134">
        <f>IF('2-E-Communication'!$AG$65="no","",ROUND($I3815,4))</f>
        <v>0.79400000000000004</v>
      </c>
      <c r="K3815" s="134">
        <f>IF('2-E-Communication'!$AG$66="no","",ROUND($I3815,4))</f>
        <v>0.79400000000000004</v>
      </c>
      <c r="L3815" s="134">
        <f>IF('2-E-Communication'!$AG$67="no","",ROUND($I3815,4))</f>
        <v>0.79400000000000004</v>
      </c>
      <c r="M3815" s="134">
        <f>IF('2-E-Communication'!$AG$68="no","",ROUND($I3815,4))</f>
        <v>0.79400000000000004</v>
      </c>
    </row>
    <row r="3816" spans="9:13" x14ac:dyDescent="0.25">
      <c r="I3816" s="134">
        <f t="shared" si="252"/>
        <v>0.7950000000000006</v>
      </c>
      <c r="J3816" s="134">
        <f>IF('2-E-Communication'!$AG$65="no","",ROUND($I3816,4))</f>
        <v>0.79500000000000004</v>
      </c>
      <c r="K3816" s="134">
        <f>IF('2-E-Communication'!$AG$66="no","",ROUND($I3816,4))</f>
        <v>0.79500000000000004</v>
      </c>
      <c r="L3816" s="134">
        <f>IF('2-E-Communication'!$AG$67="no","",ROUND($I3816,4))</f>
        <v>0.79500000000000004</v>
      </c>
      <c r="M3816" s="134">
        <f>IF('2-E-Communication'!$AG$68="no","",ROUND($I3816,4))</f>
        <v>0.79500000000000004</v>
      </c>
    </row>
    <row r="3817" spans="9:13" x14ac:dyDescent="0.25">
      <c r="I3817" s="134">
        <f t="shared" si="252"/>
        <v>0.7960000000000006</v>
      </c>
      <c r="J3817" s="134">
        <f>IF('2-E-Communication'!$AG$65="no","",ROUND($I3817,4))</f>
        <v>0.79600000000000004</v>
      </c>
      <c r="K3817" s="134">
        <f>IF('2-E-Communication'!$AG$66="no","",ROUND($I3817,4))</f>
        <v>0.79600000000000004</v>
      </c>
      <c r="L3817" s="134">
        <f>IF('2-E-Communication'!$AG$67="no","",ROUND($I3817,4))</f>
        <v>0.79600000000000004</v>
      </c>
      <c r="M3817" s="134">
        <f>IF('2-E-Communication'!$AG$68="no","",ROUND($I3817,4))</f>
        <v>0.79600000000000004</v>
      </c>
    </row>
    <row r="3818" spans="9:13" x14ac:dyDescent="0.25">
      <c r="I3818" s="134">
        <f t="shared" si="252"/>
        <v>0.7970000000000006</v>
      </c>
      <c r="J3818" s="134">
        <f>IF('2-E-Communication'!$AG$65="no","",ROUND($I3818,4))</f>
        <v>0.79700000000000004</v>
      </c>
      <c r="K3818" s="134">
        <f>IF('2-E-Communication'!$AG$66="no","",ROUND($I3818,4))</f>
        <v>0.79700000000000004</v>
      </c>
      <c r="L3818" s="134">
        <f>IF('2-E-Communication'!$AG$67="no","",ROUND($I3818,4))</f>
        <v>0.79700000000000004</v>
      </c>
      <c r="M3818" s="134">
        <f>IF('2-E-Communication'!$AG$68="no","",ROUND($I3818,4))</f>
        <v>0.79700000000000004</v>
      </c>
    </row>
    <row r="3819" spans="9:13" x14ac:dyDescent="0.25">
      <c r="I3819" s="134">
        <f t="shared" si="252"/>
        <v>0.7980000000000006</v>
      </c>
      <c r="J3819" s="134">
        <f>IF('2-E-Communication'!$AG$65="no","",ROUND($I3819,4))</f>
        <v>0.79800000000000004</v>
      </c>
      <c r="K3819" s="134">
        <f>IF('2-E-Communication'!$AG$66="no","",ROUND($I3819,4))</f>
        <v>0.79800000000000004</v>
      </c>
      <c r="L3819" s="134">
        <f>IF('2-E-Communication'!$AG$67="no","",ROUND($I3819,4))</f>
        <v>0.79800000000000004</v>
      </c>
      <c r="M3819" s="134">
        <f>IF('2-E-Communication'!$AG$68="no","",ROUND($I3819,4))</f>
        <v>0.79800000000000004</v>
      </c>
    </row>
    <row r="3820" spans="9:13" x14ac:dyDescent="0.25">
      <c r="I3820" s="134">
        <f t="shared" si="252"/>
        <v>0.7990000000000006</v>
      </c>
      <c r="J3820" s="134">
        <f>IF('2-E-Communication'!$AG$65="no","",ROUND($I3820,4))</f>
        <v>0.79900000000000004</v>
      </c>
      <c r="K3820" s="134">
        <f>IF('2-E-Communication'!$AG$66="no","",ROUND($I3820,4))</f>
        <v>0.79900000000000004</v>
      </c>
      <c r="L3820" s="134">
        <f>IF('2-E-Communication'!$AG$67="no","",ROUND($I3820,4))</f>
        <v>0.79900000000000004</v>
      </c>
      <c r="M3820" s="134">
        <f>IF('2-E-Communication'!$AG$68="no","",ROUND($I3820,4))</f>
        <v>0.79900000000000004</v>
      </c>
    </row>
    <row r="3821" spans="9:13" x14ac:dyDescent="0.25">
      <c r="I3821" s="134">
        <f t="shared" si="252"/>
        <v>0.8000000000000006</v>
      </c>
      <c r="J3821" s="134">
        <f>IF('2-E-Communication'!$AG$65="no","",ROUND($I3821,4))</f>
        <v>0.8</v>
      </c>
      <c r="K3821" s="134">
        <f>IF('2-E-Communication'!$AG$66="no","",ROUND($I3821,4))</f>
        <v>0.8</v>
      </c>
      <c r="L3821" s="134">
        <f>IF('2-E-Communication'!$AG$67="no","",ROUND($I3821,4))</f>
        <v>0.8</v>
      </c>
      <c r="M3821" s="134">
        <f>IF('2-E-Communication'!$AG$68="no","",ROUND($I3821,4))</f>
        <v>0.8</v>
      </c>
    </row>
    <row r="3822" spans="9:13" x14ac:dyDescent="0.25">
      <c r="I3822" s="134">
        <f t="shared" si="252"/>
        <v>0.8010000000000006</v>
      </c>
      <c r="J3822" s="134">
        <f>IF('2-E-Communication'!$AG$65="no","",ROUND($I3822,4))</f>
        <v>0.80100000000000005</v>
      </c>
      <c r="K3822" s="134">
        <f>IF('2-E-Communication'!$AG$66="no","",ROUND($I3822,4))</f>
        <v>0.80100000000000005</v>
      </c>
      <c r="L3822" s="134">
        <f>IF('2-E-Communication'!$AG$67="no","",ROUND($I3822,4))</f>
        <v>0.80100000000000005</v>
      </c>
      <c r="M3822" s="134">
        <f>IF('2-E-Communication'!$AG$68="no","",ROUND($I3822,4))</f>
        <v>0.80100000000000005</v>
      </c>
    </row>
    <row r="3823" spans="9:13" x14ac:dyDescent="0.25">
      <c r="I3823" s="134">
        <f t="shared" si="252"/>
        <v>0.8020000000000006</v>
      </c>
      <c r="J3823" s="134">
        <f>IF('2-E-Communication'!$AG$65="no","",ROUND($I3823,4))</f>
        <v>0.80200000000000005</v>
      </c>
      <c r="K3823" s="134">
        <f>IF('2-E-Communication'!$AG$66="no","",ROUND($I3823,4))</f>
        <v>0.80200000000000005</v>
      </c>
      <c r="L3823" s="134">
        <f>IF('2-E-Communication'!$AG$67="no","",ROUND($I3823,4))</f>
        <v>0.80200000000000005</v>
      </c>
      <c r="M3823" s="134">
        <f>IF('2-E-Communication'!$AG$68="no","",ROUND($I3823,4))</f>
        <v>0.80200000000000005</v>
      </c>
    </row>
    <row r="3824" spans="9:13" x14ac:dyDescent="0.25">
      <c r="I3824" s="134">
        <f t="shared" si="252"/>
        <v>0.8030000000000006</v>
      </c>
      <c r="J3824" s="134">
        <f>IF('2-E-Communication'!$AG$65="no","",ROUND($I3824,4))</f>
        <v>0.80300000000000005</v>
      </c>
      <c r="K3824" s="134">
        <f>IF('2-E-Communication'!$AG$66="no","",ROUND($I3824,4))</f>
        <v>0.80300000000000005</v>
      </c>
      <c r="L3824" s="134">
        <f>IF('2-E-Communication'!$AG$67="no","",ROUND($I3824,4))</f>
        <v>0.80300000000000005</v>
      </c>
      <c r="M3824" s="134">
        <f>IF('2-E-Communication'!$AG$68="no","",ROUND($I3824,4))</f>
        <v>0.80300000000000005</v>
      </c>
    </row>
    <row r="3825" spans="9:13" x14ac:dyDescent="0.25">
      <c r="I3825" s="134">
        <f t="shared" si="252"/>
        <v>0.8040000000000006</v>
      </c>
      <c r="J3825" s="134">
        <f>IF('2-E-Communication'!$AG$65="no","",ROUND($I3825,4))</f>
        <v>0.80400000000000005</v>
      </c>
      <c r="K3825" s="134">
        <f>IF('2-E-Communication'!$AG$66="no","",ROUND($I3825,4))</f>
        <v>0.80400000000000005</v>
      </c>
      <c r="L3825" s="134">
        <f>IF('2-E-Communication'!$AG$67="no","",ROUND($I3825,4))</f>
        <v>0.80400000000000005</v>
      </c>
      <c r="M3825" s="134">
        <f>IF('2-E-Communication'!$AG$68="no","",ROUND($I3825,4))</f>
        <v>0.80400000000000005</v>
      </c>
    </row>
    <row r="3826" spans="9:13" x14ac:dyDescent="0.25">
      <c r="I3826" s="134">
        <f t="shared" si="252"/>
        <v>0.8050000000000006</v>
      </c>
      <c r="J3826" s="134">
        <f>IF('2-E-Communication'!$AG$65="no","",ROUND($I3826,4))</f>
        <v>0.80500000000000005</v>
      </c>
      <c r="K3826" s="134">
        <f>IF('2-E-Communication'!$AG$66="no","",ROUND($I3826,4))</f>
        <v>0.80500000000000005</v>
      </c>
      <c r="L3826" s="134">
        <f>IF('2-E-Communication'!$AG$67="no","",ROUND($I3826,4))</f>
        <v>0.80500000000000005</v>
      </c>
      <c r="M3826" s="134">
        <f>IF('2-E-Communication'!$AG$68="no","",ROUND($I3826,4))</f>
        <v>0.80500000000000005</v>
      </c>
    </row>
    <row r="3827" spans="9:13" x14ac:dyDescent="0.25">
      <c r="I3827" s="134">
        <f t="shared" si="252"/>
        <v>0.8060000000000006</v>
      </c>
      <c r="J3827" s="134">
        <f>IF('2-E-Communication'!$AG$65="no","",ROUND($I3827,4))</f>
        <v>0.80600000000000005</v>
      </c>
      <c r="K3827" s="134">
        <f>IF('2-E-Communication'!$AG$66="no","",ROUND($I3827,4))</f>
        <v>0.80600000000000005</v>
      </c>
      <c r="L3827" s="134">
        <f>IF('2-E-Communication'!$AG$67="no","",ROUND($I3827,4))</f>
        <v>0.80600000000000005</v>
      </c>
      <c r="M3827" s="134">
        <f>IF('2-E-Communication'!$AG$68="no","",ROUND($I3827,4))</f>
        <v>0.80600000000000005</v>
      </c>
    </row>
    <row r="3828" spans="9:13" x14ac:dyDescent="0.25">
      <c r="I3828" s="134">
        <f t="shared" si="252"/>
        <v>0.80700000000000061</v>
      </c>
      <c r="J3828" s="134">
        <f>IF('2-E-Communication'!$AG$65="no","",ROUND($I3828,4))</f>
        <v>0.80700000000000005</v>
      </c>
      <c r="K3828" s="134">
        <f>IF('2-E-Communication'!$AG$66="no","",ROUND($I3828,4))</f>
        <v>0.80700000000000005</v>
      </c>
      <c r="L3828" s="134">
        <f>IF('2-E-Communication'!$AG$67="no","",ROUND($I3828,4))</f>
        <v>0.80700000000000005</v>
      </c>
      <c r="M3828" s="134">
        <f>IF('2-E-Communication'!$AG$68="no","",ROUND($I3828,4))</f>
        <v>0.80700000000000005</v>
      </c>
    </row>
    <row r="3829" spans="9:13" x14ac:dyDescent="0.25">
      <c r="I3829" s="134">
        <f t="shared" si="252"/>
        <v>0.80800000000000061</v>
      </c>
      <c r="J3829" s="134">
        <f>IF('2-E-Communication'!$AG$65="no","",ROUND($I3829,4))</f>
        <v>0.80800000000000005</v>
      </c>
      <c r="K3829" s="134">
        <f>IF('2-E-Communication'!$AG$66="no","",ROUND($I3829,4))</f>
        <v>0.80800000000000005</v>
      </c>
      <c r="L3829" s="134">
        <f>IF('2-E-Communication'!$AG$67="no","",ROUND($I3829,4))</f>
        <v>0.80800000000000005</v>
      </c>
      <c r="M3829" s="134">
        <f>IF('2-E-Communication'!$AG$68="no","",ROUND($I3829,4))</f>
        <v>0.80800000000000005</v>
      </c>
    </row>
    <row r="3830" spans="9:13" x14ac:dyDescent="0.25">
      <c r="I3830" s="134">
        <f t="shared" si="252"/>
        <v>0.80900000000000061</v>
      </c>
      <c r="J3830" s="134">
        <f>IF('2-E-Communication'!$AG$65="no","",ROUND($I3830,4))</f>
        <v>0.80900000000000005</v>
      </c>
      <c r="K3830" s="134">
        <f>IF('2-E-Communication'!$AG$66="no","",ROUND($I3830,4))</f>
        <v>0.80900000000000005</v>
      </c>
      <c r="L3830" s="134">
        <f>IF('2-E-Communication'!$AG$67="no","",ROUND($I3830,4))</f>
        <v>0.80900000000000005</v>
      </c>
      <c r="M3830" s="134">
        <f>IF('2-E-Communication'!$AG$68="no","",ROUND($I3830,4))</f>
        <v>0.80900000000000005</v>
      </c>
    </row>
    <row r="3831" spans="9:13" x14ac:dyDescent="0.25">
      <c r="I3831" s="134">
        <f t="shared" si="252"/>
        <v>0.81000000000000061</v>
      </c>
      <c r="J3831" s="134">
        <f>IF('2-E-Communication'!$AG$65="no","",ROUND($I3831,4))</f>
        <v>0.81</v>
      </c>
      <c r="K3831" s="134">
        <f>IF('2-E-Communication'!$AG$66="no","",ROUND($I3831,4))</f>
        <v>0.81</v>
      </c>
      <c r="L3831" s="134">
        <f>IF('2-E-Communication'!$AG$67="no","",ROUND($I3831,4))</f>
        <v>0.81</v>
      </c>
      <c r="M3831" s="134">
        <f>IF('2-E-Communication'!$AG$68="no","",ROUND($I3831,4))</f>
        <v>0.81</v>
      </c>
    </row>
    <row r="3832" spans="9:13" x14ac:dyDescent="0.25">
      <c r="I3832" s="134">
        <f t="shared" si="252"/>
        <v>0.81100000000000061</v>
      </c>
      <c r="J3832" s="134">
        <f>IF('2-E-Communication'!$AG$65="no","",ROUND($I3832,4))</f>
        <v>0.81100000000000005</v>
      </c>
      <c r="K3832" s="134">
        <f>IF('2-E-Communication'!$AG$66="no","",ROUND($I3832,4))</f>
        <v>0.81100000000000005</v>
      </c>
      <c r="L3832" s="134">
        <f>IF('2-E-Communication'!$AG$67="no","",ROUND($I3832,4))</f>
        <v>0.81100000000000005</v>
      </c>
      <c r="M3832" s="134">
        <f>IF('2-E-Communication'!$AG$68="no","",ROUND($I3832,4))</f>
        <v>0.81100000000000005</v>
      </c>
    </row>
    <row r="3833" spans="9:13" x14ac:dyDescent="0.25">
      <c r="I3833" s="134">
        <f t="shared" si="252"/>
        <v>0.81200000000000061</v>
      </c>
      <c r="J3833" s="134">
        <f>IF('2-E-Communication'!$AG$65="no","",ROUND($I3833,4))</f>
        <v>0.81200000000000006</v>
      </c>
      <c r="K3833" s="134">
        <f>IF('2-E-Communication'!$AG$66="no","",ROUND($I3833,4))</f>
        <v>0.81200000000000006</v>
      </c>
      <c r="L3833" s="134">
        <f>IF('2-E-Communication'!$AG$67="no","",ROUND($I3833,4))</f>
        <v>0.81200000000000006</v>
      </c>
      <c r="M3833" s="134">
        <f>IF('2-E-Communication'!$AG$68="no","",ROUND($I3833,4))</f>
        <v>0.81200000000000006</v>
      </c>
    </row>
    <row r="3834" spans="9:13" x14ac:dyDescent="0.25">
      <c r="I3834" s="134">
        <f t="shared" si="252"/>
        <v>0.81300000000000061</v>
      </c>
      <c r="J3834" s="134">
        <f>IF('2-E-Communication'!$AG$65="no","",ROUND($I3834,4))</f>
        <v>0.81299999999999994</v>
      </c>
      <c r="K3834" s="134">
        <f>IF('2-E-Communication'!$AG$66="no","",ROUND($I3834,4))</f>
        <v>0.81299999999999994</v>
      </c>
      <c r="L3834" s="134">
        <f>IF('2-E-Communication'!$AG$67="no","",ROUND($I3834,4))</f>
        <v>0.81299999999999994</v>
      </c>
      <c r="M3834" s="134">
        <f>IF('2-E-Communication'!$AG$68="no","",ROUND($I3834,4))</f>
        <v>0.81299999999999994</v>
      </c>
    </row>
    <row r="3835" spans="9:13" x14ac:dyDescent="0.25">
      <c r="I3835" s="134">
        <f t="shared" si="252"/>
        <v>0.81400000000000061</v>
      </c>
      <c r="J3835" s="134">
        <f>IF('2-E-Communication'!$AG$65="no","",ROUND($I3835,4))</f>
        <v>0.81399999999999995</v>
      </c>
      <c r="K3835" s="134">
        <f>IF('2-E-Communication'!$AG$66="no","",ROUND($I3835,4))</f>
        <v>0.81399999999999995</v>
      </c>
      <c r="L3835" s="134">
        <f>IF('2-E-Communication'!$AG$67="no","",ROUND($I3835,4))</f>
        <v>0.81399999999999995</v>
      </c>
      <c r="M3835" s="134">
        <f>IF('2-E-Communication'!$AG$68="no","",ROUND($I3835,4))</f>
        <v>0.81399999999999995</v>
      </c>
    </row>
    <row r="3836" spans="9:13" x14ac:dyDescent="0.25">
      <c r="I3836" s="134">
        <f t="shared" si="252"/>
        <v>0.81500000000000061</v>
      </c>
      <c r="J3836" s="134">
        <f>IF('2-E-Communication'!$AG$65="no","",ROUND($I3836,4))</f>
        <v>0.81499999999999995</v>
      </c>
      <c r="K3836" s="134">
        <f>IF('2-E-Communication'!$AG$66="no","",ROUND($I3836,4))</f>
        <v>0.81499999999999995</v>
      </c>
      <c r="L3836" s="134">
        <f>IF('2-E-Communication'!$AG$67="no","",ROUND($I3836,4))</f>
        <v>0.81499999999999995</v>
      </c>
      <c r="M3836" s="134">
        <f>IF('2-E-Communication'!$AG$68="no","",ROUND($I3836,4))</f>
        <v>0.81499999999999995</v>
      </c>
    </row>
    <row r="3837" spans="9:13" x14ac:dyDescent="0.25">
      <c r="I3837" s="134">
        <f t="shared" si="252"/>
        <v>0.81600000000000061</v>
      </c>
      <c r="J3837" s="134">
        <f>IF('2-E-Communication'!$AG$65="no","",ROUND($I3837,4))</f>
        <v>0.81599999999999995</v>
      </c>
      <c r="K3837" s="134">
        <f>IF('2-E-Communication'!$AG$66="no","",ROUND($I3837,4))</f>
        <v>0.81599999999999995</v>
      </c>
      <c r="L3837" s="134">
        <f>IF('2-E-Communication'!$AG$67="no","",ROUND($I3837,4))</f>
        <v>0.81599999999999995</v>
      </c>
      <c r="M3837" s="134">
        <f>IF('2-E-Communication'!$AG$68="no","",ROUND($I3837,4))</f>
        <v>0.81599999999999995</v>
      </c>
    </row>
    <row r="3838" spans="9:13" x14ac:dyDescent="0.25">
      <c r="I3838" s="134">
        <f t="shared" si="252"/>
        <v>0.81700000000000061</v>
      </c>
      <c r="J3838" s="134">
        <f>IF('2-E-Communication'!$AG$65="no","",ROUND($I3838,4))</f>
        <v>0.81699999999999995</v>
      </c>
      <c r="K3838" s="134">
        <f>IF('2-E-Communication'!$AG$66="no","",ROUND($I3838,4))</f>
        <v>0.81699999999999995</v>
      </c>
      <c r="L3838" s="134">
        <f>IF('2-E-Communication'!$AG$67="no","",ROUND($I3838,4))</f>
        <v>0.81699999999999995</v>
      </c>
      <c r="M3838" s="134">
        <f>IF('2-E-Communication'!$AG$68="no","",ROUND($I3838,4))</f>
        <v>0.81699999999999995</v>
      </c>
    </row>
    <row r="3839" spans="9:13" x14ac:dyDescent="0.25">
      <c r="I3839" s="134">
        <f t="shared" si="252"/>
        <v>0.81800000000000062</v>
      </c>
      <c r="J3839" s="134">
        <f>IF('2-E-Communication'!$AG$65="no","",ROUND($I3839,4))</f>
        <v>0.81799999999999995</v>
      </c>
      <c r="K3839" s="134">
        <f>IF('2-E-Communication'!$AG$66="no","",ROUND($I3839,4))</f>
        <v>0.81799999999999995</v>
      </c>
      <c r="L3839" s="134">
        <f>IF('2-E-Communication'!$AG$67="no","",ROUND($I3839,4))</f>
        <v>0.81799999999999995</v>
      </c>
      <c r="M3839" s="134">
        <f>IF('2-E-Communication'!$AG$68="no","",ROUND($I3839,4))</f>
        <v>0.81799999999999995</v>
      </c>
    </row>
    <row r="3840" spans="9:13" x14ac:dyDescent="0.25">
      <c r="I3840" s="134">
        <f t="shared" si="252"/>
        <v>0.81900000000000062</v>
      </c>
      <c r="J3840" s="134">
        <f>IF('2-E-Communication'!$AG$65="no","",ROUND($I3840,4))</f>
        <v>0.81899999999999995</v>
      </c>
      <c r="K3840" s="134">
        <f>IF('2-E-Communication'!$AG$66="no","",ROUND($I3840,4))</f>
        <v>0.81899999999999995</v>
      </c>
      <c r="L3840" s="134">
        <f>IF('2-E-Communication'!$AG$67="no","",ROUND($I3840,4))</f>
        <v>0.81899999999999995</v>
      </c>
      <c r="M3840" s="134">
        <f>IF('2-E-Communication'!$AG$68="no","",ROUND($I3840,4))</f>
        <v>0.81899999999999995</v>
      </c>
    </row>
    <row r="3841" spans="9:13" x14ac:dyDescent="0.25">
      <c r="I3841" s="134">
        <f t="shared" si="252"/>
        <v>0.82000000000000062</v>
      </c>
      <c r="J3841" s="134">
        <f>IF('2-E-Communication'!$AG$65="no","",ROUND($I3841,4))</f>
        <v>0.82</v>
      </c>
      <c r="K3841" s="134">
        <f>IF('2-E-Communication'!$AG$66="no","",ROUND($I3841,4))</f>
        <v>0.82</v>
      </c>
      <c r="L3841" s="134">
        <f>IF('2-E-Communication'!$AG$67="no","",ROUND($I3841,4))</f>
        <v>0.82</v>
      </c>
      <c r="M3841" s="134">
        <f>IF('2-E-Communication'!$AG$68="no","",ROUND($I3841,4))</f>
        <v>0.82</v>
      </c>
    </row>
    <row r="3842" spans="9:13" x14ac:dyDescent="0.25">
      <c r="I3842" s="134">
        <f t="shared" si="252"/>
        <v>0.82100000000000062</v>
      </c>
      <c r="J3842" s="134">
        <f>IF('2-E-Communication'!$AG$65="no","",ROUND($I3842,4))</f>
        <v>0.82099999999999995</v>
      </c>
      <c r="K3842" s="134">
        <f>IF('2-E-Communication'!$AG$66="no","",ROUND($I3842,4))</f>
        <v>0.82099999999999995</v>
      </c>
      <c r="L3842" s="134">
        <f>IF('2-E-Communication'!$AG$67="no","",ROUND($I3842,4))</f>
        <v>0.82099999999999995</v>
      </c>
      <c r="M3842" s="134">
        <f>IF('2-E-Communication'!$AG$68="no","",ROUND($I3842,4))</f>
        <v>0.82099999999999995</v>
      </c>
    </row>
    <row r="3843" spans="9:13" x14ac:dyDescent="0.25">
      <c r="I3843" s="134">
        <f t="shared" si="252"/>
        <v>0.82200000000000062</v>
      </c>
      <c r="J3843" s="134">
        <f>IF('2-E-Communication'!$AG$65="no","",ROUND($I3843,4))</f>
        <v>0.82199999999999995</v>
      </c>
      <c r="K3843" s="134">
        <f>IF('2-E-Communication'!$AG$66="no","",ROUND($I3843,4))</f>
        <v>0.82199999999999995</v>
      </c>
      <c r="L3843" s="134">
        <f>IF('2-E-Communication'!$AG$67="no","",ROUND($I3843,4))</f>
        <v>0.82199999999999995</v>
      </c>
      <c r="M3843" s="134">
        <f>IF('2-E-Communication'!$AG$68="no","",ROUND($I3843,4))</f>
        <v>0.82199999999999995</v>
      </c>
    </row>
    <row r="3844" spans="9:13" x14ac:dyDescent="0.25">
      <c r="I3844" s="134">
        <f t="shared" si="252"/>
        <v>0.82300000000000062</v>
      </c>
      <c r="J3844" s="134">
        <f>IF('2-E-Communication'!$AG$65="no","",ROUND($I3844,4))</f>
        <v>0.82299999999999995</v>
      </c>
      <c r="K3844" s="134">
        <f>IF('2-E-Communication'!$AG$66="no","",ROUND($I3844,4))</f>
        <v>0.82299999999999995</v>
      </c>
      <c r="L3844" s="134">
        <f>IF('2-E-Communication'!$AG$67="no","",ROUND($I3844,4))</f>
        <v>0.82299999999999995</v>
      </c>
      <c r="M3844" s="134">
        <f>IF('2-E-Communication'!$AG$68="no","",ROUND($I3844,4))</f>
        <v>0.82299999999999995</v>
      </c>
    </row>
    <row r="3845" spans="9:13" x14ac:dyDescent="0.25">
      <c r="I3845" s="134">
        <f t="shared" si="252"/>
        <v>0.82400000000000062</v>
      </c>
      <c r="J3845" s="134">
        <f>IF('2-E-Communication'!$AG$65="no","",ROUND($I3845,4))</f>
        <v>0.82399999999999995</v>
      </c>
      <c r="K3845" s="134">
        <f>IF('2-E-Communication'!$AG$66="no","",ROUND($I3845,4))</f>
        <v>0.82399999999999995</v>
      </c>
      <c r="L3845" s="134">
        <f>IF('2-E-Communication'!$AG$67="no","",ROUND($I3845,4))</f>
        <v>0.82399999999999995</v>
      </c>
      <c r="M3845" s="134">
        <f>IF('2-E-Communication'!$AG$68="no","",ROUND($I3845,4))</f>
        <v>0.82399999999999995</v>
      </c>
    </row>
    <row r="3846" spans="9:13" x14ac:dyDescent="0.25">
      <c r="I3846" s="134">
        <f t="shared" ref="I3846:I3909" si="253">I3845+0.001</f>
        <v>0.82500000000000062</v>
      </c>
      <c r="J3846" s="134">
        <f>IF('2-E-Communication'!$AG$65="no","",ROUND($I3846,4))</f>
        <v>0.82499999999999996</v>
      </c>
      <c r="K3846" s="134">
        <f>IF('2-E-Communication'!$AG$66="no","",ROUND($I3846,4))</f>
        <v>0.82499999999999996</v>
      </c>
      <c r="L3846" s="134">
        <f>IF('2-E-Communication'!$AG$67="no","",ROUND($I3846,4))</f>
        <v>0.82499999999999996</v>
      </c>
      <c r="M3846" s="134">
        <f>IF('2-E-Communication'!$AG$68="no","",ROUND($I3846,4))</f>
        <v>0.82499999999999996</v>
      </c>
    </row>
    <row r="3847" spans="9:13" x14ac:dyDescent="0.25">
      <c r="I3847" s="134">
        <f t="shared" si="253"/>
        <v>0.82600000000000062</v>
      </c>
      <c r="J3847" s="134">
        <f>IF('2-E-Communication'!$AG$65="no","",ROUND($I3847,4))</f>
        <v>0.82599999999999996</v>
      </c>
      <c r="K3847" s="134">
        <f>IF('2-E-Communication'!$AG$66="no","",ROUND($I3847,4))</f>
        <v>0.82599999999999996</v>
      </c>
      <c r="L3847" s="134">
        <f>IF('2-E-Communication'!$AG$67="no","",ROUND($I3847,4))</f>
        <v>0.82599999999999996</v>
      </c>
      <c r="M3847" s="134">
        <f>IF('2-E-Communication'!$AG$68="no","",ROUND($I3847,4))</f>
        <v>0.82599999999999996</v>
      </c>
    </row>
    <row r="3848" spans="9:13" x14ac:dyDescent="0.25">
      <c r="I3848" s="134">
        <f t="shared" si="253"/>
        <v>0.82700000000000062</v>
      </c>
      <c r="J3848" s="134">
        <f>IF('2-E-Communication'!$AG$65="no","",ROUND($I3848,4))</f>
        <v>0.82699999999999996</v>
      </c>
      <c r="K3848" s="134">
        <f>IF('2-E-Communication'!$AG$66="no","",ROUND($I3848,4))</f>
        <v>0.82699999999999996</v>
      </c>
      <c r="L3848" s="134">
        <f>IF('2-E-Communication'!$AG$67="no","",ROUND($I3848,4))</f>
        <v>0.82699999999999996</v>
      </c>
      <c r="M3848" s="134">
        <f>IF('2-E-Communication'!$AG$68="no","",ROUND($I3848,4))</f>
        <v>0.82699999999999996</v>
      </c>
    </row>
    <row r="3849" spans="9:13" x14ac:dyDescent="0.25">
      <c r="I3849" s="134">
        <f t="shared" si="253"/>
        <v>0.82800000000000062</v>
      </c>
      <c r="J3849" s="134">
        <f>IF('2-E-Communication'!$AG$65="no","",ROUND($I3849,4))</f>
        <v>0.82799999999999996</v>
      </c>
      <c r="K3849" s="134">
        <f>IF('2-E-Communication'!$AG$66="no","",ROUND($I3849,4))</f>
        <v>0.82799999999999996</v>
      </c>
      <c r="L3849" s="134">
        <f>IF('2-E-Communication'!$AG$67="no","",ROUND($I3849,4))</f>
        <v>0.82799999999999996</v>
      </c>
      <c r="M3849" s="134">
        <f>IF('2-E-Communication'!$AG$68="no","",ROUND($I3849,4))</f>
        <v>0.82799999999999996</v>
      </c>
    </row>
    <row r="3850" spans="9:13" x14ac:dyDescent="0.25">
      <c r="I3850" s="134">
        <f t="shared" si="253"/>
        <v>0.82900000000000063</v>
      </c>
      <c r="J3850" s="134">
        <f>IF('2-E-Communication'!$AG$65="no","",ROUND($I3850,4))</f>
        <v>0.82899999999999996</v>
      </c>
      <c r="K3850" s="134">
        <f>IF('2-E-Communication'!$AG$66="no","",ROUND($I3850,4))</f>
        <v>0.82899999999999996</v>
      </c>
      <c r="L3850" s="134">
        <f>IF('2-E-Communication'!$AG$67="no","",ROUND($I3850,4))</f>
        <v>0.82899999999999996</v>
      </c>
      <c r="M3850" s="134">
        <f>IF('2-E-Communication'!$AG$68="no","",ROUND($I3850,4))</f>
        <v>0.82899999999999996</v>
      </c>
    </row>
    <row r="3851" spans="9:13" x14ac:dyDescent="0.25">
      <c r="I3851" s="134">
        <f t="shared" si="253"/>
        <v>0.83000000000000063</v>
      </c>
      <c r="J3851" s="134">
        <f>IF('2-E-Communication'!$AG$65="no","",ROUND($I3851,4))</f>
        <v>0.83</v>
      </c>
      <c r="K3851" s="134">
        <f>IF('2-E-Communication'!$AG$66="no","",ROUND($I3851,4))</f>
        <v>0.83</v>
      </c>
      <c r="L3851" s="134">
        <f>IF('2-E-Communication'!$AG$67="no","",ROUND($I3851,4))</f>
        <v>0.83</v>
      </c>
      <c r="M3851" s="134">
        <f>IF('2-E-Communication'!$AG$68="no","",ROUND($I3851,4))</f>
        <v>0.83</v>
      </c>
    </row>
    <row r="3852" spans="9:13" x14ac:dyDescent="0.25">
      <c r="I3852" s="134">
        <f t="shared" si="253"/>
        <v>0.83100000000000063</v>
      </c>
      <c r="J3852" s="134">
        <f>IF('2-E-Communication'!$AG$65="no","",ROUND($I3852,4))</f>
        <v>0.83099999999999996</v>
      </c>
      <c r="K3852" s="134">
        <f>IF('2-E-Communication'!$AG$66="no","",ROUND($I3852,4))</f>
        <v>0.83099999999999996</v>
      </c>
      <c r="L3852" s="134">
        <f>IF('2-E-Communication'!$AG$67="no","",ROUND($I3852,4))</f>
        <v>0.83099999999999996</v>
      </c>
      <c r="M3852" s="134">
        <f>IF('2-E-Communication'!$AG$68="no","",ROUND($I3852,4))</f>
        <v>0.83099999999999996</v>
      </c>
    </row>
    <row r="3853" spans="9:13" x14ac:dyDescent="0.25">
      <c r="I3853" s="134">
        <f t="shared" si="253"/>
        <v>0.83200000000000063</v>
      </c>
      <c r="J3853" s="134">
        <f>IF('2-E-Communication'!$AG$65="no","",ROUND($I3853,4))</f>
        <v>0.83199999999999996</v>
      </c>
      <c r="K3853" s="134">
        <f>IF('2-E-Communication'!$AG$66="no","",ROUND($I3853,4))</f>
        <v>0.83199999999999996</v>
      </c>
      <c r="L3853" s="134">
        <f>IF('2-E-Communication'!$AG$67="no","",ROUND($I3853,4))</f>
        <v>0.83199999999999996</v>
      </c>
      <c r="M3853" s="134">
        <f>IF('2-E-Communication'!$AG$68="no","",ROUND($I3853,4))</f>
        <v>0.83199999999999996</v>
      </c>
    </row>
    <row r="3854" spans="9:13" x14ac:dyDescent="0.25">
      <c r="I3854" s="134">
        <f t="shared" si="253"/>
        <v>0.83300000000000063</v>
      </c>
      <c r="J3854" s="134">
        <f>IF('2-E-Communication'!$AG$65="no","",ROUND($I3854,4))</f>
        <v>0.83299999999999996</v>
      </c>
      <c r="K3854" s="134">
        <f>IF('2-E-Communication'!$AG$66="no","",ROUND($I3854,4))</f>
        <v>0.83299999999999996</v>
      </c>
      <c r="L3854" s="134">
        <f>IF('2-E-Communication'!$AG$67="no","",ROUND($I3854,4))</f>
        <v>0.83299999999999996</v>
      </c>
      <c r="M3854" s="134">
        <f>IF('2-E-Communication'!$AG$68="no","",ROUND($I3854,4))</f>
        <v>0.83299999999999996</v>
      </c>
    </row>
    <row r="3855" spans="9:13" x14ac:dyDescent="0.25">
      <c r="I3855" s="134">
        <f t="shared" si="253"/>
        <v>0.83400000000000063</v>
      </c>
      <c r="J3855" s="134">
        <f>IF('2-E-Communication'!$AG$65="no","",ROUND($I3855,4))</f>
        <v>0.83399999999999996</v>
      </c>
      <c r="K3855" s="134">
        <f>IF('2-E-Communication'!$AG$66="no","",ROUND($I3855,4))</f>
        <v>0.83399999999999996</v>
      </c>
      <c r="L3855" s="134">
        <f>IF('2-E-Communication'!$AG$67="no","",ROUND($I3855,4))</f>
        <v>0.83399999999999996</v>
      </c>
      <c r="M3855" s="134">
        <f>IF('2-E-Communication'!$AG$68="no","",ROUND($I3855,4))</f>
        <v>0.83399999999999996</v>
      </c>
    </row>
    <row r="3856" spans="9:13" x14ac:dyDescent="0.25">
      <c r="I3856" s="134">
        <f t="shared" si="253"/>
        <v>0.83500000000000063</v>
      </c>
      <c r="J3856" s="134">
        <f>IF('2-E-Communication'!$AG$65="no","",ROUND($I3856,4))</f>
        <v>0.83499999999999996</v>
      </c>
      <c r="K3856" s="134">
        <f>IF('2-E-Communication'!$AG$66="no","",ROUND($I3856,4))</f>
        <v>0.83499999999999996</v>
      </c>
      <c r="L3856" s="134">
        <f>IF('2-E-Communication'!$AG$67="no","",ROUND($I3856,4))</f>
        <v>0.83499999999999996</v>
      </c>
      <c r="M3856" s="134">
        <f>IF('2-E-Communication'!$AG$68="no","",ROUND($I3856,4))</f>
        <v>0.83499999999999996</v>
      </c>
    </row>
    <row r="3857" spans="9:13" x14ac:dyDescent="0.25">
      <c r="I3857" s="134">
        <f t="shared" si="253"/>
        <v>0.83600000000000063</v>
      </c>
      <c r="J3857" s="134">
        <f>IF('2-E-Communication'!$AG$65="no","",ROUND($I3857,4))</f>
        <v>0.83599999999999997</v>
      </c>
      <c r="K3857" s="134">
        <f>IF('2-E-Communication'!$AG$66="no","",ROUND($I3857,4))</f>
        <v>0.83599999999999997</v>
      </c>
      <c r="L3857" s="134">
        <f>IF('2-E-Communication'!$AG$67="no","",ROUND($I3857,4))</f>
        <v>0.83599999999999997</v>
      </c>
      <c r="M3857" s="134">
        <f>IF('2-E-Communication'!$AG$68="no","",ROUND($I3857,4))</f>
        <v>0.83599999999999997</v>
      </c>
    </row>
    <row r="3858" spans="9:13" x14ac:dyDescent="0.25">
      <c r="I3858" s="134">
        <f t="shared" si="253"/>
        <v>0.83700000000000063</v>
      </c>
      <c r="J3858" s="134">
        <f>IF('2-E-Communication'!$AG$65="no","",ROUND($I3858,4))</f>
        <v>0.83699999999999997</v>
      </c>
      <c r="K3858" s="134">
        <f>IF('2-E-Communication'!$AG$66="no","",ROUND($I3858,4))</f>
        <v>0.83699999999999997</v>
      </c>
      <c r="L3858" s="134">
        <f>IF('2-E-Communication'!$AG$67="no","",ROUND($I3858,4))</f>
        <v>0.83699999999999997</v>
      </c>
      <c r="M3858" s="134">
        <f>IF('2-E-Communication'!$AG$68="no","",ROUND($I3858,4))</f>
        <v>0.83699999999999997</v>
      </c>
    </row>
    <row r="3859" spans="9:13" x14ac:dyDescent="0.25">
      <c r="I3859" s="134">
        <f t="shared" si="253"/>
        <v>0.83800000000000063</v>
      </c>
      <c r="J3859" s="134">
        <f>IF('2-E-Communication'!$AG$65="no","",ROUND($I3859,4))</f>
        <v>0.83799999999999997</v>
      </c>
      <c r="K3859" s="134">
        <f>IF('2-E-Communication'!$AG$66="no","",ROUND($I3859,4))</f>
        <v>0.83799999999999997</v>
      </c>
      <c r="L3859" s="134">
        <f>IF('2-E-Communication'!$AG$67="no","",ROUND($I3859,4))</f>
        <v>0.83799999999999997</v>
      </c>
      <c r="M3859" s="134">
        <f>IF('2-E-Communication'!$AG$68="no","",ROUND($I3859,4))</f>
        <v>0.83799999999999997</v>
      </c>
    </row>
    <row r="3860" spans="9:13" x14ac:dyDescent="0.25">
      <c r="I3860" s="134">
        <f t="shared" si="253"/>
        <v>0.83900000000000063</v>
      </c>
      <c r="J3860" s="134">
        <f>IF('2-E-Communication'!$AG$65="no","",ROUND($I3860,4))</f>
        <v>0.83899999999999997</v>
      </c>
      <c r="K3860" s="134">
        <f>IF('2-E-Communication'!$AG$66="no","",ROUND($I3860,4))</f>
        <v>0.83899999999999997</v>
      </c>
      <c r="L3860" s="134">
        <f>IF('2-E-Communication'!$AG$67="no","",ROUND($I3860,4))</f>
        <v>0.83899999999999997</v>
      </c>
      <c r="M3860" s="134">
        <f>IF('2-E-Communication'!$AG$68="no","",ROUND($I3860,4))</f>
        <v>0.83899999999999997</v>
      </c>
    </row>
    <row r="3861" spans="9:13" x14ac:dyDescent="0.25">
      <c r="I3861" s="134">
        <f t="shared" si="253"/>
        <v>0.84000000000000064</v>
      </c>
      <c r="J3861" s="134">
        <f>IF('2-E-Communication'!$AG$65="no","",ROUND($I3861,4))</f>
        <v>0.84</v>
      </c>
      <c r="K3861" s="134">
        <f>IF('2-E-Communication'!$AG$66="no","",ROUND($I3861,4))</f>
        <v>0.84</v>
      </c>
      <c r="L3861" s="134">
        <f>IF('2-E-Communication'!$AG$67="no","",ROUND($I3861,4))</f>
        <v>0.84</v>
      </c>
      <c r="M3861" s="134">
        <f>IF('2-E-Communication'!$AG$68="no","",ROUND($I3861,4))</f>
        <v>0.84</v>
      </c>
    </row>
    <row r="3862" spans="9:13" x14ac:dyDescent="0.25">
      <c r="I3862" s="134">
        <f t="shared" si="253"/>
        <v>0.84100000000000064</v>
      </c>
      <c r="J3862" s="134">
        <f>IF('2-E-Communication'!$AG$65="no","",ROUND($I3862,4))</f>
        <v>0.84099999999999997</v>
      </c>
      <c r="K3862" s="134">
        <f>IF('2-E-Communication'!$AG$66="no","",ROUND($I3862,4))</f>
        <v>0.84099999999999997</v>
      </c>
      <c r="L3862" s="134">
        <f>IF('2-E-Communication'!$AG$67="no","",ROUND($I3862,4))</f>
        <v>0.84099999999999997</v>
      </c>
      <c r="M3862" s="134">
        <f>IF('2-E-Communication'!$AG$68="no","",ROUND($I3862,4))</f>
        <v>0.84099999999999997</v>
      </c>
    </row>
    <row r="3863" spans="9:13" x14ac:dyDescent="0.25">
      <c r="I3863" s="134">
        <f t="shared" si="253"/>
        <v>0.84200000000000064</v>
      </c>
      <c r="J3863" s="134">
        <f>IF('2-E-Communication'!$AG$65="no","",ROUND($I3863,4))</f>
        <v>0.84199999999999997</v>
      </c>
      <c r="K3863" s="134">
        <f>IF('2-E-Communication'!$AG$66="no","",ROUND($I3863,4))</f>
        <v>0.84199999999999997</v>
      </c>
      <c r="L3863" s="134">
        <f>IF('2-E-Communication'!$AG$67="no","",ROUND($I3863,4))</f>
        <v>0.84199999999999997</v>
      </c>
      <c r="M3863" s="134">
        <f>IF('2-E-Communication'!$AG$68="no","",ROUND($I3863,4))</f>
        <v>0.84199999999999997</v>
      </c>
    </row>
    <row r="3864" spans="9:13" x14ac:dyDescent="0.25">
      <c r="I3864" s="134">
        <f t="shared" si="253"/>
        <v>0.84300000000000064</v>
      </c>
      <c r="J3864" s="134">
        <f>IF('2-E-Communication'!$AG$65="no","",ROUND($I3864,4))</f>
        <v>0.84299999999999997</v>
      </c>
      <c r="K3864" s="134">
        <f>IF('2-E-Communication'!$AG$66="no","",ROUND($I3864,4))</f>
        <v>0.84299999999999997</v>
      </c>
      <c r="L3864" s="134">
        <f>IF('2-E-Communication'!$AG$67="no","",ROUND($I3864,4))</f>
        <v>0.84299999999999997</v>
      </c>
      <c r="M3864" s="134">
        <f>IF('2-E-Communication'!$AG$68="no","",ROUND($I3864,4))</f>
        <v>0.84299999999999997</v>
      </c>
    </row>
    <row r="3865" spans="9:13" x14ac:dyDescent="0.25">
      <c r="I3865" s="134">
        <f t="shared" si="253"/>
        <v>0.84400000000000064</v>
      </c>
      <c r="J3865" s="134">
        <f>IF('2-E-Communication'!$AG$65="no","",ROUND($I3865,4))</f>
        <v>0.84399999999999997</v>
      </c>
      <c r="K3865" s="134">
        <f>IF('2-E-Communication'!$AG$66="no","",ROUND($I3865,4))</f>
        <v>0.84399999999999997</v>
      </c>
      <c r="L3865" s="134">
        <f>IF('2-E-Communication'!$AG$67="no","",ROUND($I3865,4))</f>
        <v>0.84399999999999997</v>
      </c>
      <c r="M3865" s="134">
        <f>IF('2-E-Communication'!$AG$68="no","",ROUND($I3865,4))</f>
        <v>0.84399999999999997</v>
      </c>
    </row>
    <row r="3866" spans="9:13" x14ac:dyDescent="0.25">
      <c r="I3866" s="134">
        <f t="shared" si="253"/>
        <v>0.84500000000000064</v>
      </c>
      <c r="J3866" s="134">
        <f>IF('2-E-Communication'!$AG$65="no","",ROUND($I3866,4))</f>
        <v>0.84499999999999997</v>
      </c>
      <c r="K3866" s="134">
        <f>IF('2-E-Communication'!$AG$66="no","",ROUND($I3866,4))</f>
        <v>0.84499999999999997</v>
      </c>
      <c r="L3866" s="134">
        <f>IF('2-E-Communication'!$AG$67="no","",ROUND($I3866,4))</f>
        <v>0.84499999999999997</v>
      </c>
      <c r="M3866" s="134">
        <f>IF('2-E-Communication'!$AG$68="no","",ROUND($I3866,4))</f>
        <v>0.84499999999999997</v>
      </c>
    </row>
    <row r="3867" spans="9:13" x14ac:dyDescent="0.25">
      <c r="I3867" s="134">
        <f t="shared" si="253"/>
        <v>0.84600000000000064</v>
      </c>
      <c r="J3867" s="134">
        <f>IF('2-E-Communication'!$AG$65="no","",ROUND($I3867,4))</f>
        <v>0.84599999999999997</v>
      </c>
      <c r="K3867" s="134">
        <f>IF('2-E-Communication'!$AG$66="no","",ROUND($I3867,4))</f>
        <v>0.84599999999999997</v>
      </c>
      <c r="L3867" s="134">
        <f>IF('2-E-Communication'!$AG$67="no","",ROUND($I3867,4))</f>
        <v>0.84599999999999997</v>
      </c>
      <c r="M3867" s="134">
        <f>IF('2-E-Communication'!$AG$68="no","",ROUND($I3867,4))</f>
        <v>0.84599999999999997</v>
      </c>
    </row>
    <row r="3868" spans="9:13" x14ac:dyDescent="0.25">
      <c r="I3868" s="134">
        <f t="shared" si="253"/>
        <v>0.84700000000000064</v>
      </c>
      <c r="J3868" s="134">
        <f>IF('2-E-Communication'!$AG$65="no","",ROUND($I3868,4))</f>
        <v>0.84699999999999998</v>
      </c>
      <c r="K3868" s="134">
        <f>IF('2-E-Communication'!$AG$66="no","",ROUND($I3868,4))</f>
        <v>0.84699999999999998</v>
      </c>
      <c r="L3868" s="134">
        <f>IF('2-E-Communication'!$AG$67="no","",ROUND($I3868,4))</f>
        <v>0.84699999999999998</v>
      </c>
      <c r="M3868" s="134">
        <f>IF('2-E-Communication'!$AG$68="no","",ROUND($I3868,4))</f>
        <v>0.84699999999999998</v>
      </c>
    </row>
    <row r="3869" spans="9:13" x14ac:dyDescent="0.25">
      <c r="I3869" s="134">
        <f t="shared" si="253"/>
        <v>0.84800000000000064</v>
      </c>
      <c r="J3869" s="134">
        <f>IF('2-E-Communication'!$AG$65="no","",ROUND($I3869,4))</f>
        <v>0.84799999999999998</v>
      </c>
      <c r="K3869" s="134">
        <f>IF('2-E-Communication'!$AG$66="no","",ROUND($I3869,4))</f>
        <v>0.84799999999999998</v>
      </c>
      <c r="L3869" s="134">
        <f>IF('2-E-Communication'!$AG$67="no","",ROUND($I3869,4))</f>
        <v>0.84799999999999998</v>
      </c>
      <c r="M3869" s="134">
        <f>IF('2-E-Communication'!$AG$68="no","",ROUND($I3869,4))</f>
        <v>0.84799999999999998</v>
      </c>
    </row>
    <row r="3870" spans="9:13" x14ac:dyDescent="0.25">
      <c r="I3870" s="134">
        <f t="shared" si="253"/>
        <v>0.84900000000000064</v>
      </c>
      <c r="J3870" s="134">
        <f>IF('2-E-Communication'!$AG$65="no","",ROUND($I3870,4))</f>
        <v>0.84899999999999998</v>
      </c>
      <c r="K3870" s="134">
        <f>IF('2-E-Communication'!$AG$66="no","",ROUND($I3870,4))</f>
        <v>0.84899999999999998</v>
      </c>
      <c r="L3870" s="134">
        <f>IF('2-E-Communication'!$AG$67="no","",ROUND($I3870,4))</f>
        <v>0.84899999999999998</v>
      </c>
      <c r="M3870" s="134">
        <f>IF('2-E-Communication'!$AG$68="no","",ROUND($I3870,4))</f>
        <v>0.84899999999999998</v>
      </c>
    </row>
    <row r="3871" spans="9:13" x14ac:dyDescent="0.25">
      <c r="I3871" s="134">
        <f t="shared" si="253"/>
        <v>0.85000000000000064</v>
      </c>
      <c r="J3871" s="134">
        <f>IF('2-E-Communication'!$AG$65="no","",ROUND($I3871,4))</f>
        <v>0.85</v>
      </c>
      <c r="K3871" s="134">
        <f>IF('2-E-Communication'!$AG$66="no","",ROUND($I3871,4))</f>
        <v>0.85</v>
      </c>
      <c r="L3871" s="134">
        <f>IF('2-E-Communication'!$AG$67="no","",ROUND($I3871,4))</f>
        <v>0.85</v>
      </c>
      <c r="M3871" s="134">
        <f>IF('2-E-Communication'!$AG$68="no","",ROUND($I3871,4))</f>
        <v>0.85</v>
      </c>
    </row>
    <row r="3872" spans="9:13" x14ac:dyDescent="0.25">
      <c r="I3872" s="134">
        <f t="shared" si="253"/>
        <v>0.85100000000000064</v>
      </c>
      <c r="J3872" s="134">
        <f>IF('2-E-Communication'!$AG$65="no","",ROUND($I3872,4))</f>
        <v>0.85099999999999998</v>
      </c>
      <c r="K3872" s="134">
        <f>IF('2-E-Communication'!$AG$66="no","",ROUND($I3872,4))</f>
        <v>0.85099999999999998</v>
      </c>
      <c r="L3872" s="134">
        <f>IF('2-E-Communication'!$AG$67="no","",ROUND($I3872,4))</f>
        <v>0.85099999999999998</v>
      </c>
      <c r="M3872" s="134">
        <f>IF('2-E-Communication'!$AG$68="no","",ROUND($I3872,4))</f>
        <v>0.85099999999999998</v>
      </c>
    </row>
    <row r="3873" spans="9:13" x14ac:dyDescent="0.25">
      <c r="I3873" s="134">
        <f t="shared" si="253"/>
        <v>0.85200000000000065</v>
      </c>
      <c r="J3873" s="134">
        <f>IF('2-E-Communication'!$AG$65="no","",ROUND($I3873,4))</f>
        <v>0.85199999999999998</v>
      </c>
      <c r="K3873" s="134">
        <f>IF('2-E-Communication'!$AG$66="no","",ROUND($I3873,4))</f>
        <v>0.85199999999999998</v>
      </c>
      <c r="L3873" s="134">
        <f>IF('2-E-Communication'!$AG$67="no","",ROUND($I3873,4))</f>
        <v>0.85199999999999998</v>
      </c>
      <c r="M3873" s="134">
        <f>IF('2-E-Communication'!$AG$68="no","",ROUND($I3873,4))</f>
        <v>0.85199999999999998</v>
      </c>
    </row>
    <row r="3874" spans="9:13" x14ac:dyDescent="0.25">
      <c r="I3874" s="134">
        <f t="shared" si="253"/>
        <v>0.85300000000000065</v>
      </c>
      <c r="J3874" s="134">
        <f>IF('2-E-Communication'!$AG$65="no","",ROUND($I3874,4))</f>
        <v>0.85299999999999998</v>
      </c>
      <c r="K3874" s="134">
        <f>IF('2-E-Communication'!$AG$66="no","",ROUND($I3874,4))</f>
        <v>0.85299999999999998</v>
      </c>
      <c r="L3874" s="134">
        <f>IF('2-E-Communication'!$AG$67="no","",ROUND($I3874,4))</f>
        <v>0.85299999999999998</v>
      </c>
      <c r="M3874" s="134">
        <f>IF('2-E-Communication'!$AG$68="no","",ROUND($I3874,4))</f>
        <v>0.85299999999999998</v>
      </c>
    </row>
    <row r="3875" spans="9:13" x14ac:dyDescent="0.25">
      <c r="I3875" s="134">
        <f t="shared" si="253"/>
        <v>0.85400000000000065</v>
      </c>
      <c r="J3875" s="134">
        <f>IF('2-E-Communication'!$AG$65="no","",ROUND($I3875,4))</f>
        <v>0.85399999999999998</v>
      </c>
      <c r="K3875" s="134">
        <f>IF('2-E-Communication'!$AG$66="no","",ROUND($I3875,4))</f>
        <v>0.85399999999999998</v>
      </c>
      <c r="L3875" s="134">
        <f>IF('2-E-Communication'!$AG$67="no","",ROUND($I3875,4))</f>
        <v>0.85399999999999998</v>
      </c>
      <c r="M3875" s="134">
        <f>IF('2-E-Communication'!$AG$68="no","",ROUND($I3875,4))</f>
        <v>0.85399999999999998</v>
      </c>
    </row>
    <row r="3876" spans="9:13" x14ac:dyDescent="0.25">
      <c r="I3876" s="134">
        <f t="shared" si="253"/>
        <v>0.85500000000000065</v>
      </c>
      <c r="J3876" s="134">
        <f>IF('2-E-Communication'!$AG$65="no","",ROUND($I3876,4))</f>
        <v>0.85499999999999998</v>
      </c>
      <c r="K3876" s="134">
        <f>IF('2-E-Communication'!$AG$66="no","",ROUND($I3876,4))</f>
        <v>0.85499999999999998</v>
      </c>
      <c r="L3876" s="134">
        <f>IF('2-E-Communication'!$AG$67="no","",ROUND($I3876,4))</f>
        <v>0.85499999999999998</v>
      </c>
      <c r="M3876" s="134">
        <f>IF('2-E-Communication'!$AG$68="no","",ROUND($I3876,4))</f>
        <v>0.85499999999999998</v>
      </c>
    </row>
    <row r="3877" spans="9:13" x14ac:dyDescent="0.25">
      <c r="I3877" s="134">
        <f t="shared" si="253"/>
        <v>0.85600000000000065</v>
      </c>
      <c r="J3877" s="134">
        <f>IF('2-E-Communication'!$AG$65="no","",ROUND($I3877,4))</f>
        <v>0.85599999999999998</v>
      </c>
      <c r="K3877" s="134">
        <f>IF('2-E-Communication'!$AG$66="no","",ROUND($I3877,4))</f>
        <v>0.85599999999999998</v>
      </c>
      <c r="L3877" s="134">
        <f>IF('2-E-Communication'!$AG$67="no","",ROUND($I3877,4))</f>
        <v>0.85599999999999998</v>
      </c>
      <c r="M3877" s="134">
        <f>IF('2-E-Communication'!$AG$68="no","",ROUND($I3877,4))</f>
        <v>0.85599999999999998</v>
      </c>
    </row>
    <row r="3878" spans="9:13" x14ac:dyDescent="0.25">
      <c r="I3878" s="134">
        <f t="shared" si="253"/>
        <v>0.85700000000000065</v>
      </c>
      <c r="J3878" s="134">
        <f>IF('2-E-Communication'!$AG$65="no","",ROUND($I3878,4))</f>
        <v>0.85699999999999998</v>
      </c>
      <c r="K3878" s="134">
        <f>IF('2-E-Communication'!$AG$66="no","",ROUND($I3878,4))</f>
        <v>0.85699999999999998</v>
      </c>
      <c r="L3878" s="134">
        <f>IF('2-E-Communication'!$AG$67="no","",ROUND($I3878,4))</f>
        <v>0.85699999999999998</v>
      </c>
      <c r="M3878" s="134">
        <f>IF('2-E-Communication'!$AG$68="no","",ROUND($I3878,4))</f>
        <v>0.85699999999999998</v>
      </c>
    </row>
    <row r="3879" spans="9:13" x14ac:dyDescent="0.25">
      <c r="I3879" s="134">
        <f t="shared" si="253"/>
        <v>0.85800000000000065</v>
      </c>
      <c r="J3879" s="134">
        <f>IF('2-E-Communication'!$AG$65="no","",ROUND($I3879,4))</f>
        <v>0.85799999999999998</v>
      </c>
      <c r="K3879" s="134">
        <f>IF('2-E-Communication'!$AG$66="no","",ROUND($I3879,4))</f>
        <v>0.85799999999999998</v>
      </c>
      <c r="L3879" s="134">
        <f>IF('2-E-Communication'!$AG$67="no","",ROUND($I3879,4))</f>
        <v>0.85799999999999998</v>
      </c>
      <c r="M3879" s="134">
        <f>IF('2-E-Communication'!$AG$68="no","",ROUND($I3879,4))</f>
        <v>0.85799999999999998</v>
      </c>
    </row>
    <row r="3880" spans="9:13" x14ac:dyDescent="0.25">
      <c r="I3880" s="134">
        <f t="shared" si="253"/>
        <v>0.85900000000000065</v>
      </c>
      <c r="J3880" s="134">
        <f>IF('2-E-Communication'!$AG$65="no","",ROUND($I3880,4))</f>
        <v>0.85899999999999999</v>
      </c>
      <c r="K3880" s="134">
        <f>IF('2-E-Communication'!$AG$66="no","",ROUND($I3880,4))</f>
        <v>0.85899999999999999</v>
      </c>
      <c r="L3880" s="134">
        <f>IF('2-E-Communication'!$AG$67="no","",ROUND($I3880,4))</f>
        <v>0.85899999999999999</v>
      </c>
      <c r="M3880" s="134">
        <f>IF('2-E-Communication'!$AG$68="no","",ROUND($I3880,4))</f>
        <v>0.85899999999999999</v>
      </c>
    </row>
    <row r="3881" spans="9:13" x14ac:dyDescent="0.25">
      <c r="I3881" s="134">
        <f t="shared" si="253"/>
        <v>0.86000000000000065</v>
      </c>
      <c r="J3881" s="134">
        <f>IF('2-E-Communication'!$AG$65="no","",ROUND($I3881,4))</f>
        <v>0.86</v>
      </c>
      <c r="K3881" s="134">
        <f>IF('2-E-Communication'!$AG$66="no","",ROUND($I3881,4))</f>
        <v>0.86</v>
      </c>
      <c r="L3881" s="134">
        <f>IF('2-E-Communication'!$AG$67="no","",ROUND($I3881,4))</f>
        <v>0.86</v>
      </c>
      <c r="M3881" s="134">
        <f>IF('2-E-Communication'!$AG$68="no","",ROUND($I3881,4))</f>
        <v>0.86</v>
      </c>
    </row>
    <row r="3882" spans="9:13" x14ac:dyDescent="0.25">
      <c r="I3882" s="134">
        <f t="shared" si="253"/>
        <v>0.86100000000000065</v>
      </c>
      <c r="J3882" s="134">
        <f>IF('2-E-Communication'!$AG$65="no","",ROUND($I3882,4))</f>
        <v>0.86099999999999999</v>
      </c>
      <c r="K3882" s="134">
        <f>IF('2-E-Communication'!$AG$66="no","",ROUND($I3882,4))</f>
        <v>0.86099999999999999</v>
      </c>
      <c r="L3882" s="134">
        <f>IF('2-E-Communication'!$AG$67="no","",ROUND($I3882,4))</f>
        <v>0.86099999999999999</v>
      </c>
      <c r="M3882" s="134">
        <f>IF('2-E-Communication'!$AG$68="no","",ROUND($I3882,4))</f>
        <v>0.86099999999999999</v>
      </c>
    </row>
    <row r="3883" spans="9:13" x14ac:dyDescent="0.25">
      <c r="I3883" s="134">
        <f t="shared" si="253"/>
        <v>0.86200000000000065</v>
      </c>
      <c r="J3883" s="134">
        <f>IF('2-E-Communication'!$AG$65="no","",ROUND($I3883,4))</f>
        <v>0.86199999999999999</v>
      </c>
      <c r="K3883" s="134">
        <f>IF('2-E-Communication'!$AG$66="no","",ROUND($I3883,4))</f>
        <v>0.86199999999999999</v>
      </c>
      <c r="L3883" s="134">
        <f>IF('2-E-Communication'!$AG$67="no","",ROUND($I3883,4))</f>
        <v>0.86199999999999999</v>
      </c>
      <c r="M3883" s="134">
        <f>IF('2-E-Communication'!$AG$68="no","",ROUND($I3883,4))</f>
        <v>0.86199999999999999</v>
      </c>
    </row>
    <row r="3884" spans="9:13" x14ac:dyDescent="0.25">
      <c r="I3884" s="134">
        <f t="shared" si="253"/>
        <v>0.86300000000000066</v>
      </c>
      <c r="J3884" s="134">
        <f>IF('2-E-Communication'!$AG$65="no","",ROUND($I3884,4))</f>
        <v>0.86299999999999999</v>
      </c>
      <c r="K3884" s="134">
        <f>IF('2-E-Communication'!$AG$66="no","",ROUND($I3884,4))</f>
        <v>0.86299999999999999</v>
      </c>
      <c r="L3884" s="134">
        <f>IF('2-E-Communication'!$AG$67="no","",ROUND($I3884,4))</f>
        <v>0.86299999999999999</v>
      </c>
      <c r="M3884" s="134">
        <f>IF('2-E-Communication'!$AG$68="no","",ROUND($I3884,4))</f>
        <v>0.86299999999999999</v>
      </c>
    </row>
    <row r="3885" spans="9:13" x14ac:dyDescent="0.25">
      <c r="I3885" s="134">
        <f t="shared" si="253"/>
        <v>0.86400000000000066</v>
      </c>
      <c r="J3885" s="134">
        <f>IF('2-E-Communication'!$AG$65="no","",ROUND($I3885,4))</f>
        <v>0.86399999999999999</v>
      </c>
      <c r="K3885" s="134">
        <f>IF('2-E-Communication'!$AG$66="no","",ROUND($I3885,4))</f>
        <v>0.86399999999999999</v>
      </c>
      <c r="L3885" s="134">
        <f>IF('2-E-Communication'!$AG$67="no","",ROUND($I3885,4))</f>
        <v>0.86399999999999999</v>
      </c>
      <c r="M3885" s="134">
        <f>IF('2-E-Communication'!$AG$68="no","",ROUND($I3885,4))</f>
        <v>0.86399999999999999</v>
      </c>
    </row>
    <row r="3886" spans="9:13" x14ac:dyDescent="0.25">
      <c r="I3886" s="134">
        <f t="shared" si="253"/>
        <v>0.86500000000000066</v>
      </c>
      <c r="J3886" s="134">
        <f>IF('2-E-Communication'!$AG$65="no","",ROUND($I3886,4))</f>
        <v>0.86499999999999999</v>
      </c>
      <c r="K3886" s="134">
        <f>IF('2-E-Communication'!$AG$66="no","",ROUND($I3886,4))</f>
        <v>0.86499999999999999</v>
      </c>
      <c r="L3886" s="134">
        <f>IF('2-E-Communication'!$AG$67="no","",ROUND($I3886,4))</f>
        <v>0.86499999999999999</v>
      </c>
      <c r="M3886" s="134">
        <f>IF('2-E-Communication'!$AG$68="no","",ROUND($I3886,4))</f>
        <v>0.86499999999999999</v>
      </c>
    </row>
    <row r="3887" spans="9:13" x14ac:dyDescent="0.25">
      <c r="I3887" s="134">
        <f t="shared" si="253"/>
        <v>0.86600000000000066</v>
      </c>
      <c r="J3887" s="134">
        <f>IF('2-E-Communication'!$AG$65="no","",ROUND($I3887,4))</f>
        <v>0.86599999999999999</v>
      </c>
      <c r="K3887" s="134">
        <f>IF('2-E-Communication'!$AG$66="no","",ROUND($I3887,4))</f>
        <v>0.86599999999999999</v>
      </c>
      <c r="L3887" s="134">
        <f>IF('2-E-Communication'!$AG$67="no","",ROUND($I3887,4))</f>
        <v>0.86599999999999999</v>
      </c>
      <c r="M3887" s="134">
        <f>IF('2-E-Communication'!$AG$68="no","",ROUND($I3887,4))</f>
        <v>0.86599999999999999</v>
      </c>
    </row>
    <row r="3888" spans="9:13" x14ac:dyDescent="0.25">
      <c r="I3888" s="134">
        <f t="shared" si="253"/>
        <v>0.86700000000000066</v>
      </c>
      <c r="J3888" s="134">
        <f>IF('2-E-Communication'!$AG$65="no","",ROUND($I3888,4))</f>
        <v>0.86699999999999999</v>
      </c>
      <c r="K3888" s="134">
        <f>IF('2-E-Communication'!$AG$66="no","",ROUND($I3888,4))</f>
        <v>0.86699999999999999</v>
      </c>
      <c r="L3888" s="134">
        <f>IF('2-E-Communication'!$AG$67="no","",ROUND($I3888,4))</f>
        <v>0.86699999999999999</v>
      </c>
      <c r="M3888" s="134">
        <f>IF('2-E-Communication'!$AG$68="no","",ROUND($I3888,4))</f>
        <v>0.86699999999999999</v>
      </c>
    </row>
    <row r="3889" spans="9:13" x14ac:dyDescent="0.25">
      <c r="I3889" s="134">
        <f t="shared" si="253"/>
        <v>0.86800000000000066</v>
      </c>
      <c r="J3889" s="134">
        <f>IF('2-E-Communication'!$AG$65="no","",ROUND($I3889,4))</f>
        <v>0.86799999999999999</v>
      </c>
      <c r="K3889" s="134">
        <f>IF('2-E-Communication'!$AG$66="no","",ROUND($I3889,4))</f>
        <v>0.86799999999999999</v>
      </c>
      <c r="L3889" s="134">
        <f>IF('2-E-Communication'!$AG$67="no","",ROUND($I3889,4))</f>
        <v>0.86799999999999999</v>
      </c>
      <c r="M3889" s="134">
        <f>IF('2-E-Communication'!$AG$68="no","",ROUND($I3889,4))</f>
        <v>0.86799999999999999</v>
      </c>
    </row>
    <row r="3890" spans="9:13" x14ac:dyDescent="0.25">
      <c r="I3890" s="134">
        <f t="shared" si="253"/>
        <v>0.86900000000000066</v>
      </c>
      <c r="J3890" s="134">
        <f>IF('2-E-Communication'!$AG$65="no","",ROUND($I3890,4))</f>
        <v>0.86899999999999999</v>
      </c>
      <c r="K3890" s="134">
        <f>IF('2-E-Communication'!$AG$66="no","",ROUND($I3890,4))</f>
        <v>0.86899999999999999</v>
      </c>
      <c r="L3890" s="134">
        <f>IF('2-E-Communication'!$AG$67="no","",ROUND($I3890,4))</f>
        <v>0.86899999999999999</v>
      </c>
      <c r="M3890" s="134">
        <f>IF('2-E-Communication'!$AG$68="no","",ROUND($I3890,4))</f>
        <v>0.86899999999999999</v>
      </c>
    </row>
    <row r="3891" spans="9:13" x14ac:dyDescent="0.25">
      <c r="I3891" s="134">
        <f t="shared" si="253"/>
        <v>0.87000000000000066</v>
      </c>
      <c r="J3891" s="134">
        <f>IF('2-E-Communication'!$AG$65="no","",ROUND($I3891,4))</f>
        <v>0.87</v>
      </c>
      <c r="K3891" s="134">
        <f>IF('2-E-Communication'!$AG$66="no","",ROUND($I3891,4))</f>
        <v>0.87</v>
      </c>
      <c r="L3891" s="134">
        <f>IF('2-E-Communication'!$AG$67="no","",ROUND($I3891,4))</f>
        <v>0.87</v>
      </c>
      <c r="M3891" s="134">
        <f>IF('2-E-Communication'!$AG$68="no","",ROUND($I3891,4))</f>
        <v>0.87</v>
      </c>
    </row>
    <row r="3892" spans="9:13" x14ac:dyDescent="0.25">
      <c r="I3892" s="134">
        <f t="shared" si="253"/>
        <v>0.87100000000000066</v>
      </c>
      <c r="J3892" s="134">
        <f>IF('2-E-Communication'!$AG$65="no","",ROUND($I3892,4))</f>
        <v>0.871</v>
      </c>
      <c r="K3892" s="134">
        <f>IF('2-E-Communication'!$AG$66="no","",ROUND($I3892,4))</f>
        <v>0.871</v>
      </c>
      <c r="L3892" s="134">
        <f>IF('2-E-Communication'!$AG$67="no","",ROUND($I3892,4))</f>
        <v>0.871</v>
      </c>
      <c r="M3892" s="134">
        <f>IF('2-E-Communication'!$AG$68="no","",ROUND($I3892,4))</f>
        <v>0.871</v>
      </c>
    </row>
    <row r="3893" spans="9:13" x14ac:dyDescent="0.25">
      <c r="I3893" s="134">
        <f t="shared" si="253"/>
        <v>0.87200000000000066</v>
      </c>
      <c r="J3893" s="134">
        <f>IF('2-E-Communication'!$AG$65="no","",ROUND($I3893,4))</f>
        <v>0.872</v>
      </c>
      <c r="K3893" s="134">
        <f>IF('2-E-Communication'!$AG$66="no","",ROUND($I3893,4))</f>
        <v>0.872</v>
      </c>
      <c r="L3893" s="134">
        <f>IF('2-E-Communication'!$AG$67="no","",ROUND($I3893,4))</f>
        <v>0.872</v>
      </c>
      <c r="M3893" s="134">
        <f>IF('2-E-Communication'!$AG$68="no","",ROUND($I3893,4))</f>
        <v>0.872</v>
      </c>
    </row>
    <row r="3894" spans="9:13" x14ac:dyDescent="0.25">
      <c r="I3894" s="134">
        <f t="shared" si="253"/>
        <v>0.87300000000000066</v>
      </c>
      <c r="J3894" s="134">
        <f>IF('2-E-Communication'!$AG$65="no","",ROUND($I3894,4))</f>
        <v>0.873</v>
      </c>
      <c r="K3894" s="134">
        <f>IF('2-E-Communication'!$AG$66="no","",ROUND($I3894,4))</f>
        <v>0.873</v>
      </c>
      <c r="L3894" s="134">
        <f>IF('2-E-Communication'!$AG$67="no","",ROUND($I3894,4))</f>
        <v>0.873</v>
      </c>
      <c r="M3894" s="134">
        <f>IF('2-E-Communication'!$AG$68="no","",ROUND($I3894,4))</f>
        <v>0.873</v>
      </c>
    </row>
    <row r="3895" spans="9:13" x14ac:dyDescent="0.25">
      <c r="I3895" s="134">
        <f t="shared" si="253"/>
        <v>0.87400000000000067</v>
      </c>
      <c r="J3895" s="134">
        <f>IF('2-E-Communication'!$AG$65="no","",ROUND($I3895,4))</f>
        <v>0.874</v>
      </c>
      <c r="K3895" s="134">
        <f>IF('2-E-Communication'!$AG$66="no","",ROUND($I3895,4))</f>
        <v>0.874</v>
      </c>
      <c r="L3895" s="134">
        <f>IF('2-E-Communication'!$AG$67="no","",ROUND($I3895,4))</f>
        <v>0.874</v>
      </c>
      <c r="M3895" s="134">
        <f>IF('2-E-Communication'!$AG$68="no","",ROUND($I3895,4))</f>
        <v>0.874</v>
      </c>
    </row>
    <row r="3896" spans="9:13" x14ac:dyDescent="0.25">
      <c r="I3896" s="134">
        <f t="shared" si="253"/>
        <v>0.87500000000000067</v>
      </c>
      <c r="J3896" s="134">
        <f>IF('2-E-Communication'!$AG$65="no","",ROUND($I3896,4))</f>
        <v>0.875</v>
      </c>
      <c r="K3896" s="134">
        <f>IF('2-E-Communication'!$AG$66="no","",ROUND($I3896,4))</f>
        <v>0.875</v>
      </c>
      <c r="L3896" s="134">
        <f>IF('2-E-Communication'!$AG$67="no","",ROUND($I3896,4))</f>
        <v>0.875</v>
      </c>
      <c r="M3896" s="134">
        <f>IF('2-E-Communication'!$AG$68="no","",ROUND($I3896,4))</f>
        <v>0.875</v>
      </c>
    </row>
    <row r="3897" spans="9:13" x14ac:dyDescent="0.25">
      <c r="I3897" s="134">
        <f t="shared" si="253"/>
        <v>0.87600000000000067</v>
      </c>
      <c r="J3897" s="134">
        <f>IF('2-E-Communication'!$AG$65="no","",ROUND($I3897,4))</f>
        <v>0.876</v>
      </c>
      <c r="K3897" s="134">
        <f>IF('2-E-Communication'!$AG$66="no","",ROUND($I3897,4))</f>
        <v>0.876</v>
      </c>
      <c r="L3897" s="134">
        <f>IF('2-E-Communication'!$AG$67="no","",ROUND($I3897,4))</f>
        <v>0.876</v>
      </c>
      <c r="M3897" s="134">
        <f>IF('2-E-Communication'!$AG$68="no","",ROUND($I3897,4))</f>
        <v>0.876</v>
      </c>
    </row>
    <row r="3898" spans="9:13" x14ac:dyDescent="0.25">
      <c r="I3898" s="134">
        <f t="shared" si="253"/>
        <v>0.87700000000000067</v>
      </c>
      <c r="J3898" s="134">
        <f>IF('2-E-Communication'!$AG$65="no","",ROUND($I3898,4))</f>
        <v>0.877</v>
      </c>
      <c r="K3898" s="134">
        <f>IF('2-E-Communication'!$AG$66="no","",ROUND($I3898,4))</f>
        <v>0.877</v>
      </c>
      <c r="L3898" s="134">
        <f>IF('2-E-Communication'!$AG$67="no","",ROUND($I3898,4))</f>
        <v>0.877</v>
      </c>
      <c r="M3898" s="134">
        <f>IF('2-E-Communication'!$AG$68="no","",ROUND($I3898,4))</f>
        <v>0.877</v>
      </c>
    </row>
    <row r="3899" spans="9:13" x14ac:dyDescent="0.25">
      <c r="I3899" s="134">
        <f t="shared" si="253"/>
        <v>0.87800000000000067</v>
      </c>
      <c r="J3899" s="134">
        <f>IF('2-E-Communication'!$AG$65="no","",ROUND($I3899,4))</f>
        <v>0.878</v>
      </c>
      <c r="K3899" s="134">
        <f>IF('2-E-Communication'!$AG$66="no","",ROUND($I3899,4))</f>
        <v>0.878</v>
      </c>
      <c r="L3899" s="134">
        <f>IF('2-E-Communication'!$AG$67="no","",ROUND($I3899,4))</f>
        <v>0.878</v>
      </c>
      <c r="M3899" s="134">
        <f>IF('2-E-Communication'!$AG$68="no","",ROUND($I3899,4))</f>
        <v>0.878</v>
      </c>
    </row>
    <row r="3900" spans="9:13" x14ac:dyDescent="0.25">
      <c r="I3900" s="134">
        <f t="shared" si="253"/>
        <v>0.87900000000000067</v>
      </c>
      <c r="J3900" s="134">
        <f>IF('2-E-Communication'!$AG$65="no","",ROUND($I3900,4))</f>
        <v>0.879</v>
      </c>
      <c r="K3900" s="134">
        <f>IF('2-E-Communication'!$AG$66="no","",ROUND($I3900,4))</f>
        <v>0.879</v>
      </c>
      <c r="L3900" s="134">
        <f>IF('2-E-Communication'!$AG$67="no","",ROUND($I3900,4))</f>
        <v>0.879</v>
      </c>
      <c r="M3900" s="134">
        <f>IF('2-E-Communication'!$AG$68="no","",ROUND($I3900,4))</f>
        <v>0.879</v>
      </c>
    </row>
    <row r="3901" spans="9:13" x14ac:dyDescent="0.25">
      <c r="I3901" s="134">
        <f t="shared" si="253"/>
        <v>0.88000000000000067</v>
      </c>
      <c r="J3901" s="134">
        <f>IF('2-E-Communication'!$AG$65="no","",ROUND($I3901,4))</f>
        <v>0.88</v>
      </c>
      <c r="K3901" s="134">
        <f>IF('2-E-Communication'!$AG$66="no","",ROUND($I3901,4))</f>
        <v>0.88</v>
      </c>
      <c r="L3901" s="134">
        <f>IF('2-E-Communication'!$AG$67="no","",ROUND($I3901,4))</f>
        <v>0.88</v>
      </c>
      <c r="M3901" s="134">
        <f>IF('2-E-Communication'!$AG$68="no","",ROUND($I3901,4))</f>
        <v>0.88</v>
      </c>
    </row>
    <row r="3902" spans="9:13" x14ac:dyDescent="0.25">
      <c r="I3902" s="134">
        <f t="shared" si="253"/>
        <v>0.88100000000000067</v>
      </c>
      <c r="J3902" s="134">
        <f>IF('2-E-Communication'!$AG$65="no","",ROUND($I3902,4))</f>
        <v>0.88100000000000001</v>
      </c>
      <c r="K3902" s="134">
        <f>IF('2-E-Communication'!$AG$66="no","",ROUND($I3902,4))</f>
        <v>0.88100000000000001</v>
      </c>
      <c r="L3902" s="134">
        <f>IF('2-E-Communication'!$AG$67="no","",ROUND($I3902,4))</f>
        <v>0.88100000000000001</v>
      </c>
      <c r="M3902" s="134">
        <f>IF('2-E-Communication'!$AG$68="no","",ROUND($I3902,4))</f>
        <v>0.88100000000000001</v>
      </c>
    </row>
    <row r="3903" spans="9:13" x14ac:dyDescent="0.25">
      <c r="I3903" s="134">
        <f t="shared" si="253"/>
        <v>0.88200000000000067</v>
      </c>
      <c r="J3903" s="134">
        <f>IF('2-E-Communication'!$AG$65="no","",ROUND($I3903,4))</f>
        <v>0.88200000000000001</v>
      </c>
      <c r="K3903" s="134">
        <f>IF('2-E-Communication'!$AG$66="no","",ROUND($I3903,4))</f>
        <v>0.88200000000000001</v>
      </c>
      <c r="L3903" s="134">
        <f>IF('2-E-Communication'!$AG$67="no","",ROUND($I3903,4))</f>
        <v>0.88200000000000001</v>
      </c>
      <c r="M3903" s="134">
        <f>IF('2-E-Communication'!$AG$68="no","",ROUND($I3903,4))</f>
        <v>0.88200000000000001</v>
      </c>
    </row>
    <row r="3904" spans="9:13" x14ac:dyDescent="0.25">
      <c r="I3904" s="134">
        <f t="shared" si="253"/>
        <v>0.88300000000000067</v>
      </c>
      <c r="J3904" s="134">
        <f>IF('2-E-Communication'!$AG$65="no","",ROUND($I3904,4))</f>
        <v>0.88300000000000001</v>
      </c>
      <c r="K3904" s="134">
        <f>IF('2-E-Communication'!$AG$66="no","",ROUND($I3904,4))</f>
        <v>0.88300000000000001</v>
      </c>
      <c r="L3904" s="134">
        <f>IF('2-E-Communication'!$AG$67="no","",ROUND($I3904,4))</f>
        <v>0.88300000000000001</v>
      </c>
      <c r="M3904" s="134">
        <f>IF('2-E-Communication'!$AG$68="no","",ROUND($I3904,4))</f>
        <v>0.88300000000000001</v>
      </c>
    </row>
    <row r="3905" spans="9:13" x14ac:dyDescent="0.25">
      <c r="I3905" s="134">
        <f t="shared" si="253"/>
        <v>0.88400000000000067</v>
      </c>
      <c r="J3905" s="134">
        <f>IF('2-E-Communication'!$AG$65="no","",ROUND($I3905,4))</f>
        <v>0.88400000000000001</v>
      </c>
      <c r="K3905" s="134">
        <f>IF('2-E-Communication'!$AG$66="no","",ROUND($I3905,4))</f>
        <v>0.88400000000000001</v>
      </c>
      <c r="L3905" s="134">
        <f>IF('2-E-Communication'!$AG$67="no","",ROUND($I3905,4))</f>
        <v>0.88400000000000001</v>
      </c>
      <c r="M3905" s="134">
        <f>IF('2-E-Communication'!$AG$68="no","",ROUND($I3905,4))</f>
        <v>0.88400000000000001</v>
      </c>
    </row>
    <row r="3906" spans="9:13" x14ac:dyDescent="0.25">
      <c r="I3906" s="134">
        <f t="shared" si="253"/>
        <v>0.88500000000000068</v>
      </c>
      <c r="J3906" s="134">
        <f>IF('2-E-Communication'!$AG$65="no","",ROUND($I3906,4))</f>
        <v>0.88500000000000001</v>
      </c>
      <c r="K3906" s="134">
        <f>IF('2-E-Communication'!$AG$66="no","",ROUND($I3906,4))</f>
        <v>0.88500000000000001</v>
      </c>
      <c r="L3906" s="134">
        <f>IF('2-E-Communication'!$AG$67="no","",ROUND($I3906,4))</f>
        <v>0.88500000000000001</v>
      </c>
      <c r="M3906" s="134">
        <f>IF('2-E-Communication'!$AG$68="no","",ROUND($I3906,4))</f>
        <v>0.88500000000000001</v>
      </c>
    </row>
    <row r="3907" spans="9:13" x14ac:dyDescent="0.25">
      <c r="I3907" s="134">
        <f t="shared" si="253"/>
        <v>0.88600000000000068</v>
      </c>
      <c r="J3907" s="134">
        <f>IF('2-E-Communication'!$AG$65="no","",ROUND($I3907,4))</f>
        <v>0.88600000000000001</v>
      </c>
      <c r="K3907" s="134">
        <f>IF('2-E-Communication'!$AG$66="no","",ROUND($I3907,4))</f>
        <v>0.88600000000000001</v>
      </c>
      <c r="L3907" s="134">
        <f>IF('2-E-Communication'!$AG$67="no","",ROUND($I3907,4))</f>
        <v>0.88600000000000001</v>
      </c>
      <c r="M3907" s="134">
        <f>IF('2-E-Communication'!$AG$68="no","",ROUND($I3907,4))</f>
        <v>0.88600000000000001</v>
      </c>
    </row>
    <row r="3908" spans="9:13" x14ac:dyDescent="0.25">
      <c r="I3908" s="134">
        <f t="shared" si="253"/>
        <v>0.88700000000000068</v>
      </c>
      <c r="J3908" s="134">
        <f>IF('2-E-Communication'!$AG$65="no","",ROUND($I3908,4))</f>
        <v>0.88700000000000001</v>
      </c>
      <c r="K3908" s="134">
        <f>IF('2-E-Communication'!$AG$66="no","",ROUND($I3908,4))</f>
        <v>0.88700000000000001</v>
      </c>
      <c r="L3908" s="134">
        <f>IF('2-E-Communication'!$AG$67="no","",ROUND($I3908,4))</f>
        <v>0.88700000000000001</v>
      </c>
      <c r="M3908" s="134">
        <f>IF('2-E-Communication'!$AG$68="no","",ROUND($I3908,4))</f>
        <v>0.88700000000000001</v>
      </c>
    </row>
    <row r="3909" spans="9:13" x14ac:dyDescent="0.25">
      <c r="I3909" s="134">
        <f t="shared" si="253"/>
        <v>0.88800000000000068</v>
      </c>
      <c r="J3909" s="134">
        <f>IF('2-E-Communication'!$AG$65="no","",ROUND($I3909,4))</f>
        <v>0.88800000000000001</v>
      </c>
      <c r="K3909" s="134">
        <f>IF('2-E-Communication'!$AG$66="no","",ROUND($I3909,4))</f>
        <v>0.88800000000000001</v>
      </c>
      <c r="L3909" s="134">
        <f>IF('2-E-Communication'!$AG$67="no","",ROUND($I3909,4))</f>
        <v>0.88800000000000001</v>
      </c>
      <c r="M3909" s="134">
        <f>IF('2-E-Communication'!$AG$68="no","",ROUND($I3909,4))</f>
        <v>0.88800000000000001</v>
      </c>
    </row>
    <row r="3910" spans="9:13" x14ac:dyDescent="0.25">
      <c r="I3910" s="134">
        <f t="shared" ref="I3910:I3973" si="254">I3909+0.001</f>
        <v>0.88900000000000068</v>
      </c>
      <c r="J3910" s="134">
        <f>IF('2-E-Communication'!$AG$65="no","",ROUND($I3910,4))</f>
        <v>0.88900000000000001</v>
      </c>
      <c r="K3910" s="134">
        <f>IF('2-E-Communication'!$AG$66="no","",ROUND($I3910,4))</f>
        <v>0.88900000000000001</v>
      </c>
      <c r="L3910" s="134">
        <f>IF('2-E-Communication'!$AG$67="no","",ROUND($I3910,4))</f>
        <v>0.88900000000000001</v>
      </c>
      <c r="M3910" s="134">
        <f>IF('2-E-Communication'!$AG$68="no","",ROUND($I3910,4))</f>
        <v>0.88900000000000001</v>
      </c>
    </row>
    <row r="3911" spans="9:13" x14ac:dyDescent="0.25">
      <c r="I3911" s="134">
        <f t="shared" si="254"/>
        <v>0.89000000000000068</v>
      </c>
      <c r="J3911" s="134">
        <f>IF('2-E-Communication'!$AG$65="no","",ROUND($I3911,4))</f>
        <v>0.89</v>
      </c>
      <c r="K3911" s="134">
        <f>IF('2-E-Communication'!$AG$66="no","",ROUND($I3911,4))</f>
        <v>0.89</v>
      </c>
      <c r="L3911" s="134">
        <f>IF('2-E-Communication'!$AG$67="no","",ROUND($I3911,4))</f>
        <v>0.89</v>
      </c>
      <c r="M3911" s="134">
        <f>IF('2-E-Communication'!$AG$68="no","",ROUND($I3911,4))</f>
        <v>0.89</v>
      </c>
    </row>
    <row r="3912" spans="9:13" x14ac:dyDescent="0.25">
      <c r="I3912" s="134">
        <f t="shared" si="254"/>
        <v>0.89100000000000068</v>
      </c>
      <c r="J3912" s="134">
        <f>IF('2-E-Communication'!$AG$65="no","",ROUND($I3912,4))</f>
        <v>0.89100000000000001</v>
      </c>
      <c r="K3912" s="134">
        <f>IF('2-E-Communication'!$AG$66="no","",ROUND($I3912,4))</f>
        <v>0.89100000000000001</v>
      </c>
      <c r="L3912" s="134">
        <f>IF('2-E-Communication'!$AG$67="no","",ROUND($I3912,4))</f>
        <v>0.89100000000000001</v>
      </c>
      <c r="M3912" s="134">
        <f>IF('2-E-Communication'!$AG$68="no","",ROUND($I3912,4))</f>
        <v>0.89100000000000001</v>
      </c>
    </row>
    <row r="3913" spans="9:13" x14ac:dyDescent="0.25">
      <c r="I3913" s="134">
        <f t="shared" si="254"/>
        <v>0.89200000000000068</v>
      </c>
      <c r="J3913" s="134">
        <f>IF('2-E-Communication'!$AG$65="no","",ROUND($I3913,4))</f>
        <v>0.89200000000000002</v>
      </c>
      <c r="K3913" s="134">
        <f>IF('2-E-Communication'!$AG$66="no","",ROUND($I3913,4))</f>
        <v>0.89200000000000002</v>
      </c>
      <c r="L3913" s="134">
        <f>IF('2-E-Communication'!$AG$67="no","",ROUND($I3913,4))</f>
        <v>0.89200000000000002</v>
      </c>
      <c r="M3913" s="134">
        <f>IF('2-E-Communication'!$AG$68="no","",ROUND($I3913,4))</f>
        <v>0.89200000000000002</v>
      </c>
    </row>
    <row r="3914" spans="9:13" x14ac:dyDescent="0.25">
      <c r="I3914" s="134">
        <f t="shared" si="254"/>
        <v>0.89300000000000068</v>
      </c>
      <c r="J3914" s="134">
        <f>IF('2-E-Communication'!$AG$65="no","",ROUND($I3914,4))</f>
        <v>0.89300000000000002</v>
      </c>
      <c r="K3914" s="134">
        <f>IF('2-E-Communication'!$AG$66="no","",ROUND($I3914,4))</f>
        <v>0.89300000000000002</v>
      </c>
      <c r="L3914" s="134">
        <f>IF('2-E-Communication'!$AG$67="no","",ROUND($I3914,4))</f>
        <v>0.89300000000000002</v>
      </c>
      <c r="M3914" s="134">
        <f>IF('2-E-Communication'!$AG$68="no","",ROUND($I3914,4))</f>
        <v>0.89300000000000002</v>
      </c>
    </row>
    <row r="3915" spans="9:13" x14ac:dyDescent="0.25">
      <c r="I3915" s="134">
        <f t="shared" si="254"/>
        <v>0.89400000000000068</v>
      </c>
      <c r="J3915" s="134">
        <f>IF('2-E-Communication'!$AG$65="no","",ROUND($I3915,4))</f>
        <v>0.89400000000000002</v>
      </c>
      <c r="K3915" s="134">
        <f>IF('2-E-Communication'!$AG$66="no","",ROUND($I3915,4))</f>
        <v>0.89400000000000002</v>
      </c>
      <c r="L3915" s="134">
        <f>IF('2-E-Communication'!$AG$67="no","",ROUND($I3915,4))</f>
        <v>0.89400000000000002</v>
      </c>
      <c r="M3915" s="134">
        <f>IF('2-E-Communication'!$AG$68="no","",ROUND($I3915,4))</f>
        <v>0.89400000000000002</v>
      </c>
    </row>
    <row r="3916" spans="9:13" x14ac:dyDescent="0.25">
      <c r="I3916" s="134">
        <f t="shared" si="254"/>
        <v>0.89500000000000068</v>
      </c>
      <c r="J3916" s="134">
        <f>IF('2-E-Communication'!$AG$65="no","",ROUND($I3916,4))</f>
        <v>0.89500000000000002</v>
      </c>
      <c r="K3916" s="134">
        <f>IF('2-E-Communication'!$AG$66="no","",ROUND($I3916,4))</f>
        <v>0.89500000000000002</v>
      </c>
      <c r="L3916" s="134">
        <f>IF('2-E-Communication'!$AG$67="no","",ROUND($I3916,4))</f>
        <v>0.89500000000000002</v>
      </c>
      <c r="M3916" s="134">
        <f>IF('2-E-Communication'!$AG$68="no","",ROUND($I3916,4))</f>
        <v>0.89500000000000002</v>
      </c>
    </row>
    <row r="3917" spans="9:13" x14ac:dyDescent="0.25">
      <c r="I3917" s="134">
        <f t="shared" si="254"/>
        <v>0.89600000000000068</v>
      </c>
      <c r="J3917" s="134">
        <f>IF('2-E-Communication'!$AG$65="no","",ROUND($I3917,4))</f>
        <v>0.89600000000000002</v>
      </c>
      <c r="K3917" s="134">
        <f>IF('2-E-Communication'!$AG$66="no","",ROUND($I3917,4))</f>
        <v>0.89600000000000002</v>
      </c>
      <c r="L3917" s="134">
        <f>IF('2-E-Communication'!$AG$67="no","",ROUND($I3917,4))</f>
        <v>0.89600000000000002</v>
      </c>
      <c r="M3917" s="134">
        <f>IF('2-E-Communication'!$AG$68="no","",ROUND($I3917,4))</f>
        <v>0.89600000000000002</v>
      </c>
    </row>
    <row r="3918" spans="9:13" x14ac:dyDescent="0.25">
      <c r="I3918" s="134">
        <f t="shared" si="254"/>
        <v>0.89700000000000069</v>
      </c>
      <c r="J3918" s="134">
        <f>IF('2-E-Communication'!$AG$65="no","",ROUND($I3918,4))</f>
        <v>0.89700000000000002</v>
      </c>
      <c r="K3918" s="134">
        <f>IF('2-E-Communication'!$AG$66="no","",ROUND($I3918,4))</f>
        <v>0.89700000000000002</v>
      </c>
      <c r="L3918" s="134">
        <f>IF('2-E-Communication'!$AG$67="no","",ROUND($I3918,4))</f>
        <v>0.89700000000000002</v>
      </c>
      <c r="M3918" s="134">
        <f>IF('2-E-Communication'!$AG$68="no","",ROUND($I3918,4))</f>
        <v>0.89700000000000002</v>
      </c>
    </row>
    <row r="3919" spans="9:13" x14ac:dyDescent="0.25">
      <c r="I3919" s="134">
        <f t="shared" si="254"/>
        <v>0.89800000000000069</v>
      </c>
      <c r="J3919" s="134">
        <f>IF('2-E-Communication'!$AG$65="no","",ROUND($I3919,4))</f>
        <v>0.89800000000000002</v>
      </c>
      <c r="K3919" s="134">
        <f>IF('2-E-Communication'!$AG$66="no","",ROUND($I3919,4))</f>
        <v>0.89800000000000002</v>
      </c>
      <c r="L3919" s="134">
        <f>IF('2-E-Communication'!$AG$67="no","",ROUND($I3919,4))</f>
        <v>0.89800000000000002</v>
      </c>
      <c r="M3919" s="134">
        <f>IF('2-E-Communication'!$AG$68="no","",ROUND($I3919,4))</f>
        <v>0.89800000000000002</v>
      </c>
    </row>
    <row r="3920" spans="9:13" x14ac:dyDescent="0.25">
      <c r="I3920" s="134">
        <f t="shared" si="254"/>
        <v>0.89900000000000069</v>
      </c>
      <c r="J3920" s="134">
        <f>IF('2-E-Communication'!$AG$65="no","",ROUND($I3920,4))</f>
        <v>0.89900000000000002</v>
      </c>
      <c r="K3920" s="134">
        <f>IF('2-E-Communication'!$AG$66="no","",ROUND($I3920,4))</f>
        <v>0.89900000000000002</v>
      </c>
      <c r="L3920" s="134">
        <f>IF('2-E-Communication'!$AG$67="no","",ROUND($I3920,4))</f>
        <v>0.89900000000000002</v>
      </c>
      <c r="M3920" s="134">
        <f>IF('2-E-Communication'!$AG$68="no","",ROUND($I3920,4))</f>
        <v>0.89900000000000002</v>
      </c>
    </row>
    <row r="3921" spans="9:13" x14ac:dyDescent="0.25">
      <c r="I3921" s="134">
        <f t="shared" si="254"/>
        <v>0.90000000000000069</v>
      </c>
      <c r="J3921" s="134">
        <f>IF('2-E-Communication'!$AG$65="no","",ROUND($I3921,4))</f>
        <v>0.9</v>
      </c>
      <c r="K3921" s="134">
        <f>IF('2-E-Communication'!$AG$66="no","",ROUND($I3921,4))</f>
        <v>0.9</v>
      </c>
      <c r="L3921" s="134">
        <f>IF('2-E-Communication'!$AG$67="no","",ROUND($I3921,4))</f>
        <v>0.9</v>
      </c>
      <c r="M3921" s="134">
        <f>IF('2-E-Communication'!$AG$68="no","",ROUND($I3921,4))</f>
        <v>0.9</v>
      </c>
    </row>
    <row r="3922" spans="9:13" x14ac:dyDescent="0.25">
      <c r="I3922" s="134">
        <f t="shared" si="254"/>
        <v>0.90100000000000069</v>
      </c>
      <c r="J3922" s="134">
        <f>IF('2-E-Communication'!$AG$65="no","",ROUND($I3922,4))</f>
        <v>0.90100000000000002</v>
      </c>
      <c r="K3922" s="134">
        <f>IF('2-E-Communication'!$AG$66="no","",ROUND($I3922,4))</f>
        <v>0.90100000000000002</v>
      </c>
      <c r="L3922" s="134">
        <f>IF('2-E-Communication'!$AG$67="no","",ROUND($I3922,4))</f>
        <v>0.90100000000000002</v>
      </c>
      <c r="M3922" s="134">
        <f>IF('2-E-Communication'!$AG$68="no","",ROUND($I3922,4))</f>
        <v>0.90100000000000002</v>
      </c>
    </row>
    <row r="3923" spans="9:13" x14ac:dyDescent="0.25">
      <c r="I3923" s="134">
        <f t="shared" si="254"/>
        <v>0.90200000000000069</v>
      </c>
      <c r="J3923" s="134">
        <f>IF('2-E-Communication'!$AG$65="no","",ROUND($I3923,4))</f>
        <v>0.90200000000000002</v>
      </c>
      <c r="K3923" s="134">
        <f>IF('2-E-Communication'!$AG$66="no","",ROUND($I3923,4))</f>
        <v>0.90200000000000002</v>
      </c>
      <c r="L3923" s="134">
        <f>IF('2-E-Communication'!$AG$67="no","",ROUND($I3923,4))</f>
        <v>0.90200000000000002</v>
      </c>
      <c r="M3923" s="134">
        <f>IF('2-E-Communication'!$AG$68="no","",ROUND($I3923,4))</f>
        <v>0.90200000000000002</v>
      </c>
    </row>
    <row r="3924" spans="9:13" x14ac:dyDescent="0.25">
      <c r="I3924" s="134">
        <f t="shared" si="254"/>
        <v>0.90300000000000069</v>
      </c>
      <c r="J3924" s="134">
        <f>IF('2-E-Communication'!$AG$65="no","",ROUND($I3924,4))</f>
        <v>0.90300000000000002</v>
      </c>
      <c r="K3924" s="134">
        <f>IF('2-E-Communication'!$AG$66="no","",ROUND($I3924,4))</f>
        <v>0.90300000000000002</v>
      </c>
      <c r="L3924" s="134">
        <f>IF('2-E-Communication'!$AG$67="no","",ROUND($I3924,4))</f>
        <v>0.90300000000000002</v>
      </c>
      <c r="M3924" s="134">
        <f>IF('2-E-Communication'!$AG$68="no","",ROUND($I3924,4))</f>
        <v>0.90300000000000002</v>
      </c>
    </row>
    <row r="3925" spans="9:13" x14ac:dyDescent="0.25">
      <c r="I3925" s="134">
        <f t="shared" si="254"/>
        <v>0.90400000000000069</v>
      </c>
      <c r="J3925" s="134">
        <f>IF('2-E-Communication'!$AG$65="no","",ROUND($I3925,4))</f>
        <v>0.90400000000000003</v>
      </c>
      <c r="K3925" s="134">
        <f>IF('2-E-Communication'!$AG$66="no","",ROUND($I3925,4))</f>
        <v>0.90400000000000003</v>
      </c>
      <c r="L3925" s="134">
        <f>IF('2-E-Communication'!$AG$67="no","",ROUND($I3925,4))</f>
        <v>0.90400000000000003</v>
      </c>
      <c r="M3925" s="134">
        <f>IF('2-E-Communication'!$AG$68="no","",ROUND($I3925,4))</f>
        <v>0.90400000000000003</v>
      </c>
    </row>
    <row r="3926" spans="9:13" x14ac:dyDescent="0.25">
      <c r="I3926" s="134">
        <f t="shared" si="254"/>
        <v>0.90500000000000069</v>
      </c>
      <c r="J3926" s="134">
        <f>IF('2-E-Communication'!$AG$65="no","",ROUND($I3926,4))</f>
        <v>0.90500000000000003</v>
      </c>
      <c r="K3926" s="134">
        <f>IF('2-E-Communication'!$AG$66="no","",ROUND($I3926,4))</f>
        <v>0.90500000000000003</v>
      </c>
      <c r="L3926" s="134">
        <f>IF('2-E-Communication'!$AG$67="no","",ROUND($I3926,4))</f>
        <v>0.90500000000000003</v>
      </c>
      <c r="M3926" s="134">
        <f>IF('2-E-Communication'!$AG$68="no","",ROUND($I3926,4))</f>
        <v>0.90500000000000003</v>
      </c>
    </row>
    <row r="3927" spans="9:13" x14ac:dyDescent="0.25">
      <c r="I3927" s="134">
        <f t="shared" si="254"/>
        <v>0.90600000000000069</v>
      </c>
      <c r="J3927" s="134">
        <f>IF('2-E-Communication'!$AG$65="no","",ROUND($I3927,4))</f>
        <v>0.90600000000000003</v>
      </c>
      <c r="K3927" s="134">
        <f>IF('2-E-Communication'!$AG$66="no","",ROUND($I3927,4))</f>
        <v>0.90600000000000003</v>
      </c>
      <c r="L3927" s="134">
        <f>IF('2-E-Communication'!$AG$67="no","",ROUND($I3927,4))</f>
        <v>0.90600000000000003</v>
      </c>
      <c r="M3927" s="134">
        <f>IF('2-E-Communication'!$AG$68="no","",ROUND($I3927,4))</f>
        <v>0.90600000000000003</v>
      </c>
    </row>
    <row r="3928" spans="9:13" x14ac:dyDescent="0.25">
      <c r="I3928" s="134">
        <f t="shared" si="254"/>
        <v>0.90700000000000069</v>
      </c>
      <c r="J3928" s="134">
        <f>IF('2-E-Communication'!$AG$65="no","",ROUND($I3928,4))</f>
        <v>0.90700000000000003</v>
      </c>
      <c r="K3928" s="134">
        <f>IF('2-E-Communication'!$AG$66="no","",ROUND($I3928,4))</f>
        <v>0.90700000000000003</v>
      </c>
      <c r="L3928" s="134">
        <f>IF('2-E-Communication'!$AG$67="no","",ROUND($I3928,4))</f>
        <v>0.90700000000000003</v>
      </c>
      <c r="M3928" s="134">
        <f>IF('2-E-Communication'!$AG$68="no","",ROUND($I3928,4))</f>
        <v>0.90700000000000003</v>
      </c>
    </row>
    <row r="3929" spans="9:13" x14ac:dyDescent="0.25">
      <c r="I3929" s="134">
        <f t="shared" si="254"/>
        <v>0.9080000000000007</v>
      </c>
      <c r="J3929" s="134">
        <f>IF('2-E-Communication'!$AG$65="no","",ROUND($I3929,4))</f>
        <v>0.90800000000000003</v>
      </c>
      <c r="K3929" s="134">
        <f>IF('2-E-Communication'!$AG$66="no","",ROUND($I3929,4))</f>
        <v>0.90800000000000003</v>
      </c>
      <c r="L3929" s="134">
        <f>IF('2-E-Communication'!$AG$67="no","",ROUND($I3929,4))</f>
        <v>0.90800000000000003</v>
      </c>
      <c r="M3929" s="134">
        <f>IF('2-E-Communication'!$AG$68="no","",ROUND($I3929,4))</f>
        <v>0.90800000000000003</v>
      </c>
    </row>
    <row r="3930" spans="9:13" x14ac:dyDescent="0.25">
      <c r="I3930" s="134">
        <f t="shared" si="254"/>
        <v>0.9090000000000007</v>
      </c>
      <c r="J3930" s="134">
        <f>IF('2-E-Communication'!$AG$65="no","",ROUND($I3930,4))</f>
        <v>0.90900000000000003</v>
      </c>
      <c r="K3930" s="134">
        <f>IF('2-E-Communication'!$AG$66="no","",ROUND($I3930,4))</f>
        <v>0.90900000000000003</v>
      </c>
      <c r="L3930" s="134">
        <f>IF('2-E-Communication'!$AG$67="no","",ROUND($I3930,4))</f>
        <v>0.90900000000000003</v>
      </c>
      <c r="M3930" s="134">
        <f>IF('2-E-Communication'!$AG$68="no","",ROUND($I3930,4))</f>
        <v>0.90900000000000003</v>
      </c>
    </row>
    <row r="3931" spans="9:13" x14ac:dyDescent="0.25">
      <c r="I3931" s="134">
        <f t="shared" si="254"/>
        <v>0.9100000000000007</v>
      </c>
      <c r="J3931" s="134">
        <f>IF('2-E-Communication'!$AG$65="no","",ROUND($I3931,4))</f>
        <v>0.91</v>
      </c>
      <c r="K3931" s="134">
        <f>IF('2-E-Communication'!$AG$66="no","",ROUND($I3931,4))</f>
        <v>0.91</v>
      </c>
      <c r="L3931" s="134">
        <f>IF('2-E-Communication'!$AG$67="no","",ROUND($I3931,4))</f>
        <v>0.91</v>
      </c>
      <c r="M3931" s="134">
        <f>IF('2-E-Communication'!$AG$68="no","",ROUND($I3931,4))</f>
        <v>0.91</v>
      </c>
    </row>
    <row r="3932" spans="9:13" x14ac:dyDescent="0.25">
      <c r="I3932" s="134">
        <f t="shared" si="254"/>
        <v>0.9110000000000007</v>
      </c>
      <c r="J3932" s="134">
        <f>IF('2-E-Communication'!$AG$65="no","",ROUND($I3932,4))</f>
        <v>0.91100000000000003</v>
      </c>
      <c r="K3932" s="134">
        <f>IF('2-E-Communication'!$AG$66="no","",ROUND($I3932,4))</f>
        <v>0.91100000000000003</v>
      </c>
      <c r="L3932" s="134">
        <f>IF('2-E-Communication'!$AG$67="no","",ROUND($I3932,4))</f>
        <v>0.91100000000000003</v>
      </c>
      <c r="M3932" s="134">
        <f>IF('2-E-Communication'!$AG$68="no","",ROUND($I3932,4))</f>
        <v>0.91100000000000003</v>
      </c>
    </row>
    <row r="3933" spans="9:13" x14ac:dyDescent="0.25">
      <c r="I3933" s="134">
        <f t="shared" si="254"/>
        <v>0.9120000000000007</v>
      </c>
      <c r="J3933" s="134">
        <f>IF('2-E-Communication'!$AG$65="no","",ROUND($I3933,4))</f>
        <v>0.91200000000000003</v>
      </c>
      <c r="K3933" s="134">
        <f>IF('2-E-Communication'!$AG$66="no","",ROUND($I3933,4))</f>
        <v>0.91200000000000003</v>
      </c>
      <c r="L3933" s="134">
        <f>IF('2-E-Communication'!$AG$67="no","",ROUND($I3933,4))</f>
        <v>0.91200000000000003</v>
      </c>
      <c r="M3933" s="134">
        <f>IF('2-E-Communication'!$AG$68="no","",ROUND($I3933,4))</f>
        <v>0.91200000000000003</v>
      </c>
    </row>
    <row r="3934" spans="9:13" x14ac:dyDescent="0.25">
      <c r="I3934" s="134">
        <f t="shared" si="254"/>
        <v>0.9130000000000007</v>
      </c>
      <c r="J3934" s="134">
        <f>IF('2-E-Communication'!$AG$65="no","",ROUND($I3934,4))</f>
        <v>0.91300000000000003</v>
      </c>
      <c r="K3934" s="134">
        <f>IF('2-E-Communication'!$AG$66="no","",ROUND($I3934,4))</f>
        <v>0.91300000000000003</v>
      </c>
      <c r="L3934" s="134">
        <f>IF('2-E-Communication'!$AG$67="no","",ROUND($I3934,4))</f>
        <v>0.91300000000000003</v>
      </c>
      <c r="M3934" s="134">
        <f>IF('2-E-Communication'!$AG$68="no","",ROUND($I3934,4))</f>
        <v>0.91300000000000003</v>
      </c>
    </row>
    <row r="3935" spans="9:13" x14ac:dyDescent="0.25">
      <c r="I3935" s="134">
        <f t="shared" si="254"/>
        <v>0.9140000000000007</v>
      </c>
      <c r="J3935" s="134">
        <f>IF('2-E-Communication'!$AG$65="no","",ROUND($I3935,4))</f>
        <v>0.91400000000000003</v>
      </c>
      <c r="K3935" s="134">
        <f>IF('2-E-Communication'!$AG$66="no","",ROUND($I3935,4))</f>
        <v>0.91400000000000003</v>
      </c>
      <c r="L3935" s="134">
        <f>IF('2-E-Communication'!$AG$67="no","",ROUND($I3935,4))</f>
        <v>0.91400000000000003</v>
      </c>
      <c r="M3935" s="134">
        <f>IF('2-E-Communication'!$AG$68="no","",ROUND($I3935,4))</f>
        <v>0.91400000000000003</v>
      </c>
    </row>
    <row r="3936" spans="9:13" x14ac:dyDescent="0.25">
      <c r="I3936" s="134">
        <f t="shared" si="254"/>
        <v>0.9150000000000007</v>
      </c>
      <c r="J3936" s="134">
        <f>IF('2-E-Communication'!$AG$65="no","",ROUND($I3936,4))</f>
        <v>0.91500000000000004</v>
      </c>
      <c r="K3936" s="134">
        <f>IF('2-E-Communication'!$AG$66="no","",ROUND($I3936,4))</f>
        <v>0.91500000000000004</v>
      </c>
      <c r="L3936" s="134">
        <f>IF('2-E-Communication'!$AG$67="no","",ROUND($I3936,4))</f>
        <v>0.91500000000000004</v>
      </c>
      <c r="M3936" s="134">
        <f>IF('2-E-Communication'!$AG$68="no","",ROUND($I3936,4))</f>
        <v>0.91500000000000004</v>
      </c>
    </row>
    <row r="3937" spans="9:13" x14ac:dyDescent="0.25">
      <c r="I3937" s="134">
        <f t="shared" si="254"/>
        <v>0.9160000000000007</v>
      </c>
      <c r="J3937" s="134">
        <f>IF('2-E-Communication'!$AG$65="no","",ROUND($I3937,4))</f>
        <v>0.91600000000000004</v>
      </c>
      <c r="K3937" s="134">
        <f>IF('2-E-Communication'!$AG$66="no","",ROUND($I3937,4))</f>
        <v>0.91600000000000004</v>
      </c>
      <c r="L3937" s="134">
        <f>IF('2-E-Communication'!$AG$67="no","",ROUND($I3937,4))</f>
        <v>0.91600000000000004</v>
      </c>
      <c r="M3937" s="134">
        <f>IF('2-E-Communication'!$AG$68="no","",ROUND($I3937,4))</f>
        <v>0.91600000000000004</v>
      </c>
    </row>
    <row r="3938" spans="9:13" x14ac:dyDescent="0.25">
      <c r="I3938" s="134">
        <f t="shared" si="254"/>
        <v>0.9170000000000007</v>
      </c>
      <c r="J3938" s="134">
        <f>IF('2-E-Communication'!$AG$65="no","",ROUND($I3938,4))</f>
        <v>0.91700000000000004</v>
      </c>
      <c r="K3938" s="134">
        <f>IF('2-E-Communication'!$AG$66="no","",ROUND($I3938,4))</f>
        <v>0.91700000000000004</v>
      </c>
      <c r="L3938" s="134">
        <f>IF('2-E-Communication'!$AG$67="no","",ROUND($I3938,4))</f>
        <v>0.91700000000000004</v>
      </c>
      <c r="M3938" s="134">
        <f>IF('2-E-Communication'!$AG$68="no","",ROUND($I3938,4))</f>
        <v>0.91700000000000004</v>
      </c>
    </row>
    <row r="3939" spans="9:13" x14ac:dyDescent="0.25">
      <c r="I3939" s="134">
        <f t="shared" si="254"/>
        <v>0.9180000000000007</v>
      </c>
      <c r="J3939" s="134">
        <f>IF('2-E-Communication'!$AG$65="no","",ROUND($I3939,4))</f>
        <v>0.91800000000000004</v>
      </c>
      <c r="K3939" s="134">
        <f>IF('2-E-Communication'!$AG$66="no","",ROUND($I3939,4))</f>
        <v>0.91800000000000004</v>
      </c>
      <c r="L3939" s="134">
        <f>IF('2-E-Communication'!$AG$67="no","",ROUND($I3939,4))</f>
        <v>0.91800000000000004</v>
      </c>
      <c r="M3939" s="134">
        <f>IF('2-E-Communication'!$AG$68="no","",ROUND($I3939,4))</f>
        <v>0.91800000000000004</v>
      </c>
    </row>
    <row r="3940" spans="9:13" x14ac:dyDescent="0.25">
      <c r="I3940" s="134">
        <f t="shared" si="254"/>
        <v>0.91900000000000071</v>
      </c>
      <c r="J3940" s="134">
        <f>IF('2-E-Communication'!$AG$65="no","",ROUND($I3940,4))</f>
        <v>0.91900000000000004</v>
      </c>
      <c r="K3940" s="134">
        <f>IF('2-E-Communication'!$AG$66="no","",ROUND($I3940,4))</f>
        <v>0.91900000000000004</v>
      </c>
      <c r="L3940" s="134">
        <f>IF('2-E-Communication'!$AG$67="no","",ROUND($I3940,4))</f>
        <v>0.91900000000000004</v>
      </c>
      <c r="M3940" s="134">
        <f>IF('2-E-Communication'!$AG$68="no","",ROUND($I3940,4))</f>
        <v>0.91900000000000004</v>
      </c>
    </row>
    <row r="3941" spans="9:13" x14ac:dyDescent="0.25">
      <c r="I3941" s="134">
        <f t="shared" si="254"/>
        <v>0.92000000000000071</v>
      </c>
      <c r="J3941" s="134">
        <f>IF('2-E-Communication'!$AG$65="no","",ROUND($I3941,4))</f>
        <v>0.92</v>
      </c>
      <c r="K3941" s="134">
        <f>IF('2-E-Communication'!$AG$66="no","",ROUND($I3941,4))</f>
        <v>0.92</v>
      </c>
      <c r="L3941" s="134">
        <f>IF('2-E-Communication'!$AG$67="no","",ROUND($I3941,4))</f>
        <v>0.92</v>
      </c>
      <c r="M3941" s="134">
        <f>IF('2-E-Communication'!$AG$68="no","",ROUND($I3941,4))</f>
        <v>0.92</v>
      </c>
    </row>
    <row r="3942" spans="9:13" x14ac:dyDescent="0.25">
      <c r="I3942" s="134">
        <f t="shared" si="254"/>
        <v>0.92100000000000071</v>
      </c>
      <c r="J3942" s="134">
        <f>IF('2-E-Communication'!$AG$65="no","",ROUND($I3942,4))</f>
        <v>0.92100000000000004</v>
      </c>
      <c r="K3942" s="134">
        <f>IF('2-E-Communication'!$AG$66="no","",ROUND($I3942,4))</f>
        <v>0.92100000000000004</v>
      </c>
      <c r="L3942" s="134">
        <f>IF('2-E-Communication'!$AG$67="no","",ROUND($I3942,4))</f>
        <v>0.92100000000000004</v>
      </c>
      <c r="M3942" s="134">
        <f>IF('2-E-Communication'!$AG$68="no","",ROUND($I3942,4))</f>
        <v>0.92100000000000004</v>
      </c>
    </row>
    <row r="3943" spans="9:13" x14ac:dyDescent="0.25">
      <c r="I3943" s="134">
        <f t="shared" si="254"/>
        <v>0.92200000000000071</v>
      </c>
      <c r="J3943" s="134">
        <f>IF('2-E-Communication'!$AG$65="no","",ROUND($I3943,4))</f>
        <v>0.92200000000000004</v>
      </c>
      <c r="K3943" s="134">
        <f>IF('2-E-Communication'!$AG$66="no","",ROUND($I3943,4))</f>
        <v>0.92200000000000004</v>
      </c>
      <c r="L3943" s="134">
        <f>IF('2-E-Communication'!$AG$67="no","",ROUND($I3943,4))</f>
        <v>0.92200000000000004</v>
      </c>
      <c r="M3943" s="134">
        <f>IF('2-E-Communication'!$AG$68="no","",ROUND($I3943,4))</f>
        <v>0.92200000000000004</v>
      </c>
    </row>
    <row r="3944" spans="9:13" x14ac:dyDescent="0.25">
      <c r="I3944" s="134">
        <f t="shared" si="254"/>
        <v>0.92300000000000071</v>
      </c>
      <c r="J3944" s="134">
        <f>IF('2-E-Communication'!$AG$65="no","",ROUND($I3944,4))</f>
        <v>0.92300000000000004</v>
      </c>
      <c r="K3944" s="134">
        <f>IF('2-E-Communication'!$AG$66="no","",ROUND($I3944,4))</f>
        <v>0.92300000000000004</v>
      </c>
      <c r="L3944" s="134">
        <f>IF('2-E-Communication'!$AG$67="no","",ROUND($I3944,4))</f>
        <v>0.92300000000000004</v>
      </c>
      <c r="M3944" s="134">
        <f>IF('2-E-Communication'!$AG$68="no","",ROUND($I3944,4))</f>
        <v>0.92300000000000004</v>
      </c>
    </row>
    <row r="3945" spans="9:13" x14ac:dyDescent="0.25">
      <c r="I3945" s="134">
        <f t="shared" si="254"/>
        <v>0.92400000000000071</v>
      </c>
      <c r="J3945" s="134">
        <f>IF('2-E-Communication'!$AG$65="no","",ROUND($I3945,4))</f>
        <v>0.92400000000000004</v>
      </c>
      <c r="K3945" s="134">
        <f>IF('2-E-Communication'!$AG$66="no","",ROUND($I3945,4))</f>
        <v>0.92400000000000004</v>
      </c>
      <c r="L3945" s="134">
        <f>IF('2-E-Communication'!$AG$67="no","",ROUND($I3945,4))</f>
        <v>0.92400000000000004</v>
      </c>
      <c r="M3945" s="134">
        <f>IF('2-E-Communication'!$AG$68="no","",ROUND($I3945,4))</f>
        <v>0.92400000000000004</v>
      </c>
    </row>
    <row r="3946" spans="9:13" x14ac:dyDescent="0.25">
      <c r="I3946" s="134">
        <f t="shared" si="254"/>
        <v>0.92500000000000071</v>
      </c>
      <c r="J3946" s="134">
        <f>IF('2-E-Communication'!$AG$65="no","",ROUND($I3946,4))</f>
        <v>0.92500000000000004</v>
      </c>
      <c r="K3946" s="134">
        <f>IF('2-E-Communication'!$AG$66="no","",ROUND($I3946,4))</f>
        <v>0.92500000000000004</v>
      </c>
      <c r="L3946" s="134">
        <f>IF('2-E-Communication'!$AG$67="no","",ROUND($I3946,4))</f>
        <v>0.92500000000000004</v>
      </c>
      <c r="M3946" s="134">
        <f>IF('2-E-Communication'!$AG$68="no","",ROUND($I3946,4))</f>
        <v>0.92500000000000004</v>
      </c>
    </row>
    <row r="3947" spans="9:13" x14ac:dyDescent="0.25">
      <c r="I3947" s="134">
        <f t="shared" si="254"/>
        <v>0.92600000000000071</v>
      </c>
      <c r="J3947" s="134">
        <f>IF('2-E-Communication'!$AG$65="no","",ROUND($I3947,4))</f>
        <v>0.92600000000000005</v>
      </c>
      <c r="K3947" s="134">
        <f>IF('2-E-Communication'!$AG$66="no","",ROUND($I3947,4))</f>
        <v>0.92600000000000005</v>
      </c>
      <c r="L3947" s="134">
        <f>IF('2-E-Communication'!$AG$67="no","",ROUND($I3947,4))</f>
        <v>0.92600000000000005</v>
      </c>
      <c r="M3947" s="134">
        <f>IF('2-E-Communication'!$AG$68="no","",ROUND($I3947,4))</f>
        <v>0.92600000000000005</v>
      </c>
    </row>
    <row r="3948" spans="9:13" x14ac:dyDescent="0.25">
      <c r="I3948" s="134">
        <f t="shared" si="254"/>
        <v>0.92700000000000071</v>
      </c>
      <c r="J3948" s="134">
        <f>IF('2-E-Communication'!$AG$65="no","",ROUND($I3948,4))</f>
        <v>0.92700000000000005</v>
      </c>
      <c r="K3948" s="134">
        <f>IF('2-E-Communication'!$AG$66="no","",ROUND($I3948,4))</f>
        <v>0.92700000000000005</v>
      </c>
      <c r="L3948" s="134">
        <f>IF('2-E-Communication'!$AG$67="no","",ROUND($I3948,4))</f>
        <v>0.92700000000000005</v>
      </c>
      <c r="M3948" s="134">
        <f>IF('2-E-Communication'!$AG$68="no","",ROUND($I3948,4))</f>
        <v>0.92700000000000005</v>
      </c>
    </row>
    <row r="3949" spans="9:13" x14ac:dyDescent="0.25">
      <c r="I3949" s="134">
        <f t="shared" si="254"/>
        <v>0.92800000000000071</v>
      </c>
      <c r="J3949" s="134">
        <f>IF('2-E-Communication'!$AG$65="no","",ROUND($I3949,4))</f>
        <v>0.92800000000000005</v>
      </c>
      <c r="K3949" s="134">
        <f>IF('2-E-Communication'!$AG$66="no","",ROUND($I3949,4))</f>
        <v>0.92800000000000005</v>
      </c>
      <c r="L3949" s="134">
        <f>IF('2-E-Communication'!$AG$67="no","",ROUND($I3949,4))</f>
        <v>0.92800000000000005</v>
      </c>
      <c r="M3949" s="134">
        <f>IF('2-E-Communication'!$AG$68="no","",ROUND($I3949,4))</f>
        <v>0.92800000000000005</v>
      </c>
    </row>
    <row r="3950" spans="9:13" x14ac:dyDescent="0.25">
      <c r="I3950" s="134">
        <f t="shared" si="254"/>
        <v>0.92900000000000071</v>
      </c>
      <c r="J3950" s="134">
        <f>IF('2-E-Communication'!$AG$65="no","",ROUND($I3950,4))</f>
        <v>0.92900000000000005</v>
      </c>
      <c r="K3950" s="134">
        <f>IF('2-E-Communication'!$AG$66="no","",ROUND($I3950,4))</f>
        <v>0.92900000000000005</v>
      </c>
      <c r="L3950" s="134">
        <f>IF('2-E-Communication'!$AG$67="no","",ROUND($I3950,4))</f>
        <v>0.92900000000000005</v>
      </c>
      <c r="M3950" s="134">
        <f>IF('2-E-Communication'!$AG$68="no","",ROUND($I3950,4))</f>
        <v>0.92900000000000005</v>
      </c>
    </row>
    <row r="3951" spans="9:13" x14ac:dyDescent="0.25">
      <c r="I3951" s="134">
        <f t="shared" si="254"/>
        <v>0.93000000000000071</v>
      </c>
      <c r="J3951" s="134">
        <f>IF('2-E-Communication'!$AG$65="no","",ROUND($I3951,4))</f>
        <v>0.93</v>
      </c>
      <c r="K3951" s="134">
        <f>IF('2-E-Communication'!$AG$66="no","",ROUND($I3951,4))</f>
        <v>0.93</v>
      </c>
      <c r="L3951" s="134">
        <f>IF('2-E-Communication'!$AG$67="no","",ROUND($I3951,4))</f>
        <v>0.93</v>
      </c>
      <c r="M3951" s="134">
        <f>IF('2-E-Communication'!$AG$68="no","",ROUND($I3951,4))</f>
        <v>0.93</v>
      </c>
    </row>
    <row r="3952" spans="9:13" x14ac:dyDescent="0.25">
      <c r="I3952" s="134">
        <f t="shared" si="254"/>
        <v>0.93100000000000072</v>
      </c>
      <c r="J3952" s="134">
        <f>IF('2-E-Communication'!$AG$65="no","",ROUND($I3952,4))</f>
        <v>0.93100000000000005</v>
      </c>
      <c r="K3952" s="134">
        <f>IF('2-E-Communication'!$AG$66="no","",ROUND($I3952,4))</f>
        <v>0.93100000000000005</v>
      </c>
      <c r="L3952" s="134">
        <f>IF('2-E-Communication'!$AG$67="no","",ROUND($I3952,4))</f>
        <v>0.93100000000000005</v>
      </c>
      <c r="M3952" s="134">
        <f>IF('2-E-Communication'!$AG$68="no","",ROUND($I3952,4))</f>
        <v>0.93100000000000005</v>
      </c>
    </row>
    <row r="3953" spans="9:13" x14ac:dyDescent="0.25">
      <c r="I3953" s="134">
        <f t="shared" si="254"/>
        <v>0.93200000000000072</v>
      </c>
      <c r="J3953" s="134">
        <f>IF('2-E-Communication'!$AG$65="no","",ROUND($I3953,4))</f>
        <v>0.93200000000000005</v>
      </c>
      <c r="K3953" s="134">
        <f>IF('2-E-Communication'!$AG$66="no","",ROUND($I3953,4))</f>
        <v>0.93200000000000005</v>
      </c>
      <c r="L3953" s="134">
        <f>IF('2-E-Communication'!$AG$67="no","",ROUND($I3953,4))</f>
        <v>0.93200000000000005</v>
      </c>
      <c r="M3953" s="134">
        <f>IF('2-E-Communication'!$AG$68="no","",ROUND($I3953,4))</f>
        <v>0.93200000000000005</v>
      </c>
    </row>
    <row r="3954" spans="9:13" x14ac:dyDescent="0.25">
      <c r="I3954" s="134">
        <f t="shared" si="254"/>
        <v>0.93300000000000072</v>
      </c>
      <c r="J3954" s="134">
        <f>IF('2-E-Communication'!$AG$65="no","",ROUND($I3954,4))</f>
        <v>0.93300000000000005</v>
      </c>
      <c r="K3954" s="134">
        <f>IF('2-E-Communication'!$AG$66="no","",ROUND($I3954,4))</f>
        <v>0.93300000000000005</v>
      </c>
      <c r="L3954" s="134">
        <f>IF('2-E-Communication'!$AG$67="no","",ROUND($I3954,4))</f>
        <v>0.93300000000000005</v>
      </c>
      <c r="M3954" s="134">
        <f>IF('2-E-Communication'!$AG$68="no","",ROUND($I3954,4))</f>
        <v>0.93300000000000005</v>
      </c>
    </row>
    <row r="3955" spans="9:13" x14ac:dyDescent="0.25">
      <c r="I3955" s="134">
        <f t="shared" si="254"/>
        <v>0.93400000000000072</v>
      </c>
      <c r="J3955" s="134">
        <f>IF('2-E-Communication'!$AG$65="no","",ROUND($I3955,4))</f>
        <v>0.93400000000000005</v>
      </c>
      <c r="K3955" s="134">
        <f>IF('2-E-Communication'!$AG$66="no","",ROUND($I3955,4))</f>
        <v>0.93400000000000005</v>
      </c>
      <c r="L3955" s="134">
        <f>IF('2-E-Communication'!$AG$67="no","",ROUND($I3955,4))</f>
        <v>0.93400000000000005</v>
      </c>
      <c r="M3955" s="134">
        <f>IF('2-E-Communication'!$AG$68="no","",ROUND($I3955,4))</f>
        <v>0.93400000000000005</v>
      </c>
    </row>
    <row r="3956" spans="9:13" x14ac:dyDescent="0.25">
      <c r="I3956" s="134">
        <f t="shared" si="254"/>
        <v>0.93500000000000072</v>
      </c>
      <c r="J3956" s="134">
        <f>IF('2-E-Communication'!$AG$65="no","",ROUND($I3956,4))</f>
        <v>0.93500000000000005</v>
      </c>
      <c r="K3956" s="134">
        <f>IF('2-E-Communication'!$AG$66="no","",ROUND($I3956,4))</f>
        <v>0.93500000000000005</v>
      </c>
      <c r="L3956" s="134">
        <f>IF('2-E-Communication'!$AG$67="no","",ROUND($I3956,4))</f>
        <v>0.93500000000000005</v>
      </c>
      <c r="M3956" s="134">
        <f>IF('2-E-Communication'!$AG$68="no","",ROUND($I3956,4))</f>
        <v>0.93500000000000005</v>
      </c>
    </row>
    <row r="3957" spans="9:13" x14ac:dyDescent="0.25">
      <c r="I3957" s="134">
        <f t="shared" si="254"/>
        <v>0.93600000000000072</v>
      </c>
      <c r="J3957" s="134">
        <f>IF('2-E-Communication'!$AG$65="no","",ROUND($I3957,4))</f>
        <v>0.93600000000000005</v>
      </c>
      <c r="K3957" s="134">
        <f>IF('2-E-Communication'!$AG$66="no","",ROUND($I3957,4))</f>
        <v>0.93600000000000005</v>
      </c>
      <c r="L3957" s="134">
        <f>IF('2-E-Communication'!$AG$67="no","",ROUND($I3957,4))</f>
        <v>0.93600000000000005</v>
      </c>
      <c r="M3957" s="134">
        <f>IF('2-E-Communication'!$AG$68="no","",ROUND($I3957,4))</f>
        <v>0.93600000000000005</v>
      </c>
    </row>
    <row r="3958" spans="9:13" x14ac:dyDescent="0.25">
      <c r="I3958" s="134">
        <f t="shared" si="254"/>
        <v>0.93700000000000072</v>
      </c>
      <c r="J3958" s="134">
        <f>IF('2-E-Communication'!$AG$65="no","",ROUND($I3958,4))</f>
        <v>0.93700000000000006</v>
      </c>
      <c r="K3958" s="134">
        <f>IF('2-E-Communication'!$AG$66="no","",ROUND($I3958,4))</f>
        <v>0.93700000000000006</v>
      </c>
      <c r="L3958" s="134">
        <f>IF('2-E-Communication'!$AG$67="no","",ROUND($I3958,4))</f>
        <v>0.93700000000000006</v>
      </c>
      <c r="M3958" s="134">
        <f>IF('2-E-Communication'!$AG$68="no","",ROUND($I3958,4))</f>
        <v>0.93700000000000006</v>
      </c>
    </row>
    <row r="3959" spans="9:13" x14ac:dyDescent="0.25">
      <c r="I3959" s="134">
        <f t="shared" si="254"/>
        <v>0.93800000000000072</v>
      </c>
      <c r="J3959" s="134">
        <f>IF('2-E-Communication'!$AG$65="no","",ROUND($I3959,4))</f>
        <v>0.93799999999999994</v>
      </c>
      <c r="K3959" s="134">
        <f>IF('2-E-Communication'!$AG$66="no","",ROUND($I3959,4))</f>
        <v>0.93799999999999994</v>
      </c>
      <c r="L3959" s="134">
        <f>IF('2-E-Communication'!$AG$67="no","",ROUND($I3959,4))</f>
        <v>0.93799999999999994</v>
      </c>
      <c r="M3959" s="134">
        <f>IF('2-E-Communication'!$AG$68="no","",ROUND($I3959,4))</f>
        <v>0.93799999999999994</v>
      </c>
    </row>
    <row r="3960" spans="9:13" x14ac:dyDescent="0.25">
      <c r="I3960" s="134">
        <f t="shared" si="254"/>
        <v>0.93900000000000072</v>
      </c>
      <c r="J3960" s="134">
        <f>IF('2-E-Communication'!$AG$65="no","",ROUND($I3960,4))</f>
        <v>0.93899999999999995</v>
      </c>
      <c r="K3960" s="134">
        <f>IF('2-E-Communication'!$AG$66="no","",ROUND($I3960,4))</f>
        <v>0.93899999999999995</v>
      </c>
      <c r="L3960" s="134">
        <f>IF('2-E-Communication'!$AG$67="no","",ROUND($I3960,4))</f>
        <v>0.93899999999999995</v>
      </c>
      <c r="M3960" s="134">
        <f>IF('2-E-Communication'!$AG$68="no","",ROUND($I3960,4))</f>
        <v>0.93899999999999995</v>
      </c>
    </row>
    <row r="3961" spans="9:13" x14ac:dyDescent="0.25">
      <c r="I3961" s="134">
        <f t="shared" si="254"/>
        <v>0.94000000000000072</v>
      </c>
      <c r="J3961" s="134">
        <f>IF('2-E-Communication'!$AG$65="no","",ROUND($I3961,4))</f>
        <v>0.94</v>
      </c>
      <c r="K3961" s="134">
        <f>IF('2-E-Communication'!$AG$66="no","",ROUND($I3961,4))</f>
        <v>0.94</v>
      </c>
      <c r="L3961" s="134">
        <f>IF('2-E-Communication'!$AG$67="no","",ROUND($I3961,4))</f>
        <v>0.94</v>
      </c>
      <c r="M3961" s="134">
        <f>IF('2-E-Communication'!$AG$68="no","",ROUND($I3961,4))</f>
        <v>0.94</v>
      </c>
    </row>
    <row r="3962" spans="9:13" x14ac:dyDescent="0.25">
      <c r="I3962" s="134">
        <f t="shared" si="254"/>
        <v>0.94100000000000072</v>
      </c>
      <c r="J3962" s="134">
        <f>IF('2-E-Communication'!$AG$65="no","",ROUND($I3962,4))</f>
        <v>0.94099999999999995</v>
      </c>
      <c r="K3962" s="134">
        <f>IF('2-E-Communication'!$AG$66="no","",ROUND($I3962,4))</f>
        <v>0.94099999999999995</v>
      </c>
      <c r="L3962" s="134">
        <f>IF('2-E-Communication'!$AG$67="no","",ROUND($I3962,4))</f>
        <v>0.94099999999999995</v>
      </c>
      <c r="M3962" s="134">
        <f>IF('2-E-Communication'!$AG$68="no","",ROUND($I3962,4))</f>
        <v>0.94099999999999995</v>
      </c>
    </row>
    <row r="3963" spans="9:13" x14ac:dyDescent="0.25">
      <c r="I3963" s="134">
        <f t="shared" si="254"/>
        <v>0.94200000000000073</v>
      </c>
      <c r="J3963" s="134">
        <f>IF('2-E-Communication'!$AG$65="no","",ROUND($I3963,4))</f>
        <v>0.94199999999999995</v>
      </c>
      <c r="K3963" s="134">
        <f>IF('2-E-Communication'!$AG$66="no","",ROUND($I3963,4))</f>
        <v>0.94199999999999995</v>
      </c>
      <c r="L3963" s="134">
        <f>IF('2-E-Communication'!$AG$67="no","",ROUND($I3963,4))</f>
        <v>0.94199999999999995</v>
      </c>
      <c r="M3963" s="134">
        <f>IF('2-E-Communication'!$AG$68="no","",ROUND($I3963,4))</f>
        <v>0.94199999999999995</v>
      </c>
    </row>
    <row r="3964" spans="9:13" x14ac:dyDescent="0.25">
      <c r="I3964" s="134">
        <f t="shared" si="254"/>
        <v>0.94300000000000073</v>
      </c>
      <c r="J3964" s="134">
        <f>IF('2-E-Communication'!$AG$65="no","",ROUND($I3964,4))</f>
        <v>0.94299999999999995</v>
      </c>
      <c r="K3964" s="134">
        <f>IF('2-E-Communication'!$AG$66="no","",ROUND($I3964,4))</f>
        <v>0.94299999999999995</v>
      </c>
      <c r="L3964" s="134">
        <f>IF('2-E-Communication'!$AG$67="no","",ROUND($I3964,4))</f>
        <v>0.94299999999999995</v>
      </c>
      <c r="M3964" s="134">
        <f>IF('2-E-Communication'!$AG$68="no","",ROUND($I3964,4))</f>
        <v>0.94299999999999995</v>
      </c>
    </row>
    <row r="3965" spans="9:13" x14ac:dyDescent="0.25">
      <c r="I3965" s="134">
        <f t="shared" si="254"/>
        <v>0.94400000000000073</v>
      </c>
      <c r="J3965" s="134">
        <f>IF('2-E-Communication'!$AG$65="no","",ROUND($I3965,4))</f>
        <v>0.94399999999999995</v>
      </c>
      <c r="K3965" s="134">
        <f>IF('2-E-Communication'!$AG$66="no","",ROUND($I3965,4))</f>
        <v>0.94399999999999995</v>
      </c>
      <c r="L3965" s="134">
        <f>IF('2-E-Communication'!$AG$67="no","",ROUND($I3965,4))</f>
        <v>0.94399999999999995</v>
      </c>
      <c r="M3965" s="134">
        <f>IF('2-E-Communication'!$AG$68="no","",ROUND($I3965,4))</f>
        <v>0.94399999999999995</v>
      </c>
    </row>
    <row r="3966" spans="9:13" x14ac:dyDescent="0.25">
      <c r="I3966" s="134">
        <f t="shared" si="254"/>
        <v>0.94500000000000073</v>
      </c>
      <c r="J3966" s="134">
        <f>IF('2-E-Communication'!$AG$65="no","",ROUND($I3966,4))</f>
        <v>0.94499999999999995</v>
      </c>
      <c r="K3966" s="134">
        <f>IF('2-E-Communication'!$AG$66="no","",ROUND($I3966,4))</f>
        <v>0.94499999999999995</v>
      </c>
      <c r="L3966" s="134">
        <f>IF('2-E-Communication'!$AG$67="no","",ROUND($I3966,4))</f>
        <v>0.94499999999999995</v>
      </c>
      <c r="M3966" s="134">
        <f>IF('2-E-Communication'!$AG$68="no","",ROUND($I3966,4))</f>
        <v>0.94499999999999995</v>
      </c>
    </row>
    <row r="3967" spans="9:13" x14ac:dyDescent="0.25">
      <c r="I3967" s="134">
        <f t="shared" si="254"/>
        <v>0.94600000000000073</v>
      </c>
      <c r="J3967" s="134">
        <f>IF('2-E-Communication'!$AG$65="no","",ROUND($I3967,4))</f>
        <v>0.94599999999999995</v>
      </c>
      <c r="K3967" s="134">
        <f>IF('2-E-Communication'!$AG$66="no","",ROUND($I3967,4))</f>
        <v>0.94599999999999995</v>
      </c>
      <c r="L3967" s="134">
        <f>IF('2-E-Communication'!$AG$67="no","",ROUND($I3967,4))</f>
        <v>0.94599999999999995</v>
      </c>
      <c r="M3967" s="134">
        <f>IF('2-E-Communication'!$AG$68="no","",ROUND($I3967,4))</f>
        <v>0.94599999999999995</v>
      </c>
    </row>
    <row r="3968" spans="9:13" x14ac:dyDescent="0.25">
      <c r="I3968" s="134">
        <f t="shared" si="254"/>
        <v>0.94700000000000073</v>
      </c>
      <c r="J3968" s="134">
        <f>IF('2-E-Communication'!$AG$65="no","",ROUND($I3968,4))</f>
        <v>0.94699999999999995</v>
      </c>
      <c r="K3968" s="134">
        <f>IF('2-E-Communication'!$AG$66="no","",ROUND($I3968,4))</f>
        <v>0.94699999999999995</v>
      </c>
      <c r="L3968" s="134">
        <f>IF('2-E-Communication'!$AG$67="no","",ROUND($I3968,4))</f>
        <v>0.94699999999999995</v>
      </c>
      <c r="M3968" s="134">
        <f>IF('2-E-Communication'!$AG$68="no","",ROUND($I3968,4))</f>
        <v>0.94699999999999995</v>
      </c>
    </row>
    <row r="3969" spans="9:13" x14ac:dyDescent="0.25">
      <c r="I3969" s="134">
        <f t="shared" si="254"/>
        <v>0.94800000000000073</v>
      </c>
      <c r="J3969" s="134">
        <f>IF('2-E-Communication'!$AG$65="no","",ROUND($I3969,4))</f>
        <v>0.94799999999999995</v>
      </c>
      <c r="K3969" s="134">
        <f>IF('2-E-Communication'!$AG$66="no","",ROUND($I3969,4))</f>
        <v>0.94799999999999995</v>
      </c>
      <c r="L3969" s="134">
        <f>IF('2-E-Communication'!$AG$67="no","",ROUND($I3969,4))</f>
        <v>0.94799999999999995</v>
      </c>
      <c r="M3969" s="134">
        <f>IF('2-E-Communication'!$AG$68="no","",ROUND($I3969,4))</f>
        <v>0.94799999999999995</v>
      </c>
    </row>
    <row r="3970" spans="9:13" x14ac:dyDescent="0.25">
      <c r="I3970" s="134">
        <f t="shared" si="254"/>
        <v>0.94900000000000073</v>
      </c>
      <c r="J3970" s="134">
        <f>IF('2-E-Communication'!$AG$65="no","",ROUND($I3970,4))</f>
        <v>0.94899999999999995</v>
      </c>
      <c r="K3970" s="134">
        <f>IF('2-E-Communication'!$AG$66="no","",ROUND($I3970,4))</f>
        <v>0.94899999999999995</v>
      </c>
      <c r="L3970" s="134">
        <f>IF('2-E-Communication'!$AG$67="no","",ROUND($I3970,4))</f>
        <v>0.94899999999999995</v>
      </c>
      <c r="M3970" s="134">
        <f>IF('2-E-Communication'!$AG$68="no","",ROUND($I3970,4))</f>
        <v>0.94899999999999995</v>
      </c>
    </row>
    <row r="3971" spans="9:13" x14ac:dyDescent="0.25">
      <c r="I3971" s="134">
        <f t="shared" si="254"/>
        <v>0.95000000000000073</v>
      </c>
      <c r="J3971" s="134">
        <f>IF('2-E-Communication'!$AG$65="no","",ROUND($I3971,4))</f>
        <v>0.95</v>
      </c>
      <c r="K3971" s="134">
        <f>IF('2-E-Communication'!$AG$66="no","",ROUND($I3971,4))</f>
        <v>0.95</v>
      </c>
      <c r="L3971" s="134">
        <f>IF('2-E-Communication'!$AG$67="no","",ROUND($I3971,4))</f>
        <v>0.95</v>
      </c>
      <c r="M3971" s="134">
        <f>IF('2-E-Communication'!$AG$68="no","",ROUND($I3971,4))</f>
        <v>0.95</v>
      </c>
    </row>
    <row r="3972" spans="9:13" x14ac:dyDescent="0.25">
      <c r="I3972" s="134">
        <f t="shared" si="254"/>
        <v>0.95100000000000073</v>
      </c>
      <c r="J3972" s="134">
        <f>IF('2-E-Communication'!$AG$65="no","",ROUND($I3972,4))</f>
        <v>0.95099999999999996</v>
      </c>
      <c r="K3972" s="134">
        <f>IF('2-E-Communication'!$AG$66="no","",ROUND($I3972,4))</f>
        <v>0.95099999999999996</v>
      </c>
      <c r="L3972" s="134">
        <f>IF('2-E-Communication'!$AG$67="no","",ROUND($I3972,4))</f>
        <v>0.95099999999999996</v>
      </c>
      <c r="M3972" s="134">
        <f>IF('2-E-Communication'!$AG$68="no","",ROUND($I3972,4))</f>
        <v>0.95099999999999996</v>
      </c>
    </row>
    <row r="3973" spans="9:13" x14ac:dyDescent="0.25">
      <c r="I3973" s="134">
        <f t="shared" si="254"/>
        <v>0.95200000000000073</v>
      </c>
      <c r="J3973" s="134">
        <f>IF('2-E-Communication'!$AG$65="no","",ROUND($I3973,4))</f>
        <v>0.95199999999999996</v>
      </c>
      <c r="K3973" s="134">
        <f>IF('2-E-Communication'!$AG$66="no","",ROUND($I3973,4))</f>
        <v>0.95199999999999996</v>
      </c>
      <c r="L3973" s="134">
        <f>IF('2-E-Communication'!$AG$67="no","",ROUND($I3973,4))</f>
        <v>0.95199999999999996</v>
      </c>
      <c r="M3973" s="134">
        <f>IF('2-E-Communication'!$AG$68="no","",ROUND($I3973,4))</f>
        <v>0.95199999999999996</v>
      </c>
    </row>
    <row r="3974" spans="9:13" x14ac:dyDescent="0.25">
      <c r="I3974" s="134">
        <f t="shared" ref="I3974:I4021" si="255">I3973+0.001</f>
        <v>0.95300000000000074</v>
      </c>
      <c r="J3974" s="134">
        <f>IF('2-E-Communication'!$AG$65="no","",ROUND($I3974,4))</f>
        <v>0.95299999999999996</v>
      </c>
      <c r="K3974" s="134">
        <f>IF('2-E-Communication'!$AG$66="no","",ROUND($I3974,4))</f>
        <v>0.95299999999999996</v>
      </c>
      <c r="L3974" s="134">
        <f>IF('2-E-Communication'!$AG$67="no","",ROUND($I3974,4))</f>
        <v>0.95299999999999996</v>
      </c>
      <c r="M3974" s="134">
        <f>IF('2-E-Communication'!$AG$68="no","",ROUND($I3974,4))</f>
        <v>0.95299999999999996</v>
      </c>
    </row>
    <row r="3975" spans="9:13" x14ac:dyDescent="0.25">
      <c r="I3975" s="134">
        <f t="shared" si="255"/>
        <v>0.95400000000000074</v>
      </c>
      <c r="J3975" s="134">
        <f>IF('2-E-Communication'!$AG$65="no","",ROUND($I3975,4))</f>
        <v>0.95399999999999996</v>
      </c>
      <c r="K3975" s="134">
        <f>IF('2-E-Communication'!$AG$66="no","",ROUND($I3975,4))</f>
        <v>0.95399999999999996</v>
      </c>
      <c r="L3975" s="134">
        <f>IF('2-E-Communication'!$AG$67="no","",ROUND($I3975,4))</f>
        <v>0.95399999999999996</v>
      </c>
      <c r="M3975" s="134">
        <f>IF('2-E-Communication'!$AG$68="no","",ROUND($I3975,4))</f>
        <v>0.95399999999999996</v>
      </c>
    </row>
    <row r="3976" spans="9:13" x14ac:dyDescent="0.25">
      <c r="I3976" s="134">
        <f t="shared" si="255"/>
        <v>0.95500000000000074</v>
      </c>
      <c r="J3976" s="134">
        <f>IF('2-E-Communication'!$AG$65="no","",ROUND($I3976,4))</f>
        <v>0.95499999999999996</v>
      </c>
      <c r="K3976" s="134">
        <f>IF('2-E-Communication'!$AG$66="no","",ROUND($I3976,4))</f>
        <v>0.95499999999999996</v>
      </c>
      <c r="L3976" s="134">
        <f>IF('2-E-Communication'!$AG$67="no","",ROUND($I3976,4))</f>
        <v>0.95499999999999996</v>
      </c>
      <c r="M3976" s="134">
        <f>IF('2-E-Communication'!$AG$68="no","",ROUND($I3976,4))</f>
        <v>0.95499999999999996</v>
      </c>
    </row>
    <row r="3977" spans="9:13" x14ac:dyDescent="0.25">
      <c r="I3977" s="134">
        <f t="shared" si="255"/>
        <v>0.95600000000000074</v>
      </c>
      <c r="J3977" s="134">
        <f>IF('2-E-Communication'!$AG$65="no","",ROUND($I3977,4))</f>
        <v>0.95599999999999996</v>
      </c>
      <c r="K3977" s="134">
        <f>IF('2-E-Communication'!$AG$66="no","",ROUND($I3977,4))</f>
        <v>0.95599999999999996</v>
      </c>
      <c r="L3977" s="134">
        <f>IF('2-E-Communication'!$AG$67="no","",ROUND($I3977,4))</f>
        <v>0.95599999999999996</v>
      </c>
      <c r="M3977" s="134">
        <f>IF('2-E-Communication'!$AG$68="no","",ROUND($I3977,4))</f>
        <v>0.95599999999999996</v>
      </c>
    </row>
    <row r="3978" spans="9:13" x14ac:dyDescent="0.25">
      <c r="I3978" s="134">
        <f t="shared" si="255"/>
        <v>0.95700000000000074</v>
      </c>
      <c r="J3978" s="134">
        <f>IF('2-E-Communication'!$AG$65="no","",ROUND($I3978,4))</f>
        <v>0.95699999999999996</v>
      </c>
      <c r="K3978" s="134">
        <f>IF('2-E-Communication'!$AG$66="no","",ROUND($I3978,4))</f>
        <v>0.95699999999999996</v>
      </c>
      <c r="L3978" s="134">
        <f>IF('2-E-Communication'!$AG$67="no","",ROUND($I3978,4))</f>
        <v>0.95699999999999996</v>
      </c>
      <c r="M3978" s="134">
        <f>IF('2-E-Communication'!$AG$68="no","",ROUND($I3978,4))</f>
        <v>0.95699999999999996</v>
      </c>
    </row>
    <row r="3979" spans="9:13" x14ac:dyDescent="0.25">
      <c r="I3979" s="134">
        <f t="shared" si="255"/>
        <v>0.95800000000000074</v>
      </c>
      <c r="J3979" s="134">
        <f>IF('2-E-Communication'!$AG$65="no","",ROUND($I3979,4))</f>
        <v>0.95799999999999996</v>
      </c>
      <c r="K3979" s="134">
        <f>IF('2-E-Communication'!$AG$66="no","",ROUND($I3979,4))</f>
        <v>0.95799999999999996</v>
      </c>
      <c r="L3979" s="134">
        <f>IF('2-E-Communication'!$AG$67="no","",ROUND($I3979,4))</f>
        <v>0.95799999999999996</v>
      </c>
      <c r="M3979" s="134">
        <f>IF('2-E-Communication'!$AG$68="no","",ROUND($I3979,4))</f>
        <v>0.95799999999999996</v>
      </c>
    </row>
    <row r="3980" spans="9:13" x14ac:dyDescent="0.25">
      <c r="I3980" s="134">
        <f t="shared" si="255"/>
        <v>0.95900000000000074</v>
      </c>
      <c r="J3980" s="134">
        <f>IF('2-E-Communication'!$AG$65="no","",ROUND($I3980,4))</f>
        <v>0.95899999999999996</v>
      </c>
      <c r="K3980" s="134">
        <f>IF('2-E-Communication'!$AG$66="no","",ROUND($I3980,4))</f>
        <v>0.95899999999999996</v>
      </c>
      <c r="L3980" s="134">
        <f>IF('2-E-Communication'!$AG$67="no","",ROUND($I3980,4))</f>
        <v>0.95899999999999996</v>
      </c>
      <c r="M3980" s="134">
        <f>IF('2-E-Communication'!$AG$68="no","",ROUND($I3980,4))</f>
        <v>0.95899999999999996</v>
      </c>
    </row>
    <row r="3981" spans="9:13" x14ac:dyDescent="0.25">
      <c r="I3981" s="134">
        <f t="shared" si="255"/>
        <v>0.96000000000000074</v>
      </c>
      <c r="J3981" s="134">
        <f>IF('2-E-Communication'!$AG$65="no","",ROUND($I3981,4))</f>
        <v>0.96</v>
      </c>
      <c r="K3981" s="134">
        <f>IF('2-E-Communication'!$AG$66="no","",ROUND($I3981,4))</f>
        <v>0.96</v>
      </c>
      <c r="L3981" s="134">
        <f>IF('2-E-Communication'!$AG$67="no","",ROUND($I3981,4))</f>
        <v>0.96</v>
      </c>
      <c r="M3981" s="134">
        <f>IF('2-E-Communication'!$AG$68="no","",ROUND($I3981,4))</f>
        <v>0.96</v>
      </c>
    </row>
    <row r="3982" spans="9:13" x14ac:dyDescent="0.25">
      <c r="I3982" s="134">
        <f t="shared" si="255"/>
        <v>0.96100000000000074</v>
      </c>
      <c r="J3982" s="134">
        <f>IF('2-E-Communication'!$AG$65="no","",ROUND($I3982,4))</f>
        <v>0.96099999999999997</v>
      </c>
      <c r="K3982" s="134">
        <f>IF('2-E-Communication'!$AG$66="no","",ROUND($I3982,4))</f>
        <v>0.96099999999999997</v>
      </c>
      <c r="L3982" s="134">
        <f>IF('2-E-Communication'!$AG$67="no","",ROUND($I3982,4))</f>
        <v>0.96099999999999997</v>
      </c>
      <c r="M3982" s="134">
        <f>IF('2-E-Communication'!$AG$68="no","",ROUND($I3982,4))</f>
        <v>0.96099999999999997</v>
      </c>
    </row>
    <row r="3983" spans="9:13" x14ac:dyDescent="0.25">
      <c r="I3983" s="134">
        <f t="shared" si="255"/>
        <v>0.96200000000000074</v>
      </c>
      <c r="J3983" s="134">
        <f>IF('2-E-Communication'!$AG$65="no","",ROUND($I3983,4))</f>
        <v>0.96199999999999997</v>
      </c>
      <c r="K3983" s="134">
        <f>IF('2-E-Communication'!$AG$66="no","",ROUND($I3983,4))</f>
        <v>0.96199999999999997</v>
      </c>
      <c r="L3983" s="134">
        <f>IF('2-E-Communication'!$AG$67="no","",ROUND($I3983,4))</f>
        <v>0.96199999999999997</v>
      </c>
      <c r="M3983" s="134">
        <f>IF('2-E-Communication'!$AG$68="no","",ROUND($I3983,4))</f>
        <v>0.96199999999999997</v>
      </c>
    </row>
    <row r="3984" spans="9:13" x14ac:dyDescent="0.25">
      <c r="I3984" s="134">
        <f t="shared" si="255"/>
        <v>0.96300000000000074</v>
      </c>
      <c r="J3984" s="134">
        <f>IF('2-E-Communication'!$AG$65="no","",ROUND($I3984,4))</f>
        <v>0.96299999999999997</v>
      </c>
      <c r="K3984" s="134">
        <f>IF('2-E-Communication'!$AG$66="no","",ROUND($I3984,4))</f>
        <v>0.96299999999999997</v>
      </c>
      <c r="L3984" s="134">
        <f>IF('2-E-Communication'!$AG$67="no","",ROUND($I3984,4))</f>
        <v>0.96299999999999997</v>
      </c>
      <c r="M3984" s="134">
        <f>IF('2-E-Communication'!$AG$68="no","",ROUND($I3984,4))</f>
        <v>0.96299999999999997</v>
      </c>
    </row>
    <row r="3985" spans="9:13" x14ac:dyDescent="0.25">
      <c r="I3985" s="134">
        <f t="shared" si="255"/>
        <v>0.96400000000000075</v>
      </c>
      <c r="J3985" s="134">
        <f>IF('2-E-Communication'!$AG$65="no","",ROUND($I3985,4))</f>
        <v>0.96399999999999997</v>
      </c>
      <c r="K3985" s="134">
        <f>IF('2-E-Communication'!$AG$66="no","",ROUND($I3985,4))</f>
        <v>0.96399999999999997</v>
      </c>
      <c r="L3985" s="134">
        <f>IF('2-E-Communication'!$AG$67="no","",ROUND($I3985,4))</f>
        <v>0.96399999999999997</v>
      </c>
      <c r="M3985" s="134">
        <f>IF('2-E-Communication'!$AG$68="no","",ROUND($I3985,4))</f>
        <v>0.96399999999999997</v>
      </c>
    </row>
    <row r="3986" spans="9:13" x14ac:dyDescent="0.25">
      <c r="I3986" s="134">
        <f t="shared" si="255"/>
        <v>0.96500000000000075</v>
      </c>
      <c r="J3986" s="134">
        <f>IF('2-E-Communication'!$AG$65="no","",ROUND($I3986,4))</f>
        <v>0.96499999999999997</v>
      </c>
      <c r="K3986" s="134">
        <f>IF('2-E-Communication'!$AG$66="no","",ROUND($I3986,4))</f>
        <v>0.96499999999999997</v>
      </c>
      <c r="L3986" s="134">
        <f>IF('2-E-Communication'!$AG$67="no","",ROUND($I3986,4))</f>
        <v>0.96499999999999997</v>
      </c>
      <c r="M3986" s="134">
        <f>IF('2-E-Communication'!$AG$68="no","",ROUND($I3986,4))</f>
        <v>0.96499999999999997</v>
      </c>
    </row>
    <row r="3987" spans="9:13" x14ac:dyDescent="0.25">
      <c r="I3987" s="134">
        <f t="shared" si="255"/>
        <v>0.96600000000000075</v>
      </c>
      <c r="J3987" s="134">
        <f>IF('2-E-Communication'!$AG$65="no","",ROUND($I3987,4))</f>
        <v>0.96599999999999997</v>
      </c>
      <c r="K3987" s="134">
        <f>IF('2-E-Communication'!$AG$66="no","",ROUND($I3987,4))</f>
        <v>0.96599999999999997</v>
      </c>
      <c r="L3987" s="134">
        <f>IF('2-E-Communication'!$AG$67="no","",ROUND($I3987,4))</f>
        <v>0.96599999999999997</v>
      </c>
      <c r="M3987" s="134">
        <f>IF('2-E-Communication'!$AG$68="no","",ROUND($I3987,4))</f>
        <v>0.96599999999999997</v>
      </c>
    </row>
    <row r="3988" spans="9:13" x14ac:dyDescent="0.25">
      <c r="I3988" s="134">
        <f t="shared" si="255"/>
        <v>0.96700000000000075</v>
      </c>
      <c r="J3988" s="134">
        <f>IF('2-E-Communication'!$AG$65="no","",ROUND($I3988,4))</f>
        <v>0.96699999999999997</v>
      </c>
      <c r="K3988" s="134">
        <f>IF('2-E-Communication'!$AG$66="no","",ROUND($I3988,4))</f>
        <v>0.96699999999999997</v>
      </c>
      <c r="L3988" s="134">
        <f>IF('2-E-Communication'!$AG$67="no","",ROUND($I3988,4))</f>
        <v>0.96699999999999997</v>
      </c>
      <c r="M3988" s="134">
        <f>IF('2-E-Communication'!$AG$68="no","",ROUND($I3988,4))</f>
        <v>0.96699999999999997</v>
      </c>
    </row>
    <row r="3989" spans="9:13" x14ac:dyDescent="0.25">
      <c r="I3989" s="134">
        <f t="shared" si="255"/>
        <v>0.96800000000000075</v>
      </c>
      <c r="J3989" s="134">
        <f>IF('2-E-Communication'!$AG$65="no","",ROUND($I3989,4))</f>
        <v>0.96799999999999997</v>
      </c>
      <c r="K3989" s="134">
        <f>IF('2-E-Communication'!$AG$66="no","",ROUND($I3989,4))</f>
        <v>0.96799999999999997</v>
      </c>
      <c r="L3989" s="134">
        <f>IF('2-E-Communication'!$AG$67="no","",ROUND($I3989,4))</f>
        <v>0.96799999999999997</v>
      </c>
      <c r="M3989" s="134">
        <f>IF('2-E-Communication'!$AG$68="no","",ROUND($I3989,4))</f>
        <v>0.96799999999999997</v>
      </c>
    </row>
    <row r="3990" spans="9:13" x14ac:dyDescent="0.25">
      <c r="I3990" s="134">
        <f t="shared" si="255"/>
        <v>0.96900000000000075</v>
      </c>
      <c r="J3990" s="134">
        <f>IF('2-E-Communication'!$AG$65="no","",ROUND($I3990,4))</f>
        <v>0.96899999999999997</v>
      </c>
      <c r="K3990" s="134">
        <f>IF('2-E-Communication'!$AG$66="no","",ROUND($I3990,4))</f>
        <v>0.96899999999999997</v>
      </c>
      <c r="L3990" s="134">
        <f>IF('2-E-Communication'!$AG$67="no","",ROUND($I3990,4))</f>
        <v>0.96899999999999997</v>
      </c>
      <c r="M3990" s="134">
        <f>IF('2-E-Communication'!$AG$68="no","",ROUND($I3990,4))</f>
        <v>0.96899999999999997</v>
      </c>
    </row>
    <row r="3991" spans="9:13" x14ac:dyDescent="0.25">
      <c r="I3991" s="134">
        <f t="shared" si="255"/>
        <v>0.97000000000000075</v>
      </c>
      <c r="J3991" s="134">
        <f>IF('2-E-Communication'!$AG$65="no","",ROUND($I3991,4))</f>
        <v>0.97</v>
      </c>
      <c r="K3991" s="134">
        <f>IF('2-E-Communication'!$AG$66="no","",ROUND($I3991,4))</f>
        <v>0.97</v>
      </c>
      <c r="L3991" s="134">
        <f>IF('2-E-Communication'!$AG$67="no","",ROUND($I3991,4))</f>
        <v>0.97</v>
      </c>
      <c r="M3991" s="134">
        <f>IF('2-E-Communication'!$AG$68="no","",ROUND($I3991,4))</f>
        <v>0.97</v>
      </c>
    </row>
    <row r="3992" spans="9:13" x14ac:dyDescent="0.25">
      <c r="I3992" s="134">
        <f t="shared" si="255"/>
        <v>0.97100000000000075</v>
      </c>
      <c r="J3992" s="134">
        <f>IF('2-E-Communication'!$AG$65="no","",ROUND($I3992,4))</f>
        <v>0.97099999999999997</v>
      </c>
      <c r="K3992" s="134">
        <f>IF('2-E-Communication'!$AG$66="no","",ROUND($I3992,4))</f>
        <v>0.97099999999999997</v>
      </c>
      <c r="L3992" s="134">
        <f>IF('2-E-Communication'!$AG$67="no","",ROUND($I3992,4))</f>
        <v>0.97099999999999997</v>
      </c>
      <c r="M3992" s="134">
        <f>IF('2-E-Communication'!$AG$68="no","",ROUND($I3992,4))</f>
        <v>0.97099999999999997</v>
      </c>
    </row>
    <row r="3993" spans="9:13" x14ac:dyDescent="0.25">
      <c r="I3993" s="134">
        <f t="shared" si="255"/>
        <v>0.97200000000000075</v>
      </c>
      <c r="J3993" s="134">
        <f>IF('2-E-Communication'!$AG$65="no","",ROUND($I3993,4))</f>
        <v>0.97199999999999998</v>
      </c>
      <c r="K3993" s="134">
        <f>IF('2-E-Communication'!$AG$66="no","",ROUND($I3993,4))</f>
        <v>0.97199999999999998</v>
      </c>
      <c r="L3993" s="134">
        <f>IF('2-E-Communication'!$AG$67="no","",ROUND($I3993,4))</f>
        <v>0.97199999999999998</v>
      </c>
      <c r="M3993" s="134">
        <f>IF('2-E-Communication'!$AG$68="no","",ROUND($I3993,4))</f>
        <v>0.97199999999999998</v>
      </c>
    </row>
    <row r="3994" spans="9:13" x14ac:dyDescent="0.25">
      <c r="I3994" s="134">
        <f t="shared" si="255"/>
        <v>0.97300000000000075</v>
      </c>
      <c r="J3994" s="134">
        <f>IF('2-E-Communication'!$AG$65="no","",ROUND($I3994,4))</f>
        <v>0.97299999999999998</v>
      </c>
      <c r="K3994" s="134">
        <f>IF('2-E-Communication'!$AG$66="no","",ROUND($I3994,4))</f>
        <v>0.97299999999999998</v>
      </c>
      <c r="L3994" s="134">
        <f>IF('2-E-Communication'!$AG$67="no","",ROUND($I3994,4))</f>
        <v>0.97299999999999998</v>
      </c>
      <c r="M3994" s="134">
        <f>IF('2-E-Communication'!$AG$68="no","",ROUND($I3994,4))</f>
        <v>0.97299999999999998</v>
      </c>
    </row>
    <row r="3995" spans="9:13" x14ac:dyDescent="0.25">
      <c r="I3995" s="134">
        <f t="shared" si="255"/>
        <v>0.97400000000000075</v>
      </c>
      <c r="J3995" s="134">
        <f>IF('2-E-Communication'!$AG$65="no","",ROUND($I3995,4))</f>
        <v>0.97399999999999998</v>
      </c>
      <c r="K3995" s="134">
        <f>IF('2-E-Communication'!$AG$66="no","",ROUND($I3995,4))</f>
        <v>0.97399999999999998</v>
      </c>
      <c r="L3995" s="134">
        <f>IF('2-E-Communication'!$AG$67="no","",ROUND($I3995,4))</f>
        <v>0.97399999999999998</v>
      </c>
      <c r="M3995" s="134">
        <f>IF('2-E-Communication'!$AG$68="no","",ROUND($I3995,4))</f>
        <v>0.97399999999999998</v>
      </c>
    </row>
    <row r="3996" spans="9:13" x14ac:dyDescent="0.25">
      <c r="I3996" s="134">
        <f t="shared" si="255"/>
        <v>0.97500000000000075</v>
      </c>
      <c r="J3996" s="134">
        <f>IF('2-E-Communication'!$AG$65="no","",ROUND($I3996,4))</f>
        <v>0.97499999999999998</v>
      </c>
      <c r="K3996" s="134">
        <f>IF('2-E-Communication'!$AG$66="no","",ROUND($I3996,4))</f>
        <v>0.97499999999999998</v>
      </c>
      <c r="L3996" s="134">
        <f>IF('2-E-Communication'!$AG$67="no","",ROUND($I3996,4))</f>
        <v>0.97499999999999998</v>
      </c>
      <c r="M3996" s="134">
        <f>IF('2-E-Communication'!$AG$68="no","",ROUND($I3996,4))</f>
        <v>0.97499999999999998</v>
      </c>
    </row>
    <row r="3997" spans="9:13" x14ac:dyDescent="0.25">
      <c r="I3997" s="134">
        <f t="shared" si="255"/>
        <v>0.97600000000000076</v>
      </c>
      <c r="J3997" s="134">
        <f>IF('2-E-Communication'!$AG$65="no","",ROUND($I3997,4))</f>
        <v>0.97599999999999998</v>
      </c>
      <c r="K3997" s="134">
        <f>IF('2-E-Communication'!$AG$66="no","",ROUND($I3997,4))</f>
        <v>0.97599999999999998</v>
      </c>
      <c r="L3997" s="134">
        <f>IF('2-E-Communication'!$AG$67="no","",ROUND($I3997,4))</f>
        <v>0.97599999999999998</v>
      </c>
      <c r="M3997" s="134">
        <f>IF('2-E-Communication'!$AG$68="no","",ROUND($I3997,4))</f>
        <v>0.97599999999999998</v>
      </c>
    </row>
    <row r="3998" spans="9:13" x14ac:dyDescent="0.25">
      <c r="I3998" s="134">
        <f t="shared" si="255"/>
        <v>0.97700000000000076</v>
      </c>
      <c r="J3998" s="134">
        <f>IF('2-E-Communication'!$AG$65="no","",ROUND($I3998,4))</f>
        <v>0.97699999999999998</v>
      </c>
      <c r="K3998" s="134">
        <f>IF('2-E-Communication'!$AG$66="no","",ROUND($I3998,4))</f>
        <v>0.97699999999999998</v>
      </c>
      <c r="L3998" s="134">
        <f>IF('2-E-Communication'!$AG$67="no","",ROUND($I3998,4))</f>
        <v>0.97699999999999998</v>
      </c>
      <c r="M3998" s="134">
        <f>IF('2-E-Communication'!$AG$68="no","",ROUND($I3998,4))</f>
        <v>0.97699999999999998</v>
      </c>
    </row>
    <row r="3999" spans="9:13" x14ac:dyDescent="0.25">
      <c r="I3999" s="134">
        <f t="shared" si="255"/>
        <v>0.97800000000000076</v>
      </c>
      <c r="J3999" s="134">
        <f>IF('2-E-Communication'!$AG$65="no","",ROUND($I3999,4))</f>
        <v>0.97799999999999998</v>
      </c>
      <c r="K3999" s="134">
        <f>IF('2-E-Communication'!$AG$66="no","",ROUND($I3999,4))</f>
        <v>0.97799999999999998</v>
      </c>
      <c r="L3999" s="134">
        <f>IF('2-E-Communication'!$AG$67="no","",ROUND($I3999,4))</f>
        <v>0.97799999999999998</v>
      </c>
      <c r="M3999" s="134">
        <f>IF('2-E-Communication'!$AG$68="no","",ROUND($I3999,4))</f>
        <v>0.97799999999999998</v>
      </c>
    </row>
    <row r="4000" spans="9:13" x14ac:dyDescent="0.25">
      <c r="I4000" s="134">
        <f t="shared" si="255"/>
        <v>0.97900000000000076</v>
      </c>
      <c r="J4000" s="134">
        <f>IF('2-E-Communication'!$AG$65="no","",ROUND($I4000,4))</f>
        <v>0.97899999999999998</v>
      </c>
      <c r="K4000" s="134">
        <f>IF('2-E-Communication'!$AG$66="no","",ROUND($I4000,4))</f>
        <v>0.97899999999999998</v>
      </c>
      <c r="L4000" s="134">
        <f>IF('2-E-Communication'!$AG$67="no","",ROUND($I4000,4))</f>
        <v>0.97899999999999998</v>
      </c>
      <c r="M4000" s="134">
        <f>IF('2-E-Communication'!$AG$68="no","",ROUND($I4000,4))</f>
        <v>0.97899999999999998</v>
      </c>
    </row>
    <row r="4001" spans="9:13" x14ac:dyDescent="0.25">
      <c r="I4001" s="134">
        <f t="shared" si="255"/>
        <v>0.98000000000000076</v>
      </c>
      <c r="J4001" s="134">
        <f>IF('2-E-Communication'!$AG$65="no","",ROUND($I4001,4))</f>
        <v>0.98</v>
      </c>
      <c r="K4001" s="134">
        <f>IF('2-E-Communication'!$AG$66="no","",ROUND($I4001,4))</f>
        <v>0.98</v>
      </c>
      <c r="L4001" s="134">
        <f>IF('2-E-Communication'!$AG$67="no","",ROUND($I4001,4))</f>
        <v>0.98</v>
      </c>
      <c r="M4001" s="134">
        <f>IF('2-E-Communication'!$AG$68="no","",ROUND($I4001,4))</f>
        <v>0.98</v>
      </c>
    </row>
    <row r="4002" spans="9:13" x14ac:dyDescent="0.25">
      <c r="I4002" s="134">
        <f t="shared" si="255"/>
        <v>0.98100000000000076</v>
      </c>
      <c r="J4002" s="134">
        <f>IF('2-E-Communication'!$AG$65="no","",ROUND($I4002,4))</f>
        <v>0.98099999999999998</v>
      </c>
      <c r="K4002" s="134">
        <f>IF('2-E-Communication'!$AG$66="no","",ROUND($I4002,4))</f>
        <v>0.98099999999999998</v>
      </c>
      <c r="L4002" s="134">
        <f>IF('2-E-Communication'!$AG$67="no","",ROUND($I4002,4))</f>
        <v>0.98099999999999998</v>
      </c>
      <c r="M4002" s="134">
        <f>IF('2-E-Communication'!$AG$68="no","",ROUND($I4002,4))</f>
        <v>0.98099999999999998</v>
      </c>
    </row>
    <row r="4003" spans="9:13" x14ac:dyDescent="0.25">
      <c r="I4003" s="134">
        <f t="shared" si="255"/>
        <v>0.98200000000000076</v>
      </c>
      <c r="J4003" s="134">
        <f>IF('2-E-Communication'!$AG$65="no","",ROUND($I4003,4))</f>
        <v>0.98199999999999998</v>
      </c>
      <c r="K4003" s="134">
        <f>IF('2-E-Communication'!$AG$66="no","",ROUND($I4003,4))</f>
        <v>0.98199999999999998</v>
      </c>
      <c r="L4003" s="134">
        <f>IF('2-E-Communication'!$AG$67="no","",ROUND($I4003,4))</f>
        <v>0.98199999999999998</v>
      </c>
      <c r="M4003" s="134">
        <f>IF('2-E-Communication'!$AG$68="no","",ROUND($I4003,4))</f>
        <v>0.98199999999999998</v>
      </c>
    </row>
    <row r="4004" spans="9:13" x14ac:dyDescent="0.25">
      <c r="I4004" s="134">
        <f t="shared" si="255"/>
        <v>0.98300000000000076</v>
      </c>
      <c r="J4004" s="134">
        <f>IF('2-E-Communication'!$AG$65="no","",ROUND($I4004,4))</f>
        <v>0.98299999999999998</v>
      </c>
      <c r="K4004" s="134">
        <f>IF('2-E-Communication'!$AG$66="no","",ROUND($I4004,4))</f>
        <v>0.98299999999999998</v>
      </c>
      <c r="L4004" s="134">
        <f>IF('2-E-Communication'!$AG$67="no","",ROUND($I4004,4))</f>
        <v>0.98299999999999998</v>
      </c>
      <c r="M4004" s="134">
        <f>IF('2-E-Communication'!$AG$68="no","",ROUND($I4004,4))</f>
        <v>0.98299999999999998</v>
      </c>
    </row>
    <row r="4005" spans="9:13" x14ac:dyDescent="0.25">
      <c r="I4005" s="134">
        <f t="shared" si="255"/>
        <v>0.98400000000000076</v>
      </c>
      <c r="J4005" s="134">
        <f>IF('2-E-Communication'!$AG$65="no","",ROUND($I4005,4))</f>
        <v>0.98399999999999999</v>
      </c>
      <c r="K4005" s="134">
        <f>IF('2-E-Communication'!$AG$66="no","",ROUND($I4005,4))</f>
        <v>0.98399999999999999</v>
      </c>
      <c r="L4005" s="134">
        <f>IF('2-E-Communication'!$AG$67="no","",ROUND($I4005,4))</f>
        <v>0.98399999999999999</v>
      </c>
      <c r="M4005" s="134">
        <f>IF('2-E-Communication'!$AG$68="no","",ROUND($I4005,4))</f>
        <v>0.98399999999999999</v>
      </c>
    </row>
    <row r="4006" spans="9:13" x14ac:dyDescent="0.25">
      <c r="I4006" s="134">
        <f t="shared" si="255"/>
        <v>0.98500000000000076</v>
      </c>
      <c r="J4006" s="134">
        <f>IF('2-E-Communication'!$AG$65="no","",ROUND($I4006,4))</f>
        <v>0.98499999999999999</v>
      </c>
      <c r="K4006" s="134">
        <f>IF('2-E-Communication'!$AG$66="no","",ROUND($I4006,4))</f>
        <v>0.98499999999999999</v>
      </c>
      <c r="L4006" s="134">
        <f>IF('2-E-Communication'!$AG$67="no","",ROUND($I4006,4))</f>
        <v>0.98499999999999999</v>
      </c>
      <c r="M4006" s="134">
        <f>IF('2-E-Communication'!$AG$68="no","",ROUND($I4006,4))</f>
        <v>0.98499999999999999</v>
      </c>
    </row>
    <row r="4007" spans="9:13" x14ac:dyDescent="0.25">
      <c r="I4007" s="134">
        <f t="shared" si="255"/>
        <v>0.98600000000000076</v>
      </c>
      <c r="J4007" s="134">
        <f>IF('2-E-Communication'!$AG$65="no","",ROUND($I4007,4))</f>
        <v>0.98599999999999999</v>
      </c>
      <c r="K4007" s="134">
        <f>IF('2-E-Communication'!$AG$66="no","",ROUND($I4007,4))</f>
        <v>0.98599999999999999</v>
      </c>
      <c r="L4007" s="134">
        <f>IF('2-E-Communication'!$AG$67="no","",ROUND($I4007,4))</f>
        <v>0.98599999999999999</v>
      </c>
      <c r="M4007" s="134">
        <f>IF('2-E-Communication'!$AG$68="no","",ROUND($I4007,4))</f>
        <v>0.98599999999999999</v>
      </c>
    </row>
    <row r="4008" spans="9:13" x14ac:dyDescent="0.25">
      <c r="I4008" s="134">
        <f t="shared" si="255"/>
        <v>0.98700000000000077</v>
      </c>
      <c r="J4008" s="134">
        <f>IF('2-E-Communication'!$AG$65="no","",ROUND($I4008,4))</f>
        <v>0.98699999999999999</v>
      </c>
      <c r="K4008" s="134">
        <f>IF('2-E-Communication'!$AG$66="no","",ROUND($I4008,4))</f>
        <v>0.98699999999999999</v>
      </c>
      <c r="L4008" s="134">
        <f>IF('2-E-Communication'!$AG$67="no","",ROUND($I4008,4))</f>
        <v>0.98699999999999999</v>
      </c>
      <c r="M4008" s="134">
        <f>IF('2-E-Communication'!$AG$68="no","",ROUND($I4008,4))</f>
        <v>0.98699999999999999</v>
      </c>
    </row>
    <row r="4009" spans="9:13" x14ac:dyDescent="0.25">
      <c r="I4009" s="134">
        <f t="shared" si="255"/>
        <v>0.98800000000000077</v>
      </c>
      <c r="J4009" s="134">
        <f>IF('2-E-Communication'!$AG$65="no","",ROUND($I4009,4))</f>
        <v>0.98799999999999999</v>
      </c>
      <c r="K4009" s="134">
        <f>IF('2-E-Communication'!$AG$66="no","",ROUND($I4009,4))</f>
        <v>0.98799999999999999</v>
      </c>
      <c r="L4009" s="134">
        <f>IF('2-E-Communication'!$AG$67="no","",ROUND($I4009,4))</f>
        <v>0.98799999999999999</v>
      </c>
      <c r="M4009" s="134">
        <f>IF('2-E-Communication'!$AG$68="no","",ROUND($I4009,4))</f>
        <v>0.98799999999999999</v>
      </c>
    </row>
    <row r="4010" spans="9:13" x14ac:dyDescent="0.25">
      <c r="I4010" s="134">
        <f t="shared" si="255"/>
        <v>0.98900000000000077</v>
      </c>
      <c r="J4010" s="134">
        <f>IF('2-E-Communication'!$AG$65="no","",ROUND($I4010,4))</f>
        <v>0.98899999999999999</v>
      </c>
      <c r="K4010" s="134">
        <f>IF('2-E-Communication'!$AG$66="no","",ROUND($I4010,4))</f>
        <v>0.98899999999999999</v>
      </c>
      <c r="L4010" s="134">
        <f>IF('2-E-Communication'!$AG$67="no","",ROUND($I4010,4))</f>
        <v>0.98899999999999999</v>
      </c>
      <c r="M4010" s="134">
        <f>IF('2-E-Communication'!$AG$68="no","",ROUND($I4010,4))</f>
        <v>0.98899999999999999</v>
      </c>
    </row>
    <row r="4011" spans="9:13" x14ac:dyDescent="0.25">
      <c r="I4011" s="134">
        <f t="shared" si="255"/>
        <v>0.99000000000000077</v>
      </c>
      <c r="J4011" s="134">
        <f>IF('2-E-Communication'!$AG$65="no","",ROUND($I4011,4))</f>
        <v>0.99</v>
      </c>
      <c r="K4011" s="134">
        <f>IF('2-E-Communication'!$AG$66="no","",ROUND($I4011,4))</f>
        <v>0.99</v>
      </c>
      <c r="L4011" s="134">
        <f>IF('2-E-Communication'!$AG$67="no","",ROUND($I4011,4))</f>
        <v>0.99</v>
      </c>
      <c r="M4011" s="134">
        <f>IF('2-E-Communication'!$AG$68="no","",ROUND($I4011,4))</f>
        <v>0.99</v>
      </c>
    </row>
    <row r="4012" spans="9:13" x14ac:dyDescent="0.25">
      <c r="I4012" s="134">
        <f t="shared" si="255"/>
        <v>0.99100000000000077</v>
      </c>
      <c r="J4012" s="134">
        <f>IF('2-E-Communication'!$AG$65="no","",ROUND($I4012,4))</f>
        <v>0.99099999999999999</v>
      </c>
      <c r="K4012" s="134">
        <f>IF('2-E-Communication'!$AG$66="no","",ROUND($I4012,4))</f>
        <v>0.99099999999999999</v>
      </c>
      <c r="L4012" s="134">
        <f>IF('2-E-Communication'!$AG$67="no","",ROUND($I4012,4))</f>
        <v>0.99099999999999999</v>
      </c>
      <c r="M4012" s="134">
        <f>IF('2-E-Communication'!$AG$68="no","",ROUND($I4012,4))</f>
        <v>0.99099999999999999</v>
      </c>
    </row>
    <row r="4013" spans="9:13" x14ac:dyDescent="0.25">
      <c r="I4013" s="134">
        <f t="shared" si="255"/>
        <v>0.99200000000000077</v>
      </c>
      <c r="J4013" s="134">
        <f>IF('2-E-Communication'!$AG$65="no","",ROUND($I4013,4))</f>
        <v>0.99199999999999999</v>
      </c>
      <c r="K4013" s="134">
        <f>IF('2-E-Communication'!$AG$66="no","",ROUND($I4013,4))</f>
        <v>0.99199999999999999</v>
      </c>
      <c r="L4013" s="134">
        <f>IF('2-E-Communication'!$AG$67="no","",ROUND($I4013,4))</f>
        <v>0.99199999999999999</v>
      </c>
      <c r="M4013" s="134">
        <f>IF('2-E-Communication'!$AG$68="no","",ROUND($I4013,4))</f>
        <v>0.99199999999999999</v>
      </c>
    </row>
    <row r="4014" spans="9:13" x14ac:dyDescent="0.25">
      <c r="I4014" s="134">
        <f t="shared" si="255"/>
        <v>0.99300000000000077</v>
      </c>
      <c r="J4014" s="134">
        <f>IF('2-E-Communication'!$AG$65="no","",ROUND($I4014,4))</f>
        <v>0.99299999999999999</v>
      </c>
      <c r="K4014" s="134">
        <f>IF('2-E-Communication'!$AG$66="no","",ROUND($I4014,4))</f>
        <v>0.99299999999999999</v>
      </c>
      <c r="L4014" s="134">
        <f>IF('2-E-Communication'!$AG$67="no","",ROUND($I4014,4))</f>
        <v>0.99299999999999999</v>
      </c>
      <c r="M4014" s="134">
        <f>IF('2-E-Communication'!$AG$68="no","",ROUND($I4014,4))</f>
        <v>0.99299999999999999</v>
      </c>
    </row>
    <row r="4015" spans="9:13" x14ac:dyDescent="0.25">
      <c r="I4015" s="134">
        <f t="shared" si="255"/>
        <v>0.99400000000000077</v>
      </c>
      <c r="J4015" s="134">
        <f>IF('2-E-Communication'!$AG$65="no","",ROUND($I4015,4))</f>
        <v>0.99399999999999999</v>
      </c>
      <c r="K4015" s="134">
        <f>IF('2-E-Communication'!$AG$66="no","",ROUND($I4015,4))</f>
        <v>0.99399999999999999</v>
      </c>
      <c r="L4015" s="134">
        <f>IF('2-E-Communication'!$AG$67="no","",ROUND($I4015,4))</f>
        <v>0.99399999999999999</v>
      </c>
      <c r="M4015" s="134">
        <f>IF('2-E-Communication'!$AG$68="no","",ROUND($I4015,4))</f>
        <v>0.99399999999999999</v>
      </c>
    </row>
    <row r="4016" spans="9:13" x14ac:dyDescent="0.25">
      <c r="I4016" s="134">
        <f t="shared" si="255"/>
        <v>0.99500000000000077</v>
      </c>
      <c r="J4016" s="134">
        <f>IF('2-E-Communication'!$AG$65="no","",ROUND($I4016,4))</f>
        <v>0.995</v>
      </c>
      <c r="K4016" s="134">
        <f>IF('2-E-Communication'!$AG$66="no","",ROUND($I4016,4))</f>
        <v>0.995</v>
      </c>
      <c r="L4016" s="134">
        <f>IF('2-E-Communication'!$AG$67="no","",ROUND($I4016,4))</f>
        <v>0.995</v>
      </c>
      <c r="M4016" s="134">
        <f>IF('2-E-Communication'!$AG$68="no","",ROUND($I4016,4))</f>
        <v>0.995</v>
      </c>
    </row>
    <row r="4017" spans="9:13" x14ac:dyDescent="0.25">
      <c r="I4017" s="134">
        <f t="shared" si="255"/>
        <v>0.99600000000000077</v>
      </c>
      <c r="J4017" s="134">
        <f>IF('2-E-Communication'!$AG$65="no","",ROUND($I4017,4))</f>
        <v>0.996</v>
      </c>
      <c r="K4017" s="134">
        <f>IF('2-E-Communication'!$AG$66="no","",ROUND($I4017,4))</f>
        <v>0.996</v>
      </c>
      <c r="L4017" s="134">
        <f>IF('2-E-Communication'!$AG$67="no","",ROUND($I4017,4))</f>
        <v>0.996</v>
      </c>
      <c r="M4017" s="134">
        <f>IF('2-E-Communication'!$AG$68="no","",ROUND($I4017,4))</f>
        <v>0.996</v>
      </c>
    </row>
    <row r="4018" spans="9:13" x14ac:dyDescent="0.25">
      <c r="I4018" s="134">
        <f t="shared" si="255"/>
        <v>0.99700000000000077</v>
      </c>
      <c r="J4018" s="134">
        <f>IF('2-E-Communication'!$AG$65="no","",ROUND($I4018,4))</f>
        <v>0.997</v>
      </c>
      <c r="K4018" s="134">
        <f>IF('2-E-Communication'!$AG$66="no","",ROUND($I4018,4))</f>
        <v>0.997</v>
      </c>
      <c r="L4018" s="134">
        <f>IF('2-E-Communication'!$AG$67="no","",ROUND($I4018,4))</f>
        <v>0.997</v>
      </c>
      <c r="M4018" s="134">
        <f>IF('2-E-Communication'!$AG$68="no","",ROUND($I4018,4))</f>
        <v>0.997</v>
      </c>
    </row>
    <row r="4019" spans="9:13" x14ac:dyDescent="0.25">
      <c r="I4019" s="134">
        <f t="shared" si="255"/>
        <v>0.99800000000000078</v>
      </c>
      <c r="J4019" s="134">
        <f>IF('2-E-Communication'!$AG$65="no","",ROUND($I4019,4))</f>
        <v>0.998</v>
      </c>
      <c r="K4019" s="134">
        <f>IF('2-E-Communication'!$AG$66="no","",ROUND($I4019,4))</f>
        <v>0.998</v>
      </c>
      <c r="L4019" s="134">
        <f>IF('2-E-Communication'!$AG$67="no","",ROUND($I4019,4))</f>
        <v>0.998</v>
      </c>
      <c r="M4019" s="134">
        <f>IF('2-E-Communication'!$AG$68="no","",ROUND($I4019,4))</f>
        <v>0.998</v>
      </c>
    </row>
    <row r="4020" spans="9:13" x14ac:dyDescent="0.25">
      <c r="I4020" s="134">
        <f t="shared" si="255"/>
        <v>0.99900000000000078</v>
      </c>
      <c r="J4020" s="134">
        <f>IF('2-E-Communication'!$AG$65="no","",ROUND($I4020,4))</f>
        <v>0.999</v>
      </c>
      <c r="K4020" s="134">
        <f>IF('2-E-Communication'!$AG$66="no","",ROUND($I4020,4))</f>
        <v>0.999</v>
      </c>
      <c r="L4020" s="134">
        <f>IF('2-E-Communication'!$AG$67="no","",ROUND($I4020,4))</f>
        <v>0.999</v>
      </c>
      <c r="M4020" s="134">
        <f>IF('2-E-Communication'!$AG$68="no","",ROUND($I4020,4))</f>
        <v>0.999</v>
      </c>
    </row>
    <row r="4021" spans="9:13" x14ac:dyDescent="0.25">
      <c r="I4021" s="134">
        <f t="shared" si="255"/>
        <v>1.0000000000000007</v>
      </c>
      <c r="J4021" s="134">
        <f>IF('2-E-Communication'!$AG$65="no","",ROUND($I4021,4))</f>
        <v>1</v>
      </c>
      <c r="K4021" s="134">
        <f>IF('2-E-Communication'!$AG$66="no","",ROUND($I4021,4))</f>
        <v>1</v>
      </c>
      <c r="L4021" s="134">
        <f>IF('2-E-Communication'!$AG$67="no","",ROUND($I4021,4))</f>
        <v>1</v>
      </c>
      <c r="M4021" s="134">
        <f>IF('2-E-Communication'!$AG$68="no","",ROUND($I4021,4))</f>
        <v>1</v>
      </c>
    </row>
    <row r="4025" spans="9:13" x14ac:dyDescent="0.25">
      <c r="J4025" s="1">
        <f>IF(LEFT(J4027,14)="not applicable",1,COUNT(J4027:J5027))</f>
        <v>1001</v>
      </c>
      <c r="K4025" s="1">
        <f>IF(LEFT(K4027,14)="not applicable",1,COUNT(K4027:K5027))</f>
        <v>1001</v>
      </c>
      <c r="L4025" s="1">
        <f>IF(LEFT(L4027,14)="not applicable",1,COUNT(L4027:L5027))</f>
        <v>1001</v>
      </c>
      <c r="M4025" s="1">
        <f>IF(LEFT(M4027,14)="not applicable",1,COUNT(M4027:M5027))</f>
        <v>1001</v>
      </c>
    </row>
    <row r="4026" spans="9:13" x14ac:dyDescent="0.25">
      <c r="I4026" s="1" t="s">
        <v>500</v>
      </c>
      <c r="J4026" s="1" t="s">
        <v>501</v>
      </c>
      <c r="K4026" s="1" t="s">
        <v>502</v>
      </c>
      <c r="L4026" s="1" t="s">
        <v>503</v>
      </c>
      <c r="M4026" s="1" t="s">
        <v>504</v>
      </c>
    </row>
    <row r="4027" spans="9:13" x14ac:dyDescent="0.25">
      <c r="I4027" s="134">
        <v>0</v>
      </c>
      <c r="J4027" s="134">
        <f>IF('2-E-Communication'!$AI$65="no","not applicable (based on previous answers)",ROUND($I4027,4))</f>
        <v>0</v>
      </c>
      <c r="K4027" s="134">
        <f>IF('2-E-Communication'!$AI$66="no","not applicable (based on previous answers)",ROUND($I4027,4))</f>
        <v>0</v>
      </c>
      <c r="L4027" s="134">
        <f>IF('2-E-Communication'!$AI$67="no","not applicable (based on previous answers)",ROUND($I4027,4))</f>
        <v>0</v>
      </c>
      <c r="M4027" s="134">
        <f>IF('2-E-Communication'!$AI$68="no","not applicable (based on previous answers)",ROUND($I4027,4))</f>
        <v>0</v>
      </c>
    </row>
    <row r="4028" spans="9:13" x14ac:dyDescent="0.25">
      <c r="I4028" s="134">
        <f>I4027+0.001</f>
        <v>1E-3</v>
      </c>
      <c r="J4028" s="134">
        <f>IF('2-E-Communication'!$AI$65="no","",ROUND($I4028,4))</f>
        <v>1E-3</v>
      </c>
      <c r="K4028" s="134">
        <f>IF('2-E-Communication'!$AI$66="no","",ROUND($I4028,4))</f>
        <v>1E-3</v>
      </c>
      <c r="L4028" s="134">
        <f>IF('2-E-Communication'!$AI$67="no","",ROUND($I4028,4))</f>
        <v>1E-3</v>
      </c>
      <c r="M4028" s="134">
        <f>IF('2-E-Communication'!$AI$68="no","",ROUND($I4028,4))</f>
        <v>1E-3</v>
      </c>
    </row>
    <row r="4029" spans="9:13" x14ac:dyDescent="0.25">
      <c r="I4029" s="134">
        <f t="shared" ref="I4029:I4082" si="256">I4028+0.001</f>
        <v>2E-3</v>
      </c>
      <c r="J4029" s="134">
        <f>IF('2-E-Communication'!$AI$65="no","",ROUND($I4029,4))</f>
        <v>2E-3</v>
      </c>
      <c r="K4029" s="134">
        <f>IF('2-E-Communication'!$AI$66="no","",ROUND($I4029,4))</f>
        <v>2E-3</v>
      </c>
      <c r="L4029" s="134">
        <f>IF('2-E-Communication'!$AI$67="no","",ROUND($I4029,4))</f>
        <v>2E-3</v>
      </c>
      <c r="M4029" s="134">
        <f>IF('2-E-Communication'!$AI$68="no","",ROUND($I4029,4))</f>
        <v>2E-3</v>
      </c>
    </row>
    <row r="4030" spans="9:13" x14ac:dyDescent="0.25">
      <c r="I4030" s="134">
        <f>I4029+0.001</f>
        <v>3.0000000000000001E-3</v>
      </c>
      <c r="J4030" s="134">
        <f>IF('2-E-Communication'!$AI$65="no","",ROUND($I4030,4))</f>
        <v>3.0000000000000001E-3</v>
      </c>
      <c r="K4030" s="134">
        <f>IF('2-E-Communication'!$AI$66="no","",ROUND($I4030,4))</f>
        <v>3.0000000000000001E-3</v>
      </c>
      <c r="L4030" s="134">
        <f>IF('2-E-Communication'!$AI$67="no","",ROUND($I4030,4))</f>
        <v>3.0000000000000001E-3</v>
      </c>
      <c r="M4030" s="134">
        <f>IF('2-E-Communication'!$AI$68="no","",ROUND($I4030,4))</f>
        <v>3.0000000000000001E-3</v>
      </c>
    </row>
    <row r="4031" spans="9:13" x14ac:dyDescent="0.25">
      <c r="I4031" s="134">
        <f t="shared" si="256"/>
        <v>4.0000000000000001E-3</v>
      </c>
      <c r="J4031" s="134">
        <f>IF('2-E-Communication'!$AI$65="no","",ROUND($I4031,4))</f>
        <v>4.0000000000000001E-3</v>
      </c>
      <c r="K4031" s="134">
        <f>IF('2-E-Communication'!$AI$66="no","",ROUND($I4031,4))</f>
        <v>4.0000000000000001E-3</v>
      </c>
      <c r="L4031" s="134">
        <f>IF('2-E-Communication'!$AI$67="no","",ROUND($I4031,4))</f>
        <v>4.0000000000000001E-3</v>
      </c>
      <c r="M4031" s="134">
        <f>IF('2-E-Communication'!$AI$68="no","",ROUND($I4031,4))</f>
        <v>4.0000000000000001E-3</v>
      </c>
    </row>
    <row r="4032" spans="9:13" x14ac:dyDescent="0.25">
      <c r="I4032" s="134">
        <f>I4031+0.001</f>
        <v>5.0000000000000001E-3</v>
      </c>
      <c r="J4032" s="134">
        <f>IF('2-E-Communication'!$AI$65="no","",ROUND($I4032,4))</f>
        <v>5.0000000000000001E-3</v>
      </c>
      <c r="K4032" s="134">
        <f>IF('2-E-Communication'!$AI$66="no","",ROUND($I4032,4))</f>
        <v>5.0000000000000001E-3</v>
      </c>
      <c r="L4032" s="134">
        <f>IF('2-E-Communication'!$AI$67="no","",ROUND($I4032,4))</f>
        <v>5.0000000000000001E-3</v>
      </c>
      <c r="M4032" s="134">
        <f>IF('2-E-Communication'!$AI$68="no","",ROUND($I4032,4))</f>
        <v>5.0000000000000001E-3</v>
      </c>
    </row>
    <row r="4033" spans="9:13" x14ac:dyDescent="0.25">
      <c r="I4033" s="134">
        <f t="shared" si="256"/>
        <v>6.0000000000000001E-3</v>
      </c>
      <c r="J4033" s="134">
        <f>IF('2-E-Communication'!$AI$65="no","",ROUND($I4033,4))</f>
        <v>6.0000000000000001E-3</v>
      </c>
      <c r="K4033" s="134">
        <f>IF('2-E-Communication'!$AI$66="no","",ROUND($I4033,4))</f>
        <v>6.0000000000000001E-3</v>
      </c>
      <c r="L4033" s="134">
        <f>IF('2-E-Communication'!$AI$67="no","",ROUND($I4033,4))</f>
        <v>6.0000000000000001E-3</v>
      </c>
      <c r="M4033" s="134">
        <f>IF('2-E-Communication'!$AI$68="no","",ROUND($I4033,4))</f>
        <v>6.0000000000000001E-3</v>
      </c>
    </row>
    <row r="4034" spans="9:13" x14ac:dyDescent="0.25">
      <c r="I4034" s="134">
        <f t="shared" si="256"/>
        <v>7.0000000000000001E-3</v>
      </c>
      <c r="J4034" s="134">
        <f>IF('2-E-Communication'!$AI$65="no","",ROUND($I4034,4))</f>
        <v>7.0000000000000001E-3</v>
      </c>
      <c r="K4034" s="134">
        <f>IF('2-E-Communication'!$AI$66="no","",ROUND($I4034,4))</f>
        <v>7.0000000000000001E-3</v>
      </c>
      <c r="L4034" s="134">
        <f>IF('2-E-Communication'!$AI$67="no","",ROUND($I4034,4))</f>
        <v>7.0000000000000001E-3</v>
      </c>
      <c r="M4034" s="134">
        <f>IF('2-E-Communication'!$AI$68="no","",ROUND($I4034,4))</f>
        <v>7.0000000000000001E-3</v>
      </c>
    </row>
    <row r="4035" spans="9:13" x14ac:dyDescent="0.25">
      <c r="I4035" s="134">
        <f t="shared" si="256"/>
        <v>8.0000000000000002E-3</v>
      </c>
      <c r="J4035" s="134">
        <f>IF('2-E-Communication'!$AI$65="no","",ROUND($I4035,4))</f>
        <v>8.0000000000000002E-3</v>
      </c>
      <c r="K4035" s="134">
        <f>IF('2-E-Communication'!$AI$66="no","",ROUND($I4035,4))</f>
        <v>8.0000000000000002E-3</v>
      </c>
      <c r="L4035" s="134">
        <f>IF('2-E-Communication'!$AI$67="no","",ROUND($I4035,4))</f>
        <v>8.0000000000000002E-3</v>
      </c>
      <c r="M4035" s="134">
        <f>IF('2-E-Communication'!$AI$68="no","",ROUND($I4035,4))</f>
        <v>8.0000000000000002E-3</v>
      </c>
    </row>
    <row r="4036" spans="9:13" x14ac:dyDescent="0.25">
      <c r="I4036" s="134">
        <f t="shared" si="256"/>
        <v>9.0000000000000011E-3</v>
      </c>
      <c r="J4036" s="134">
        <f>IF('2-E-Communication'!$AI$65="no","",ROUND($I4036,4))</f>
        <v>8.9999999999999993E-3</v>
      </c>
      <c r="K4036" s="134">
        <f>IF('2-E-Communication'!$AI$66="no","",ROUND($I4036,4))</f>
        <v>8.9999999999999993E-3</v>
      </c>
      <c r="L4036" s="134">
        <f>IF('2-E-Communication'!$AI$67="no","",ROUND($I4036,4))</f>
        <v>8.9999999999999993E-3</v>
      </c>
      <c r="M4036" s="134">
        <f>IF('2-E-Communication'!$AI$68="no","",ROUND($I4036,4))</f>
        <v>8.9999999999999993E-3</v>
      </c>
    </row>
    <row r="4037" spans="9:13" x14ac:dyDescent="0.25">
      <c r="I4037" s="134">
        <f t="shared" si="256"/>
        <v>1.0000000000000002E-2</v>
      </c>
      <c r="J4037" s="134">
        <f>IF('2-E-Communication'!$AI$65="no","",ROUND($I4037,4))</f>
        <v>0.01</v>
      </c>
      <c r="K4037" s="134">
        <f>IF('2-E-Communication'!$AI$66="no","",ROUND($I4037,4))</f>
        <v>0.01</v>
      </c>
      <c r="L4037" s="134">
        <f>IF('2-E-Communication'!$AI$67="no","",ROUND($I4037,4))</f>
        <v>0.01</v>
      </c>
      <c r="M4037" s="134">
        <f>IF('2-E-Communication'!$AI$68="no","",ROUND($I4037,4))</f>
        <v>0.01</v>
      </c>
    </row>
    <row r="4038" spans="9:13" x14ac:dyDescent="0.25">
      <c r="I4038" s="134">
        <f t="shared" si="256"/>
        <v>1.1000000000000003E-2</v>
      </c>
      <c r="J4038" s="134">
        <f>IF('2-E-Communication'!$AI$65="no","",ROUND($I4038,4))</f>
        <v>1.0999999999999999E-2</v>
      </c>
      <c r="K4038" s="134">
        <f>IF('2-E-Communication'!$AI$66="no","",ROUND($I4038,4))</f>
        <v>1.0999999999999999E-2</v>
      </c>
      <c r="L4038" s="134">
        <f>IF('2-E-Communication'!$AI$67="no","",ROUND($I4038,4))</f>
        <v>1.0999999999999999E-2</v>
      </c>
      <c r="M4038" s="134">
        <f>IF('2-E-Communication'!$AI$68="no","",ROUND($I4038,4))</f>
        <v>1.0999999999999999E-2</v>
      </c>
    </row>
    <row r="4039" spans="9:13" x14ac:dyDescent="0.25">
      <c r="I4039" s="134">
        <f t="shared" si="256"/>
        <v>1.2000000000000004E-2</v>
      </c>
      <c r="J4039" s="134">
        <f>IF('2-E-Communication'!$AI$65="no","",ROUND($I4039,4))</f>
        <v>1.2E-2</v>
      </c>
      <c r="K4039" s="134">
        <f>IF('2-E-Communication'!$AI$66="no","",ROUND($I4039,4))</f>
        <v>1.2E-2</v>
      </c>
      <c r="L4039" s="134">
        <f>IF('2-E-Communication'!$AI$67="no","",ROUND($I4039,4))</f>
        <v>1.2E-2</v>
      </c>
      <c r="M4039" s="134">
        <f>IF('2-E-Communication'!$AI$68="no","",ROUND($I4039,4))</f>
        <v>1.2E-2</v>
      </c>
    </row>
    <row r="4040" spans="9:13" x14ac:dyDescent="0.25">
      <c r="I4040" s="134">
        <f t="shared" si="256"/>
        <v>1.3000000000000005E-2</v>
      </c>
      <c r="J4040" s="134">
        <f>IF('2-E-Communication'!$AI$65="no","",ROUND($I4040,4))</f>
        <v>1.2999999999999999E-2</v>
      </c>
      <c r="K4040" s="134">
        <f>IF('2-E-Communication'!$AI$66="no","",ROUND($I4040,4))</f>
        <v>1.2999999999999999E-2</v>
      </c>
      <c r="L4040" s="134">
        <f>IF('2-E-Communication'!$AI$67="no","",ROUND($I4040,4))</f>
        <v>1.2999999999999999E-2</v>
      </c>
      <c r="M4040" s="134">
        <f>IF('2-E-Communication'!$AI$68="no","",ROUND($I4040,4))</f>
        <v>1.2999999999999999E-2</v>
      </c>
    </row>
    <row r="4041" spans="9:13" x14ac:dyDescent="0.25">
      <c r="I4041" s="134">
        <f t="shared" si="256"/>
        <v>1.4000000000000005E-2</v>
      </c>
      <c r="J4041" s="134">
        <f>IF('2-E-Communication'!$AI$65="no","",ROUND($I4041,4))</f>
        <v>1.4E-2</v>
      </c>
      <c r="K4041" s="134">
        <f>IF('2-E-Communication'!$AI$66="no","",ROUND($I4041,4))</f>
        <v>1.4E-2</v>
      </c>
      <c r="L4041" s="134">
        <f>IF('2-E-Communication'!$AI$67="no","",ROUND($I4041,4))</f>
        <v>1.4E-2</v>
      </c>
      <c r="M4041" s="134">
        <f>IF('2-E-Communication'!$AI$68="no","",ROUND($I4041,4))</f>
        <v>1.4E-2</v>
      </c>
    </row>
    <row r="4042" spans="9:13" x14ac:dyDescent="0.25">
      <c r="I4042" s="134">
        <f>I4041+0.001</f>
        <v>1.5000000000000006E-2</v>
      </c>
      <c r="J4042" s="134">
        <f>IF('2-E-Communication'!$AI$65="no","",ROUND($I4042,4))</f>
        <v>1.4999999999999999E-2</v>
      </c>
      <c r="K4042" s="134">
        <f>IF('2-E-Communication'!$AI$66="no","",ROUND($I4042,4))</f>
        <v>1.4999999999999999E-2</v>
      </c>
      <c r="L4042" s="134">
        <f>IF('2-E-Communication'!$AI$67="no","",ROUND($I4042,4))</f>
        <v>1.4999999999999999E-2</v>
      </c>
      <c r="M4042" s="134">
        <f>IF('2-E-Communication'!$AI$68="no","",ROUND($I4042,4))</f>
        <v>1.4999999999999999E-2</v>
      </c>
    </row>
    <row r="4043" spans="9:13" x14ac:dyDescent="0.25">
      <c r="I4043" s="134">
        <f t="shared" si="256"/>
        <v>1.6000000000000007E-2</v>
      </c>
      <c r="J4043" s="134">
        <f>IF('2-E-Communication'!$AI$65="no","",ROUND($I4043,4))</f>
        <v>1.6E-2</v>
      </c>
      <c r="K4043" s="134">
        <f>IF('2-E-Communication'!$AI$66="no","",ROUND($I4043,4))</f>
        <v>1.6E-2</v>
      </c>
      <c r="L4043" s="134">
        <f>IF('2-E-Communication'!$AI$67="no","",ROUND($I4043,4))</f>
        <v>1.6E-2</v>
      </c>
      <c r="M4043" s="134">
        <f>IF('2-E-Communication'!$AI$68="no","",ROUND($I4043,4))</f>
        <v>1.6E-2</v>
      </c>
    </row>
    <row r="4044" spans="9:13" x14ac:dyDescent="0.25">
      <c r="I4044" s="134">
        <f t="shared" si="256"/>
        <v>1.7000000000000008E-2</v>
      </c>
      <c r="J4044" s="134">
        <f>IF('2-E-Communication'!$AI$65="no","",ROUND($I4044,4))</f>
        <v>1.7000000000000001E-2</v>
      </c>
      <c r="K4044" s="134">
        <f>IF('2-E-Communication'!$AI$66="no","",ROUND($I4044,4))</f>
        <v>1.7000000000000001E-2</v>
      </c>
      <c r="L4044" s="134">
        <f>IF('2-E-Communication'!$AI$67="no","",ROUND($I4044,4))</f>
        <v>1.7000000000000001E-2</v>
      </c>
      <c r="M4044" s="134">
        <f>IF('2-E-Communication'!$AI$68="no","",ROUND($I4044,4))</f>
        <v>1.7000000000000001E-2</v>
      </c>
    </row>
    <row r="4045" spans="9:13" x14ac:dyDescent="0.25">
      <c r="I4045" s="134">
        <f t="shared" si="256"/>
        <v>1.8000000000000009E-2</v>
      </c>
      <c r="J4045" s="134">
        <f>IF('2-E-Communication'!$AI$65="no","",ROUND($I4045,4))</f>
        <v>1.7999999999999999E-2</v>
      </c>
      <c r="K4045" s="134">
        <f>IF('2-E-Communication'!$AI$66="no","",ROUND($I4045,4))</f>
        <v>1.7999999999999999E-2</v>
      </c>
      <c r="L4045" s="134">
        <f>IF('2-E-Communication'!$AI$67="no","",ROUND($I4045,4))</f>
        <v>1.7999999999999999E-2</v>
      </c>
      <c r="M4045" s="134">
        <f>IF('2-E-Communication'!$AI$68="no","",ROUND($I4045,4))</f>
        <v>1.7999999999999999E-2</v>
      </c>
    </row>
    <row r="4046" spans="9:13" x14ac:dyDescent="0.25">
      <c r="I4046" s="134">
        <f t="shared" si="256"/>
        <v>1.900000000000001E-2</v>
      </c>
      <c r="J4046" s="134">
        <f>IF('2-E-Communication'!$AI$65="no","",ROUND($I4046,4))</f>
        <v>1.9E-2</v>
      </c>
      <c r="K4046" s="134">
        <f>IF('2-E-Communication'!$AI$66="no","",ROUND($I4046,4))</f>
        <v>1.9E-2</v>
      </c>
      <c r="L4046" s="134">
        <f>IF('2-E-Communication'!$AI$67="no","",ROUND($I4046,4))</f>
        <v>1.9E-2</v>
      </c>
      <c r="M4046" s="134">
        <f>IF('2-E-Communication'!$AI$68="no","",ROUND($I4046,4))</f>
        <v>1.9E-2</v>
      </c>
    </row>
    <row r="4047" spans="9:13" x14ac:dyDescent="0.25">
      <c r="I4047" s="134">
        <f t="shared" si="256"/>
        <v>2.0000000000000011E-2</v>
      </c>
      <c r="J4047" s="134">
        <f>IF('2-E-Communication'!$AI$65="no","",ROUND($I4047,4))</f>
        <v>0.02</v>
      </c>
      <c r="K4047" s="134">
        <f>IF('2-E-Communication'!$AI$66="no","",ROUND($I4047,4))</f>
        <v>0.02</v>
      </c>
      <c r="L4047" s="134">
        <f>IF('2-E-Communication'!$AI$67="no","",ROUND($I4047,4))</f>
        <v>0.02</v>
      </c>
      <c r="M4047" s="134">
        <f>IF('2-E-Communication'!$AI$68="no","",ROUND($I4047,4))</f>
        <v>0.02</v>
      </c>
    </row>
    <row r="4048" spans="9:13" x14ac:dyDescent="0.25">
      <c r="I4048" s="134">
        <f t="shared" si="256"/>
        <v>2.1000000000000012E-2</v>
      </c>
      <c r="J4048" s="134">
        <f>IF('2-E-Communication'!$AI$65="no","",ROUND($I4048,4))</f>
        <v>2.1000000000000001E-2</v>
      </c>
      <c r="K4048" s="134">
        <f>IF('2-E-Communication'!$AI$66="no","",ROUND($I4048,4))</f>
        <v>2.1000000000000001E-2</v>
      </c>
      <c r="L4048" s="134">
        <f>IF('2-E-Communication'!$AI$67="no","",ROUND($I4048,4))</f>
        <v>2.1000000000000001E-2</v>
      </c>
      <c r="M4048" s="134">
        <f>IF('2-E-Communication'!$AI$68="no","",ROUND($I4048,4))</f>
        <v>2.1000000000000001E-2</v>
      </c>
    </row>
    <row r="4049" spans="9:13" x14ac:dyDescent="0.25">
      <c r="I4049" s="134">
        <f t="shared" si="256"/>
        <v>2.2000000000000013E-2</v>
      </c>
      <c r="J4049" s="134">
        <f>IF('2-E-Communication'!$AI$65="no","",ROUND($I4049,4))</f>
        <v>2.1999999999999999E-2</v>
      </c>
      <c r="K4049" s="134">
        <f>IF('2-E-Communication'!$AI$66="no","",ROUND($I4049,4))</f>
        <v>2.1999999999999999E-2</v>
      </c>
      <c r="L4049" s="134">
        <f>IF('2-E-Communication'!$AI$67="no","",ROUND($I4049,4))</f>
        <v>2.1999999999999999E-2</v>
      </c>
      <c r="M4049" s="134">
        <f>IF('2-E-Communication'!$AI$68="no","",ROUND($I4049,4))</f>
        <v>2.1999999999999999E-2</v>
      </c>
    </row>
    <row r="4050" spans="9:13" x14ac:dyDescent="0.25">
      <c r="I4050" s="134">
        <f t="shared" si="256"/>
        <v>2.3000000000000013E-2</v>
      </c>
      <c r="J4050" s="134">
        <f>IF('2-E-Communication'!$AI$65="no","",ROUND($I4050,4))</f>
        <v>2.3E-2</v>
      </c>
      <c r="K4050" s="134">
        <f>IF('2-E-Communication'!$AI$66="no","",ROUND($I4050,4))</f>
        <v>2.3E-2</v>
      </c>
      <c r="L4050" s="134">
        <f>IF('2-E-Communication'!$AI$67="no","",ROUND($I4050,4))</f>
        <v>2.3E-2</v>
      </c>
      <c r="M4050" s="134">
        <f>IF('2-E-Communication'!$AI$68="no","",ROUND($I4050,4))</f>
        <v>2.3E-2</v>
      </c>
    </row>
    <row r="4051" spans="9:13" x14ac:dyDescent="0.25">
      <c r="I4051" s="134">
        <f t="shared" si="256"/>
        <v>2.4000000000000014E-2</v>
      </c>
      <c r="J4051" s="134">
        <f>IF('2-E-Communication'!$AI$65="no","",ROUND($I4051,4))</f>
        <v>2.4E-2</v>
      </c>
      <c r="K4051" s="134">
        <f>IF('2-E-Communication'!$AI$66="no","",ROUND($I4051,4))</f>
        <v>2.4E-2</v>
      </c>
      <c r="L4051" s="134">
        <f>IF('2-E-Communication'!$AI$67="no","",ROUND($I4051,4))</f>
        <v>2.4E-2</v>
      </c>
      <c r="M4051" s="134">
        <f>IF('2-E-Communication'!$AI$68="no","",ROUND($I4051,4))</f>
        <v>2.4E-2</v>
      </c>
    </row>
    <row r="4052" spans="9:13" x14ac:dyDescent="0.25">
      <c r="I4052" s="134">
        <f t="shared" si="256"/>
        <v>2.5000000000000015E-2</v>
      </c>
      <c r="J4052" s="134">
        <f>IF('2-E-Communication'!$AI$65="no","",ROUND($I4052,4))</f>
        <v>2.5000000000000001E-2</v>
      </c>
      <c r="K4052" s="134">
        <f>IF('2-E-Communication'!$AI$66="no","",ROUND($I4052,4))</f>
        <v>2.5000000000000001E-2</v>
      </c>
      <c r="L4052" s="134">
        <f>IF('2-E-Communication'!$AI$67="no","",ROUND($I4052,4))</f>
        <v>2.5000000000000001E-2</v>
      </c>
      <c r="M4052" s="134">
        <f>IF('2-E-Communication'!$AI$68="no","",ROUND($I4052,4))</f>
        <v>2.5000000000000001E-2</v>
      </c>
    </row>
    <row r="4053" spans="9:13" x14ac:dyDescent="0.25">
      <c r="I4053" s="134">
        <f>I4052+0.001</f>
        <v>2.6000000000000016E-2</v>
      </c>
      <c r="J4053" s="134">
        <f>IF('2-E-Communication'!$AI$65="no","",ROUND($I4053,4))</f>
        <v>2.5999999999999999E-2</v>
      </c>
      <c r="K4053" s="134">
        <f>IF('2-E-Communication'!$AI$66="no","",ROUND($I4053,4))</f>
        <v>2.5999999999999999E-2</v>
      </c>
      <c r="L4053" s="134">
        <f>IF('2-E-Communication'!$AI$67="no","",ROUND($I4053,4))</f>
        <v>2.5999999999999999E-2</v>
      </c>
      <c r="M4053" s="134">
        <f>IF('2-E-Communication'!$AI$68="no","",ROUND($I4053,4))</f>
        <v>2.5999999999999999E-2</v>
      </c>
    </row>
    <row r="4054" spans="9:13" x14ac:dyDescent="0.25">
      <c r="I4054" s="134">
        <f t="shared" si="256"/>
        <v>2.7000000000000017E-2</v>
      </c>
      <c r="J4054" s="134">
        <f>IF('2-E-Communication'!$AI$65="no","",ROUND($I4054,4))</f>
        <v>2.7E-2</v>
      </c>
      <c r="K4054" s="134">
        <f>IF('2-E-Communication'!$AI$66="no","",ROUND($I4054,4))</f>
        <v>2.7E-2</v>
      </c>
      <c r="L4054" s="134">
        <f>IF('2-E-Communication'!$AI$67="no","",ROUND($I4054,4))</f>
        <v>2.7E-2</v>
      </c>
      <c r="M4054" s="134">
        <f>IF('2-E-Communication'!$AI$68="no","",ROUND($I4054,4))</f>
        <v>2.7E-2</v>
      </c>
    </row>
    <row r="4055" spans="9:13" x14ac:dyDescent="0.25">
      <c r="I4055" s="134">
        <f t="shared" si="256"/>
        <v>2.8000000000000018E-2</v>
      </c>
      <c r="J4055" s="134">
        <f>IF('2-E-Communication'!$AI$65="no","",ROUND($I4055,4))</f>
        <v>2.8000000000000001E-2</v>
      </c>
      <c r="K4055" s="134">
        <f>IF('2-E-Communication'!$AI$66="no","",ROUND($I4055,4))</f>
        <v>2.8000000000000001E-2</v>
      </c>
      <c r="L4055" s="134">
        <f>IF('2-E-Communication'!$AI$67="no","",ROUND($I4055,4))</f>
        <v>2.8000000000000001E-2</v>
      </c>
      <c r="M4055" s="134">
        <f>IF('2-E-Communication'!$AI$68="no","",ROUND($I4055,4))</f>
        <v>2.8000000000000001E-2</v>
      </c>
    </row>
    <row r="4056" spans="9:13" x14ac:dyDescent="0.25">
      <c r="I4056" s="134">
        <f t="shared" si="256"/>
        <v>2.9000000000000019E-2</v>
      </c>
      <c r="J4056" s="134">
        <f>IF('2-E-Communication'!$AI$65="no","",ROUND($I4056,4))</f>
        <v>2.9000000000000001E-2</v>
      </c>
      <c r="K4056" s="134">
        <f>IF('2-E-Communication'!$AI$66="no","",ROUND($I4056,4))</f>
        <v>2.9000000000000001E-2</v>
      </c>
      <c r="L4056" s="134">
        <f>IF('2-E-Communication'!$AI$67="no","",ROUND($I4056,4))</f>
        <v>2.9000000000000001E-2</v>
      </c>
      <c r="M4056" s="134">
        <f>IF('2-E-Communication'!$AI$68="no","",ROUND($I4056,4))</f>
        <v>2.9000000000000001E-2</v>
      </c>
    </row>
    <row r="4057" spans="9:13" x14ac:dyDescent="0.25">
      <c r="I4057" s="134">
        <f t="shared" si="256"/>
        <v>3.000000000000002E-2</v>
      </c>
      <c r="J4057" s="134">
        <f>IF('2-E-Communication'!$AI$65="no","",ROUND($I4057,4))</f>
        <v>0.03</v>
      </c>
      <c r="K4057" s="134">
        <f>IF('2-E-Communication'!$AI$66="no","",ROUND($I4057,4))</f>
        <v>0.03</v>
      </c>
      <c r="L4057" s="134">
        <f>IF('2-E-Communication'!$AI$67="no","",ROUND($I4057,4))</f>
        <v>0.03</v>
      </c>
      <c r="M4057" s="134">
        <f>IF('2-E-Communication'!$AI$68="no","",ROUND($I4057,4))</f>
        <v>0.03</v>
      </c>
    </row>
    <row r="4058" spans="9:13" x14ac:dyDescent="0.25">
      <c r="I4058" s="134">
        <f t="shared" si="256"/>
        <v>3.1000000000000021E-2</v>
      </c>
      <c r="J4058" s="134">
        <f>IF('2-E-Communication'!$AI$65="no","",ROUND($I4058,4))</f>
        <v>3.1E-2</v>
      </c>
      <c r="K4058" s="134">
        <f>IF('2-E-Communication'!$AI$66="no","",ROUND($I4058,4))</f>
        <v>3.1E-2</v>
      </c>
      <c r="L4058" s="134">
        <f>IF('2-E-Communication'!$AI$67="no","",ROUND($I4058,4))</f>
        <v>3.1E-2</v>
      </c>
      <c r="M4058" s="134">
        <f>IF('2-E-Communication'!$AI$68="no","",ROUND($I4058,4))</f>
        <v>3.1E-2</v>
      </c>
    </row>
    <row r="4059" spans="9:13" x14ac:dyDescent="0.25">
      <c r="I4059" s="134">
        <f t="shared" si="256"/>
        <v>3.2000000000000021E-2</v>
      </c>
      <c r="J4059" s="134">
        <f>IF('2-E-Communication'!$AI$65="no","",ROUND($I4059,4))</f>
        <v>3.2000000000000001E-2</v>
      </c>
      <c r="K4059" s="134">
        <f>IF('2-E-Communication'!$AI$66="no","",ROUND($I4059,4))</f>
        <v>3.2000000000000001E-2</v>
      </c>
      <c r="L4059" s="134">
        <f>IF('2-E-Communication'!$AI$67="no","",ROUND($I4059,4))</f>
        <v>3.2000000000000001E-2</v>
      </c>
      <c r="M4059" s="134">
        <f>IF('2-E-Communication'!$AI$68="no","",ROUND($I4059,4))</f>
        <v>3.2000000000000001E-2</v>
      </c>
    </row>
    <row r="4060" spans="9:13" x14ac:dyDescent="0.25">
      <c r="I4060" s="134">
        <f t="shared" si="256"/>
        <v>3.3000000000000022E-2</v>
      </c>
      <c r="J4060" s="134">
        <f>IF('2-E-Communication'!$AI$65="no","",ROUND($I4060,4))</f>
        <v>3.3000000000000002E-2</v>
      </c>
      <c r="K4060" s="134">
        <f>IF('2-E-Communication'!$AI$66="no","",ROUND($I4060,4))</f>
        <v>3.3000000000000002E-2</v>
      </c>
      <c r="L4060" s="134">
        <f>IF('2-E-Communication'!$AI$67="no","",ROUND($I4060,4))</f>
        <v>3.3000000000000002E-2</v>
      </c>
      <c r="M4060" s="134">
        <f>IF('2-E-Communication'!$AI$68="no","",ROUND($I4060,4))</f>
        <v>3.3000000000000002E-2</v>
      </c>
    </row>
    <row r="4061" spans="9:13" x14ac:dyDescent="0.25">
      <c r="I4061" s="134">
        <f t="shared" si="256"/>
        <v>3.4000000000000023E-2</v>
      </c>
      <c r="J4061" s="134">
        <f>IF('2-E-Communication'!$AI$65="no","",ROUND($I4061,4))</f>
        <v>3.4000000000000002E-2</v>
      </c>
      <c r="K4061" s="134">
        <f>IF('2-E-Communication'!$AI$66="no","",ROUND($I4061,4))</f>
        <v>3.4000000000000002E-2</v>
      </c>
      <c r="L4061" s="134">
        <f>IF('2-E-Communication'!$AI$67="no","",ROUND($I4061,4))</f>
        <v>3.4000000000000002E-2</v>
      </c>
      <c r="M4061" s="134">
        <f>IF('2-E-Communication'!$AI$68="no","",ROUND($I4061,4))</f>
        <v>3.4000000000000002E-2</v>
      </c>
    </row>
    <row r="4062" spans="9:13" x14ac:dyDescent="0.25">
      <c r="I4062" s="134">
        <f t="shared" si="256"/>
        <v>3.5000000000000024E-2</v>
      </c>
      <c r="J4062" s="134">
        <f>IF('2-E-Communication'!$AI$65="no","",ROUND($I4062,4))</f>
        <v>3.5000000000000003E-2</v>
      </c>
      <c r="K4062" s="134">
        <f>IF('2-E-Communication'!$AI$66="no","",ROUND($I4062,4))</f>
        <v>3.5000000000000003E-2</v>
      </c>
      <c r="L4062" s="134">
        <f>IF('2-E-Communication'!$AI$67="no","",ROUND($I4062,4))</f>
        <v>3.5000000000000003E-2</v>
      </c>
      <c r="M4062" s="134">
        <f>IF('2-E-Communication'!$AI$68="no","",ROUND($I4062,4))</f>
        <v>3.5000000000000003E-2</v>
      </c>
    </row>
    <row r="4063" spans="9:13" x14ac:dyDescent="0.25">
      <c r="I4063" s="134">
        <f>I4062+0.001</f>
        <v>3.6000000000000025E-2</v>
      </c>
      <c r="J4063" s="134">
        <f>IF('2-E-Communication'!$AI$65="no","",ROUND($I4063,4))</f>
        <v>3.5999999999999997E-2</v>
      </c>
      <c r="K4063" s="134">
        <f>IF('2-E-Communication'!$AI$66="no","",ROUND($I4063,4))</f>
        <v>3.5999999999999997E-2</v>
      </c>
      <c r="L4063" s="134">
        <f>IF('2-E-Communication'!$AI$67="no","",ROUND($I4063,4))</f>
        <v>3.5999999999999997E-2</v>
      </c>
      <c r="M4063" s="134">
        <f>IF('2-E-Communication'!$AI$68="no","",ROUND($I4063,4))</f>
        <v>3.5999999999999997E-2</v>
      </c>
    </row>
    <row r="4064" spans="9:13" x14ac:dyDescent="0.25">
      <c r="I4064" s="134">
        <f t="shared" si="256"/>
        <v>3.7000000000000026E-2</v>
      </c>
      <c r="J4064" s="134">
        <f>IF('2-E-Communication'!$AI$65="no","",ROUND($I4064,4))</f>
        <v>3.6999999999999998E-2</v>
      </c>
      <c r="K4064" s="134">
        <f>IF('2-E-Communication'!$AI$66="no","",ROUND($I4064,4))</f>
        <v>3.6999999999999998E-2</v>
      </c>
      <c r="L4064" s="134">
        <f>IF('2-E-Communication'!$AI$67="no","",ROUND($I4064,4))</f>
        <v>3.6999999999999998E-2</v>
      </c>
      <c r="M4064" s="134">
        <f>IF('2-E-Communication'!$AI$68="no","",ROUND($I4064,4))</f>
        <v>3.6999999999999998E-2</v>
      </c>
    </row>
    <row r="4065" spans="9:13" x14ac:dyDescent="0.25">
      <c r="I4065" s="134">
        <f t="shared" si="256"/>
        <v>3.8000000000000027E-2</v>
      </c>
      <c r="J4065" s="134">
        <f>IF('2-E-Communication'!$AI$65="no","",ROUND($I4065,4))</f>
        <v>3.7999999999999999E-2</v>
      </c>
      <c r="K4065" s="134">
        <f>IF('2-E-Communication'!$AI$66="no","",ROUND($I4065,4))</f>
        <v>3.7999999999999999E-2</v>
      </c>
      <c r="L4065" s="134">
        <f>IF('2-E-Communication'!$AI$67="no","",ROUND($I4065,4))</f>
        <v>3.7999999999999999E-2</v>
      </c>
      <c r="M4065" s="134">
        <f>IF('2-E-Communication'!$AI$68="no","",ROUND($I4065,4))</f>
        <v>3.7999999999999999E-2</v>
      </c>
    </row>
    <row r="4066" spans="9:13" x14ac:dyDescent="0.25">
      <c r="I4066" s="134">
        <f t="shared" si="256"/>
        <v>3.9000000000000028E-2</v>
      </c>
      <c r="J4066" s="134">
        <f>IF('2-E-Communication'!$AI$65="no","",ROUND($I4066,4))</f>
        <v>3.9E-2</v>
      </c>
      <c r="K4066" s="134">
        <f>IF('2-E-Communication'!$AI$66="no","",ROUND($I4066,4))</f>
        <v>3.9E-2</v>
      </c>
      <c r="L4066" s="134">
        <f>IF('2-E-Communication'!$AI$67="no","",ROUND($I4066,4))</f>
        <v>3.9E-2</v>
      </c>
      <c r="M4066" s="134">
        <f>IF('2-E-Communication'!$AI$68="no","",ROUND($I4066,4))</f>
        <v>3.9E-2</v>
      </c>
    </row>
    <row r="4067" spans="9:13" x14ac:dyDescent="0.25">
      <c r="I4067" s="134">
        <f t="shared" si="256"/>
        <v>4.0000000000000029E-2</v>
      </c>
      <c r="J4067" s="134">
        <f>IF('2-E-Communication'!$AI$65="no","",ROUND($I4067,4))</f>
        <v>0.04</v>
      </c>
      <c r="K4067" s="134">
        <f>IF('2-E-Communication'!$AI$66="no","",ROUND($I4067,4))</f>
        <v>0.04</v>
      </c>
      <c r="L4067" s="134">
        <f>IF('2-E-Communication'!$AI$67="no","",ROUND($I4067,4))</f>
        <v>0.04</v>
      </c>
      <c r="M4067" s="134">
        <f>IF('2-E-Communication'!$AI$68="no","",ROUND($I4067,4))</f>
        <v>0.04</v>
      </c>
    </row>
    <row r="4068" spans="9:13" x14ac:dyDescent="0.25">
      <c r="I4068" s="134">
        <f t="shared" si="256"/>
        <v>4.1000000000000029E-2</v>
      </c>
      <c r="J4068" s="134">
        <f>IF('2-E-Communication'!$AI$65="no","",ROUND($I4068,4))</f>
        <v>4.1000000000000002E-2</v>
      </c>
      <c r="K4068" s="134">
        <f>IF('2-E-Communication'!$AI$66="no","",ROUND($I4068,4))</f>
        <v>4.1000000000000002E-2</v>
      </c>
      <c r="L4068" s="134">
        <f>IF('2-E-Communication'!$AI$67="no","",ROUND($I4068,4))</f>
        <v>4.1000000000000002E-2</v>
      </c>
      <c r="M4068" s="134">
        <f>IF('2-E-Communication'!$AI$68="no","",ROUND($I4068,4))</f>
        <v>4.1000000000000002E-2</v>
      </c>
    </row>
    <row r="4069" spans="9:13" x14ac:dyDescent="0.25">
      <c r="I4069" s="134">
        <f t="shared" si="256"/>
        <v>4.200000000000003E-2</v>
      </c>
      <c r="J4069" s="134">
        <f>IF('2-E-Communication'!$AI$65="no","",ROUND($I4069,4))</f>
        <v>4.2000000000000003E-2</v>
      </c>
      <c r="K4069" s="134">
        <f>IF('2-E-Communication'!$AI$66="no","",ROUND($I4069,4))</f>
        <v>4.2000000000000003E-2</v>
      </c>
      <c r="L4069" s="134">
        <f>IF('2-E-Communication'!$AI$67="no","",ROUND($I4069,4))</f>
        <v>4.2000000000000003E-2</v>
      </c>
      <c r="M4069" s="134">
        <f>IF('2-E-Communication'!$AI$68="no","",ROUND($I4069,4))</f>
        <v>4.2000000000000003E-2</v>
      </c>
    </row>
    <row r="4070" spans="9:13" x14ac:dyDescent="0.25">
      <c r="I4070" s="134">
        <f t="shared" si="256"/>
        <v>4.3000000000000031E-2</v>
      </c>
      <c r="J4070" s="134">
        <f>IF('2-E-Communication'!$AI$65="no","",ROUND($I4070,4))</f>
        <v>4.2999999999999997E-2</v>
      </c>
      <c r="K4070" s="134">
        <f>IF('2-E-Communication'!$AI$66="no","",ROUND($I4070,4))</f>
        <v>4.2999999999999997E-2</v>
      </c>
      <c r="L4070" s="134">
        <f>IF('2-E-Communication'!$AI$67="no","",ROUND($I4070,4))</f>
        <v>4.2999999999999997E-2</v>
      </c>
      <c r="M4070" s="134">
        <f>IF('2-E-Communication'!$AI$68="no","",ROUND($I4070,4))</f>
        <v>4.2999999999999997E-2</v>
      </c>
    </row>
    <row r="4071" spans="9:13" x14ac:dyDescent="0.25">
      <c r="I4071" s="134">
        <f t="shared" si="256"/>
        <v>4.4000000000000032E-2</v>
      </c>
      <c r="J4071" s="134">
        <f>IF('2-E-Communication'!$AI$65="no","",ROUND($I4071,4))</f>
        <v>4.3999999999999997E-2</v>
      </c>
      <c r="K4071" s="134">
        <f>IF('2-E-Communication'!$AI$66="no","",ROUND($I4071,4))</f>
        <v>4.3999999999999997E-2</v>
      </c>
      <c r="L4071" s="134">
        <f>IF('2-E-Communication'!$AI$67="no","",ROUND($I4071,4))</f>
        <v>4.3999999999999997E-2</v>
      </c>
      <c r="M4071" s="134">
        <f>IF('2-E-Communication'!$AI$68="no","",ROUND($I4071,4))</f>
        <v>4.3999999999999997E-2</v>
      </c>
    </row>
    <row r="4072" spans="9:13" x14ac:dyDescent="0.25">
      <c r="I4072" s="134">
        <f t="shared" si="256"/>
        <v>4.5000000000000033E-2</v>
      </c>
      <c r="J4072" s="134">
        <f>IF('2-E-Communication'!$AI$65="no","",ROUND($I4072,4))</f>
        <v>4.4999999999999998E-2</v>
      </c>
      <c r="K4072" s="134">
        <f>IF('2-E-Communication'!$AI$66="no","",ROUND($I4072,4))</f>
        <v>4.4999999999999998E-2</v>
      </c>
      <c r="L4072" s="134">
        <f>IF('2-E-Communication'!$AI$67="no","",ROUND($I4072,4))</f>
        <v>4.4999999999999998E-2</v>
      </c>
      <c r="M4072" s="134">
        <f>IF('2-E-Communication'!$AI$68="no","",ROUND($I4072,4))</f>
        <v>4.4999999999999998E-2</v>
      </c>
    </row>
    <row r="4073" spans="9:13" x14ac:dyDescent="0.25">
      <c r="I4073" s="134">
        <f>I4072+0.001</f>
        <v>4.6000000000000034E-2</v>
      </c>
      <c r="J4073" s="134">
        <f>IF('2-E-Communication'!$AI$65="no","",ROUND($I4073,4))</f>
        <v>4.5999999999999999E-2</v>
      </c>
      <c r="K4073" s="134">
        <f>IF('2-E-Communication'!$AI$66="no","",ROUND($I4073,4))</f>
        <v>4.5999999999999999E-2</v>
      </c>
      <c r="L4073" s="134">
        <f>IF('2-E-Communication'!$AI$67="no","",ROUND($I4073,4))</f>
        <v>4.5999999999999999E-2</v>
      </c>
      <c r="M4073" s="134">
        <f>IF('2-E-Communication'!$AI$68="no","",ROUND($I4073,4))</f>
        <v>4.5999999999999999E-2</v>
      </c>
    </row>
    <row r="4074" spans="9:13" x14ac:dyDescent="0.25">
      <c r="I4074" s="134">
        <f t="shared" si="256"/>
        <v>4.7000000000000035E-2</v>
      </c>
      <c r="J4074" s="134">
        <f>IF('2-E-Communication'!$AI$65="no","",ROUND($I4074,4))</f>
        <v>4.7E-2</v>
      </c>
      <c r="K4074" s="134">
        <f>IF('2-E-Communication'!$AI$66="no","",ROUND($I4074,4))</f>
        <v>4.7E-2</v>
      </c>
      <c r="L4074" s="134">
        <f>IF('2-E-Communication'!$AI$67="no","",ROUND($I4074,4))</f>
        <v>4.7E-2</v>
      </c>
      <c r="M4074" s="134">
        <f>IF('2-E-Communication'!$AI$68="no","",ROUND($I4074,4))</f>
        <v>4.7E-2</v>
      </c>
    </row>
    <row r="4075" spans="9:13" x14ac:dyDescent="0.25">
      <c r="I4075" s="134">
        <f t="shared" si="256"/>
        <v>4.8000000000000036E-2</v>
      </c>
      <c r="J4075" s="134">
        <f>IF('2-E-Communication'!$AI$65="no","",ROUND($I4075,4))</f>
        <v>4.8000000000000001E-2</v>
      </c>
      <c r="K4075" s="134">
        <f>IF('2-E-Communication'!$AI$66="no","",ROUND($I4075,4))</f>
        <v>4.8000000000000001E-2</v>
      </c>
      <c r="L4075" s="134">
        <f>IF('2-E-Communication'!$AI$67="no","",ROUND($I4075,4))</f>
        <v>4.8000000000000001E-2</v>
      </c>
      <c r="M4075" s="134">
        <f>IF('2-E-Communication'!$AI$68="no","",ROUND($I4075,4))</f>
        <v>4.8000000000000001E-2</v>
      </c>
    </row>
    <row r="4076" spans="9:13" x14ac:dyDescent="0.25">
      <c r="I4076" s="134">
        <f t="shared" si="256"/>
        <v>4.9000000000000037E-2</v>
      </c>
      <c r="J4076" s="134">
        <f>IF('2-E-Communication'!$AI$65="no","",ROUND($I4076,4))</f>
        <v>4.9000000000000002E-2</v>
      </c>
      <c r="K4076" s="134">
        <f>IF('2-E-Communication'!$AI$66="no","",ROUND($I4076,4))</f>
        <v>4.9000000000000002E-2</v>
      </c>
      <c r="L4076" s="134">
        <f>IF('2-E-Communication'!$AI$67="no","",ROUND($I4076,4))</f>
        <v>4.9000000000000002E-2</v>
      </c>
      <c r="M4076" s="134">
        <f>IF('2-E-Communication'!$AI$68="no","",ROUND($I4076,4))</f>
        <v>4.9000000000000002E-2</v>
      </c>
    </row>
    <row r="4077" spans="9:13" x14ac:dyDescent="0.25">
      <c r="I4077" s="134">
        <f t="shared" si="256"/>
        <v>5.0000000000000037E-2</v>
      </c>
      <c r="J4077" s="134">
        <f>IF('2-E-Communication'!$AI$65="no","",ROUND($I4077,4))</f>
        <v>0.05</v>
      </c>
      <c r="K4077" s="134">
        <f>IF('2-E-Communication'!$AI$66="no","",ROUND($I4077,4))</f>
        <v>0.05</v>
      </c>
      <c r="L4077" s="134">
        <f>IF('2-E-Communication'!$AI$67="no","",ROUND($I4077,4))</f>
        <v>0.05</v>
      </c>
      <c r="M4077" s="134">
        <f>IF('2-E-Communication'!$AI$68="no","",ROUND($I4077,4))</f>
        <v>0.05</v>
      </c>
    </row>
    <row r="4078" spans="9:13" x14ac:dyDescent="0.25">
      <c r="I4078" s="134">
        <f t="shared" si="256"/>
        <v>5.1000000000000038E-2</v>
      </c>
      <c r="J4078" s="134">
        <f>IF('2-E-Communication'!$AI$65="no","",ROUND($I4078,4))</f>
        <v>5.0999999999999997E-2</v>
      </c>
      <c r="K4078" s="134">
        <f>IF('2-E-Communication'!$AI$66="no","",ROUND($I4078,4))</f>
        <v>5.0999999999999997E-2</v>
      </c>
      <c r="L4078" s="134">
        <f>IF('2-E-Communication'!$AI$67="no","",ROUND($I4078,4))</f>
        <v>5.0999999999999997E-2</v>
      </c>
      <c r="M4078" s="134">
        <f>IF('2-E-Communication'!$AI$68="no","",ROUND($I4078,4))</f>
        <v>5.0999999999999997E-2</v>
      </c>
    </row>
    <row r="4079" spans="9:13" x14ac:dyDescent="0.25">
      <c r="I4079" s="134">
        <f t="shared" si="256"/>
        <v>5.2000000000000039E-2</v>
      </c>
      <c r="J4079" s="134">
        <f>IF('2-E-Communication'!$AI$65="no","",ROUND($I4079,4))</f>
        <v>5.1999999999999998E-2</v>
      </c>
      <c r="K4079" s="134">
        <f>IF('2-E-Communication'!$AI$66="no","",ROUND($I4079,4))</f>
        <v>5.1999999999999998E-2</v>
      </c>
      <c r="L4079" s="134">
        <f>IF('2-E-Communication'!$AI$67="no","",ROUND($I4079,4))</f>
        <v>5.1999999999999998E-2</v>
      </c>
      <c r="M4079" s="134">
        <f>IF('2-E-Communication'!$AI$68="no","",ROUND($I4079,4))</f>
        <v>5.1999999999999998E-2</v>
      </c>
    </row>
    <row r="4080" spans="9:13" x14ac:dyDescent="0.25">
      <c r="I4080" s="134">
        <f t="shared" si="256"/>
        <v>5.300000000000004E-2</v>
      </c>
      <c r="J4080" s="134">
        <f>IF('2-E-Communication'!$AI$65="no","",ROUND($I4080,4))</f>
        <v>5.2999999999999999E-2</v>
      </c>
      <c r="K4080" s="134">
        <f>IF('2-E-Communication'!$AI$66="no","",ROUND($I4080,4))</f>
        <v>5.2999999999999999E-2</v>
      </c>
      <c r="L4080" s="134">
        <f>IF('2-E-Communication'!$AI$67="no","",ROUND($I4080,4))</f>
        <v>5.2999999999999999E-2</v>
      </c>
      <c r="M4080" s="134">
        <f>IF('2-E-Communication'!$AI$68="no","",ROUND($I4080,4))</f>
        <v>5.2999999999999999E-2</v>
      </c>
    </row>
    <row r="4081" spans="9:13" x14ac:dyDescent="0.25">
      <c r="I4081" s="134">
        <f t="shared" si="256"/>
        <v>5.4000000000000041E-2</v>
      </c>
      <c r="J4081" s="134">
        <f>IF('2-E-Communication'!$AI$65="no","",ROUND($I4081,4))</f>
        <v>5.3999999999999999E-2</v>
      </c>
      <c r="K4081" s="134">
        <f>IF('2-E-Communication'!$AI$66="no","",ROUND($I4081,4))</f>
        <v>5.3999999999999999E-2</v>
      </c>
      <c r="L4081" s="134">
        <f>IF('2-E-Communication'!$AI$67="no","",ROUND($I4081,4))</f>
        <v>5.3999999999999999E-2</v>
      </c>
      <c r="M4081" s="134">
        <f>IF('2-E-Communication'!$AI$68="no","",ROUND($I4081,4))</f>
        <v>5.3999999999999999E-2</v>
      </c>
    </row>
    <row r="4082" spans="9:13" x14ac:dyDescent="0.25">
      <c r="I4082" s="134">
        <f t="shared" si="256"/>
        <v>5.5000000000000042E-2</v>
      </c>
      <c r="J4082" s="134">
        <f>IF('2-E-Communication'!$AI$65="no","",ROUND($I4082,4))</f>
        <v>5.5E-2</v>
      </c>
      <c r="K4082" s="134">
        <f>IF('2-E-Communication'!$AI$66="no","",ROUND($I4082,4))</f>
        <v>5.5E-2</v>
      </c>
      <c r="L4082" s="134">
        <f>IF('2-E-Communication'!$AI$67="no","",ROUND($I4082,4))</f>
        <v>5.5E-2</v>
      </c>
      <c r="M4082" s="134">
        <f>IF('2-E-Communication'!$AI$68="no","",ROUND($I4082,4))</f>
        <v>5.5E-2</v>
      </c>
    </row>
    <row r="4083" spans="9:13" x14ac:dyDescent="0.25">
      <c r="I4083" s="134">
        <f>I4082+0.001</f>
        <v>5.6000000000000043E-2</v>
      </c>
      <c r="J4083" s="134">
        <f>IF('2-E-Communication'!$AI$65="no","",ROUND($I4083,4))</f>
        <v>5.6000000000000001E-2</v>
      </c>
      <c r="K4083" s="134">
        <f>IF('2-E-Communication'!$AI$66="no","",ROUND($I4083,4))</f>
        <v>5.6000000000000001E-2</v>
      </c>
      <c r="L4083" s="134">
        <f>IF('2-E-Communication'!$AI$67="no","",ROUND($I4083,4))</f>
        <v>5.6000000000000001E-2</v>
      </c>
      <c r="M4083" s="134">
        <f>IF('2-E-Communication'!$AI$68="no","",ROUND($I4083,4))</f>
        <v>5.6000000000000001E-2</v>
      </c>
    </row>
    <row r="4084" spans="9:13" x14ac:dyDescent="0.25">
      <c r="I4084" s="134">
        <f t="shared" ref="I4084:I4147" si="257">I4083+0.001</f>
        <v>5.7000000000000044E-2</v>
      </c>
      <c r="J4084" s="134">
        <f>IF('2-E-Communication'!$AI$65="no","",ROUND($I4084,4))</f>
        <v>5.7000000000000002E-2</v>
      </c>
      <c r="K4084" s="134">
        <f>IF('2-E-Communication'!$AI$66="no","",ROUND($I4084,4))</f>
        <v>5.7000000000000002E-2</v>
      </c>
      <c r="L4084" s="134">
        <f>IF('2-E-Communication'!$AI$67="no","",ROUND($I4084,4))</f>
        <v>5.7000000000000002E-2</v>
      </c>
      <c r="M4084" s="134">
        <f>IF('2-E-Communication'!$AI$68="no","",ROUND($I4084,4))</f>
        <v>5.7000000000000002E-2</v>
      </c>
    </row>
    <row r="4085" spans="9:13" x14ac:dyDescent="0.25">
      <c r="I4085" s="134">
        <f t="shared" si="257"/>
        <v>5.8000000000000045E-2</v>
      </c>
      <c r="J4085" s="134">
        <f>IF('2-E-Communication'!$AI$65="no","",ROUND($I4085,4))</f>
        <v>5.8000000000000003E-2</v>
      </c>
      <c r="K4085" s="134">
        <f>IF('2-E-Communication'!$AI$66="no","",ROUND($I4085,4))</f>
        <v>5.8000000000000003E-2</v>
      </c>
      <c r="L4085" s="134">
        <f>IF('2-E-Communication'!$AI$67="no","",ROUND($I4085,4))</f>
        <v>5.8000000000000003E-2</v>
      </c>
      <c r="M4085" s="134">
        <f>IF('2-E-Communication'!$AI$68="no","",ROUND($I4085,4))</f>
        <v>5.8000000000000003E-2</v>
      </c>
    </row>
    <row r="4086" spans="9:13" x14ac:dyDescent="0.25">
      <c r="I4086" s="134">
        <f t="shared" si="257"/>
        <v>5.9000000000000045E-2</v>
      </c>
      <c r="J4086" s="134">
        <f>IF('2-E-Communication'!$AI$65="no","",ROUND($I4086,4))</f>
        <v>5.8999999999999997E-2</v>
      </c>
      <c r="K4086" s="134">
        <f>IF('2-E-Communication'!$AI$66="no","",ROUND($I4086,4))</f>
        <v>5.8999999999999997E-2</v>
      </c>
      <c r="L4086" s="134">
        <f>IF('2-E-Communication'!$AI$67="no","",ROUND($I4086,4))</f>
        <v>5.8999999999999997E-2</v>
      </c>
      <c r="M4086" s="134">
        <f>IF('2-E-Communication'!$AI$68="no","",ROUND($I4086,4))</f>
        <v>5.8999999999999997E-2</v>
      </c>
    </row>
    <row r="4087" spans="9:13" x14ac:dyDescent="0.25">
      <c r="I4087" s="134">
        <f t="shared" si="257"/>
        <v>6.0000000000000046E-2</v>
      </c>
      <c r="J4087" s="134">
        <f>IF('2-E-Communication'!$AI$65="no","",ROUND($I4087,4))</f>
        <v>0.06</v>
      </c>
      <c r="K4087" s="134">
        <f>IF('2-E-Communication'!$AI$66="no","",ROUND($I4087,4))</f>
        <v>0.06</v>
      </c>
      <c r="L4087" s="134">
        <f>IF('2-E-Communication'!$AI$67="no","",ROUND($I4087,4))</f>
        <v>0.06</v>
      </c>
      <c r="M4087" s="134">
        <f>IF('2-E-Communication'!$AI$68="no","",ROUND($I4087,4))</f>
        <v>0.06</v>
      </c>
    </row>
    <row r="4088" spans="9:13" x14ac:dyDescent="0.25">
      <c r="I4088" s="134">
        <f t="shared" si="257"/>
        <v>6.1000000000000047E-2</v>
      </c>
      <c r="J4088" s="134">
        <f>IF('2-E-Communication'!$AI$65="no","",ROUND($I4088,4))</f>
        <v>6.0999999999999999E-2</v>
      </c>
      <c r="K4088" s="134">
        <f>IF('2-E-Communication'!$AI$66="no","",ROUND($I4088,4))</f>
        <v>6.0999999999999999E-2</v>
      </c>
      <c r="L4088" s="134">
        <f>IF('2-E-Communication'!$AI$67="no","",ROUND($I4088,4))</f>
        <v>6.0999999999999999E-2</v>
      </c>
      <c r="M4088" s="134">
        <f>IF('2-E-Communication'!$AI$68="no","",ROUND($I4088,4))</f>
        <v>6.0999999999999999E-2</v>
      </c>
    </row>
    <row r="4089" spans="9:13" x14ac:dyDescent="0.25">
      <c r="I4089" s="134">
        <f t="shared" si="257"/>
        <v>6.2000000000000048E-2</v>
      </c>
      <c r="J4089" s="134">
        <f>IF('2-E-Communication'!$AI$65="no","",ROUND($I4089,4))</f>
        <v>6.2E-2</v>
      </c>
      <c r="K4089" s="134">
        <f>IF('2-E-Communication'!$AI$66="no","",ROUND($I4089,4))</f>
        <v>6.2E-2</v>
      </c>
      <c r="L4089" s="134">
        <f>IF('2-E-Communication'!$AI$67="no","",ROUND($I4089,4))</f>
        <v>6.2E-2</v>
      </c>
      <c r="M4089" s="134">
        <f>IF('2-E-Communication'!$AI$68="no","",ROUND($I4089,4))</f>
        <v>6.2E-2</v>
      </c>
    </row>
    <row r="4090" spans="9:13" x14ac:dyDescent="0.25">
      <c r="I4090" s="134">
        <f t="shared" si="257"/>
        <v>6.3000000000000042E-2</v>
      </c>
      <c r="J4090" s="134">
        <f>IF('2-E-Communication'!$AI$65="no","",ROUND($I4090,4))</f>
        <v>6.3E-2</v>
      </c>
      <c r="K4090" s="134">
        <f>IF('2-E-Communication'!$AI$66="no","",ROUND($I4090,4))</f>
        <v>6.3E-2</v>
      </c>
      <c r="L4090" s="134">
        <f>IF('2-E-Communication'!$AI$67="no","",ROUND($I4090,4))</f>
        <v>6.3E-2</v>
      </c>
      <c r="M4090" s="134">
        <f>IF('2-E-Communication'!$AI$68="no","",ROUND($I4090,4))</f>
        <v>6.3E-2</v>
      </c>
    </row>
    <row r="4091" spans="9:13" x14ac:dyDescent="0.25">
      <c r="I4091" s="134">
        <f t="shared" si="257"/>
        <v>6.4000000000000043E-2</v>
      </c>
      <c r="J4091" s="134">
        <f>IF('2-E-Communication'!$AI$65="no","",ROUND($I4091,4))</f>
        <v>6.4000000000000001E-2</v>
      </c>
      <c r="K4091" s="134">
        <f>IF('2-E-Communication'!$AI$66="no","",ROUND($I4091,4))</f>
        <v>6.4000000000000001E-2</v>
      </c>
      <c r="L4091" s="134">
        <f>IF('2-E-Communication'!$AI$67="no","",ROUND($I4091,4))</f>
        <v>6.4000000000000001E-2</v>
      </c>
      <c r="M4091" s="134">
        <f>IF('2-E-Communication'!$AI$68="no","",ROUND($I4091,4))</f>
        <v>6.4000000000000001E-2</v>
      </c>
    </row>
    <row r="4092" spans="9:13" x14ac:dyDescent="0.25">
      <c r="I4092" s="134">
        <f t="shared" si="257"/>
        <v>6.5000000000000044E-2</v>
      </c>
      <c r="J4092" s="134">
        <f>IF('2-E-Communication'!$AI$65="no","",ROUND($I4092,4))</f>
        <v>6.5000000000000002E-2</v>
      </c>
      <c r="K4092" s="134">
        <f>IF('2-E-Communication'!$AI$66="no","",ROUND($I4092,4))</f>
        <v>6.5000000000000002E-2</v>
      </c>
      <c r="L4092" s="134">
        <f>IF('2-E-Communication'!$AI$67="no","",ROUND($I4092,4))</f>
        <v>6.5000000000000002E-2</v>
      </c>
      <c r="M4092" s="134">
        <f>IF('2-E-Communication'!$AI$68="no","",ROUND($I4092,4))</f>
        <v>6.5000000000000002E-2</v>
      </c>
    </row>
    <row r="4093" spans="9:13" x14ac:dyDescent="0.25">
      <c r="I4093" s="134">
        <f t="shared" si="257"/>
        <v>6.6000000000000045E-2</v>
      </c>
      <c r="J4093" s="134">
        <f>IF('2-E-Communication'!$AI$65="no","",ROUND($I4093,4))</f>
        <v>6.6000000000000003E-2</v>
      </c>
      <c r="K4093" s="134">
        <f>IF('2-E-Communication'!$AI$66="no","",ROUND($I4093,4))</f>
        <v>6.6000000000000003E-2</v>
      </c>
      <c r="L4093" s="134">
        <f>IF('2-E-Communication'!$AI$67="no","",ROUND($I4093,4))</f>
        <v>6.6000000000000003E-2</v>
      </c>
      <c r="M4093" s="134">
        <f>IF('2-E-Communication'!$AI$68="no","",ROUND($I4093,4))</f>
        <v>6.6000000000000003E-2</v>
      </c>
    </row>
    <row r="4094" spans="9:13" x14ac:dyDescent="0.25">
      <c r="I4094" s="134">
        <f t="shared" si="257"/>
        <v>6.7000000000000046E-2</v>
      </c>
      <c r="J4094" s="134">
        <f>IF('2-E-Communication'!$AI$65="no","",ROUND($I4094,4))</f>
        <v>6.7000000000000004E-2</v>
      </c>
      <c r="K4094" s="134">
        <f>IF('2-E-Communication'!$AI$66="no","",ROUND($I4094,4))</f>
        <v>6.7000000000000004E-2</v>
      </c>
      <c r="L4094" s="134">
        <f>IF('2-E-Communication'!$AI$67="no","",ROUND($I4094,4))</f>
        <v>6.7000000000000004E-2</v>
      </c>
      <c r="M4094" s="134">
        <f>IF('2-E-Communication'!$AI$68="no","",ROUND($I4094,4))</f>
        <v>6.7000000000000004E-2</v>
      </c>
    </row>
    <row r="4095" spans="9:13" x14ac:dyDescent="0.25">
      <c r="I4095" s="134">
        <f t="shared" si="257"/>
        <v>6.8000000000000047E-2</v>
      </c>
      <c r="J4095" s="134">
        <f>IF('2-E-Communication'!$AI$65="no","",ROUND($I4095,4))</f>
        <v>6.8000000000000005E-2</v>
      </c>
      <c r="K4095" s="134">
        <f>IF('2-E-Communication'!$AI$66="no","",ROUND($I4095,4))</f>
        <v>6.8000000000000005E-2</v>
      </c>
      <c r="L4095" s="134">
        <f>IF('2-E-Communication'!$AI$67="no","",ROUND($I4095,4))</f>
        <v>6.8000000000000005E-2</v>
      </c>
      <c r="M4095" s="134">
        <f>IF('2-E-Communication'!$AI$68="no","",ROUND($I4095,4))</f>
        <v>6.8000000000000005E-2</v>
      </c>
    </row>
    <row r="4096" spans="9:13" x14ac:dyDescent="0.25">
      <c r="I4096" s="134">
        <f t="shared" si="257"/>
        <v>6.9000000000000047E-2</v>
      </c>
      <c r="J4096" s="134">
        <f>IF('2-E-Communication'!$AI$65="no","",ROUND($I4096,4))</f>
        <v>6.9000000000000006E-2</v>
      </c>
      <c r="K4096" s="134">
        <f>IF('2-E-Communication'!$AI$66="no","",ROUND($I4096,4))</f>
        <v>6.9000000000000006E-2</v>
      </c>
      <c r="L4096" s="134">
        <f>IF('2-E-Communication'!$AI$67="no","",ROUND($I4096,4))</f>
        <v>6.9000000000000006E-2</v>
      </c>
      <c r="M4096" s="134">
        <f>IF('2-E-Communication'!$AI$68="no","",ROUND($I4096,4))</f>
        <v>6.9000000000000006E-2</v>
      </c>
    </row>
    <row r="4097" spans="9:13" x14ac:dyDescent="0.25">
      <c r="I4097" s="134">
        <f t="shared" si="257"/>
        <v>7.0000000000000048E-2</v>
      </c>
      <c r="J4097" s="134">
        <f>IF('2-E-Communication'!$AI$65="no","",ROUND($I4097,4))</f>
        <v>7.0000000000000007E-2</v>
      </c>
      <c r="K4097" s="134">
        <f>IF('2-E-Communication'!$AI$66="no","",ROUND($I4097,4))</f>
        <v>7.0000000000000007E-2</v>
      </c>
      <c r="L4097" s="134">
        <f>IF('2-E-Communication'!$AI$67="no","",ROUND($I4097,4))</f>
        <v>7.0000000000000007E-2</v>
      </c>
      <c r="M4097" s="134">
        <f>IF('2-E-Communication'!$AI$68="no","",ROUND($I4097,4))</f>
        <v>7.0000000000000007E-2</v>
      </c>
    </row>
    <row r="4098" spans="9:13" x14ac:dyDescent="0.25">
      <c r="I4098" s="134">
        <f t="shared" si="257"/>
        <v>7.1000000000000049E-2</v>
      </c>
      <c r="J4098" s="134">
        <f>IF('2-E-Communication'!$AI$65="no","",ROUND($I4098,4))</f>
        <v>7.0999999999999994E-2</v>
      </c>
      <c r="K4098" s="134">
        <f>IF('2-E-Communication'!$AI$66="no","",ROUND($I4098,4))</f>
        <v>7.0999999999999994E-2</v>
      </c>
      <c r="L4098" s="134">
        <f>IF('2-E-Communication'!$AI$67="no","",ROUND($I4098,4))</f>
        <v>7.0999999999999994E-2</v>
      </c>
      <c r="M4098" s="134">
        <f>IF('2-E-Communication'!$AI$68="no","",ROUND($I4098,4))</f>
        <v>7.0999999999999994E-2</v>
      </c>
    </row>
    <row r="4099" spans="9:13" x14ac:dyDescent="0.25">
      <c r="I4099" s="134">
        <f t="shared" si="257"/>
        <v>7.200000000000005E-2</v>
      </c>
      <c r="J4099" s="134">
        <f>IF('2-E-Communication'!$AI$65="no","",ROUND($I4099,4))</f>
        <v>7.1999999999999995E-2</v>
      </c>
      <c r="K4099" s="134">
        <f>IF('2-E-Communication'!$AI$66="no","",ROUND($I4099,4))</f>
        <v>7.1999999999999995E-2</v>
      </c>
      <c r="L4099" s="134">
        <f>IF('2-E-Communication'!$AI$67="no","",ROUND($I4099,4))</f>
        <v>7.1999999999999995E-2</v>
      </c>
      <c r="M4099" s="134">
        <f>IF('2-E-Communication'!$AI$68="no","",ROUND($I4099,4))</f>
        <v>7.1999999999999995E-2</v>
      </c>
    </row>
    <row r="4100" spans="9:13" x14ac:dyDescent="0.25">
      <c r="I4100" s="134">
        <f t="shared" si="257"/>
        <v>7.3000000000000051E-2</v>
      </c>
      <c r="J4100" s="134">
        <f>IF('2-E-Communication'!$AI$65="no","",ROUND($I4100,4))</f>
        <v>7.2999999999999995E-2</v>
      </c>
      <c r="K4100" s="134">
        <f>IF('2-E-Communication'!$AI$66="no","",ROUND($I4100,4))</f>
        <v>7.2999999999999995E-2</v>
      </c>
      <c r="L4100" s="134">
        <f>IF('2-E-Communication'!$AI$67="no","",ROUND($I4100,4))</f>
        <v>7.2999999999999995E-2</v>
      </c>
      <c r="M4100" s="134">
        <f>IF('2-E-Communication'!$AI$68="no","",ROUND($I4100,4))</f>
        <v>7.2999999999999995E-2</v>
      </c>
    </row>
    <row r="4101" spans="9:13" x14ac:dyDescent="0.25">
      <c r="I4101" s="134">
        <f t="shared" si="257"/>
        <v>7.4000000000000052E-2</v>
      </c>
      <c r="J4101" s="134">
        <f>IF('2-E-Communication'!$AI$65="no","",ROUND($I4101,4))</f>
        <v>7.3999999999999996E-2</v>
      </c>
      <c r="K4101" s="134">
        <f>IF('2-E-Communication'!$AI$66="no","",ROUND($I4101,4))</f>
        <v>7.3999999999999996E-2</v>
      </c>
      <c r="L4101" s="134">
        <f>IF('2-E-Communication'!$AI$67="no","",ROUND($I4101,4))</f>
        <v>7.3999999999999996E-2</v>
      </c>
      <c r="M4101" s="134">
        <f>IF('2-E-Communication'!$AI$68="no","",ROUND($I4101,4))</f>
        <v>7.3999999999999996E-2</v>
      </c>
    </row>
    <row r="4102" spans="9:13" x14ac:dyDescent="0.25">
      <c r="I4102" s="134">
        <f t="shared" si="257"/>
        <v>7.5000000000000053E-2</v>
      </c>
      <c r="J4102" s="134">
        <f>IF('2-E-Communication'!$AI$65="no","",ROUND($I4102,4))</f>
        <v>7.4999999999999997E-2</v>
      </c>
      <c r="K4102" s="134">
        <f>IF('2-E-Communication'!$AI$66="no","",ROUND($I4102,4))</f>
        <v>7.4999999999999997E-2</v>
      </c>
      <c r="L4102" s="134">
        <f>IF('2-E-Communication'!$AI$67="no","",ROUND($I4102,4))</f>
        <v>7.4999999999999997E-2</v>
      </c>
      <c r="M4102" s="134">
        <f>IF('2-E-Communication'!$AI$68="no","",ROUND($I4102,4))</f>
        <v>7.4999999999999997E-2</v>
      </c>
    </row>
    <row r="4103" spans="9:13" x14ac:dyDescent="0.25">
      <c r="I4103" s="134">
        <f t="shared" si="257"/>
        <v>7.6000000000000054E-2</v>
      </c>
      <c r="J4103" s="134">
        <f>IF('2-E-Communication'!$AI$65="no","",ROUND($I4103,4))</f>
        <v>7.5999999999999998E-2</v>
      </c>
      <c r="K4103" s="134">
        <f>IF('2-E-Communication'!$AI$66="no","",ROUND($I4103,4))</f>
        <v>7.5999999999999998E-2</v>
      </c>
      <c r="L4103" s="134">
        <f>IF('2-E-Communication'!$AI$67="no","",ROUND($I4103,4))</f>
        <v>7.5999999999999998E-2</v>
      </c>
      <c r="M4103" s="134">
        <f>IF('2-E-Communication'!$AI$68="no","",ROUND($I4103,4))</f>
        <v>7.5999999999999998E-2</v>
      </c>
    </row>
    <row r="4104" spans="9:13" x14ac:dyDescent="0.25">
      <c r="I4104" s="134">
        <f t="shared" si="257"/>
        <v>7.7000000000000055E-2</v>
      </c>
      <c r="J4104" s="134">
        <f>IF('2-E-Communication'!$AI$65="no","",ROUND($I4104,4))</f>
        <v>7.6999999999999999E-2</v>
      </c>
      <c r="K4104" s="134">
        <f>IF('2-E-Communication'!$AI$66="no","",ROUND($I4104,4))</f>
        <v>7.6999999999999999E-2</v>
      </c>
      <c r="L4104" s="134">
        <f>IF('2-E-Communication'!$AI$67="no","",ROUND($I4104,4))</f>
        <v>7.6999999999999999E-2</v>
      </c>
      <c r="M4104" s="134">
        <f>IF('2-E-Communication'!$AI$68="no","",ROUND($I4104,4))</f>
        <v>7.6999999999999999E-2</v>
      </c>
    </row>
    <row r="4105" spans="9:13" x14ac:dyDescent="0.25">
      <c r="I4105" s="134">
        <f t="shared" si="257"/>
        <v>7.8000000000000055E-2</v>
      </c>
      <c r="J4105" s="134">
        <f>IF('2-E-Communication'!$AI$65="no","",ROUND($I4105,4))</f>
        <v>7.8E-2</v>
      </c>
      <c r="K4105" s="134">
        <f>IF('2-E-Communication'!$AI$66="no","",ROUND($I4105,4))</f>
        <v>7.8E-2</v>
      </c>
      <c r="L4105" s="134">
        <f>IF('2-E-Communication'!$AI$67="no","",ROUND($I4105,4))</f>
        <v>7.8E-2</v>
      </c>
      <c r="M4105" s="134">
        <f>IF('2-E-Communication'!$AI$68="no","",ROUND($I4105,4))</f>
        <v>7.8E-2</v>
      </c>
    </row>
    <row r="4106" spans="9:13" x14ac:dyDescent="0.25">
      <c r="I4106" s="134">
        <f t="shared" si="257"/>
        <v>7.9000000000000056E-2</v>
      </c>
      <c r="J4106" s="134">
        <f>IF('2-E-Communication'!$AI$65="no","",ROUND($I4106,4))</f>
        <v>7.9000000000000001E-2</v>
      </c>
      <c r="K4106" s="134">
        <f>IF('2-E-Communication'!$AI$66="no","",ROUND($I4106,4))</f>
        <v>7.9000000000000001E-2</v>
      </c>
      <c r="L4106" s="134">
        <f>IF('2-E-Communication'!$AI$67="no","",ROUND($I4106,4))</f>
        <v>7.9000000000000001E-2</v>
      </c>
      <c r="M4106" s="134">
        <f>IF('2-E-Communication'!$AI$68="no","",ROUND($I4106,4))</f>
        <v>7.9000000000000001E-2</v>
      </c>
    </row>
    <row r="4107" spans="9:13" x14ac:dyDescent="0.25">
      <c r="I4107" s="134">
        <f t="shared" si="257"/>
        <v>8.0000000000000057E-2</v>
      </c>
      <c r="J4107" s="134">
        <f>IF('2-E-Communication'!$AI$65="no","",ROUND($I4107,4))</f>
        <v>0.08</v>
      </c>
      <c r="K4107" s="134">
        <f>IF('2-E-Communication'!$AI$66="no","",ROUND($I4107,4))</f>
        <v>0.08</v>
      </c>
      <c r="L4107" s="134">
        <f>IF('2-E-Communication'!$AI$67="no","",ROUND($I4107,4))</f>
        <v>0.08</v>
      </c>
      <c r="M4107" s="134">
        <f>IF('2-E-Communication'!$AI$68="no","",ROUND($I4107,4))</f>
        <v>0.08</v>
      </c>
    </row>
    <row r="4108" spans="9:13" x14ac:dyDescent="0.25">
      <c r="I4108" s="134">
        <f t="shared" si="257"/>
        <v>8.1000000000000058E-2</v>
      </c>
      <c r="J4108" s="134">
        <f>IF('2-E-Communication'!$AI$65="no","",ROUND($I4108,4))</f>
        <v>8.1000000000000003E-2</v>
      </c>
      <c r="K4108" s="134">
        <f>IF('2-E-Communication'!$AI$66="no","",ROUND($I4108,4))</f>
        <v>8.1000000000000003E-2</v>
      </c>
      <c r="L4108" s="134">
        <f>IF('2-E-Communication'!$AI$67="no","",ROUND($I4108,4))</f>
        <v>8.1000000000000003E-2</v>
      </c>
      <c r="M4108" s="134">
        <f>IF('2-E-Communication'!$AI$68="no","",ROUND($I4108,4))</f>
        <v>8.1000000000000003E-2</v>
      </c>
    </row>
    <row r="4109" spans="9:13" x14ac:dyDescent="0.25">
      <c r="I4109" s="134">
        <f t="shared" si="257"/>
        <v>8.2000000000000059E-2</v>
      </c>
      <c r="J4109" s="134">
        <f>IF('2-E-Communication'!$AI$65="no","",ROUND($I4109,4))</f>
        <v>8.2000000000000003E-2</v>
      </c>
      <c r="K4109" s="134">
        <f>IF('2-E-Communication'!$AI$66="no","",ROUND($I4109,4))</f>
        <v>8.2000000000000003E-2</v>
      </c>
      <c r="L4109" s="134">
        <f>IF('2-E-Communication'!$AI$67="no","",ROUND($I4109,4))</f>
        <v>8.2000000000000003E-2</v>
      </c>
      <c r="M4109" s="134">
        <f>IF('2-E-Communication'!$AI$68="no","",ROUND($I4109,4))</f>
        <v>8.2000000000000003E-2</v>
      </c>
    </row>
    <row r="4110" spans="9:13" x14ac:dyDescent="0.25">
      <c r="I4110" s="134">
        <f t="shared" si="257"/>
        <v>8.300000000000006E-2</v>
      </c>
      <c r="J4110" s="134">
        <f>IF('2-E-Communication'!$AI$65="no","",ROUND($I4110,4))</f>
        <v>8.3000000000000004E-2</v>
      </c>
      <c r="K4110" s="134">
        <f>IF('2-E-Communication'!$AI$66="no","",ROUND($I4110,4))</f>
        <v>8.3000000000000004E-2</v>
      </c>
      <c r="L4110" s="134">
        <f>IF('2-E-Communication'!$AI$67="no","",ROUND($I4110,4))</f>
        <v>8.3000000000000004E-2</v>
      </c>
      <c r="M4110" s="134">
        <f>IF('2-E-Communication'!$AI$68="no","",ROUND($I4110,4))</f>
        <v>8.3000000000000004E-2</v>
      </c>
    </row>
    <row r="4111" spans="9:13" x14ac:dyDescent="0.25">
      <c r="I4111" s="134">
        <f t="shared" si="257"/>
        <v>8.4000000000000061E-2</v>
      </c>
      <c r="J4111" s="134">
        <f>IF('2-E-Communication'!$AI$65="no","",ROUND($I4111,4))</f>
        <v>8.4000000000000005E-2</v>
      </c>
      <c r="K4111" s="134">
        <f>IF('2-E-Communication'!$AI$66="no","",ROUND($I4111,4))</f>
        <v>8.4000000000000005E-2</v>
      </c>
      <c r="L4111" s="134">
        <f>IF('2-E-Communication'!$AI$67="no","",ROUND($I4111,4))</f>
        <v>8.4000000000000005E-2</v>
      </c>
      <c r="M4111" s="134">
        <f>IF('2-E-Communication'!$AI$68="no","",ROUND($I4111,4))</f>
        <v>8.4000000000000005E-2</v>
      </c>
    </row>
    <row r="4112" spans="9:13" x14ac:dyDescent="0.25">
      <c r="I4112" s="134">
        <f t="shared" si="257"/>
        <v>8.5000000000000062E-2</v>
      </c>
      <c r="J4112" s="134">
        <f>IF('2-E-Communication'!$AI$65="no","",ROUND($I4112,4))</f>
        <v>8.5000000000000006E-2</v>
      </c>
      <c r="K4112" s="134">
        <f>IF('2-E-Communication'!$AI$66="no","",ROUND($I4112,4))</f>
        <v>8.5000000000000006E-2</v>
      </c>
      <c r="L4112" s="134">
        <f>IF('2-E-Communication'!$AI$67="no","",ROUND($I4112,4))</f>
        <v>8.5000000000000006E-2</v>
      </c>
      <c r="M4112" s="134">
        <f>IF('2-E-Communication'!$AI$68="no","",ROUND($I4112,4))</f>
        <v>8.5000000000000006E-2</v>
      </c>
    </row>
    <row r="4113" spans="9:13" x14ac:dyDescent="0.25">
      <c r="I4113" s="134">
        <f t="shared" si="257"/>
        <v>8.6000000000000063E-2</v>
      </c>
      <c r="J4113" s="134">
        <f>IF('2-E-Communication'!$AI$65="no","",ROUND($I4113,4))</f>
        <v>8.5999999999999993E-2</v>
      </c>
      <c r="K4113" s="134">
        <f>IF('2-E-Communication'!$AI$66="no","",ROUND($I4113,4))</f>
        <v>8.5999999999999993E-2</v>
      </c>
      <c r="L4113" s="134">
        <f>IF('2-E-Communication'!$AI$67="no","",ROUND($I4113,4))</f>
        <v>8.5999999999999993E-2</v>
      </c>
      <c r="M4113" s="134">
        <f>IF('2-E-Communication'!$AI$68="no","",ROUND($I4113,4))</f>
        <v>8.5999999999999993E-2</v>
      </c>
    </row>
    <row r="4114" spans="9:13" x14ac:dyDescent="0.25">
      <c r="I4114" s="134">
        <f t="shared" si="257"/>
        <v>8.7000000000000063E-2</v>
      </c>
      <c r="J4114" s="134">
        <f>IF('2-E-Communication'!$AI$65="no","",ROUND($I4114,4))</f>
        <v>8.6999999999999994E-2</v>
      </c>
      <c r="K4114" s="134">
        <f>IF('2-E-Communication'!$AI$66="no","",ROUND($I4114,4))</f>
        <v>8.6999999999999994E-2</v>
      </c>
      <c r="L4114" s="134">
        <f>IF('2-E-Communication'!$AI$67="no","",ROUND($I4114,4))</f>
        <v>8.6999999999999994E-2</v>
      </c>
      <c r="M4114" s="134">
        <f>IF('2-E-Communication'!$AI$68="no","",ROUND($I4114,4))</f>
        <v>8.6999999999999994E-2</v>
      </c>
    </row>
    <row r="4115" spans="9:13" x14ac:dyDescent="0.25">
      <c r="I4115" s="134">
        <f t="shared" si="257"/>
        <v>8.8000000000000064E-2</v>
      </c>
      <c r="J4115" s="134">
        <f>IF('2-E-Communication'!$AI$65="no","",ROUND($I4115,4))</f>
        <v>8.7999999999999995E-2</v>
      </c>
      <c r="K4115" s="134">
        <f>IF('2-E-Communication'!$AI$66="no","",ROUND($I4115,4))</f>
        <v>8.7999999999999995E-2</v>
      </c>
      <c r="L4115" s="134">
        <f>IF('2-E-Communication'!$AI$67="no","",ROUND($I4115,4))</f>
        <v>8.7999999999999995E-2</v>
      </c>
      <c r="M4115" s="134">
        <f>IF('2-E-Communication'!$AI$68="no","",ROUND($I4115,4))</f>
        <v>8.7999999999999995E-2</v>
      </c>
    </row>
    <row r="4116" spans="9:13" x14ac:dyDescent="0.25">
      <c r="I4116" s="134">
        <f t="shared" si="257"/>
        <v>8.9000000000000065E-2</v>
      </c>
      <c r="J4116" s="134">
        <f>IF('2-E-Communication'!$AI$65="no","",ROUND($I4116,4))</f>
        <v>8.8999999999999996E-2</v>
      </c>
      <c r="K4116" s="134">
        <f>IF('2-E-Communication'!$AI$66="no","",ROUND($I4116,4))</f>
        <v>8.8999999999999996E-2</v>
      </c>
      <c r="L4116" s="134">
        <f>IF('2-E-Communication'!$AI$67="no","",ROUND($I4116,4))</f>
        <v>8.8999999999999996E-2</v>
      </c>
      <c r="M4116" s="134">
        <f>IF('2-E-Communication'!$AI$68="no","",ROUND($I4116,4))</f>
        <v>8.8999999999999996E-2</v>
      </c>
    </row>
    <row r="4117" spans="9:13" x14ac:dyDescent="0.25">
      <c r="I4117" s="134">
        <f t="shared" si="257"/>
        <v>9.0000000000000066E-2</v>
      </c>
      <c r="J4117" s="134">
        <f>IF('2-E-Communication'!$AI$65="no","",ROUND($I4117,4))</f>
        <v>0.09</v>
      </c>
      <c r="K4117" s="134">
        <f>IF('2-E-Communication'!$AI$66="no","",ROUND($I4117,4))</f>
        <v>0.09</v>
      </c>
      <c r="L4117" s="134">
        <f>IF('2-E-Communication'!$AI$67="no","",ROUND($I4117,4))</f>
        <v>0.09</v>
      </c>
      <c r="M4117" s="134">
        <f>IF('2-E-Communication'!$AI$68="no","",ROUND($I4117,4))</f>
        <v>0.09</v>
      </c>
    </row>
    <row r="4118" spans="9:13" x14ac:dyDescent="0.25">
      <c r="I4118" s="134">
        <f t="shared" si="257"/>
        <v>9.1000000000000067E-2</v>
      </c>
      <c r="J4118" s="134">
        <f>IF('2-E-Communication'!$AI$65="no","",ROUND($I4118,4))</f>
        <v>9.0999999999999998E-2</v>
      </c>
      <c r="K4118" s="134">
        <f>IF('2-E-Communication'!$AI$66="no","",ROUND($I4118,4))</f>
        <v>9.0999999999999998E-2</v>
      </c>
      <c r="L4118" s="134">
        <f>IF('2-E-Communication'!$AI$67="no","",ROUND($I4118,4))</f>
        <v>9.0999999999999998E-2</v>
      </c>
      <c r="M4118" s="134">
        <f>IF('2-E-Communication'!$AI$68="no","",ROUND($I4118,4))</f>
        <v>9.0999999999999998E-2</v>
      </c>
    </row>
    <row r="4119" spans="9:13" x14ac:dyDescent="0.25">
      <c r="I4119" s="134">
        <f t="shared" si="257"/>
        <v>9.2000000000000068E-2</v>
      </c>
      <c r="J4119" s="134">
        <f>IF('2-E-Communication'!$AI$65="no","",ROUND($I4119,4))</f>
        <v>9.1999999999999998E-2</v>
      </c>
      <c r="K4119" s="134">
        <f>IF('2-E-Communication'!$AI$66="no","",ROUND($I4119,4))</f>
        <v>9.1999999999999998E-2</v>
      </c>
      <c r="L4119" s="134">
        <f>IF('2-E-Communication'!$AI$67="no","",ROUND($I4119,4))</f>
        <v>9.1999999999999998E-2</v>
      </c>
      <c r="M4119" s="134">
        <f>IF('2-E-Communication'!$AI$68="no","",ROUND($I4119,4))</f>
        <v>9.1999999999999998E-2</v>
      </c>
    </row>
    <row r="4120" spans="9:13" x14ac:dyDescent="0.25">
      <c r="I4120" s="134">
        <f t="shared" si="257"/>
        <v>9.3000000000000069E-2</v>
      </c>
      <c r="J4120" s="134">
        <f>IF('2-E-Communication'!$AI$65="no","",ROUND($I4120,4))</f>
        <v>9.2999999999999999E-2</v>
      </c>
      <c r="K4120" s="134">
        <f>IF('2-E-Communication'!$AI$66="no","",ROUND($I4120,4))</f>
        <v>9.2999999999999999E-2</v>
      </c>
      <c r="L4120" s="134">
        <f>IF('2-E-Communication'!$AI$67="no","",ROUND($I4120,4))</f>
        <v>9.2999999999999999E-2</v>
      </c>
      <c r="M4120" s="134">
        <f>IF('2-E-Communication'!$AI$68="no","",ROUND($I4120,4))</f>
        <v>9.2999999999999999E-2</v>
      </c>
    </row>
    <row r="4121" spans="9:13" x14ac:dyDescent="0.25">
      <c r="I4121" s="134">
        <f t="shared" si="257"/>
        <v>9.400000000000007E-2</v>
      </c>
      <c r="J4121" s="134">
        <f>IF('2-E-Communication'!$AI$65="no","",ROUND($I4121,4))</f>
        <v>9.4E-2</v>
      </c>
      <c r="K4121" s="134">
        <f>IF('2-E-Communication'!$AI$66="no","",ROUND($I4121,4))</f>
        <v>9.4E-2</v>
      </c>
      <c r="L4121" s="134">
        <f>IF('2-E-Communication'!$AI$67="no","",ROUND($I4121,4))</f>
        <v>9.4E-2</v>
      </c>
      <c r="M4121" s="134">
        <f>IF('2-E-Communication'!$AI$68="no","",ROUND($I4121,4))</f>
        <v>9.4E-2</v>
      </c>
    </row>
    <row r="4122" spans="9:13" x14ac:dyDescent="0.25">
      <c r="I4122" s="134">
        <f t="shared" si="257"/>
        <v>9.500000000000007E-2</v>
      </c>
      <c r="J4122" s="134">
        <f>IF('2-E-Communication'!$AI$65="no","",ROUND($I4122,4))</f>
        <v>9.5000000000000001E-2</v>
      </c>
      <c r="K4122" s="134">
        <f>IF('2-E-Communication'!$AI$66="no","",ROUND($I4122,4))</f>
        <v>9.5000000000000001E-2</v>
      </c>
      <c r="L4122" s="134">
        <f>IF('2-E-Communication'!$AI$67="no","",ROUND($I4122,4))</f>
        <v>9.5000000000000001E-2</v>
      </c>
      <c r="M4122" s="134">
        <f>IF('2-E-Communication'!$AI$68="no","",ROUND($I4122,4))</f>
        <v>9.5000000000000001E-2</v>
      </c>
    </row>
    <row r="4123" spans="9:13" x14ac:dyDescent="0.25">
      <c r="I4123" s="134">
        <f t="shared" si="257"/>
        <v>9.6000000000000071E-2</v>
      </c>
      <c r="J4123" s="134">
        <f>IF('2-E-Communication'!$AI$65="no","",ROUND($I4123,4))</f>
        <v>9.6000000000000002E-2</v>
      </c>
      <c r="K4123" s="134">
        <f>IF('2-E-Communication'!$AI$66="no","",ROUND($I4123,4))</f>
        <v>9.6000000000000002E-2</v>
      </c>
      <c r="L4123" s="134">
        <f>IF('2-E-Communication'!$AI$67="no","",ROUND($I4123,4))</f>
        <v>9.6000000000000002E-2</v>
      </c>
      <c r="M4123" s="134">
        <f>IF('2-E-Communication'!$AI$68="no","",ROUND($I4123,4))</f>
        <v>9.6000000000000002E-2</v>
      </c>
    </row>
    <row r="4124" spans="9:13" x14ac:dyDescent="0.25">
      <c r="I4124" s="134">
        <f t="shared" si="257"/>
        <v>9.7000000000000072E-2</v>
      </c>
      <c r="J4124" s="134">
        <f>IF('2-E-Communication'!$AI$65="no","",ROUND($I4124,4))</f>
        <v>9.7000000000000003E-2</v>
      </c>
      <c r="K4124" s="134">
        <f>IF('2-E-Communication'!$AI$66="no","",ROUND($I4124,4))</f>
        <v>9.7000000000000003E-2</v>
      </c>
      <c r="L4124" s="134">
        <f>IF('2-E-Communication'!$AI$67="no","",ROUND($I4124,4))</f>
        <v>9.7000000000000003E-2</v>
      </c>
      <c r="M4124" s="134">
        <f>IF('2-E-Communication'!$AI$68="no","",ROUND($I4124,4))</f>
        <v>9.7000000000000003E-2</v>
      </c>
    </row>
    <row r="4125" spans="9:13" x14ac:dyDescent="0.25">
      <c r="I4125" s="134">
        <f t="shared" si="257"/>
        <v>9.8000000000000073E-2</v>
      </c>
      <c r="J4125" s="134">
        <f>IF('2-E-Communication'!$AI$65="no","",ROUND($I4125,4))</f>
        <v>9.8000000000000004E-2</v>
      </c>
      <c r="K4125" s="134">
        <f>IF('2-E-Communication'!$AI$66="no","",ROUND($I4125,4))</f>
        <v>9.8000000000000004E-2</v>
      </c>
      <c r="L4125" s="134">
        <f>IF('2-E-Communication'!$AI$67="no","",ROUND($I4125,4))</f>
        <v>9.8000000000000004E-2</v>
      </c>
      <c r="M4125" s="134">
        <f>IF('2-E-Communication'!$AI$68="no","",ROUND($I4125,4))</f>
        <v>9.8000000000000004E-2</v>
      </c>
    </row>
    <row r="4126" spans="9:13" x14ac:dyDescent="0.25">
      <c r="I4126" s="134">
        <f t="shared" si="257"/>
        <v>9.9000000000000074E-2</v>
      </c>
      <c r="J4126" s="134">
        <f>IF('2-E-Communication'!$AI$65="no","",ROUND($I4126,4))</f>
        <v>9.9000000000000005E-2</v>
      </c>
      <c r="K4126" s="134">
        <f>IF('2-E-Communication'!$AI$66="no","",ROUND($I4126,4))</f>
        <v>9.9000000000000005E-2</v>
      </c>
      <c r="L4126" s="134">
        <f>IF('2-E-Communication'!$AI$67="no","",ROUND($I4126,4))</f>
        <v>9.9000000000000005E-2</v>
      </c>
      <c r="M4126" s="134">
        <f>IF('2-E-Communication'!$AI$68="no","",ROUND($I4126,4))</f>
        <v>9.9000000000000005E-2</v>
      </c>
    </row>
    <row r="4127" spans="9:13" x14ac:dyDescent="0.25">
      <c r="I4127" s="134">
        <f t="shared" si="257"/>
        <v>0.10000000000000007</v>
      </c>
      <c r="J4127" s="134">
        <f>IF('2-E-Communication'!$AI$65="no","",ROUND($I4127,4))</f>
        <v>0.1</v>
      </c>
      <c r="K4127" s="134">
        <f>IF('2-E-Communication'!$AI$66="no","",ROUND($I4127,4))</f>
        <v>0.1</v>
      </c>
      <c r="L4127" s="134">
        <f>IF('2-E-Communication'!$AI$67="no","",ROUND($I4127,4))</f>
        <v>0.1</v>
      </c>
      <c r="M4127" s="134">
        <f>IF('2-E-Communication'!$AI$68="no","",ROUND($I4127,4))</f>
        <v>0.1</v>
      </c>
    </row>
    <row r="4128" spans="9:13" x14ac:dyDescent="0.25">
      <c r="I4128" s="134">
        <f t="shared" si="257"/>
        <v>0.10100000000000008</v>
      </c>
      <c r="J4128" s="134">
        <f>IF('2-E-Communication'!$AI$65="no","",ROUND($I4128,4))</f>
        <v>0.10100000000000001</v>
      </c>
      <c r="K4128" s="134">
        <f>IF('2-E-Communication'!$AI$66="no","",ROUND($I4128,4))</f>
        <v>0.10100000000000001</v>
      </c>
      <c r="L4128" s="134">
        <f>IF('2-E-Communication'!$AI$67="no","",ROUND($I4128,4))</f>
        <v>0.10100000000000001</v>
      </c>
      <c r="M4128" s="134">
        <f>IF('2-E-Communication'!$AI$68="no","",ROUND($I4128,4))</f>
        <v>0.10100000000000001</v>
      </c>
    </row>
    <row r="4129" spans="9:13" x14ac:dyDescent="0.25">
      <c r="I4129" s="134">
        <f t="shared" si="257"/>
        <v>0.10200000000000008</v>
      </c>
      <c r="J4129" s="134">
        <f>IF('2-E-Communication'!$AI$65="no","",ROUND($I4129,4))</f>
        <v>0.10199999999999999</v>
      </c>
      <c r="K4129" s="134">
        <f>IF('2-E-Communication'!$AI$66="no","",ROUND($I4129,4))</f>
        <v>0.10199999999999999</v>
      </c>
      <c r="L4129" s="134">
        <f>IF('2-E-Communication'!$AI$67="no","",ROUND($I4129,4))</f>
        <v>0.10199999999999999</v>
      </c>
      <c r="M4129" s="134">
        <f>IF('2-E-Communication'!$AI$68="no","",ROUND($I4129,4))</f>
        <v>0.10199999999999999</v>
      </c>
    </row>
    <row r="4130" spans="9:13" x14ac:dyDescent="0.25">
      <c r="I4130" s="134">
        <f t="shared" si="257"/>
        <v>0.10300000000000008</v>
      </c>
      <c r="J4130" s="134">
        <f>IF('2-E-Communication'!$AI$65="no","",ROUND($I4130,4))</f>
        <v>0.10299999999999999</v>
      </c>
      <c r="K4130" s="134">
        <f>IF('2-E-Communication'!$AI$66="no","",ROUND($I4130,4))</f>
        <v>0.10299999999999999</v>
      </c>
      <c r="L4130" s="134">
        <f>IF('2-E-Communication'!$AI$67="no","",ROUND($I4130,4))</f>
        <v>0.10299999999999999</v>
      </c>
      <c r="M4130" s="134">
        <f>IF('2-E-Communication'!$AI$68="no","",ROUND($I4130,4))</f>
        <v>0.10299999999999999</v>
      </c>
    </row>
    <row r="4131" spans="9:13" x14ac:dyDescent="0.25">
      <c r="I4131" s="134">
        <f t="shared" si="257"/>
        <v>0.10400000000000008</v>
      </c>
      <c r="J4131" s="134">
        <f>IF('2-E-Communication'!$AI$65="no","",ROUND($I4131,4))</f>
        <v>0.104</v>
      </c>
      <c r="K4131" s="134">
        <f>IF('2-E-Communication'!$AI$66="no","",ROUND($I4131,4))</f>
        <v>0.104</v>
      </c>
      <c r="L4131" s="134">
        <f>IF('2-E-Communication'!$AI$67="no","",ROUND($I4131,4))</f>
        <v>0.104</v>
      </c>
      <c r="M4131" s="134">
        <f>IF('2-E-Communication'!$AI$68="no","",ROUND($I4131,4))</f>
        <v>0.104</v>
      </c>
    </row>
    <row r="4132" spans="9:13" x14ac:dyDescent="0.25">
      <c r="I4132" s="134">
        <f t="shared" si="257"/>
        <v>0.10500000000000008</v>
      </c>
      <c r="J4132" s="134">
        <f>IF('2-E-Communication'!$AI$65="no","",ROUND($I4132,4))</f>
        <v>0.105</v>
      </c>
      <c r="K4132" s="134">
        <f>IF('2-E-Communication'!$AI$66="no","",ROUND($I4132,4))</f>
        <v>0.105</v>
      </c>
      <c r="L4132" s="134">
        <f>IF('2-E-Communication'!$AI$67="no","",ROUND($I4132,4))</f>
        <v>0.105</v>
      </c>
      <c r="M4132" s="134">
        <f>IF('2-E-Communication'!$AI$68="no","",ROUND($I4132,4))</f>
        <v>0.105</v>
      </c>
    </row>
    <row r="4133" spans="9:13" x14ac:dyDescent="0.25">
      <c r="I4133" s="134">
        <f t="shared" si="257"/>
        <v>0.10600000000000008</v>
      </c>
      <c r="J4133" s="134">
        <f>IF('2-E-Communication'!$AI$65="no","",ROUND($I4133,4))</f>
        <v>0.106</v>
      </c>
      <c r="K4133" s="134">
        <f>IF('2-E-Communication'!$AI$66="no","",ROUND($I4133,4))</f>
        <v>0.106</v>
      </c>
      <c r="L4133" s="134">
        <f>IF('2-E-Communication'!$AI$67="no","",ROUND($I4133,4))</f>
        <v>0.106</v>
      </c>
      <c r="M4133" s="134">
        <f>IF('2-E-Communication'!$AI$68="no","",ROUND($I4133,4))</f>
        <v>0.106</v>
      </c>
    </row>
    <row r="4134" spans="9:13" x14ac:dyDescent="0.25">
      <c r="I4134" s="134">
        <f t="shared" si="257"/>
        <v>0.10700000000000008</v>
      </c>
      <c r="J4134" s="134">
        <f>IF('2-E-Communication'!$AI$65="no","",ROUND($I4134,4))</f>
        <v>0.107</v>
      </c>
      <c r="K4134" s="134">
        <f>IF('2-E-Communication'!$AI$66="no","",ROUND($I4134,4))</f>
        <v>0.107</v>
      </c>
      <c r="L4134" s="134">
        <f>IF('2-E-Communication'!$AI$67="no","",ROUND($I4134,4))</f>
        <v>0.107</v>
      </c>
      <c r="M4134" s="134">
        <f>IF('2-E-Communication'!$AI$68="no","",ROUND($I4134,4))</f>
        <v>0.107</v>
      </c>
    </row>
    <row r="4135" spans="9:13" x14ac:dyDescent="0.25">
      <c r="I4135" s="134">
        <f t="shared" si="257"/>
        <v>0.10800000000000008</v>
      </c>
      <c r="J4135" s="134">
        <f>IF('2-E-Communication'!$AI$65="no","",ROUND($I4135,4))</f>
        <v>0.108</v>
      </c>
      <c r="K4135" s="134">
        <f>IF('2-E-Communication'!$AI$66="no","",ROUND($I4135,4))</f>
        <v>0.108</v>
      </c>
      <c r="L4135" s="134">
        <f>IF('2-E-Communication'!$AI$67="no","",ROUND($I4135,4))</f>
        <v>0.108</v>
      </c>
      <c r="M4135" s="134">
        <f>IF('2-E-Communication'!$AI$68="no","",ROUND($I4135,4))</f>
        <v>0.108</v>
      </c>
    </row>
    <row r="4136" spans="9:13" x14ac:dyDescent="0.25">
      <c r="I4136" s="134">
        <f t="shared" si="257"/>
        <v>0.10900000000000008</v>
      </c>
      <c r="J4136" s="134">
        <f>IF('2-E-Communication'!$AI$65="no","",ROUND($I4136,4))</f>
        <v>0.109</v>
      </c>
      <c r="K4136" s="134">
        <f>IF('2-E-Communication'!$AI$66="no","",ROUND($I4136,4))</f>
        <v>0.109</v>
      </c>
      <c r="L4136" s="134">
        <f>IF('2-E-Communication'!$AI$67="no","",ROUND($I4136,4))</f>
        <v>0.109</v>
      </c>
      <c r="M4136" s="134">
        <f>IF('2-E-Communication'!$AI$68="no","",ROUND($I4136,4))</f>
        <v>0.109</v>
      </c>
    </row>
    <row r="4137" spans="9:13" x14ac:dyDescent="0.25">
      <c r="I4137" s="134">
        <f t="shared" si="257"/>
        <v>0.11000000000000008</v>
      </c>
      <c r="J4137" s="134">
        <f>IF('2-E-Communication'!$AI$65="no","",ROUND($I4137,4))</f>
        <v>0.11</v>
      </c>
      <c r="K4137" s="134">
        <f>IF('2-E-Communication'!$AI$66="no","",ROUND($I4137,4))</f>
        <v>0.11</v>
      </c>
      <c r="L4137" s="134">
        <f>IF('2-E-Communication'!$AI$67="no","",ROUND($I4137,4))</f>
        <v>0.11</v>
      </c>
      <c r="M4137" s="134">
        <f>IF('2-E-Communication'!$AI$68="no","",ROUND($I4137,4))</f>
        <v>0.11</v>
      </c>
    </row>
    <row r="4138" spans="9:13" x14ac:dyDescent="0.25">
      <c r="I4138" s="134">
        <f t="shared" si="257"/>
        <v>0.11100000000000008</v>
      </c>
      <c r="J4138" s="134">
        <f>IF('2-E-Communication'!$AI$65="no","",ROUND($I4138,4))</f>
        <v>0.111</v>
      </c>
      <c r="K4138" s="134">
        <f>IF('2-E-Communication'!$AI$66="no","",ROUND($I4138,4))</f>
        <v>0.111</v>
      </c>
      <c r="L4138" s="134">
        <f>IF('2-E-Communication'!$AI$67="no","",ROUND($I4138,4))</f>
        <v>0.111</v>
      </c>
      <c r="M4138" s="134">
        <f>IF('2-E-Communication'!$AI$68="no","",ROUND($I4138,4))</f>
        <v>0.111</v>
      </c>
    </row>
    <row r="4139" spans="9:13" x14ac:dyDescent="0.25">
      <c r="I4139" s="134">
        <f t="shared" si="257"/>
        <v>0.11200000000000009</v>
      </c>
      <c r="J4139" s="134">
        <f>IF('2-E-Communication'!$AI$65="no","",ROUND($I4139,4))</f>
        <v>0.112</v>
      </c>
      <c r="K4139" s="134">
        <f>IF('2-E-Communication'!$AI$66="no","",ROUND($I4139,4))</f>
        <v>0.112</v>
      </c>
      <c r="L4139" s="134">
        <f>IF('2-E-Communication'!$AI$67="no","",ROUND($I4139,4))</f>
        <v>0.112</v>
      </c>
      <c r="M4139" s="134">
        <f>IF('2-E-Communication'!$AI$68="no","",ROUND($I4139,4))</f>
        <v>0.112</v>
      </c>
    </row>
    <row r="4140" spans="9:13" x14ac:dyDescent="0.25">
      <c r="I4140" s="134">
        <f t="shared" si="257"/>
        <v>0.11300000000000009</v>
      </c>
      <c r="J4140" s="134">
        <f>IF('2-E-Communication'!$AI$65="no","",ROUND($I4140,4))</f>
        <v>0.113</v>
      </c>
      <c r="K4140" s="134">
        <f>IF('2-E-Communication'!$AI$66="no","",ROUND($I4140,4))</f>
        <v>0.113</v>
      </c>
      <c r="L4140" s="134">
        <f>IF('2-E-Communication'!$AI$67="no","",ROUND($I4140,4))</f>
        <v>0.113</v>
      </c>
      <c r="M4140" s="134">
        <f>IF('2-E-Communication'!$AI$68="no","",ROUND($I4140,4))</f>
        <v>0.113</v>
      </c>
    </row>
    <row r="4141" spans="9:13" x14ac:dyDescent="0.25">
      <c r="I4141" s="134">
        <f t="shared" si="257"/>
        <v>0.11400000000000009</v>
      </c>
      <c r="J4141" s="134">
        <f>IF('2-E-Communication'!$AI$65="no","",ROUND($I4141,4))</f>
        <v>0.114</v>
      </c>
      <c r="K4141" s="134">
        <f>IF('2-E-Communication'!$AI$66="no","",ROUND($I4141,4))</f>
        <v>0.114</v>
      </c>
      <c r="L4141" s="134">
        <f>IF('2-E-Communication'!$AI$67="no","",ROUND($I4141,4))</f>
        <v>0.114</v>
      </c>
      <c r="M4141" s="134">
        <f>IF('2-E-Communication'!$AI$68="no","",ROUND($I4141,4))</f>
        <v>0.114</v>
      </c>
    </row>
    <row r="4142" spans="9:13" x14ac:dyDescent="0.25">
      <c r="I4142" s="134">
        <f t="shared" si="257"/>
        <v>0.11500000000000009</v>
      </c>
      <c r="J4142" s="134">
        <f>IF('2-E-Communication'!$AI$65="no","",ROUND($I4142,4))</f>
        <v>0.115</v>
      </c>
      <c r="K4142" s="134">
        <f>IF('2-E-Communication'!$AI$66="no","",ROUND($I4142,4))</f>
        <v>0.115</v>
      </c>
      <c r="L4142" s="134">
        <f>IF('2-E-Communication'!$AI$67="no","",ROUND($I4142,4))</f>
        <v>0.115</v>
      </c>
      <c r="M4142" s="134">
        <f>IF('2-E-Communication'!$AI$68="no","",ROUND($I4142,4))</f>
        <v>0.115</v>
      </c>
    </row>
    <row r="4143" spans="9:13" x14ac:dyDescent="0.25">
      <c r="I4143" s="134">
        <f t="shared" si="257"/>
        <v>0.11600000000000009</v>
      </c>
      <c r="J4143" s="134">
        <f>IF('2-E-Communication'!$AI$65="no","",ROUND($I4143,4))</f>
        <v>0.11600000000000001</v>
      </c>
      <c r="K4143" s="134">
        <f>IF('2-E-Communication'!$AI$66="no","",ROUND($I4143,4))</f>
        <v>0.11600000000000001</v>
      </c>
      <c r="L4143" s="134">
        <f>IF('2-E-Communication'!$AI$67="no","",ROUND($I4143,4))</f>
        <v>0.11600000000000001</v>
      </c>
      <c r="M4143" s="134">
        <f>IF('2-E-Communication'!$AI$68="no","",ROUND($I4143,4))</f>
        <v>0.11600000000000001</v>
      </c>
    </row>
    <row r="4144" spans="9:13" x14ac:dyDescent="0.25">
      <c r="I4144" s="134">
        <f t="shared" si="257"/>
        <v>0.11700000000000009</v>
      </c>
      <c r="J4144" s="134">
        <f>IF('2-E-Communication'!$AI$65="no","",ROUND($I4144,4))</f>
        <v>0.11700000000000001</v>
      </c>
      <c r="K4144" s="134">
        <f>IF('2-E-Communication'!$AI$66="no","",ROUND($I4144,4))</f>
        <v>0.11700000000000001</v>
      </c>
      <c r="L4144" s="134">
        <f>IF('2-E-Communication'!$AI$67="no","",ROUND($I4144,4))</f>
        <v>0.11700000000000001</v>
      </c>
      <c r="M4144" s="134">
        <f>IF('2-E-Communication'!$AI$68="no","",ROUND($I4144,4))</f>
        <v>0.11700000000000001</v>
      </c>
    </row>
    <row r="4145" spans="9:13" x14ac:dyDescent="0.25">
      <c r="I4145" s="134">
        <f t="shared" si="257"/>
        <v>0.11800000000000009</v>
      </c>
      <c r="J4145" s="134">
        <f>IF('2-E-Communication'!$AI$65="no","",ROUND($I4145,4))</f>
        <v>0.11799999999999999</v>
      </c>
      <c r="K4145" s="134">
        <f>IF('2-E-Communication'!$AI$66="no","",ROUND($I4145,4))</f>
        <v>0.11799999999999999</v>
      </c>
      <c r="L4145" s="134">
        <f>IF('2-E-Communication'!$AI$67="no","",ROUND($I4145,4))</f>
        <v>0.11799999999999999</v>
      </c>
      <c r="M4145" s="134">
        <f>IF('2-E-Communication'!$AI$68="no","",ROUND($I4145,4))</f>
        <v>0.11799999999999999</v>
      </c>
    </row>
    <row r="4146" spans="9:13" x14ac:dyDescent="0.25">
      <c r="I4146" s="134">
        <f t="shared" si="257"/>
        <v>0.11900000000000009</v>
      </c>
      <c r="J4146" s="134">
        <f>IF('2-E-Communication'!$AI$65="no","",ROUND($I4146,4))</f>
        <v>0.11899999999999999</v>
      </c>
      <c r="K4146" s="134">
        <f>IF('2-E-Communication'!$AI$66="no","",ROUND($I4146,4))</f>
        <v>0.11899999999999999</v>
      </c>
      <c r="L4146" s="134">
        <f>IF('2-E-Communication'!$AI$67="no","",ROUND($I4146,4))</f>
        <v>0.11899999999999999</v>
      </c>
      <c r="M4146" s="134">
        <f>IF('2-E-Communication'!$AI$68="no","",ROUND($I4146,4))</f>
        <v>0.11899999999999999</v>
      </c>
    </row>
    <row r="4147" spans="9:13" x14ac:dyDescent="0.25">
      <c r="I4147" s="134">
        <f t="shared" si="257"/>
        <v>0.12000000000000009</v>
      </c>
      <c r="J4147" s="134">
        <f>IF('2-E-Communication'!$AI$65="no","",ROUND($I4147,4))</f>
        <v>0.12</v>
      </c>
      <c r="K4147" s="134">
        <f>IF('2-E-Communication'!$AI$66="no","",ROUND($I4147,4))</f>
        <v>0.12</v>
      </c>
      <c r="L4147" s="134">
        <f>IF('2-E-Communication'!$AI$67="no","",ROUND($I4147,4))</f>
        <v>0.12</v>
      </c>
      <c r="M4147" s="134">
        <f>IF('2-E-Communication'!$AI$68="no","",ROUND($I4147,4))</f>
        <v>0.12</v>
      </c>
    </row>
    <row r="4148" spans="9:13" x14ac:dyDescent="0.25">
      <c r="I4148" s="134">
        <f t="shared" ref="I4148:I4211" si="258">I4147+0.001</f>
        <v>0.12100000000000009</v>
      </c>
      <c r="J4148" s="134">
        <f>IF('2-E-Communication'!$AI$65="no","",ROUND($I4148,4))</f>
        <v>0.121</v>
      </c>
      <c r="K4148" s="134">
        <f>IF('2-E-Communication'!$AI$66="no","",ROUND($I4148,4))</f>
        <v>0.121</v>
      </c>
      <c r="L4148" s="134">
        <f>IF('2-E-Communication'!$AI$67="no","",ROUND($I4148,4))</f>
        <v>0.121</v>
      </c>
      <c r="M4148" s="134">
        <f>IF('2-E-Communication'!$AI$68="no","",ROUND($I4148,4))</f>
        <v>0.121</v>
      </c>
    </row>
    <row r="4149" spans="9:13" x14ac:dyDescent="0.25">
      <c r="I4149" s="134">
        <f t="shared" si="258"/>
        <v>0.12200000000000009</v>
      </c>
      <c r="J4149" s="134">
        <f>IF('2-E-Communication'!$AI$65="no","",ROUND($I4149,4))</f>
        <v>0.122</v>
      </c>
      <c r="K4149" s="134">
        <f>IF('2-E-Communication'!$AI$66="no","",ROUND($I4149,4))</f>
        <v>0.122</v>
      </c>
      <c r="L4149" s="134">
        <f>IF('2-E-Communication'!$AI$67="no","",ROUND($I4149,4))</f>
        <v>0.122</v>
      </c>
      <c r="M4149" s="134">
        <f>IF('2-E-Communication'!$AI$68="no","",ROUND($I4149,4))</f>
        <v>0.122</v>
      </c>
    </row>
    <row r="4150" spans="9:13" x14ac:dyDescent="0.25">
      <c r="I4150" s="134">
        <f t="shared" si="258"/>
        <v>0.1230000000000001</v>
      </c>
      <c r="J4150" s="134">
        <f>IF('2-E-Communication'!$AI$65="no","",ROUND($I4150,4))</f>
        <v>0.123</v>
      </c>
      <c r="K4150" s="134">
        <f>IF('2-E-Communication'!$AI$66="no","",ROUND($I4150,4))</f>
        <v>0.123</v>
      </c>
      <c r="L4150" s="134">
        <f>IF('2-E-Communication'!$AI$67="no","",ROUND($I4150,4))</f>
        <v>0.123</v>
      </c>
      <c r="M4150" s="134">
        <f>IF('2-E-Communication'!$AI$68="no","",ROUND($I4150,4))</f>
        <v>0.123</v>
      </c>
    </row>
    <row r="4151" spans="9:13" x14ac:dyDescent="0.25">
      <c r="I4151" s="134">
        <f t="shared" si="258"/>
        <v>0.1240000000000001</v>
      </c>
      <c r="J4151" s="134">
        <f>IF('2-E-Communication'!$AI$65="no","",ROUND($I4151,4))</f>
        <v>0.124</v>
      </c>
      <c r="K4151" s="134">
        <f>IF('2-E-Communication'!$AI$66="no","",ROUND($I4151,4))</f>
        <v>0.124</v>
      </c>
      <c r="L4151" s="134">
        <f>IF('2-E-Communication'!$AI$67="no","",ROUND($I4151,4))</f>
        <v>0.124</v>
      </c>
      <c r="M4151" s="134">
        <f>IF('2-E-Communication'!$AI$68="no","",ROUND($I4151,4))</f>
        <v>0.124</v>
      </c>
    </row>
    <row r="4152" spans="9:13" x14ac:dyDescent="0.25">
      <c r="I4152" s="134">
        <f t="shared" si="258"/>
        <v>0.12500000000000008</v>
      </c>
      <c r="J4152" s="134">
        <f>IF('2-E-Communication'!$AI$65="no","",ROUND($I4152,4))</f>
        <v>0.125</v>
      </c>
      <c r="K4152" s="134">
        <f>IF('2-E-Communication'!$AI$66="no","",ROUND($I4152,4))</f>
        <v>0.125</v>
      </c>
      <c r="L4152" s="134">
        <f>IF('2-E-Communication'!$AI$67="no","",ROUND($I4152,4))</f>
        <v>0.125</v>
      </c>
      <c r="M4152" s="134">
        <f>IF('2-E-Communication'!$AI$68="no","",ROUND($I4152,4))</f>
        <v>0.125</v>
      </c>
    </row>
    <row r="4153" spans="9:13" x14ac:dyDescent="0.25">
      <c r="I4153" s="134">
        <f t="shared" si="258"/>
        <v>0.12600000000000008</v>
      </c>
      <c r="J4153" s="134">
        <f>IF('2-E-Communication'!$AI$65="no","",ROUND($I4153,4))</f>
        <v>0.126</v>
      </c>
      <c r="K4153" s="134">
        <f>IF('2-E-Communication'!$AI$66="no","",ROUND($I4153,4))</f>
        <v>0.126</v>
      </c>
      <c r="L4153" s="134">
        <f>IF('2-E-Communication'!$AI$67="no","",ROUND($I4153,4))</f>
        <v>0.126</v>
      </c>
      <c r="M4153" s="134">
        <f>IF('2-E-Communication'!$AI$68="no","",ROUND($I4153,4))</f>
        <v>0.126</v>
      </c>
    </row>
    <row r="4154" spans="9:13" x14ac:dyDescent="0.25">
      <c r="I4154" s="134">
        <f t="shared" si="258"/>
        <v>0.12700000000000009</v>
      </c>
      <c r="J4154" s="134">
        <f>IF('2-E-Communication'!$AI$65="no","",ROUND($I4154,4))</f>
        <v>0.127</v>
      </c>
      <c r="K4154" s="134">
        <f>IF('2-E-Communication'!$AI$66="no","",ROUND($I4154,4))</f>
        <v>0.127</v>
      </c>
      <c r="L4154" s="134">
        <f>IF('2-E-Communication'!$AI$67="no","",ROUND($I4154,4))</f>
        <v>0.127</v>
      </c>
      <c r="M4154" s="134">
        <f>IF('2-E-Communication'!$AI$68="no","",ROUND($I4154,4))</f>
        <v>0.127</v>
      </c>
    </row>
    <row r="4155" spans="9:13" x14ac:dyDescent="0.25">
      <c r="I4155" s="134">
        <f t="shared" si="258"/>
        <v>0.12800000000000009</v>
      </c>
      <c r="J4155" s="134">
        <f>IF('2-E-Communication'!$AI$65="no","",ROUND($I4155,4))</f>
        <v>0.128</v>
      </c>
      <c r="K4155" s="134">
        <f>IF('2-E-Communication'!$AI$66="no","",ROUND($I4155,4))</f>
        <v>0.128</v>
      </c>
      <c r="L4155" s="134">
        <f>IF('2-E-Communication'!$AI$67="no","",ROUND($I4155,4))</f>
        <v>0.128</v>
      </c>
      <c r="M4155" s="134">
        <f>IF('2-E-Communication'!$AI$68="no","",ROUND($I4155,4))</f>
        <v>0.128</v>
      </c>
    </row>
    <row r="4156" spans="9:13" x14ac:dyDescent="0.25">
      <c r="I4156" s="134">
        <f t="shared" si="258"/>
        <v>0.12900000000000009</v>
      </c>
      <c r="J4156" s="134">
        <f>IF('2-E-Communication'!$AI$65="no","",ROUND($I4156,4))</f>
        <v>0.129</v>
      </c>
      <c r="K4156" s="134">
        <f>IF('2-E-Communication'!$AI$66="no","",ROUND($I4156,4))</f>
        <v>0.129</v>
      </c>
      <c r="L4156" s="134">
        <f>IF('2-E-Communication'!$AI$67="no","",ROUND($I4156,4))</f>
        <v>0.129</v>
      </c>
      <c r="M4156" s="134">
        <f>IF('2-E-Communication'!$AI$68="no","",ROUND($I4156,4))</f>
        <v>0.129</v>
      </c>
    </row>
    <row r="4157" spans="9:13" x14ac:dyDescent="0.25">
      <c r="I4157" s="134">
        <f t="shared" si="258"/>
        <v>0.13000000000000009</v>
      </c>
      <c r="J4157" s="134">
        <f>IF('2-E-Communication'!$AI$65="no","",ROUND($I4157,4))</f>
        <v>0.13</v>
      </c>
      <c r="K4157" s="134">
        <f>IF('2-E-Communication'!$AI$66="no","",ROUND($I4157,4))</f>
        <v>0.13</v>
      </c>
      <c r="L4157" s="134">
        <f>IF('2-E-Communication'!$AI$67="no","",ROUND($I4157,4))</f>
        <v>0.13</v>
      </c>
      <c r="M4157" s="134">
        <f>IF('2-E-Communication'!$AI$68="no","",ROUND($I4157,4))</f>
        <v>0.13</v>
      </c>
    </row>
    <row r="4158" spans="9:13" x14ac:dyDescent="0.25">
      <c r="I4158" s="134">
        <f t="shared" si="258"/>
        <v>0.13100000000000009</v>
      </c>
      <c r="J4158" s="134">
        <f>IF('2-E-Communication'!$AI$65="no","",ROUND($I4158,4))</f>
        <v>0.13100000000000001</v>
      </c>
      <c r="K4158" s="134">
        <f>IF('2-E-Communication'!$AI$66="no","",ROUND($I4158,4))</f>
        <v>0.13100000000000001</v>
      </c>
      <c r="L4158" s="134">
        <f>IF('2-E-Communication'!$AI$67="no","",ROUND($I4158,4))</f>
        <v>0.13100000000000001</v>
      </c>
      <c r="M4158" s="134">
        <f>IF('2-E-Communication'!$AI$68="no","",ROUND($I4158,4))</f>
        <v>0.13100000000000001</v>
      </c>
    </row>
    <row r="4159" spans="9:13" x14ac:dyDescent="0.25">
      <c r="I4159" s="134">
        <f t="shared" si="258"/>
        <v>0.13200000000000009</v>
      </c>
      <c r="J4159" s="134">
        <f>IF('2-E-Communication'!$AI$65="no","",ROUND($I4159,4))</f>
        <v>0.13200000000000001</v>
      </c>
      <c r="K4159" s="134">
        <f>IF('2-E-Communication'!$AI$66="no","",ROUND($I4159,4))</f>
        <v>0.13200000000000001</v>
      </c>
      <c r="L4159" s="134">
        <f>IF('2-E-Communication'!$AI$67="no","",ROUND($I4159,4))</f>
        <v>0.13200000000000001</v>
      </c>
      <c r="M4159" s="134">
        <f>IF('2-E-Communication'!$AI$68="no","",ROUND($I4159,4))</f>
        <v>0.13200000000000001</v>
      </c>
    </row>
    <row r="4160" spans="9:13" x14ac:dyDescent="0.25">
      <c r="I4160" s="134">
        <f t="shared" si="258"/>
        <v>0.13300000000000009</v>
      </c>
      <c r="J4160" s="134">
        <f>IF('2-E-Communication'!$AI$65="no","",ROUND($I4160,4))</f>
        <v>0.13300000000000001</v>
      </c>
      <c r="K4160" s="134">
        <f>IF('2-E-Communication'!$AI$66="no","",ROUND($I4160,4))</f>
        <v>0.13300000000000001</v>
      </c>
      <c r="L4160" s="134">
        <f>IF('2-E-Communication'!$AI$67="no","",ROUND($I4160,4))</f>
        <v>0.13300000000000001</v>
      </c>
      <c r="M4160" s="134">
        <f>IF('2-E-Communication'!$AI$68="no","",ROUND($I4160,4))</f>
        <v>0.13300000000000001</v>
      </c>
    </row>
    <row r="4161" spans="9:13" x14ac:dyDescent="0.25">
      <c r="I4161" s="134">
        <f t="shared" si="258"/>
        <v>0.13400000000000009</v>
      </c>
      <c r="J4161" s="134">
        <f>IF('2-E-Communication'!$AI$65="no","",ROUND($I4161,4))</f>
        <v>0.13400000000000001</v>
      </c>
      <c r="K4161" s="134">
        <f>IF('2-E-Communication'!$AI$66="no","",ROUND($I4161,4))</f>
        <v>0.13400000000000001</v>
      </c>
      <c r="L4161" s="134">
        <f>IF('2-E-Communication'!$AI$67="no","",ROUND($I4161,4))</f>
        <v>0.13400000000000001</v>
      </c>
      <c r="M4161" s="134">
        <f>IF('2-E-Communication'!$AI$68="no","",ROUND($I4161,4))</f>
        <v>0.13400000000000001</v>
      </c>
    </row>
    <row r="4162" spans="9:13" x14ac:dyDescent="0.25">
      <c r="I4162" s="134">
        <f t="shared" si="258"/>
        <v>0.13500000000000009</v>
      </c>
      <c r="J4162" s="134">
        <f>IF('2-E-Communication'!$AI$65="no","",ROUND($I4162,4))</f>
        <v>0.13500000000000001</v>
      </c>
      <c r="K4162" s="134">
        <f>IF('2-E-Communication'!$AI$66="no","",ROUND($I4162,4))</f>
        <v>0.13500000000000001</v>
      </c>
      <c r="L4162" s="134">
        <f>IF('2-E-Communication'!$AI$67="no","",ROUND($I4162,4))</f>
        <v>0.13500000000000001</v>
      </c>
      <c r="M4162" s="134">
        <f>IF('2-E-Communication'!$AI$68="no","",ROUND($I4162,4))</f>
        <v>0.13500000000000001</v>
      </c>
    </row>
    <row r="4163" spans="9:13" x14ac:dyDescent="0.25">
      <c r="I4163" s="134">
        <f t="shared" si="258"/>
        <v>0.13600000000000009</v>
      </c>
      <c r="J4163" s="134">
        <f>IF('2-E-Communication'!$AI$65="no","",ROUND($I4163,4))</f>
        <v>0.13600000000000001</v>
      </c>
      <c r="K4163" s="134">
        <f>IF('2-E-Communication'!$AI$66="no","",ROUND($I4163,4))</f>
        <v>0.13600000000000001</v>
      </c>
      <c r="L4163" s="134">
        <f>IF('2-E-Communication'!$AI$67="no","",ROUND($I4163,4))</f>
        <v>0.13600000000000001</v>
      </c>
      <c r="M4163" s="134">
        <f>IF('2-E-Communication'!$AI$68="no","",ROUND($I4163,4))</f>
        <v>0.13600000000000001</v>
      </c>
    </row>
    <row r="4164" spans="9:13" x14ac:dyDescent="0.25">
      <c r="I4164" s="134">
        <f t="shared" si="258"/>
        <v>0.13700000000000009</v>
      </c>
      <c r="J4164" s="134">
        <f>IF('2-E-Communication'!$AI$65="no","",ROUND($I4164,4))</f>
        <v>0.13700000000000001</v>
      </c>
      <c r="K4164" s="134">
        <f>IF('2-E-Communication'!$AI$66="no","",ROUND($I4164,4))</f>
        <v>0.13700000000000001</v>
      </c>
      <c r="L4164" s="134">
        <f>IF('2-E-Communication'!$AI$67="no","",ROUND($I4164,4))</f>
        <v>0.13700000000000001</v>
      </c>
      <c r="M4164" s="134">
        <f>IF('2-E-Communication'!$AI$68="no","",ROUND($I4164,4))</f>
        <v>0.13700000000000001</v>
      </c>
    </row>
    <row r="4165" spans="9:13" x14ac:dyDescent="0.25">
      <c r="I4165" s="134">
        <f t="shared" si="258"/>
        <v>0.13800000000000009</v>
      </c>
      <c r="J4165" s="134">
        <f>IF('2-E-Communication'!$AI$65="no","",ROUND($I4165,4))</f>
        <v>0.13800000000000001</v>
      </c>
      <c r="K4165" s="134">
        <f>IF('2-E-Communication'!$AI$66="no","",ROUND($I4165,4))</f>
        <v>0.13800000000000001</v>
      </c>
      <c r="L4165" s="134">
        <f>IF('2-E-Communication'!$AI$67="no","",ROUND($I4165,4))</f>
        <v>0.13800000000000001</v>
      </c>
      <c r="M4165" s="134">
        <f>IF('2-E-Communication'!$AI$68="no","",ROUND($I4165,4))</f>
        <v>0.13800000000000001</v>
      </c>
    </row>
    <row r="4166" spans="9:13" x14ac:dyDescent="0.25">
      <c r="I4166" s="134">
        <f t="shared" si="258"/>
        <v>0.1390000000000001</v>
      </c>
      <c r="J4166" s="134">
        <f>IF('2-E-Communication'!$AI$65="no","",ROUND($I4166,4))</f>
        <v>0.13900000000000001</v>
      </c>
      <c r="K4166" s="134">
        <f>IF('2-E-Communication'!$AI$66="no","",ROUND($I4166,4))</f>
        <v>0.13900000000000001</v>
      </c>
      <c r="L4166" s="134">
        <f>IF('2-E-Communication'!$AI$67="no","",ROUND($I4166,4))</f>
        <v>0.13900000000000001</v>
      </c>
      <c r="M4166" s="134">
        <f>IF('2-E-Communication'!$AI$68="no","",ROUND($I4166,4))</f>
        <v>0.13900000000000001</v>
      </c>
    </row>
    <row r="4167" spans="9:13" x14ac:dyDescent="0.25">
      <c r="I4167" s="134">
        <f t="shared" si="258"/>
        <v>0.1400000000000001</v>
      </c>
      <c r="J4167" s="134">
        <f>IF('2-E-Communication'!$AI$65="no","",ROUND($I4167,4))</f>
        <v>0.14000000000000001</v>
      </c>
      <c r="K4167" s="134">
        <f>IF('2-E-Communication'!$AI$66="no","",ROUND($I4167,4))</f>
        <v>0.14000000000000001</v>
      </c>
      <c r="L4167" s="134">
        <f>IF('2-E-Communication'!$AI$67="no","",ROUND($I4167,4))</f>
        <v>0.14000000000000001</v>
      </c>
      <c r="M4167" s="134">
        <f>IF('2-E-Communication'!$AI$68="no","",ROUND($I4167,4))</f>
        <v>0.14000000000000001</v>
      </c>
    </row>
    <row r="4168" spans="9:13" x14ac:dyDescent="0.25">
      <c r="I4168" s="134">
        <f t="shared" si="258"/>
        <v>0.1410000000000001</v>
      </c>
      <c r="J4168" s="134">
        <f>IF('2-E-Communication'!$AI$65="no","",ROUND($I4168,4))</f>
        <v>0.14099999999999999</v>
      </c>
      <c r="K4168" s="134">
        <f>IF('2-E-Communication'!$AI$66="no","",ROUND($I4168,4))</f>
        <v>0.14099999999999999</v>
      </c>
      <c r="L4168" s="134">
        <f>IF('2-E-Communication'!$AI$67="no","",ROUND($I4168,4))</f>
        <v>0.14099999999999999</v>
      </c>
      <c r="M4168" s="134">
        <f>IF('2-E-Communication'!$AI$68="no","",ROUND($I4168,4))</f>
        <v>0.14099999999999999</v>
      </c>
    </row>
    <row r="4169" spans="9:13" x14ac:dyDescent="0.25">
      <c r="I4169" s="134">
        <f t="shared" si="258"/>
        <v>0.1420000000000001</v>
      </c>
      <c r="J4169" s="134">
        <f>IF('2-E-Communication'!$AI$65="no","",ROUND($I4169,4))</f>
        <v>0.14199999999999999</v>
      </c>
      <c r="K4169" s="134">
        <f>IF('2-E-Communication'!$AI$66="no","",ROUND($I4169,4))</f>
        <v>0.14199999999999999</v>
      </c>
      <c r="L4169" s="134">
        <f>IF('2-E-Communication'!$AI$67="no","",ROUND($I4169,4))</f>
        <v>0.14199999999999999</v>
      </c>
      <c r="M4169" s="134">
        <f>IF('2-E-Communication'!$AI$68="no","",ROUND($I4169,4))</f>
        <v>0.14199999999999999</v>
      </c>
    </row>
    <row r="4170" spans="9:13" x14ac:dyDescent="0.25">
      <c r="I4170" s="134">
        <f t="shared" si="258"/>
        <v>0.1430000000000001</v>
      </c>
      <c r="J4170" s="134">
        <f>IF('2-E-Communication'!$AI$65="no","",ROUND($I4170,4))</f>
        <v>0.14299999999999999</v>
      </c>
      <c r="K4170" s="134">
        <f>IF('2-E-Communication'!$AI$66="no","",ROUND($I4170,4))</f>
        <v>0.14299999999999999</v>
      </c>
      <c r="L4170" s="134">
        <f>IF('2-E-Communication'!$AI$67="no","",ROUND($I4170,4))</f>
        <v>0.14299999999999999</v>
      </c>
      <c r="M4170" s="134">
        <f>IF('2-E-Communication'!$AI$68="no","",ROUND($I4170,4))</f>
        <v>0.14299999999999999</v>
      </c>
    </row>
    <row r="4171" spans="9:13" x14ac:dyDescent="0.25">
      <c r="I4171" s="134">
        <f t="shared" si="258"/>
        <v>0.1440000000000001</v>
      </c>
      <c r="J4171" s="134">
        <f>IF('2-E-Communication'!$AI$65="no","",ROUND($I4171,4))</f>
        <v>0.14399999999999999</v>
      </c>
      <c r="K4171" s="134">
        <f>IF('2-E-Communication'!$AI$66="no","",ROUND($I4171,4))</f>
        <v>0.14399999999999999</v>
      </c>
      <c r="L4171" s="134">
        <f>IF('2-E-Communication'!$AI$67="no","",ROUND($I4171,4))</f>
        <v>0.14399999999999999</v>
      </c>
      <c r="M4171" s="134">
        <f>IF('2-E-Communication'!$AI$68="no","",ROUND($I4171,4))</f>
        <v>0.14399999999999999</v>
      </c>
    </row>
    <row r="4172" spans="9:13" x14ac:dyDescent="0.25">
      <c r="I4172" s="134">
        <f t="shared" si="258"/>
        <v>0.1450000000000001</v>
      </c>
      <c r="J4172" s="134">
        <f>IF('2-E-Communication'!$AI$65="no","",ROUND($I4172,4))</f>
        <v>0.14499999999999999</v>
      </c>
      <c r="K4172" s="134">
        <f>IF('2-E-Communication'!$AI$66="no","",ROUND($I4172,4))</f>
        <v>0.14499999999999999</v>
      </c>
      <c r="L4172" s="134">
        <f>IF('2-E-Communication'!$AI$67="no","",ROUND($I4172,4))</f>
        <v>0.14499999999999999</v>
      </c>
      <c r="M4172" s="134">
        <f>IF('2-E-Communication'!$AI$68="no","",ROUND($I4172,4))</f>
        <v>0.14499999999999999</v>
      </c>
    </row>
    <row r="4173" spans="9:13" x14ac:dyDescent="0.25">
      <c r="I4173" s="134">
        <f t="shared" si="258"/>
        <v>0.1460000000000001</v>
      </c>
      <c r="J4173" s="134">
        <f>IF('2-E-Communication'!$AI$65="no","",ROUND($I4173,4))</f>
        <v>0.14599999999999999</v>
      </c>
      <c r="K4173" s="134">
        <f>IF('2-E-Communication'!$AI$66="no","",ROUND($I4173,4))</f>
        <v>0.14599999999999999</v>
      </c>
      <c r="L4173" s="134">
        <f>IF('2-E-Communication'!$AI$67="no","",ROUND($I4173,4))</f>
        <v>0.14599999999999999</v>
      </c>
      <c r="M4173" s="134">
        <f>IF('2-E-Communication'!$AI$68="no","",ROUND($I4173,4))</f>
        <v>0.14599999999999999</v>
      </c>
    </row>
    <row r="4174" spans="9:13" x14ac:dyDescent="0.25">
      <c r="I4174" s="134">
        <f t="shared" si="258"/>
        <v>0.1470000000000001</v>
      </c>
      <c r="J4174" s="134">
        <f>IF('2-E-Communication'!$AI$65="no","",ROUND($I4174,4))</f>
        <v>0.14699999999999999</v>
      </c>
      <c r="K4174" s="134">
        <f>IF('2-E-Communication'!$AI$66="no","",ROUND($I4174,4))</f>
        <v>0.14699999999999999</v>
      </c>
      <c r="L4174" s="134">
        <f>IF('2-E-Communication'!$AI$67="no","",ROUND($I4174,4))</f>
        <v>0.14699999999999999</v>
      </c>
      <c r="M4174" s="134">
        <f>IF('2-E-Communication'!$AI$68="no","",ROUND($I4174,4))</f>
        <v>0.14699999999999999</v>
      </c>
    </row>
    <row r="4175" spans="9:13" x14ac:dyDescent="0.25">
      <c r="I4175" s="134">
        <f t="shared" si="258"/>
        <v>0.1480000000000001</v>
      </c>
      <c r="J4175" s="134">
        <f>IF('2-E-Communication'!$AI$65="no","",ROUND($I4175,4))</f>
        <v>0.14799999999999999</v>
      </c>
      <c r="K4175" s="134">
        <f>IF('2-E-Communication'!$AI$66="no","",ROUND($I4175,4))</f>
        <v>0.14799999999999999</v>
      </c>
      <c r="L4175" s="134">
        <f>IF('2-E-Communication'!$AI$67="no","",ROUND($I4175,4))</f>
        <v>0.14799999999999999</v>
      </c>
      <c r="M4175" s="134">
        <f>IF('2-E-Communication'!$AI$68="no","",ROUND($I4175,4))</f>
        <v>0.14799999999999999</v>
      </c>
    </row>
    <row r="4176" spans="9:13" x14ac:dyDescent="0.25">
      <c r="I4176" s="134">
        <f t="shared" si="258"/>
        <v>0.1490000000000001</v>
      </c>
      <c r="J4176" s="134">
        <f>IF('2-E-Communication'!$AI$65="no","",ROUND($I4176,4))</f>
        <v>0.14899999999999999</v>
      </c>
      <c r="K4176" s="134">
        <f>IF('2-E-Communication'!$AI$66="no","",ROUND($I4176,4))</f>
        <v>0.14899999999999999</v>
      </c>
      <c r="L4176" s="134">
        <f>IF('2-E-Communication'!$AI$67="no","",ROUND($I4176,4))</f>
        <v>0.14899999999999999</v>
      </c>
      <c r="M4176" s="134">
        <f>IF('2-E-Communication'!$AI$68="no","",ROUND($I4176,4))</f>
        <v>0.14899999999999999</v>
      </c>
    </row>
    <row r="4177" spans="9:13" x14ac:dyDescent="0.25">
      <c r="I4177" s="134">
        <f t="shared" si="258"/>
        <v>0.15000000000000011</v>
      </c>
      <c r="J4177" s="134">
        <f>IF('2-E-Communication'!$AI$65="no","",ROUND($I4177,4))</f>
        <v>0.15</v>
      </c>
      <c r="K4177" s="134">
        <f>IF('2-E-Communication'!$AI$66="no","",ROUND($I4177,4))</f>
        <v>0.15</v>
      </c>
      <c r="L4177" s="134">
        <f>IF('2-E-Communication'!$AI$67="no","",ROUND($I4177,4))</f>
        <v>0.15</v>
      </c>
      <c r="M4177" s="134">
        <f>IF('2-E-Communication'!$AI$68="no","",ROUND($I4177,4))</f>
        <v>0.15</v>
      </c>
    </row>
    <row r="4178" spans="9:13" x14ac:dyDescent="0.25">
      <c r="I4178" s="134">
        <f t="shared" si="258"/>
        <v>0.15100000000000011</v>
      </c>
      <c r="J4178" s="134">
        <f>IF('2-E-Communication'!$AI$65="no","",ROUND($I4178,4))</f>
        <v>0.151</v>
      </c>
      <c r="K4178" s="134">
        <f>IF('2-E-Communication'!$AI$66="no","",ROUND($I4178,4))</f>
        <v>0.151</v>
      </c>
      <c r="L4178" s="134">
        <f>IF('2-E-Communication'!$AI$67="no","",ROUND($I4178,4))</f>
        <v>0.151</v>
      </c>
      <c r="M4178" s="134">
        <f>IF('2-E-Communication'!$AI$68="no","",ROUND($I4178,4))</f>
        <v>0.151</v>
      </c>
    </row>
    <row r="4179" spans="9:13" x14ac:dyDescent="0.25">
      <c r="I4179" s="134">
        <f t="shared" si="258"/>
        <v>0.15200000000000011</v>
      </c>
      <c r="J4179" s="134">
        <f>IF('2-E-Communication'!$AI$65="no","",ROUND($I4179,4))</f>
        <v>0.152</v>
      </c>
      <c r="K4179" s="134">
        <f>IF('2-E-Communication'!$AI$66="no","",ROUND($I4179,4))</f>
        <v>0.152</v>
      </c>
      <c r="L4179" s="134">
        <f>IF('2-E-Communication'!$AI$67="no","",ROUND($I4179,4))</f>
        <v>0.152</v>
      </c>
      <c r="M4179" s="134">
        <f>IF('2-E-Communication'!$AI$68="no","",ROUND($I4179,4))</f>
        <v>0.152</v>
      </c>
    </row>
    <row r="4180" spans="9:13" x14ac:dyDescent="0.25">
      <c r="I4180" s="134">
        <f t="shared" si="258"/>
        <v>0.15300000000000011</v>
      </c>
      <c r="J4180" s="134">
        <f>IF('2-E-Communication'!$AI$65="no","",ROUND($I4180,4))</f>
        <v>0.153</v>
      </c>
      <c r="K4180" s="134">
        <f>IF('2-E-Communication'!$AI$66="no","",ROUND($I4180,4))</f>
        <v>0.153</v>
      </c>
      <c r="L4180" s="134">
        <f>IF('2-E-Communication'!$AI$67="no","",ROUND($I4180,4))</f>
        <v>0.153</v>
      </c>
      <c r="M4180" s="134">
        <f>IF('2-E-Communication'!$AI$68="no","",ROUND($I4180,4))</f>
        <v>0.153</v>
      </c>
    </row>
    <row r="4181" spans="9:13" x14ac:dyDescent="0.25">
      <c r="I4181" s="134">
        <f t="shared" si="258"/>
        <v>0.15400000000000011</v>
      </c>
      <c r="J4181" s="134">
        <f>IF('2-E-Communication'!$AI$65="no","",ROUND($I4181,4))</f>
        <v>0.154</v>
      </c>
      <c r="K4181" s="134">
        <f>IF('2-E-Communication'!$AI$66="no","",ROUND($I4181,4))</f>
        <v>0.154</v>
      </c>
      <c r="L4181" s="134">
        <f>IF('2-E-Communication'!$AI$67="no","",ROUND($I4181,4))</f>
        <v>0.154</v>
      </c>
      <c r="M4181" s="134">
        <f>IF('2-E-Communication'!$AI$68="no","",ROUND($I4181,4))</f>
        <v>0.154</v>
      </c>
    </row>
    <row r="4182" spans="9:13" x14ac:dyDescent="0.25">
      <c r="I4182" s="134">
        <f t="shared" si="258"/>
        <v>0.15500000000000011</v>
      </c>
      <c r="J4182" s="134">
        <f>IF('2-E-Communication'!$AI$65="no","",ROUND($I4182,4))</f>
        <v>0.155</v>
      </c>
      <c r="K4182" s="134">
        <f>IF('2-E-Communication'!$AI$66="no","",ROUND($I4182,4))</f>
        <v>0.155</v>
      </c>
      <c r="L4182" s="134">
        <f>IF('2-E-Communication'!$AI$67="no","",ROUND($I4182,4))</f>
        <v>0.155</v>
      </c>
      <c r="M4182" s="134">
        <f>IF('2-E-Communication'!$AI$68="no","",ROUND($I4182,4))</f>
        <v>0.155</v>
      </c>
    </row>
    <row r="4183" spans="9:13" x14ac:dyDescent="0.25">
      <c r="I4183" s="134">
        <f t="shared" si="258"/>
        <v>0.15600000000000011</v>
      </c>
      <c r="J4183" s="134">
        <f>IF('2-E-Communication'!$AI$65="no","",ROUND($I4183,4))</f>
        <v>0.156</v>
      </c>
      <c r="K4183" s="134">
        <f>IF('2-E-Communication'!$AI$66="no","",ROUND($I4183,4))</f>
        <v>0.156</v>
      </c>
      <c r="L4183" s="134">
        <f>IF('2-E-Communication'!$AI$67="no","",ROUND($I4183,4))</f>
        <v>0.156</v>
      </c>
      <c r="M4183" s="134">
        <f>IF('2-E-Communication'!$AI$68="no","",ROUND($I4183,4))</f>
        <v>0.156</v>
      </c>
    </row>
    <row r="4184" spans="9:13" x14ac:dyDescent="0.25">
      <c r="I4184" s="134">
        <f t="shared" si="258"/>
        <v>0.15700000000000011</v>
      </c>
      <c r="J4184" s="134">
        <f>IF('2-E-Communication'!$AI$65="no","",ROUND($I4184,4))</f>
        <v>0.157</v>
      </c>
      <c r="K4184" s="134">
        <f>IF('2-E-Communication'!$AI$66="no","",ROUND($I4184,4))</f>
        <v>0.157</v>
      </c>
      <c r="L4184" s="134">
        <f>IF('2-E-Communication'!$AI$67="no","",ROUND($I4184,4))</f>
        <v>0.157</v>
      </c>
      <c r="M4184" s="134">
        <f>IF('2-E-Communication'!$AI$68="no","",ROUND($I4184,4))</f>
        <v>0.157</v>
      </c>
    </row>
    <row r="4185" spans="9:13" x14ac:dyDescent="0.25">
      <c r="I4185" s="134">
        <f t="shared" si="258"/>
        <v>0.15800000000000011</v>
      </c>
      <c r="J4185" s="134">
        <f>IF('2-E-Communication'!$AI$65="no","",ROUND($I4185,4))</f>
        <v>0.158</v>
      </c>
      <c r="K4185" s="134">
        <f>IF('2-E-Communication'!$AI$66="no","",ROUND($I4185,4))</f>
        <v>0.158</v>
      </c>
      <c r="L4185" s="134">
        <f>IF('2-E-Communication'!$AI$67="no","",ROUND($I4185,4))</f>
        <v>0.158</v>
      </c>
      <c r="M4185" s="134">
        <f>IF('2-E-Communication'!$AI$68="no","",ROUND($I4185,4))</f>
        <v>0.158</v>
      </c>
    </row>
    <row r="4186" spans="9:13" x14ac:dyDescent="0.25">
      <c r="I4186" s="134">
        <f t="shared" si="258"/>
        <v>0.15900000000000011</v>
      </c>
      <c r="J4186" s="134">
        <f>IF('2-E-Communication'!$AI$65="no","",ROUND($I4186,4))</f>
        <v>0.159</v>
      </c>
      <c r="K4186" s="134">
        <f>IF('2-E-Communication'!$AI$66="no","",ROUND($I4186,4))</f>
        <v>0.159</v>
      </c>
      <c r="L4186" s="134">
        <f>IF('2-E-Communication'!$AI$67="no","",ROUND($I4186,4))</f>
        <v>0.159</v>
      </c>
      <c r="M4186" s="134">
        <f>IF('2-E-Communication'!$AI$68="no","",ROUND($I4186,4))</f>
        <v>0.159</v>
      </c>
    </row>
    <row r="4187" spans="9:13" x14ac:dyDescent="0.25">
      <c r="I4187" s="134">
        <f t="shared" si="258"/>
        <v>0.16000000000000011</v>
      </c>
      <c r="J4187" s="134">
        <f>IF('2-E-Communication'!$AI$65="no","",ROUND($I4187,4))</f>
        <v>0.16</v>
      </c>
      <c r="K4187" s="134">
        <f>IF('2-E-Communication'!$AI$66="no","",ROUND($I4187,4))</f>
        <v>0.16</v>
      </c>
      <c r="L4187" s="134">
        <f>IF('2-E-Communication'!$AI$67="no","",ROUND($I4187,4))</f>
        <v>0.16</v>
      </c>
      <c r="M4187" s="134">
        <f>IF('2-E-Communication'!$AI$68="no","",ROUND($I4187,4))</f>
        <v>0.16</v>
      </c>
    </row>
    <row r="4188" spans="9:13" x14ac:dyDescent="0.25">
      <c r="I4188" s="134">
        <f t="shared" si="258"/>
        <v>0.16100000000000012</v>
      </c>
      <c r="J4188" s="134">
        <f>IF('2-E-Communication'!$AI$65="no","",ROUND($I4188,4))</f>
        <v>0.161</v>
      </c>
      <c r="K4188" s="134">
        <f>IF('2-E-Communication'!$AI$66="no","",ROUND($I4188,4))</f>
        <v>0.161</v>
      </c>
      <c r="L4188" s="134">
        <f>IF('2-E-Communication'!$AI$67="no","",ROUND($I4188,4))</f>
        <v>0.161</v>
      </c>
      <c r="M4188" s="134">
        <f>IF('2-E-Communication'!$AI$68="no","",ROUND($I4188,4))</f>
        <v>0.161</v>
      </c>
    </row>
    <row r="4189" spans="9:13" x14ac:dyDescent="0.25">
      <c r="I4189" s="134">
        <f t="shared" si="258"/>
        <v>0.16200000000000012</v>
      </c>
      <c r="J4189" s="134">
        <f>IF('2-E-Communication'!$AI$65="no","",ROUND($I4189,4))</f>
        <v>0.16200000000000001</v>
      </c>
      <c r="K4189" s="134">
        <f>IF('2-E-Communication'!$AI$66="no","",ROUND($I4189,4))</f>
        <v>0.16200000000000001</v>
      </c>
      <c r="L4189" s="134">
        <f>IF('2-E-Communication'!$AI$67="no","",ROUND($I4189,4))</f>
        <v>0.16200000000000001</v>
      </c>
      <c r="M4189" s="134">
        <f>IF('2-E-Communication'!$AI$68="no","",ROUND($I4189,4))</f>
        <v>0.16200000000000001</v>
      </c>
    </row>
    <row r="4190" spans="9:13" x14ac:dyDescent="0.25">
      <c r="I4190" s="134">
        <f t="shared" si="258"/>
        <v>0.16300000000000012</v>
      </c>
      <c r="J4190" s="134">
        <f>IF('2-E-Communication'!$AI$65="no","",ROUND($I4190,4))</f>
        <v>0.16300000000000001</v>
      </c>
      <c r="K4190" s="134">
        <f>IF('2-E-Communication'!$AI$66="no","",ROUND($I4190,4))</f>
        <v>0.16300000000000001</v>
      </c>
      <c r="L4190" s="134">
        <f>IF('2-E-Communication'!$AI$67="no","",ROUND($I4190,4))</f>
        <v>0.16300000000000001</v>
      </c>
      <c r="M4190" s="134">
        <f>IF('2-E-Communication'!$AI$68="no","",ROUND($I4190,4))</f>
        <v>0.16300000000000001</v>
      </c>
    </row>
    <row r="4191" spans="9:13" x14ac:dyDescent="0.25">
      <c r="I4191" s="134">
        <f t="shared" si="258"/>
        <v>0.16400000000000012</v>
      </c>
      <c r="J4191" s="134">
        <f>IF('2-E-Communication'!$AI$65="no","",ROUND($I4191,4))</f>
        <v>0.16400000000000001</v>
      </c>
      <c r="K4191" s="134">
        <f>IF('2-E-Communication'!$AI$66="no","",ROUND($I4191,4))</f>
        <v>0.16400000000000001</v>
      </c>
      <c r="L4191" s="134">
        <f>IF('2-E-Communication'!$AI$67="no","",ROUND($I4191,4))</f>
        <v>0.16400000000000001</v>
      </c>
      <c r="M4191" s="134">
        <f>IF('2-E-Communication'!$AI$68="no","",ROUND($I4191,4))</f>
        <v>0.16400000000000001</v>
      </c>
    </row>
    <row r="4192" spans="9:13" x14ac:dyDescent="0.25">
      <c r="I4192" s="134">
        <f t="shared" si="258"/>
        <v>0.16500000000000012</v>
      </c>
      <c r="J4192" s="134">
        <f>IF('2-E-Communication'!$AI$65="no","",ROUND($I4192,4))</f>
        <v>0.16500000000000001</v>
      </c>
      <c r="K4192" s="134">
        <f>IF('2-E-Communication'!$AI$66="no","",ROUND($I4192,4))</f>
        <v>0.16500000000000001</v>
      </c>
      <c r="L4192" s="134">
        <f>IF('2-E-Communication'!$AI$67="no","",ROUND($I4192,4))</f>
        <v>0.16500000000000001</v>
      </c>
      <c r="M4192" s="134">
        <f>IF('2-E-Communication'!$AI$68="no","",ROUND($I4192,4))</f>
        <v>0.16500000000000001</v>
      </c>
    </row>
    <row r="4193" spans="9:13" x14ac:dyDescent="0.25">
      <c r="I4193" s="134">
        <f t="shared" si="258"/>
        <v>0.16600000000000012</v>
      </c>
      <c r="J4193" s="134">
        <f>IF('2-E-Communication'!$AI$65="no","",ROUND($I4193,4))</f>
        <v>0.16600000000000001</v>
      </c>
      <c r="K4193" s="134">
        <f>IF('2-E-Communication'!$AI$66="no","",ROUND($I4193,4))</f>
        <v>0.16600000000000001</v>
      </c>
      <c r="L4193" s="134">
        <f>IF('2-E-Communication'!$AI$67="no","",ROUND($I4193,4))</f>
        <v>0.16600000000000001</v>
      </c>
      <c r="M4193" s="134">
        <f>IF('2-E-Communication'!$AI$68="no","",ROUND($I4193,4))</f>
        <v>0.16600000000000001</v>
      </c>
    </row>
    <row r="4194" spans="9:13" x14ac:dyDescent="0.25">
      <c r="I4194" s="134">
        <f t="shared" si="258"/>
        <v>0.16700000000000012</v>
      </c>
      <c r="J4194" s="134">
        <f>IF('2-E-Communication'!$AI$65="no","",ROUND($I4194,4))</f>
        <v>0.16700000000000001</v>
      </c>
      <c r="K4194" s="134">
        <f>IF('2-E-Communication'!$AI$66="no","",ROUND($I4194,4))</f>
        <v>0.16700000000000001</v>
      </c>
      <c r="L4194" s="134">
        <f>IF('2-E-Communication'!$AI$67="no","",ROUND($I4194,4))</f>
        <v>0.16700000000000001</v>
      </c>
      <c r="M4194" s="134">
        <f>IF('2-E-Communication'!$AI$68="no","",ROUND($I4194,4))</f>
        <v>0.16700000000000001</v>
      </c>
    </row>
    <row r="4195" spans="9:13" x14ac:dyDescent="0.25">
      <c r="I4195" s="134">
        <f t="shared" si="258"/>
        <v>0.16800000000000012</v>
      </c>
      <c r="J4195" s="134">
        <f>IF('2-E-Communication'!$AI$65="no","",ROUND($I4195,4))</f>
        <v>0.16800000000000001</v>
      </c>
      <c r="K4195" s="134">
        <f>IF('2-E-Communication'!$AI$66="no","",ROUND($I4195,4))</f>
        <v>0.16800000000000001</v>
      </c>
      <c r="L4195" s="134">
        <f>IF('2-E-Communication'!$AI$67="no","",ROUND($I4195,4))</f>
        <v>0.16800000000000001</v>
      </c>
      <c r="M4195" s="134">
        <f>IF('2-E-Communication'!$AI$68="no","",ROUND($I4195,4))</f>
        <v>0.16800000000000001</v>
      </c>
    </row>
    <row r="4196" spans="9:13" x14ac:dyDescent="0.25">
      <c r="I4196" s="134">
        <f t="shared" si="258"/>
        <v>0.16900000000000012</v>
      </c>
      <c r="J4196" s="134">
        <f>IF('2-E-Communication'!$AI$65="no","",ROUND($I4196,4))</f>
        <v>0.16900000000000001</v>
      </c>
      <c r="K4196" s="134">
        <f>IF('2-E-Communication'!$AI$66="no","",ROUND($I4196,4))</f>
        <v>0.16900000000000001</v>
      </c>
      <c r="L4196" s="134">
        <f>IF('2-E-Communication'!$AI$67="no","",ROUND($I4196,4))</f>
        <v>0.16900000000000001</v>
      </c>
      <c r="M4196" s="134">
        <f>IF('2-E-Communication'!$AI$68="no","",ROUND($I4196,4))</f>
        <v>0.16900000000000001</v>
      </c>
    </row>
    <row r="4197" spans="9:13" x14ac:dyDescent="0.25">
      <c r="I4197" s="134">
        <f t="shared" si="258"/>
        <v>0.17000000000000012</v>
      </c>
      <c r="J4197" s="134">
        <f>IF('2-E-Communication'!$AI$65="no","",ROUND($I4197,4))</f>
        <v>0.17</v>
      </c>
      <c r="K4197" s="134">
        <f>IF('2-E-Communication'!$AI$66="no","",ROUND($I4197,4))</f>
        <v>0.17</v>
      </c>
      <c r="L4197" s="134">
        <f>IF('2-E-Communication'!$AI$67="no","",ROUND($I4197,4))</f>
        <v>0.17</v>
      </c>
      <c r="M4197" s="134">
        <f>IF('2-E-Communication'!$AI$68="no","",ROUND($I4197,4))</f>
        <v>0.17</v>
      </c>
    </row>
    <row r="4198" spans="9:13" x14ac:dyDescent="0.25">
      <c r="I4198" s="134">
        <f t="shared" si="258"/>
        <v>0.17100000000000012</v>
      </c>
      <c r="J4198" s="134">
        <f>IF('2-E-Communication'!$AI$65="no","",ROUND($I4198,4))</f>
        <v>0.17100000000000001</v>
      </c>
      <c r="K4198" s="134">
        <f>IF('2-E-Communication'!$AI$66="no","",ROUND($I4198,4))</f>
        <v>0.17100000000000001</v>
      </c>
      <c r="L4198" s="134">
        <f>IF('2-E-Communication'!$AI$67="no","",ROUND($I4198,4))</f>
        <v>0.17100000000000001</v>
      </c>
      <c r="M4198" s="134">
        <f>IF('2-E-Communication'!$AI$68="no","",ROUND($I4198,4))</f>
        <v>0.17100000000000001</v>
      </c>
    </row>
    <row r="4199" spans="9:13" x14ac:dyDescent="0.25">
      <c r="I4199" s="134">
        <f t="shared" si="258"/>
        <v>0.17200000000000013</v>
      </c>
      <c r="J4199" s="134">
        <f>IF('2-E-Communication'!$AI$65="no","",ROUND($I4199,4))</f>
        <v>0.17199999999999999</v>
      </c>
      <c r="K4199" s="134">
        <f>IF('2-E-Communication'!$AI$66="no","",ROUND($I4199,4))</f>
        <v>0.17199999999999999</v>
      </c>
      <c r="L4199" s="134">
        <f>IF('2-E-Communication'!$AI$67="no","",ROUND($I4199,4))</f>
        <v>0.17199999999999999</v>
      </c>
      <c r="M4199" s="134">
        <f>IF('2-E-Communication'!$AI$68="no","",ROUND($I4199,4))</f>
        <v>0.17199999999999999</v>
      </c>
    </row>
    <row r="4200" spans="9:13" x14ac:dyDescent="0.25">
      <c r="I4200" s="134">
        <f t="shared" si="258"/>
        <v>0.17300000000000013</v>
      </c>
      <c r="J4200" s="134">
        <f>IF('2-E-Communication'!$AI$65="no","",ROUND($I4200,4))</f>
        <v>0.17299999999999999</v>
      </c>
      <c r="K4200" s="134">
        <f>IF('2-E-Communication'!$AI$66="no","",ROUND($I4200,4))</f>
        <v>0.17299999999999999</v>
      </c>
      <c r="L4200" s="134">
        <f>IF('2-E-Communication'!$AI$67="no","",ROUND($I4200,4))</f>
        <v>0.17299999999999999</v>
      </c>
      <c r="M4200" s="134">
        <f>IF('2-E-Communication'!$AI$68="no","",ROUND($I4200,4))</f>
        <v>0.17299999999999999</v>
      </c>
    </row>
    <row r="4201" spans="9:13" x14ac:dyDescent="0.25">
      <c r="I4201" s="134">
        <f t="shared" si="258"/>
        <v>0.17400000000000013</v>
      </c>
      <c r="J4201" s="134">
        <f>IF('2-E-Communication'!$AI$65="no","",ROUND($I4201,4))</f>
        <v>0.17399999999999999</v>
      </c>
      <c r="K4201" s="134">
        <f>IF('2-E-Communication'!$AI$66="no","",ROUND($I4201,4))</f>
        <v>0.17399999999999999</v>
      </c>
      <c r="L4201" s="134">
        <f>IF('2-E-Communication'!$AI$67="no","",ROUND($I4201,4))</f>
        <v>0.17399999999999999</v>
      </c>
      <c r="M4201" s="134">
        <f>IF('2-E-Communication'!$AI$68="no","",ROUND($I4201,4))</f>
        <v>0.17399999999999999</v>
      </c>
    </row>
    <row r="4202" spans="9:13" x14ac:dyDescent="0.25">
      <c r="I4202" s="134">
        <f t="shared" si="258"/>
        <v>0.17500000000000013</v>
      </c>
      <c r="J4202" s="134">
        <f>IF('2-E-Communication'!$AI$65="no","",ROUND($I4202,4))</f>
        <v>0.17499999999999999</v>
      </c>
      <c r="K4202" s="134">
        <f>IF('2-E-Communication'!$AI$66="no","",ROUND($I4202,4))</f>
        <v>0.17499999999999999</v>
      </c>
      <c r="L4202" s="134">
        <f>IF('2-E-Communication'!$AI$67="no","",ROUND($I4202,4))</f>
        <v>0.17499999999999999</v>
      </c>
      <c r="M4202" s="134">
        <f>IF('2-E-Communication'!$AI$68="no","",ROUND($I4202,4))</f>
        <v>0.17499999999999999</v>
      </c>
    </row>
    <row r="4203" spans="9:13" x14ac:dyDescent="0.25">
      <c r="I4203" s="134">
        <f t="shared" si="258"/>
        <v>0.17600000000000013</v>
      </c>
      <c r="J4203" s="134">
        <f>IF('2-E-Communication'!$AI$65="no","",ROUND($I4203,4))</f>
        <v>0.17599999999999999</v>
      </c>
      <c r="K4203" s="134">
        <f>IF('2-E-Communication'!$AI$66="no","",ROUND($I4203,4))</f>
        <v>0.17599999999999999</v>
      </c>
      <c r="L4203" s="134">
        <f>IF('2-E-Communication'!$AI$67="no","",ROUND($I4203,4))</f>
        <v>0.17599999999999999</v>
      </c>
      <c r="M4203" s="134">
        <f>IF('2-E-Communication'!$AI$68="no","",ROUND($I4203,4))</f>
        <v>0.17599999999999999</v>
      </c>
    </row>
    <row r="4204" spans="9:13" x14ac:dyDescent="0.25">
      <c r="I4204" s="134">
        <f t="shared" si="258"/>
        <v>0.17700000000000013</v>
      </c>
      <c r="J4204" s="134">
        <f>IF('2-E-Communication'!$AI$65="no","",ROUND($I4204,4))</f>
        <v>0.17699999999999999</v>
      </c>
      <c r="K4204" s="134">
        <f>IF('2-E-Communication'!$AI$66="no","",ROUND($I4204,4))</f>
        <v>0.17699999999999999</v>
      </c>
      <c r="L4204" s="134">
        <f>IF('2-E-Communication'!$AI$67="no","",ROUND($I4204,4))</f>
        <v>0.17699999999999999</v>
      </c>
      <c r="M4204" s="134">
        <f>IF('2-E-Communication'!$AI$68="no","",ROUND($I4204,4))</f>
        <v>0.17699999999999999</v>
      </c>
    </row>
    <row r="4205" spans="9:13" x14ac:dyDescent="0.25">
      <c r="I4205" s="134">
        <f t="shared" si="258"/>
        <v>0.17800000000000013</v>
      </c>
      <c r="J4205" s="134">
        <f>IF('2-E-Communication'!$AI$65="no","",ROUND($I4205,4))</f>
        <v>0.17799999999999999</v>
      </c>
      <c r="K4205" s="134">
        <f>IF('2-E-Communication'!$AI$66="no","",ROUND($I4205,4))</f>
        <v>0.17799999999999999</v>
      </c>
      <c r="L4205" s="134">
        <f>IF('2-E-Communication'!$AI$67="no","",ROUND($I4205,4))</f>
        <v>0.17799999999999999</v>
      </c>
      <c r="M4205" s="134">
        <f>IF('2-E-Communication'!$AI$68="no","",ROUND($I4205,4))</f>
        <v>0.17799999999999999</v>
      </c>
    </row>
    <row r="4206" spans="9:13" x14ac:dyDescent="0.25">
      <c r="I4206" s="134">
        <f t="shared" si="258"/>
        <v>0.17900000000000013</v>
      </c>
      <c r="J4206" s="134">
        <f>IF('2-E-Communication'!$AI$65="no","",ROUND($I4206,4))</f>
        <v>0.17899999999999999</v>
      </c>
      <c r="K4206" s="134">
        <f>IF('2-E-Communication'!$AI$66="no","",ROUND($I4206,4))</f>
        <v>0.17899999999999999</v>
      </c>
      <c r="L4206" s="134">
        <f>IF('2-E-Communication'!$AI$67="no","",ROUND($I4206,4))</f>
        <v>0.17899999999999999</v>
      </c>
      <c r="M4206" s="134">
        <f>IF('2-E-Communication'!$AI$68="no","",ROUND($I4206,4))</f>
        <v>0.17899999999999999</v>
      </c>
    </row>
    <row r="4207" spans="9:13" x14ac:dyDescent="0.25">
      <c r="I4207" s="134">
        <f t="shared" si="258"/>
        <v>0.18000000000000013</v>
      </c>
      <c r="J4207" s="134">
        <f>IF('2-E-Communication'!$AI$65="no","",ROUND($I4207,4))</f>
        <v>0.18</v>
      </c>
      <c r="K4207" s="134">
        <f>IF('2-E-Communication'!$AI$66="no","",ROUND($I4207,4))</f>
        <v>0.18</v>
      </c>
      <c r="L4207" s="134">
        <f>IF('2-E-Communication'!$AI$67="no","",ROUND($I4207,4))</f>
        <v>0.18</v>
      </c>
      <c r="M4207" s="134">
        <f>IF('2-E-Communication'!$AI$68="no","",ROUND($I4207,4))</f>
        <v>0.18</v>
      </c>
    </row>
    <row r="4208" spans="9:13" x14ac:dyDescent="0.25">
      <c r="I4208" s="134">
        <f t="shared" si="258"/>
        <v>0.18100000000000013</v>
      </c>
      <c r="J4208" s="134">
        <f>IF('2-E-Communication'!$AI$65="no","",ROUND($I4208,4))</f>
        <v>0.18099999999999999</v>
      </c>
      <c r="K4208" s="134">
        <f>IF('2-E-Communication'!$AI$66="no","",ROUND($I4208,4))</f>
        <v>0.18099999999999999</v>
      </c>
      <c r="L4208" s="134">
        <f>IF('2-E-Communication'!$AI$67="no","",ROUND($I4208,4))</f>
        <v>0.18099999999999999</v>
      </c>
      <c r="M4208" s="134">
        <f>IF('2-E-Communication'!$AI$68="no","",ROUND($I4208,4))</f>
        <v>0.18099999999999999</v>
      </c>
    </row>
    <row r="4209" spans="9:13" x14ac:dyDescent="0.25">
      <c r="I4209" s="134">
        <f t="shared" si="258"/>
        <v>0.18200000000000013</v>
      </c>
      <c r="J4209" s="134">
        <f>IF('2-E-Communication'!$AI$65="no","",ROUND($I4209,4))</f>
        <v>0.182</v>
      </c>
      <c r="K4209" s="134">
        <f>IF('2-E-Communication'!$AI$66="no","",ROUND($I4209,4))</f>
        <v>0.182</v>
      </c>
      <c r="L4209" s="134">
        <f>IF('2-E-Communication'!$AI$67="no","",ROUND($I4209,4))</f>
        <v>0.182</v>
      </c>
      <c r="M4209" s="134">
        <f>IF('2-E-Communication'!$AI$68="no","",ROUND($I4209,4))</f>
        <v>0.182</v>
      </c>
    </row>
    <row r="4210" spans="9:13" x14ac:dyDescent="0.25">
      <c r="I4210" s="134">
        <f t="shared" si="258"/>
        <v>0.18300000000000013</v>
      </c>
      <c r="J4210" s="134">
        <f>IF('2-E-Communication'!$AI$65="no","",ROUND($I4210,4))</f>
        <v>0.183</v>
      </c>
      <c r="K4210" s="134">
        <f>IF('2-E-Communication'!$AI$66="no","",ROUND($I4210,4))</f>
        <v>0.183</v>
      </c>
      <c r="L4210" s="134">
        <f>IF('2-E-Communication'!$AI$67="no","",ROUND($I4210,4))</f>
        <v>0.183</v>
      </c>
      <c r="M4210" s="134">
        <f>IF('2-E-Communication'!$AI$68="no","",ROUND($I4210,4))</f>
        <v>0.183</v>
      </c>
    </row>
    <row r="4211" spans="9:13" x14ac:dyDescent="0.25">
      <c r="I4211" s="134">
        <f t="shared" si="258"/>
        <v>0.18400000000000014</v>
      </c>
      <c r="J4211" s="134">
        <f>IF('2-E-Communication'!$AI$65="no","",ROUND($I4211,4))</f>
        <v>0.184</v>
      </c>
      <c r="K4211" s="134">
        <f>IF('2-E-Communication'!$AI$66="no","",ROUND($I4211,4))</f>
        <v>0.184</v>
      </c>
      <c r="L4211" s="134">
        <f>IF('2-E-Communication'!$AI$67="no","",ROUND($I4211,4))</f>
        <v>0.184</v>
      </c>
      <c r="M4211" s="134">
        <f>IF('2-E-Communication'!$AI$68="no","",ROUND($I4211,4))</f>
        <v>0.184</v>
      </c>
    </row>
    <row r="4212" spans="9:13" x14ac:dyDescent="0.25">
      <c r="I4212" s="134">
        <f t="shared" ref="I4212:I4275" si="259">I4211+0.001</f>
        <v>0.18500000000000014</v>
      </c>
      <c r="J4212" s="134">
        <f>IF('2-E-Communication'!$AI$65="no","",ROUND($I4212,4))</f>
        <v>0.185</v>
      </c>
      <c r="K4212" s="134">
        <f>IF('2-E-Communication'!$AI$66="no","",ROUND($I4212,4))</f>
        <v>0.185</v>
      </c>
      <c r="L4212" s="134">
        <f>IF('2-E-Communication'!$AI$67="no","",ROUND($I4212,4))</f>
        <v>0.185</v>
      </c>
      <c r="M4212" s="134">
        <f>IF('2-E-Communication'!$AI$68="no","",ROUND($I4212,4))</f>
        <v>0.185</v>
      </c>
    </row>
    <row r="4213" spans="9:13" x14ac:dyDescent="0.25">
      <c r="I4213" s="134">
        <f t="shared" si="259"/>
        <v>0.18600000000000014</v>
      </c>
      <c r="J4213" s="134">
        <f>IF('2-E-Communication'!$AI$65="no","",ROUND($I4213,4))</f>
        <v>0.186</v>
      </c>
      <c r="K4213" s="134">
        <f>IF('2-E-Communication'!$AI$66="no","",ROUND($I4213,4))</f>
        <v>0.186</v>
      </c>
      <c r="L4213" s="134">
        <f>IF('2-E-Communication'!$AI$67="no","",ROUND($I4213,4))</f>
        <v>0.186</v>
      </c>
      <c r="M4213" s="134">
        <f>IF('2-E-Communication'!$AI$68="no","",ROUND($I4213,4))</f>
        <v>0.186</v>
      </c>
    </row>
    <row r="4214" spans="9:13" x14ac:dyDescent="0.25">
      <c r="I4214" s="134">
        <f t="shared" si="259"/>
        <v>0.18700000000000014</v>
      </c>
      <c r="J4214" s="134">
        <f>IF('2-E-Communication'!$AI$65="no","",ROUND($I4214,4))</f>
        <v>0.187</v>
      </c>
      <c r="K4214" s="134">
        <f>IF('2-E-Communication'!$AI$66="no","",ROUND($I4214,4))</f>
        <v>0.187</v>
      </c>
      <c r="L4214" s="134">
        <f>IF('2-E-Communication'!$AI$67="no","",ROUND($I4214,4))</f>
        <v>0.187</v>
      </c>
      <c r="M4214" s="134">
        <f>IF('2-E-Communication'!$AI$68="no","",ROUND($I4214,4))</f>
        <v>0.187</v>
      </c>
    </row>
    <row r="4215" spans="9:13" x14ac:dyDescent="0.25">
      <c r="I4215" s="134">
        <f t="shared" si="259"/>
        <v>0.18800000000000014</v>
      </c>
      <c r="J4215" s="134">
        <f>IF('2-E-Communication'!$AI$65="no","",ROUND($I4215,4))</f>
        <v>0.188</v>
      </c>
      <c r="K4215" s="134">
        <f>IF('2-E-Communication'!$AI$66="no","",ROUND($I4215,4))</f>
        <v>0.188</v>
      </c>
      <c r="L4215" s="134">
        <f>IF('2-E-Communication'!$AI$67="no","",ROUND($I4215,4))</f>
        <v>0.188</v>
      </c>
      <c r="M4215" s="134">
        <f>IF('2-E-Communication'!$AI$68="no","",ROUND($I4215,4))</f>
        <v>0.188</v>
      </c>
    </row>
    <row r="4216" spans="9:13" x14ac:dyDescent="0.25">
      <c r="I4216" s="134">
        <f t="shared" si="259"/>
        <v>0.18900000000000014</v>
      </c>
      <c r="J4216" s="134">
        <f>IF('2-E-Communication'!$AI$65="no","",ROUND($I4216,4))</f>
        <v>0.189</v>
      </c>
      <c r="K4216" s="134">
        <f>IF('2-E-Communication'!$AI$66="no","",ROUND($I4216,4))</f>
        <v>0.189</v>
      </c>
      <c r="L4216" s="134">
        <f>IF('2-E-Communication'!$AI$67="no","",ROUND($I4216,4))</f>
        <v>0.189</v>
      </c>
      <c r="M4216" s="134">
        <f>IF('2-E-Communication'!$AI$68="no","",ROUND($I4216,4))</f>
        <v>0.189</v>
      </c>
    </row>
    <row r="4217" spans="9:13" x14ac:dyDescent="0.25">
      <c r="I4217" s="134">
        <f t="shared" si="259"/>
        <v>0.19000000000000014</v>
      </c>
      <c r="J4217" s="134">
        <f>IF('2-E-Communication'!$AI$65="no","",ROUND($I4217,4))</f>
        <v>0.19</v>
      </c>
      <c r="K4217" s="134">
        <f>IF('2-E-Communication'!$AI$66="no","",ROUND($I4217,4))</f>
        <v>0.19</v>
      </c>
      <c r="L4217" s="134">
        <f>IF('2-E-Communication'!$AI$67="no","",ROUND($I4217,4))</f>
        <v>0.19</v>
      </c>
      <c r="M4217" s="134">
        <f>IF('2-E-Communication'!$AI$68="no","",ROUND($I4217,4))</f>
        <v>0.19</v>
      </c>
    </row>
    <row r="4218" spans="9:13" x14ac:dyDescent="0.25">
      <c r="I4218" s="134">
        <f t="shared" si="259"/>
        <v>0.19100000000000014</v>
      </c>
      <c r="J4218" s="134">
        <f>IF('2-E-Communication'!$AI$65="no","",ROUND($I4218,4))</f>
        <v>0.191</v>
      </c>
      <c r="K4218" s="134">
        <f>IF('2-E-Communication'!$AI$66="no","",ROUND($I4218,4))</f>
        <v>0.191</v>
      </c>
      <c r="L4218" s="134">
        <f>IF('2-E-Communication'!$AI$67="no","",ROUND($I4218,4))</f>
        <v>0.191</v>
      </c>
      <c r="M4218" s="134">
        <f>IF('2-E-Communication'!$AI$68="no","",ROUND($I4218,4))</f>
        <v>0.191</v>
      </c>
    </row>
    <row r="4219" spans="9:13" x14ac:dyDescent="0.25">
      <c r="I4219" s="134">
        <f t="shared" si="259"/>
        <v>0.19200000000000014</v>
      </c>
      <c r="J4219" s="134">
        <f>IF('2-E-Communication'!$AI$65="no","",ROUND($I4219,4))</f>
        <v>0.192</v>
      </c>
      <c r="K4219" s="134">
        <f>IF('2-E-Communication'!$AI$66="no","",ROUND($I4219,4))</f>
        <v>0.192</v>
      </c>
      <c r="L4219" s="134">
        <f>IF('2-E-Communication'!$AI$67="no","",ROUND($I4219,4))</f>
        <v>0.192</v>
      </c>
      <c r="M4219" s="134">
        <f>IF('2-E-Communication'!$AI$68="no","",ROUND($I4219,4))</f>
        <v>0.192</v>
      </c>
    </row>
    <row r="4220" spans="9:13" x14ac:dyDescent="0.25">
      <c r="I4220" s="134">
        <f t="shared" si="259"/>
        <v>0.19300000000000014</v>
      </c>
      <c r="J4220" s="134">
        <f>IF('2-E-Communication'!$AI$65="no","",ROUND($I4220,4))</f>
        <v>0.193</v>
      </c>
      <c r="K4220" s="134">
        <f>IF('2-E-Communication'!$AI$66="no","",ROUND($I4220,4))</f>
        <v>0.193</v>
      </c>
      <c r="L4220" s="134">
        <f>IF('2-E-Communication'!$AI$67="no","",ROUND($I4220,4))</f>
        <v>0.193</v>
      </c>
      <c r="M4220" s="134">
        <f>IF('2-E-Communication'!$AI$68="no","",ROUND($I4220,4))</f>
        <v>0.193</v>
      </c>
    </row>
    <row r="4221" spans="9:13" x14ac:dyDescent="0.25">
      <c r="I4221" s="134">
        <f t="shared" si="259"/>
        <v>0.19400000000000014</v>
      </c>
      <c r="J4221" s="134">
        <f>IF('2-E-Communication'!$AI$65="no","",ROUND($I4221,4))</f>
        <v>0.19400000000000001</v>
      </c>
      <c r="K4221" s="134">
        <f>IF('2-E-Communication'!$AI$66="no","",ROUND($I4221,4))</f>
        <v>0.19400000000000001</v>
      </c>
      <c r="L4221" s="134">
        <f>IF('2-E-Communication'!$AI$67="no","",ROUND($I4221,4))</f>
        <v>0.19400000000000001</v>
      </c>
      <c r="M4221" s="134">
        <f>IF('2-E-Communication'!$AI$68="no","",ROUND($I4221,4))</f>
        <v>0.19400000000000001</v>
      </c>
    </row>
    <row r="4222" spans="9:13" x14ac:dyDescent="0.25">
      <c r="I4222" s="134">
        <f t="shared" si="259"/>
        <v>0.19500000000000015</v>
      </c>
      <c r="J4222" s="134">
        <f>IF('2-E-Communication'!$AI$65="no","",ROUND($I4222,4))</f>
        <v>0.19500000000000001</v>
      </c>
      <c r="K4222" s="134">
        <f>IF('2-E-Communication'!$AI$66="no","",ROUND($I4222,4))</f>
        <v>0.19500000000000001</v>
      </c>
      <c r="L4222" s="134">
        <f>IF('2-E-Communication'!$AI$67="no","",ROUND($I4222,4))</f>
        <v>0.19500000000000001</v>
      </c>
      <c r="M4222" s="134">
        <f>IF('2-E-Communication'!$AI$68="no","",ROUND($I4222,4))</f>
        <v>0.19500000000000001</v>
      </c>
    </row>
    <row r="4223" spans="9:13" x14ac:dyDescent="0.25">
      <c r="I4223" s="134">
        <f t="shared" si="259"/>
        <v>0.19600000000000015</v>
      </c>
      <c r="J4223" s="134">
        <f>IF('2-E-Communication'!$AI$65="no","",ROUND($I4223,4))</f>
        <v>0.19600000000000001</v>
      </c>
      <c r="K4223" s="134">
        <f>IF('2-E-Communication'!$AI$66="no","",ROUND($I4223,4))</f>
        <v>0.19600000000000001</v>
      </c>
      <c r="L4223" s="134">
        <f>IF('2-E-Communication'!$AI$67="no","",ROUND($I4223,4))</f>
        <v>0.19600000000000001</v>
      </c>
      <c r="M4223" s="134">
        <f>IF('2-E-Communication'!$AI$68="no","",ROUND($I4223,4))</f>
        <v>0.19600000000000001</v>
      </c>
    </row>
    <row r="4224" spans="9:13" x14ac:dyDescent="0.25">
      <c r="I4224" s="134">
        <f t="shared" si="259"/>
        <v>0.19700000000000015</v>
      </c>
      <c r="J4224" s="134">
        <f>IF('2-E-Communication'!$AI$65="no","",ROUND($I4224,4))</f>
        <v>0.19700000000000001</v>
      </c>
      <c r="K4224" s="134">
        <f>IF('2-E-Communication'!$AI$66="no","",ROUND($I4224,4))</f>
        <v>0.19700000000000001</v>
      </c>
      <c r="L4224" s="134">
        <f>IF('2-E-Communication'!$AI$67="no","",ROUND($I4224,4))</f>
        <v>0.19700000000000001</v>
      </c>
      <c r="M4224" s="134">
        <f>IF('2-E-Communication'!$AI$68="no","",ROUND($I4224,4))</f>
        <v>0.19700000000000001</v>
      </c>
    </row>
    <row r="4225" spans="9:13" x14ac:dyDescent="0.25">
      <c r="I4225" s="134">
        <f t="shared" si="259"/>
        <v>0.19800000000000015</v>
      </c>
      <c r="J4225" s="134">
        <f>IF('2-E-Communication'!$AI$65="no","",ROUND($I4225,4))</f>
        <v>0.19800000000000001</v>
      </c>
      <c r="K4225" s="134">
        <f>IF('2-E-Communication'!$AI$66="no","",ROUND($I4225,4))</f>
        <v>0.19800000000000001</v>
      </c>
      <c r="L4225" s="134">
        <f>IF('2-E-Communication'!$AI$67="no","",ROUND($I4225,4))</f>
        <v>0.19800000000000001</v>
      </c>
      <c r="M4225" s="134">
        <f>IF('2-E-Communication'!$AI$68="no","",ROUND($I4225,4))</f>
        <v>0.19800000000000001</v>
      </c>
    </row>
    <row r="4226" spans="9:13" x14ac:dyDescent="0.25">
      <c r="I4226" s="134">
        <f t="shared" si="259"/>
        <v>0.19900000000000015</v>
      </c>
      <c r="J4226" s="134">
        <f>IF('2-E-Communication'!$AI$65="no","",ROUND($I4226,4))</f>
        <v>0.19900000000000001</v>
      </c>
      <c r="K4226" s="134">
        <f>IF('2-E-Communication'!$AI$66="no","",ROUND($I4226,4))</f>
        <v>0.19900000000000001</v>
      </c>
      <c r="L4226" s="134">
        <f>IF('2-E-Communication'!$AI$67="no","",ROUND($I4226,4))</f>
        <v>0.19900000000000001</v>
      </c>
      <c r="M4226" s="134">
        <f>IF('2-E-Communication'!$AI$68="no","",ROUND($I4226,4))</f>
        <v>0.19900000000000001</v>
      </c>
    </row>
    <row r="4227" spans="9:13" x14ac:dyDescent="0.25">
      <c r="I4227" s="134">
        <f t="shared" si="259"/>
        <v>0.20000000000000015</v>
      </c>
      <c r="J4227" s="134">
        <f>IF('2-E-Communication'!$AI$65="no","",ROUND($I4227,4))</f>
        <v>0.2</v>
      </c>
      <c r="K4227" s="134">
        <f>IF('2-E-Communication'!$AI$66="no","",ROUND($I4227,4))</f>
        <v>0.2</v>
      </c>
      <c r="L4227" s="134">
        <f>IF('2-E-Communication'!$AI$67="no","",ROUND($I4227,4))</f>
        <v>0.2</v>
      </c>
      <c r="M4227" s="134">
        <f>IF('2-E-Communication'!$AI$68="no","",ROUND($I4227,4))</f>
        <v>0.2</v>
      </c>
    </row>
    <row r="4228" spans="9:13" x14ac:dyDescent="0.25">
      <c r="I4228" s="134">
        <f t="shared" si="259"/>
        <v>0.20100000000000015</v>
      </c>
      <c r="J4228" s="134">
        <f>IF('2-E-Communication'!$AI$65="no","",ROUND($I4228,4))</f>
        <v>0.20100000000000001</v>
      </c>
      <c r="K4228" s="134">
        <f>IF('2-E-Communication'!$AI$66="no","",ROUND($I4228,4))</f>
        <v>0.20100000000000001</v>
      </c>
      <c r="L4228" s="134">
        <f>IF('2-E-Communication'!$AI$67="no","",ROUND($I4228,4))</f>
        <v>0.20100000000000001</v>
      </c>
      <c r="M4228" s="134">
        <f>IF('2-E-Communication'!$AI$68="no","",ROUND($I4228,4))</f>
        <v>0.20100000000000001</v>
      </c>
    </row>
    <row r="4229" spans="9:13" x14ac:dyDescent="0.25">
      <c r="I4229" s="134">
        <f t="shared" si="259"/>
        <v>0.20200000000000015</v>
      </c>
      <c r="J4229" s="134">
        <f>IF('2-E-Communication'!$AI$65="no","",ROUND($I4229,4))</f>
        <v>0.20200000000000001</v>
      </c>
      <c r="K4229" s="134">
        <f>IF('2-E-Communication'!$AI$66="no","",ROUND($I4229,4))</f>
        <v>0.20200000000000001</v>
      </c>
      <c r="L4229" s="134">
        <f>IF('2-E-Communication'!$AI$67="no","",ROUND($I4229,4))</f>
        <v>0.20200000000000001</v>
      </c>
      <c r="M4229" s="134">
        <f>IF('2-E-Communication'!$AI$68="no","",ROUND($I4229,4))</f>
        <v>0.20200000000000001</v>
      </c>
    </row>
    <row r="4230" spans="9:13" x14ac:dyDescent="0.25">
      <c r="I4230" s="134">
        <f t="shared" si="259"/>
        <v>0.20300000000000015</v>
      </c>
      <c r="J4230" s="134">
        <f>IF('2-E-Communication'!$AI$65="no","",ROUND($I4230,4))</f>
        <v>0.20300000000000001</v>
      </c>
      <c r="K4230" s="134">
        <f>IF('2-E-Communication'!$AI$66="no","",ROUND($I4230,4))</f>
        <v>0.20300000000000001</v>
      </c>
      <c r="L4230" s="134">
        <f>IF('2-E-Communication'!$AI$67="no","",ROUND($I4230,4))</f>
        <v>0.20300000000000001</v>
      </c>
      <c r="M4230" s="134">
        <f>IF('2-E-Communication'!$AI$68="no","",ROUND($I4230,4))</f>
        <v>0.20300000000000001</v>
      </c>
    </row>
    <row r="4231" spans="9:13" x14ac:dyDescent="0.25">
      <c r="I4231" s="134">
        <f t="shared" si="259"/>
        <v>0.20400000000000015</v>
      </c>
      <c r="J4231" s="134">
        <f>IF('2-E-Communication'!$AI$65="no","",ROUND($I4231,4))</f>
        <v>0.20399999999999999</v>
      </c>
      <c r="K4231" s="134">
        <f>IF('2-E-Communication'!$AI$66="no","",ROUND($I4231,4))</f>
        <v>0.20399999999999999</v>
      </c>
      <c r="L4231" s="134">
        <f>IF('2-E-Communication'!$AI$67="no","",ROUND($I4231,4))</f>
        <v>0.20399999999999999</v>
      </c>
      <c r="M4231" s="134">
        <f>IF('2-E-Communication'!$AI$68="no","",ROUND($I4231,4))</f>
        <v>0.20399999999999999</v>
      </c>
    </row>
    <row r="4232" spans="9:13" x14ac:dyDescent="0.25">
      <c r="I4232" s="134">
        <f t="shared" si="259"/>
        <v>0.20500000000000015</v>
      </c>
      <c r="J4232" s="134">
        <f>IF('2-E-Communication'!$AI$65="no","",ROUND($I4232,4))</f>
        <v>0.20499999999999999</v>
      </c>
      <c r="K4232" s="134">
        <f>IF('2-E-Communication'!$AI$66="no","",ROUND($I4232,4))</f>
        <v>0.20499999999999999</v>
      </c>
      <c r="L4232" s="134">
        <f>IF('2-E-Communication'!$AI$67="no","",ROUND($I4232,4))</f>
        <v>0.20499999999999999</v>
      </c>
      <c r="M4232" s="134">
        <f>IF('2-E-Communication'!$AI$68="no","",ROUND($I4232,4))</f>
        <v>0.20499999999999999</v>
      </c>
    </row>
    <row r="4233" spans="9:13" x14ac:dyDescent="0.25">
      <c r="I4233" s="134">
        <f t="shared" si="259"/>
        <v>0.20600000000000016</v>
      </c>
      <c r="J4233" s="134">
        <f>IF('2-E-Communication'!$AI$65="no","",ROUND($I4233,4))</f>
        <v>0.20599999999999999</v>
      </c>
      <c r="K4233" s="134">
        <f>IF('2-E-Communication'!$AI$66="no","",ROUND($I4233,4))</f>
        <v>0.20599999999999999</v>
      </c>
      <c r="L4233" s="134">
        <f>IF('2-E-Communication'!$AI$67="no","",ROUND($I4233,4))</f>
        <v>0.20599999999999999</v>
      </c>
      <c r="M4233" s="134">
        <f>IF('2-E-Communication'!$AI$68="no","",ROUND($I4233,4))</f>
        <v>0.20599999999999999</v>
      </c>
    </row>
    <row r="4234" spans="9:13" x14ac:dyDescent="0.25">
      <c r="I4234" s="134">
        <f t="shared" si="259"/>
        <v>0.20700000000000016</v>
      </c>
      <c r="J4234" s="134">
        <f>IF('2-E-Communication'!$AI$65="no","",ROUND($I4234,4))</f>
        <v>0.20699999999999999</v>
      </c>
      <c r="K4234" s="134">
        <f>IF('2-E-Communication'!$AI$66="no","",ROUND($I4234,4))</f>
        <v>0.20699999999999999</v>
      </c>
      <c r="L4234" s="134">
        <f>IF('2-E-Communication'!$AI$67="no","",ROUND($I4234,4))</f>
        <v>0.20699999999999999</v>
      </c>
      <c r="M4234" s="134">
        <f>IF('2-E-Communication'!$AI$68="no","",ROUND($I4234,4))</f>
        <v>0.20699999999999999</v>
      </c>
    </row>
    <row r="4235" spans="9:13" x14ac:dyDescent="0.25">
      <c r="I4235" s="134">
        <f t="shared" si="259"/>
        <v>0.20800000000000016</v>
      </c>
      <c r="J4235" s="134">
        <f>IF('2-E-Communication'!$AI$65="no","",ROUND($I4235,4))</f>
        <v>0.20799999999999999</v>
      </c>
      <c r="K4235" s="134">
        <f>IF('2-E-Communication'!$AI$66="no","",ROUND($I4235,4))</f>
        <v>0.20799999999999999</v>
      </c>
      <c r="L4235" s="134">
        <f>IF('2-E-Communication'!$AI$67="no","",ROUND($I4235,4))</f>
        <v>0.20799999999999999</v>
      </c>
      <c r="M4235" s="134">
        <f>IF('2-E-Communication'!$AI$68="no","",ROUND($I4235,4))</f>
        <v>0.20799999999999999</v>
      </c>
    </row>
    <row r="4236" spans="9:13" x14ac:dyDescent="0.25">
      <c r="I4236" s="134">
        <f t="shared" si="259"/>
        <v>0.20900000000000016</v>
      </c>
      <c r="J4236" s="134">
        <f>IF('2-E-Communication'!$AI$65="no","",ROUND($I4236,4))</f>
        <v>0.20899999999999999</v>
      </c>
      <c r="K4236" s="134">
        <f>IF('2-E-Communication'!$AI$66="no","",ROUND($I4236,4))</f>
        <v>0.20899999999999999</v>
      </c>
      <c r="L4236" s="134">
        <f>IF('2-E-Communication'!$AI$67="no","",ROUND($I4236,4))</f>
        <v>0.20899999999999999</v>
      </c>
      <c r="M4236" s="134">
        <f>IF('2-E-Communication'!$AI$68="no","",ROUND($I4236,4))</f>
        <v>0.20899999999999999</v>
      </c>
    </row>
    <row r="4237" spans="9:13" x14ac:dyDescent="0.25">
      <c r="I4237" s="134">
        <f t="shared" si="259"/>
        <v>0.21000000000000016</v>
      </c>
      <c r="J4237" s="134">
        <f>IF('2-E-Communication'!$AI$65="no","",ROUND($I4237,4))</f>
        <v>0.21</v>
      </c>
      <c r="K4237" s="134">
        <f>IF('2-E-Communication'!$AI$66="no","",ROUND($I4237,4))</f>
        <v>0.21</v>
      </c>
      <c r="L4237" s="134">
        <f>IF('2-E-Communication'!$AI$67="no","",ROUND($I4237,4))</f>
        <v>0.21</v>
      </c>
      <c r="M4237" s="134">
        <f>IF('2-E-Communication'!$AI$68="no","",ROUND($I4237,4))</f>
        <v>0.21</v>
      </c>
    </row>
    <row r="4238" spans="9:13" x14ac:dyDescent="0.25">
      <c r="I4238" s="134">
        <f t="shared" si="259"/>
        <v>0.21100000000000016</v>
      </c>
      <c r="J4238" s="134">
        <f>IF('2-E-Communication'!$AI$65="no","",ROUND($I4238,4))</f>
        <v>0.21099999999999999</v>
      </c>
      <c r="K4238" s="134">
        <f>IF('2-E-Communication'!$AI$66="no","",ROUND($I4238,4))</f>
        <v>0.21099999999999999</v>
      </c>
      <c r="L4238" s="134">
        <f>IF('2-E-Communication'!$AI$67="no","",ROUND($I4238,4))</f>
        <v>0.21099999999999999</v>
      </c>
      <c r="M4238" s="134">
        <f>IF('2-E-Communication'!$AI$68="no","",ROUND($I4238,4))</f>
        <v>0.21099999999999999</v>
      </c>
    </row>
    <row r="4239" spans="9:13" x14ac:dyDescent="0.25">
      <c r="I4239" s="134">
        <f t="shared" si="259"/>
        <v>0.21200000000000016</v>
      </c>
      <c r="J4239" s="134">
        <f>IF('2-E-Communication'!$AI$65="no","",ROUND($I4239,4))</f>
        <v>0.21199999999999999</v>
      </c>
      <c r="K4239" s="134">
        <f>IF('2-E-Communication'!$AI$66="no","",ROUND($I4239,4))</f>
        <v>0.21199999999999999</v>
      </c>
      <c r="L4239" s="134">
        <f>IF('2-E-Communication'!$AI$67="no","",ROUND($I4239,4))</f>
        <v>0.21199999999999999</v>
      </c>
      <c r="M4239" s="134">
        <f>IF('2-E-Communication'!$AI$68="no","",ROUND($I4239,4))</f>
        <v>0.21199999999999999</v>
      </c>
    </row>
    <row r="4240" spans="9:13" x14ac:dyDescent="0.25">
      <c r="I4240" s="134">
        <f t="shared" si="259"/>
        <v>0.21300000000000016</v>
      </c>
      <c r="J4240" s="134">
        <f>IF('2-E-Communication'!$AI$65="no","",ROUND($I4240,4))</f>
        <v>0.21299999999999999</v>
      </c>
      <c r="K4240" s="134">
        <f>IF('2-E-Communication'!$AI$66="no","",ROUND($I4240,4))</f>
        <v>0.21299999999999999</v>
      </c>
      <c r="L4240" s="134">
        <f>IF('2-E-Communication'!$AI$67="no","",ROUND($I4240,4))</f>
        <v>0.21299999999999999</v>
      </c>
      <c r="M4240" s="134">
        <f>IF('2-E-Communication'!$AI$68="no","",ROUND($I4240,4))</f>
        <v>0.21299999999999999</v>
      </c>
    </row>
    <row r="4241" spans="9:13" x14ac:dyDescent="0.25">
      <c r="I4241" s="134">
        <f t="shared" si="259"/>
        <v>0.21400000000000016</v>
      </c>
      <c r="J4241" s="134">
        <f>IF('2-E-Communication'!$AI$65="no","",ROUND($I4241,4))</f>
        <v>0.214</v>
      </c>
      <c r="K4241" s="134">
        <f>IF('2-E-Communication'!$AI$66="no","",ROUND($I4241,4))</f>
        <v>0.214</v>
      </c>
      <c r="L4241" s="134">
        <f>IF('2-E-Communication'!$AI$67="no","",ROUND($I4241,4))</f>
        <v>0.214</v>
      </c>
      <c r="M4241" s="134">
        <f>IF('2-E-Communication'!$AI$68="no","",ROUND($I4241,4))</f>
        <v>0.214</v>
      </c>
    </row>
    <row r="4242" spans="9:13" x14ac:dyDescent="0.25">
      <c r="I4242" s="134">
        <f t="shared" si="259"/>
        <v>0.21500000000000016</v>
      </c>
      <c r="J4242" s="134">
        <f>IF('2-E-Communication'!$AI$65="no","",ROUND($I4242,4))</f>
        <v>0.215</v>
      </c>
      <c r="K4242" s="134">
        <f>IF('2-E-Communication'!$AI$66="no","",ROUND($I4242,4))</f>
        <v>0.215</v>
      </c>
      <c r="L4242" s="134">
        <f>IF('2-E-Communication'!$AI$67="no","",ROUND($I4242,4))</f>
        <v>0.215</v>
      </c>
      <c r="M4242" s="134">
        <f>IF('2-E-Communication'!$AI$68="no","",ROUND($I4242,4))</f>
        <v>0.215</v>
      </c>
    </row>
    <row r="4243" spans="9:13" x14ac:dyDescent="0.25">
      <c r="I4243" s="134">
        <f t="shared" si="259"/>
        <v>0.21600000000000016</v>
      </c>
      <c r="J4243" s="134">
        <f>IF('2-E-Communication'!$AI$65="no","",ROUND($I4243,4))</f>
        <v>0.216</v>
      </c>
      <c r="K4243" s="134">
        <f>IF('2-E-Communication'!$AI$66="no","",ROUND($I4243,4))</f>
        <v>0.216</v>
      </c>
      <c r="L4243" s="134">
        <f>IF('2-E-Communication'!$AI$67="no","",ROUND($I4243,4))</f>
        <v>0.216</v>
      </c>
      <c r="M4243" s="134">
        <f>IF('2-E-Communication'!$AI$68="no","",ROUND($I4243,4))</f>
        <v>0.216</v>
      </c>
    </row>
    <row r="4244" spans="9:13" x14ac:dyDescent="0.25">
      <c r="I4244" s="134">
        <f t="shared" si="259"/>
        <v>0.21700000000000016</v>
      </c>
      <c r="J4244" s="134">
        <f>IF('2-E-Communication'!$AI$65="no","",ROUND($I4244,4))</f>
        <v>0.217</v>
      </c>
      <c r="K4244" s="134">
        <f>IF('2-E-Communication'!$AI$66="no","",ROUND($I4244,4))</f>
        <v>0.217</v>
      </c>
      <c r="L4244" s="134">
        <f>IF('2-E-Communication'!$AI$67="no","",ROUND($I4244,4))</f>
        <v>0.217</v>
      </c>
      <c r="M4244" s="134">
        <f>IF('2-E-Communication'!$AI$68="no","",ROUND($I4244,4))</f>
        <v>0.217</v>
      </c>
    </row>
    <row r="4245" spans="9:13" x14ac:dyDescent="0.25">
      <c r="I4245" s="134">
        <f t="shared" si="259"/>
        <v>0.21800000000000017</v>
      </c>
      <c r="J4245" s="134">
        <f>IF('2-E-Communication'!$AI$65="no","",ROUND($I4245,4))</f>
        <v>0.218</v>
      </c>
      <c r="K4245" s="134">
        <f>IF('2-E-Communication'!$AI$66="no","",ROUND($I4245,4))</f>
        <v>0.218</v>
      </c>
      <c r="L4245" s="134">
        <f>IF('2-E-Communication'!$AI$67="no","",ROUND($I4245,4))</f>
        <v>0.218</v>
      </c>
      <c r="M4245" s="134">
        <f>IF('2-E-Communication'!$AI$68="no","",ROUND($I4245,4))</f>
        <v>0.218</v>
      </c>
    </row>
    <row r="4246" spans="9:13" x14ac:dyDescent="0.25">
      <c r="I4246" s="134">
        <f t="shared" si="259"/>
        <v>0.21900000000000017</v>
      </c>
      <c r="J4246" s="134">
        <f>IF('2-E-Communication'!$AI$65="no","",ROUND($I4246,4))</f>
        <v>0.219</v>
      </c>
      <c r="K4246" s="134">
        <f>IF('2-E-Communication'!$AI$66="no","",ROUND($I4246,4))</f>
        <v>0.219</v>
      </c>
      <c r="L4246" s="134">
        <f>IF('2-E-Communication'!$AI$67="no","",ROUND($I4246,4))</f>
        <v>0.219</v>
      </c>
      <c r="M4246" s="134">
        <f>IF('2-E-Communication'!$AI$68="no","",ROUND($I4246,4))</f>
        <v>0.219</v>
      </c>
    </row>
    <row r="4247" spans="9:13" x14ac:dyDescent="0.25">
      <c r="I4247" s="134">
        <f t="shared" si="259"/>
        <v>0.22000000000000017</v>
      </c>
      <c r="J4247" s="134">
        <f>IF('2-E-Communication'!$AI$65="no","",ROUND($I4247,4))</f>
        <v>0.22</v>
      </c>
      <c r="K4247" s="134">
        <f>IF('2-E-Communication'!$AI$66="no","",ROUND($I4247,4))</f>
        <v>0.22</v>
      </c>
      <c r="L4247" s="134">
        <f>IF('2-E-Communication'!$AI$67="no","",ROUND($I4247,4))</f>
        <v>0.22</v>
      </c>
      <c r="M4247" s="134">
        <f>IF('2-E-Communication'!$AI$68="no","",ROUND($I4247,4))</f>
        <v>0.22</v>
      </c>
    </row>
    <row r="4248" spans="9:13" x14ac:dyDescent="0.25">
      <c r="I4248" s="134">
        <f t="shared" si="259"/>
        <v>0.22100000000000017</v>
      </c>
      <c r="J4248" s="134">
        <f>IF('2-E-Communication'!$AI$65="no","",ROUND($I4248,4))</f>
        <v>0.221</v>
      </c>
      <c r="K4248" s="134">
        <f>IF('2-E-Communication'!$AI$66="no","",ROUND($I4248,4))</f>
        <v>0.221</v>
      </c>
      <c r="L4248" s="134">
        <f>IF('2-E-Communication'!$AI$67="no","",ROUND($I4248,4))</f>
        <v>0.221</v>
      </c>
      <c r="M4248" s="134">
        <f>IF('2-E-Communication'!$AI$68="no","",ROUND($I4248,4))</f>
        <v>0.221</v>
      </c>
    </row>
    <row r="4249" spans="9:13" x14ac:dyDescent="0.25">
      <c r="I4249" s="134">
        <f t="shared" si="259"/>
        <v>0.22200000000000017</v>
      </c>
      <c r="J4249" s="134">
        <f>IF('2-E-Communication'!$AI$65="no","",ROUND($I4249,4))</f>
        <v>0.222</v>
      </c>
      <c r="K4249" s="134">
        <f>IF('2-E-Communication'!$AI$66="no","",ROUND($I4249,4))</f>
        <v>0.222</v>
      </c>
      <c r="L4249" s="134">
        <f>IF('2-E-Communication'!$AI$67="no","",ROUND($I4249,4))</f>
        <v>0.222</v>
      </c>
      <c r="M4249" s="134">
        <f>IF('2-E-Communication'!$AI$68="no","",ROUND($I4249,4))</f>
        <v>0.222</v>
      </c>
    </row>
    <row r="4250" spans="9:13" x14ac:dyDescent="0.25">
      <c r="I4250" s="134">
        <f t="shared" si="259"/>
        <v>0.22300000000000017</v>
      </c>
      <c r="J4250" s="134">
        <f>IF('2-E-Communication'!$AI$65="no","",ROUND($I4250,4))</f>
        <v>0.223</v>
      </c>
      <c r="K4250" s="134">
        <f>IF('2-E-Communication'!$AI$66="no","",ROUND($I4250,4))</f>
        <v>0.223</v>
      </c>
      <c r="L4250" s="134">
        <f>IF('2-E-Communication'!$AI$67="no","",ROUND($I4250,4))</f>
        <v>0.223</v>
      </c>
      <c r="M4250" s="134">
        <f>IF('2-E-Communication'!$AI$68="no","",ROUND($I4250,4))</f>
        <v>0.223</v>
      </c>
    </row>
    <row r="4251" spans="9:13" x14ac:dyDescent="0.25">
      <c r="I4251" s="134">
        <f t="shared" si="259"/>
        <v>0.22400000000000017</v>
      </c>
      <c r="J4251" s="134">
        <f>IF('2-E-Communication'!$AI$65="no","",ROUND($I4251,4))</f>
        <v>0.224</v>
      </c>
      <c r="K4251" s="134">
        <f>IF('2-E-Communication'!$AI$66="no","",ROUND($I4251,4))</f>
        <v>0.224</v>
      </c>
      <c r="L4251" s="134">
        <f>IF('2-E-Communication'!$AI$67="no","",ROUND($I4251,4))</f>
        <v>0.224</v>
      </c>
      <c r="M4251" s="134">
        <f>IF('2-E-Communication'!$AI$68="no","",ROUND($I4251,4))</f>
        <v>0.224</v>
      </c>
    </row>
    <row r="4252" spans="9:13" x14ac:dyDescent="0.25">
      <c r="I4252" s="134">
        <f t="shared" si="259"/>
        <v>0.22500000000000017</v>
      </c>
      <c r="J4252" s="134">
        <f>IF('2-E-Communication'!$AI$65="no","",ROUND($I4252,4))</f>
        <v>0.22500000000000001</v>
      </c>
      <c r="K4252" s="134">
        <f>IF('2-E-Communication'!$AI$66="no","",ROUND($I4252,4))</f>
        <v>0.22500000000000001</v>
      </c>
      <c r="L4252" s="134">
        <f>IF('2-E-Communication'!$AI$67="no","",ROUND($I4252,4))</f>
        <v>0.22500000000000001</v>
      </c>
      <c r="M4252" s="134">
        <f>IF('2-E-Communication'!$AI$68="no","",ROUND($I4252,4))</f>
        <v>0.22500000000000001</v>
      </c>
    </row>
    <row r="4253" spans="9:13" x14ac:dyDescent="0.25">
      <c r="I4253" s="134">
        <f t="shared" si="259"/>
        <v>0.22600000000000017</v>
      </c>
      <c r="J4253" s="134">
        <f>IF('2-E-Communication'!$AI$65="no","",ROUND($I4253,4))</f>
        <v>0.22600000000000001</v>
      </c>
      <c r="K4253" s="134">
        <f>IF('2-E-Communication'!$AI$66="no","",ROUND($I4253,4))</f>
        <v>0.22600000000000001</v>
      </c>
      <c r="L4253" s="134">
        <f>IF('2-E-Communication'!$AI$67="no","",ROUND($I4253,4))</f>
        <v>0.22600000000000001</v>
      </c>
      <c r="M4253" s="134">
        <f>IF('2-E-Communication'!$AI$68="no","",ROUND($I4253,4))</f>
        <v>0.22600000000000001</v>
      </c>
    </row>
    <row r="4254" spans="9:13" x14ac:dyDescent="0.25">
      <c r="I4254" s="134">
        <f t="shared" si="259"/>
        <v>0.22700000000000017</v>
      </c>
      <c r="J4254" s="134">
        <f>IF('2-E-Communication'!$AI$65="no","",ROUND($I4254,4))</f>
        <v>0.22700000000000001</v>
      </c>
      <c r="K4254" s="134">
        <f>IF('2-E-Communication'!$AI$66="no","",ROUND($I4254,4))</f>
        <v>0.22700000000000001</v>
      </c>
      <c r="L4254" s="134">
        <f>IF('2-E-Communication'!$AI$67="no","",ROUND($I4254,4))</f>
        <v>0.22700000000000001</v>
      </c>
      <c r="M4254" s="134">
        <f>IF('2-E-Communication'!$AI$68="no","",ROUND($I4254,4))</f>
        <v>0.22700000000000001</v>
      </c>
    </row>
    <row r="4255" spans="9:13" x14ac:dyDescent="0.25">
      <c r="I4255" s="134">
        <f t="shared" si="259"/>
        <v>0.22800000000000017</v>
      </c>
      <c r="J4255" s="134">
        <f>IF('2-E-Communication'!$AI$65="no","",ROUND($I4255,4))</f>
        <v>0.22800000000000001</v>
      </c>
      <c r="K4255" s="134">
        <f>IF('2-E-Communication'!$AI$66="no","",ROUND($I4255,4))</f>
        <v>0.22800000000000001</v>
      </c>
      <c r="L4255" s="134">
        <f>IF('2-E-Communication'!$AI$67="no","",ROUND($I4255,4))</f>
        <v>0.22800000000000001</v>
      </c>
      <c r="M4255" s="134">
        <f>IF('2-E-Communication'!$AI$68="no","",ROUND($I4255,4))</f>
        <v>0.22800000000000001</v>
      </c>
    </row>
    <row r="4256" spans="9:13" x14ac:dyDescent="0.25">
      <c r="I4256" s="134">
        <f t="shared" si="259"/>
        <v>0.22900000000000018</v>
      </c>
      <c r="J4256" s="134">
        <f>IF('2-E-Communication'!$AI$65="no","",ROUND($I4256,4))</f>
        <v>0.22900000000000001</v>
      </c>
      <c r="K4256" s="134">
        <f>IF('2-E-Communication'!$AI$66="no","",ROUND($I4256,4))</f>
        <v>0.22900000000000001</v>
      </c>
      <c r="L4256" s="134">
        <f>IF('2-E-Communication'!$AI$67="no","",ROUND($I4256,4))</f>
        <v>0.22900000000000001</v>
      </c>
      <c r="M4256" s="134">
        <f>IF('2-E-Communication'!$AI$68="no","",ROUND($I4256,4))</f>
        <v>0.22900000000000001</v>
      </c>
    </row>
    <row r="4257" spans="9:13" x14ac:dyDescent="0.25">
      <c r="I4257" s="134">
        <f t="shared" si="259"/>
        <v>0.23000000000000018</v>
      </c>
      <c r="J4257" s="134">
        <f>IF('2-E-Communication'!$AI$65="no","",ROUND($I4257,4))</f>
        <v>0.23</v>
      </c>
      <c r="K4257" s="134">
        <f>IF('2-E-Communication'!$AI$66="no","",ROUND($I4257,4))</f>
        <v>0.23</v>
      </c>
      <c r="L4257" s="134">
        <f>IF('2-E-Communication'!$AI$67="no","",ROUND($I4257,4))</f>
        <v>0.23</v>
      </c>
      <c r="M4257" s="134">
        <f>IF('2-E-Communication'!$AI$68="no","",ROUND($I4257,4))</f>
        <v>0.23</v>
      </c>
    </row>
    <row r="4258" spans="9:13" x14ac:dyDescent="0.25">
      <c r="I4258" s="134">
        <f t="shared" si="259"/>
        <v>0.23100000000000018</v>
      </c>
      <c r="J4258" s="134">
        <f>IF('2-E-Communication'!$AI$65="no","",ROUND($I4258,4))</f>
        <v>0.23100000000000001</v>
      </c>
      <c r="K4258" s="134">
        <f>IF('2-E-Communication'!$AI$66="no","",ROUND($I4258,4))</f>
        <v>0.23100000000000001</v>
      </c>
      <c r="L4258" s="134">
        <f>IF('2-E-Communication'!$AI$67="no","",ROUND($I4258,4))</f>
        <v>0.23100000000000001</v>
      </c>
      <c r="M4258" s="134">
        <f>IF('2-E-Communication'!$AI$68="no","",ROUND($I4258,4))</f>
        <v>0.23100000000000001</v>
      </c>
    </row>
    <row r="4259" spans="9:13" x14ac:dyDescent="0.25">
      <c r="I4259" s="134">
        <f t="shared" si="259"/>
        <v>0.23200000000000018</v>
      </c>
      <c r="J4259" s="134">
        <f>IF('2-E-Communication'!$AI$65="no","",ROUND($I4259,4))</f>
        <v>0.23200000000000001</v>
      </c>
      <c r="K4259" s="134">
        <f>IF('2-E-Communication'!$AI$66="no","",ROUND($I4259,4))</f>
        <v>0.23200000000000001</v>
      </c>
      <c r="L4259" s="134">
        <f>IF('2-E-Communication'!$AI$67="no","",ROUND($I4259,4))</f>
        <v>0.23200000000000001</v>
      </c>
      <c r="M4259" s="134">
        <f>IF('2-E-Communication'!$AI$68="no","",ROUND($I4259,4))</f>
        <v>0.23200000000000001</v>
      </c>
    </row>
    <row r="4260" spans="9:13" x14ac:dyDescent="0.25">
      <c r="I4260" s="134">
        <f t="shared" si="259"/>
        <v>0.23300000000000018</v>
      </c>
      <c r="J4260" s="134">
        <f>IF('2-E-Communication'!$AI$65="no","",ROUND($I4260,4))</f>
        <v>0.23300000000000001</v>
      </c>
      <c r="K4260" s="134">
        <f>IF('2-E-Communication'!$AI$66="no","",ROUND($I4260,4))</f>
        <v>0.23300000000000001</v>
      </c>
      <c r="L4260" s="134">
        <f>IF('2-E-Communication'!$AI$67="no","",ROUND($I4260,4))</f>
        <v>0.23300000000000001</v>
      </c>
      <c r="M4260" s="134">
        <f>IF('2-E-Communication'!$AI$68="no","",ROUND($I4260,4))</f>
        <v>0.23300000000000001</v>
      </c>
    </row>
    <row r="4261" spans="9:13" x14ac:dyDescent="0.25">
      <c r="I4261" s="134">
        <f t="shared" si="259"/>
        <v>0.23400000000000018</v>
      </c>
      <c r="J4261" s="134">
        <f>IF('2-E-Communication'!$AI$65="no","",ROUND($I4261,4))</f>
        <v>0.23400000000000001</v>
      </c>
      <c r="K4261" s="134">
        <f>IF('2-E-Communication'!$AI$66="no","",ROUND($I4261,4))</f>
        <v>0.23400000000000001</v>
      </c>
      <c r="L4261" s="134">
        <f>IF('2-E-Communication'!$AI$67="no","",ROUND($I4261,4))</f>
        <v>0.23400000000000001</v>
      </c>
      <c r="M4261" s="134">
        <f>IF('2-E-Communication'!$AI$68="no","",ROUND($I4261,4))</f>
        <v>0.23400000000000001</v>
      </c>
    </row>
    <row r="4262" spans="9:13" x14ac:dyDescent="0.25">
      <c r="I4262" s="134">
        <f t="shared" si="259"/>
        <v>0.23500000000000018</v>
      </c>
      <c r="J4262" s="134">
        <f>IF('2-E-Communication'!$AI$65="no","",ROUND($I4262,4))</f>
        <v>0.23499999999999999</v>
      </c>
      <c r="K4262" s="134">
        <f>IF('2-E-Communication'!$AI$66="no","",ROUND($I4262,4))</f>
        <v>0.23499999999999999</v>
      </c>
      <c r="L4262" s="134">
        <f>IF('2-E-Communication'!$AI$67="no","",ROUND($I4262,4))</f>
        <v>0.23499999999999999</v>
      </c>
      <c r="M4262" s="134">
        <f>IF('2-E-Communication'!$AI$68="no","",ROUND($I4262,4))</f>
        <v>0.23499999999999999</v>
      </c>
    </row>
    <row r="4263" spans="9:13" x14ac:dyDescent="0.25">
      <c r="I4263" s="134">
        <f t="shared" si="259"/>
        <v>0.23600000000000018</v>
      </c>
      <c r="J4263" s="134">
        <f>IF('2-E-Communication'!$AI$65="no","",ROUND($I4263,4))</f>
        <v>0.23599999999999999</v>
      </c>
      <c r="K4263" s="134">
        <f>IF('2-E-Communication'!$AI$66="no","",ROUND($I4263,4))</f>
        <v>0.23599999999999999</v>
      </c>
      <c r="L4263" s="134">
        <f>IF('2-E-Communication'!$AI$67="no","",ROUND($I4263,4))</f>
        <v>0.23599999999999999</v>
      </c>
      <c r="M4263" s="134">
        <f>IF('2-E-Communication'!$AI$68="no","",ROUND($I4263,4))</f>
        <v>0.23599999999999999</v>
      </c>
    </row>
    <row r="4264" spans="9:13" x14ac:dyDescent="0.25">
      <c r="I4264" s="134">
        <f t="shared" si="259"/>
        <v>0.23700000000000018</v>
      </c>
      <c r="J4264" s="134">
        <f>IF('2-E-Communication'!$AI$65="no","",ROUND($I4264,4))</f>
        <v>0.23699999999999999</v>
      </c>
      <c r="K4264" s="134">
        <f>IF('2-E-Communication'!$AI$66="no","",ROUND($I4264,4))</f>
        <v>0.23699999999999999</v>
      </c>
      <c r="L4264" s="134">
        <f>IF('2-E-Communication'!$AI$67="no","",ROUND($I4264,4))</f>
        <v>0.23699999999999999</v>
      </c>
      <c r="M4264" s="134">
        <f>IF('2-E-Communication'!$AI$68="no","",ROUND($I4264,4))</f>
        <v>0.23699999999999999</v>
      </c>
    </row>
    <row r="4265" spans="9:13" x14ac:dyDescent="0.25">
      <c r="I4265" s="134">
        <f t="shared" si="259"/>
        <v>0.23800000000000018</v>
      </c>
      <c r="J4265" s="134">
        <f>IF('2-E-Communication'!$AI$65="no","",ROUND($I4265,4))</f>
        <v>0.23799999999999999</v>
      </c>
      <c r="K4265" s="134">
        <f>IF('2-E-Communication'!$AI$66="no","",ROUND($I4265,4))</f>
        <v>0.23799999999999999</v>
      </c>
      <c r="L4265" s="134">
        <f>IF('2-E-Communication'!$AI$67="no","",ROUND($I4265,4))</f>
        <v>0.23799999999999999</v>
      </c>
      <c r="M4265" s="134">
        <f>IF('2-E-Communication'!$AI$68="no","",ROUND($I4265,4))</f>
        <v>0.23799999999999999</v>
      </c>
    </row>
    <row r="4266" spans="9:13" x14ac:dyDescent="0.25">
      <c r="I4266" s="134">
        <f t="shared" si="259"/>
        <v>0.23900000000000018</v>
      </c>
      <c r="J4266" s="134">
        <f>IF('2-E-Communication'!$AI$65="no","",ROUND($I4266,4))</f>
        <v>0.23899999999999999</v>
      </c>
      <c r="K4266" s="134">
        <f>IF('2-E-Communication'!$AI$66="no","",ROUND($I4266,4))</f>
        <v>0.23899999999999999</v>
      </c>
      <c r="L4266" s="134">
        <f>IF('2-E-Communication'!$AI$67="no","",ROUND($I4266,4))</f>
        <v>0.23899999999999999</v>
      </c>
      <c r="M4266" s="134">
        <f>IF('2-E-Communication'!$AI$68="no","",ROUND($I4266,4))</f>
        <v>0.23899999999999999</v>
      </c>
    </row>
    <row r="4267" spans="9:13" x14ac:dyDescent="0.25">
      <c r="I4267" s="134">
        <f t="shared" si="259"/>
        <v>0.24000000000000019</v>
      </c>
      <c r="J4267" s="134">
        <f>IF('2-E-Communication'!$AI$65="no","",ROUND($I4267,4))</f>
        <v>0.24</v>
      </c>
      <c r="K4267" s="134">
        <f>IF('2-E-Communication'!$AI$66="no","",ROUND($I4267,4))</f>
        <v>0.24</v>
      </c>
      <c r="L4267" s="134">
        <f>IF('2-E-Communication'!$AI$67="no","",ROUND($I4267,4))</f>
        <v>0.24</v>
      </c>
      <c r="M4267" s="134">
        <f>IF('2-E-Communication'!$AI$68="no","",ROUND($I4267,4))</f>
        <v>0.24</v>
      </c>
    </row>
    <row r="4268" spans="9:13" x14ac:dyDescent="0.25">
      <c r="I4268" s="134">
        <f t="shared" si="259"/>
        <v>0.24100000000000019</v>
      </c>
      <c r="J4268" s="134">
        <f>IF('2-E-Communication'!$AI$65="no","",ROUND($I4268,4))</f>
        <v>0.24099999999999999</v>
      </c>
      <c r="K4268" s="134">
        <f>IF('2-E-Communication'!$AI$66="no","",ROUND($I4268,4))</f>
        <v>0.24099999999999999</v>
      </c>
      <c r="L4268" s="134">
        <f>IF('2-E-Communication'!$AI$67="no","",ROUND($I4268,4))</f>
        <v>0.24099999999999999</v>
      </c>
      <c r="M4268" s="134">
        <f>IF('2-E-Communication'!$AI$68="no","",ROUND($I4268,4))</f>
        <v>0.24099999999999999</v>
      </c>
    </row>
    <row r="4269" spans="9:13" x14ac:dyDescent="0.25">
      <c r="I4269" s="134">
        <f t="shared" si="259"/>
        <v>0.24200000000000019</v>
      </c>
      <c r="J4269" s="134">
        <f>IF('2-E-Communication'!$AI$65="no","",ROUND($I4269,4))</f>
        <v>0.24199999999999999</v>
      </c>
      <c r="K4269" s="134">
        <f>IF('2-E-Communication'!$AI$66="no","",ROUND($I4269,4))</f>
        <v>0.24199999999999999</v>
      </c>
      <c r="L4269" s="134">
        <f>IF('2-E-Communication'!$AI$67="no","",ROUND($I4269,4))</f>
        <v>0.24199999999999999</v>
      </c>
      <c r="M4269" s="134">
        <f>IF('2-E-Communication'!$AI$68="no","",ROUND($I4269,4))</f>
        <v>0.24199999999999999</v>
      </c>
    </row>
    <row r="4270" spans="9:13" x14ac:dyDescent="0.25">
      <c r="I4270" s="134">
        <f t="shared" si="259"/>
        <v>0.24300000000000019</v>
      </c>
      <c r="J4270" s="134">
        <f>IF('2-E-Communication'!$AI$65="no","",ROUND($I4270,4))</f>
        <v>0.24299999999999999</v>
      </c>
      <c r="K4270" s="134">
        <f>IF('2-E-Communication'!$AI$66="no","",ROUND($I4270,4))</f>
        <v>0.24299999999999999</v>
      </c>
      <c r="L4270" s="134">
        <f>IF('2-E-Communication'!$AI$67="no","",ROUND($I4270,4))</f>
        <v>0.24299999999999999</v>
      </c>
      <c r="M4270" s="134">
        <f>IF('2-E-Communication'!$AI$68="no","",ROUND($I4270,4))</f>
        <v>0.24299999999999999</v>
      </c>
    </row>
    <row r="4271" spans="9:13" x14ac:dyDescent="0.25">
      <c r="I4271" s="134">
        <f t="shared" si="259"/>
        <v>0.24400000000000019</v>
      </c>
      <c r="J4271" s="134">
        <f>IF('2-E-Communication'!$AI$65="no","",ROUND($I4271,4))</f>
        <v>0.24399999999999999</v>
      </c>
      <c r="K4271" s="134">
        <f>IF('2-E-Communication'!$AI$66="no","",ROUND($I4271,4))</f>
        <v>0.24399999999999999</v>
      </c>
      <c r="L4271" s="134">
        <f>IF('2-E-Communication'!$AI$67="no","",ROUND($I4271,4))</f>
        <v>0.24399999999999999</v>
      </c>
      <c r="M4271" s="134">
        <f>IF('2-E-Communication'!$AI$68="no","",ROUND($I4271,4))</f>
        <v>0.24399999999999999</v>
      </c>
    </row>
    <row r="4272" spans="9:13" x14ac:dyDescent="0.25">
      <c r="I4272" s="134">
        <f t="shared" si="259"/>
        <v>0.24500000000000019</v>
      </c>
      <c r="J4272" s="134">
        <f>IF('2-E-Communication'!$AI$65="no","",ROUND($I4272,4))</f>
        <v>0.245</v>
      </c>
      <c r="K4272" s="134">
        <f>IF('2-E-Communication'!$AI$66="no","",ROUND($I4272,4))</f>
        <v>0.245</v>
      </c>
      <c r="L4272" s="134">
        <f>IF('2-E-Communication'!$AI$67="no","",ROUND($I4272,4))</f>
        <v>0.245</v>
      </c>
      <c r="M4272" s="134">
        <f>IF('2-E-Communication'!$AI$68="no","",ROUND($I4272,4))</f>
        <v>0.245</v>
      </c>
    </row>
    <row r="4273" spans="9:13" x14ac:dyDescent="0.25">
      <c r="I4273" s="134">
        <f t="shared" si="259"/>
        <v>0.24600000000000019</v>
      </c>
      <c r="J4273" s="134">
        <f>IF('2-E-Communication'!$AI$65="no","",ROUND($I4273,4))</f>
        <v>0.246</v>
      </c>
      <c r="K4273" s="134">
        <f>IF('2-E-Communication'!$AI$66="no","",ROUND($I4273,4))</f>
        <v>0.246</v>
      </c>
      <c r="L4273" s="134">
        <f>IF('2-E-Communication'!$AI$67="no","",ROUND($I4273,4))</f>
        <v>0.246</v>
      </c>
      <c r="M4273" s="134">
        <f>IF('2-E-Communication'!$AI$68="no","",ROUND($I4273,4))</f>
        <v>0.246</v>
      </c>
    </row>
    <row r="4274" spans="9:13" x14ac:dyDescent="0.25">
      <c r="I4274" s="134">
        <f t="shared" si="259"/>
        <v>0.24700000000000019</v>
      </c>
      <c r="J4274" s="134">
        <f>IF('2-E-Communication'!$AI$65="no","",ROUND($I4274,4))</f>
        <v>0.247</v>
      </c>
      <c r="K4274" s="134">
        <f>IF('2-E-Communication'!$AI$66="no","",ROUND($I4274,4))</f>
        <v>0.247</v>
      </c>
      <c r="L4274" s="134">
        <f>IF('2-E-Communication'!$AI$67="no","",ROUND($I4274,4))</f>
        <v>0.247</v>
      </c>
      <c r="M4274" s="134">
        <f>IF('2-E-Communication'!$AI$68="no","",ROUND($I4274,4))</f>
        <v>0.247</v>
      </c>
    </row>
    <row r="4275" spans="9:13" x14ac:dyDescent="0.25">
      <c r="I4275" s="134">
        <f t="shared" si="259"/>
        <v>0.24800000000000019</v>
      </c>
      <c r="J4275" s="134">
        <f>IF('2-E-Communication'!$AI$65="no","",ROUND($I4275,4))</f>
        <v>0.248</v>
      </c>
      <c r="K4275" s="134">
        <f>IF('2-E-Communication'!$AI$66="no","",ROUND($I4275,4))</f>
        <v>0.248</v>
      </c>
      <c r="L4275" s="134">
        <f>IF('2-E-Communication'!$AI$67="no","",ROUND($I4275,4))</f>
        <v>0.248</v>
      </c>
      <c r="M4275" s="134">
        <f>IF('2-E-Communication'!$AI$68="no","",ROUND($I4275,4))</f>
        <v>0.248</v>
      </c>
    </row>
    <row r="4276" spans="9:13" x14ac:dyDescent="0.25">
      <c r="I4276" s="134">
        <f t="shared" ref="I4276:I4339" si="260">I4275+0.001</f>
        <v>0.24900000000000019</v>
      </c>
      <c r="J4276" s="134">
        <f>IF('2-E-Communication'!$AI$65="no","",ROUND($I4276,4))</f>
        <v>0.249</v>
      </c>
      <c r="K4276" s="134">
        <f>IF('2-E-Communication'!$AI$66="no","",ROUND($I4276,4))</f>
        <v>0.249</v>
      </c>
      <c r="L4276" s="134">
        <f>IF('2-E-Communication'!$AI$67="no","",ROUND($I4276,4))</f>
        <v>0.249</v>
      </c>
      <c r="M4276" s="134">
        <f>IF('2-E-Communication'!$AI$68="no","",ROUND($I4276,4))</f>
        <v>0.249</v>
      </c>
    </row>
    <row r="4277" spans="9:13" x14ac:dyDescent="0.25">
      <c r="I4277" s="134">
        <f t="shared" si="260"/>
        <v>0.25000000000000017</v>
      </c>
      <c r="J4277" s="134">
        <f>IF('2-E-Communication'!$AI$65="no","",ROUND($I4277,4))</f>
        <v>0.25</v>
      </c>
      <c r="K4277" s="134">
        <f>IF('2-E-Communication'!$AI$66="no","",ROUND($I4277,4))</f>
        <v>0.25</v>
      </c>
      <c r="L4277" s="134">
        <f>IF('2-E-Communication'!$AI$67="no","",ROUND($I4277,4))</f>
        <v>0.25</v>
      </c>
      <c r="M4277" s="134">
        <f>IF('2-E-Communication'!$AI$68="no","",ROUND($I4277,4))</f>
        <v>0.25</v>
      </c>
    </row>
    <row r="4278" spans="9:13" x14ac:dyDescent="0.25">
      <c r="I4278" s="134">
        <f t="shared" si="260"/>
        <v>0.25100000000000017</v>
      </c>
      <c r="J4278" s="134">
        <f>IF('2-E-Communication'!$AI$65="no","",ROUND($I4278,4))</f>
        <v>0.251</v>
      </c>
      <c r="K4278" s="134">
        <f>IF('2-E-Communication'!$AI$66="no","",ROUND($I4278,4))</f>
        <v>0.251</v>
      </c>
      <c r="L4278" s="134">
        <f>IF('2-E-Communication'!$AI$67="no","",ROUND($I4278,4))</f>
        <v>0.251</v>
      </c>
      <c r="M4278" s="134">
        <f>IF('2-E-Communication'!$AI$68="no","",ROUND($I4278,4))</f>
        <v>0.251</v>
      </c>
    </row>
    <row r="4279" spans="9:13" x14ac:dyDescent="0.25">
      <c r="I4279" s="134">
        <f t="shared" si="260"/>
        <v>0.25200000000000017</v>
      </c>
      <c r="J4279" s="134">
        <f>IF('2-E-Communication'!$AI$65="no","",ROUND($I4279,4))</f>
        <v>0.252</v>
      </c>
      <c r="K4279" s="134">
        <f>IF('2-E-Communication'!$AI$66="no","",ROUND($I4279,4))</f>
        <v>0.252</v>
      </c>
      <c r="L4279" s="134">
        <f>IF('2-E-Communication'!$AI$67="no","",ROUND($I4279,4))</f>
        <v>0.252</v>
      </c>
      <c r="M4279" s="134">
        <f>IF('2-E-Communication'!$AI$68="no","",ROUND($I4279,4))</f>
        <v>0.252</v>
      </c>
    </row>
    <row r="4280" spans="9:13" x14ac:dyDescent="0.25">
      <c r="I4280" s="134">
        <f t="shared" si="260"/>
        <v>0.25300000000000017</v>
      </c>
      <c r="J4280" s="134">
        <f>IF('2-E-Communication'!$AI$65="no","",ROUND($I4280,4))</f>
        <v>0.253</v>
      </c>
      <c r="K4280" s="134">
        <f>IF('2-E-Communication'!$AI$66="no","",ROUND($I4280,4))</f>
        <v>0.253</v>
      </c>
      <c r="L4280" s="134">
        <f>IF('2-E-Communication'!$AI$67="no","",ROUND($I4280,4))</f>
        <v>0.253</v>
      </c>
      <c r="M4280" s="134">
        <f>IF('2-E-Communication'!$AI$68="no","",ROUND($I4280,4))</f>
        <v>0.253</v>
      </c>
    </row>
    <row r="4281" spans="9:13" x14ac:dyDescent="0.25">
      <c r="I4281" s="134">
        <f t="shared" si="260"/>
        <v>0.25400000000000017</v>
      </c>
      <c r="J4281" s="134">
        <f>IF('2-E-Communication'!$AI$65="no","",ROUND($I4281,4))</f>
        <v>0.254</v>
      </c>
      <c r="K4281" s="134">
        <f>IF('2-E-Communication'!$AI$66="no","",ROUND($I4281,4))</f>
        <v>0.254</v>
      </c>
      <c r="L4281" s="134">
        <f>IF('2-E-Communication'!$AI$67="no","",ROUND($I4281,4))</f>
        <v>0.254</v>
      </c>
      <c r="M4281" s="134">
        <f>IF('2-E-Communication'!$AI$68="no","",ROUND($I4281,4))</f>
        <v>0.254</v>
      </c>
    </row>
    <row r="4282" spans="9:13" x14ac:dyDescent="0.25">
      <c r="I4282" s="134">
        <f t="shared" si="260"/>
        <v>0.25500000000000017</v>
      </c>
      <c r="J4282" s="134">
        <f>IF('2-E-Communication'!$AI$65="no","",ROUND($I4282,4))</f>
        <v>0.255</v>
      </c>
      <c r="K4282" s="134">
        <f>IF('2-E-Communication'!$AI$66="no","",ROUND($I4282,4))</f>
        <v>0.255</v>
      </c>
      <c r="L4282" s="134">
        <f>IF('2-E-Communication'!$AI$67="no","",ROUND($I4282,4))</f>
        <v>0.255</v>
      </c>
      <c r="M4282" s="134">
        <f>IF('2-E-Communication'!$AI$68="no","",ROUND($I4282,4))</f>
        <v>0.255</v>
      </c>
    </row>
    <row r="4283" spans="9:13" x14ac:dyDescent="0.25">
      <c r="I4283" s="134">
        <f t="shared" si="260"/>
        <v>0.25600000000000017</v>
      </c>
      <c r="J4283" s="134">
        <f>IF('2-E-Communication'!$AI$65="no","",ROUND($I4283,4))</f>
        <v>0.25600000000000001</v>
      </c>
      <c r="K4283" s="134">
        <f>IF('2-E-Communication'!$AI$66="no","",ROUND($I4283,4))</f>
        <v>0.25600000000000001</v>
      </c>
      <c r="L4283" s="134">
        <f>IF('2-E-Communication'!$AI$67="no","",ROUND($I4283,4))</f>
        <v>0.25600000000000001</v>
      </c>
      <c r="M4283" s="134">
        <f>IF('2-E-Communication'!$AI$68="no","",ROUND($I4283,4))</f>
        <v>0.25600000000000001</v>
      </c>
    </row>
    <row r="4284" spans="9:13" x14ac:dyDescent="0.25">
      <c r="I4284" s="134">
        <f t="shared" si="260"/>
        <v>0.25700000000000017</v>
      </c>
      <c r="J4284" s="134">
        <f>IF('2-E-Communication'!$AI$65="no","",ROUND($I4284,4))</f>
        <v>0.25700000000000001</v>
      </c>
      <c r="K4284" s="134">
        <f>IF('2-E-Communication'!$AI$66="no","",ROUND($I4284,4))</f>
        <v>0.25700000000000001</v>
      </c>
      <c r="L4284" s="134">
        <f>IF('2-E-Communication'!$AI$67="no","",ROUND($I4284,4))</f>
        <v>0.25700000000000001</v>
      </c>
      <c r="M4284" s="134">
        <f>IF('2-E-Communication'!$AI$68="no","",ROUND($I4284,4))</f>
        <v>0.25700000000000001</v>
      </c>
    </row>
    <row r="4285" spans="9:13" x14ac:dyDescent="0.25">
      <c r="I4285" s="134">
        <f t="shared" si="260"/>
        <v>0.25800000000000017</v>
      </c>
      <c r="J4285" s="134">
        <f>IF('2-E-Communication'!$AI$65="no","",ROUND($I4285,4))</f>
        <v>0.25800000000000001</v>
      </c>
      <c r="K4285" s="134">
        <f>IF('2-E-Communication'!$AI$66="no","",ROUND($I4285,4))</f>
        <v>0.25800000000000001</v>
      </c>
      <c r="L4285" s="134">
        <f>IF('2-E-Communication'!$AI$67="no","",ROUND($I4285,4))</f>
        <v>0.25800000000000001</v>
      </c>
      <c r="M4285" s="134">
        <f>IF('2-E-Communication'!$AI$68="no","",ROUND($I4285,4))</f>
        <v>0.25800000000000001</v>
      </c>
    </row>
    <row r="4286" spans="9:13" x14ac:dyDescent="0.25">
      <c r="I4286" s="134">
        <f t="shared" si="260"/>
        <v>0.25900000000000017</v>
      </c>
      <c r="J4286" s="134">
        <f>IF('2-E-Communication'!$AI$65="no","",ROUND($I4286,4))</f>
        <v>0.25900000000000001</v>
      </c>
      <c r="K4286" s="134">
        <f>IF('2-E-Communication'!$AI$66="no","",ROUND($I4286,4))</f>
        <v>0.25900000000000001</v>
      </c>
      <c r="L4286" s="134">
        <f>IF('2-E-Communication'!$AI$67="no","",ROUND($I4286,4))</f>
        <v>0.25900000000000001</v>
      </c>
      <c r="M4286" s="134">
        <f>IF('2-E-Communication'!$AI$68="no","",ROUND($I4286,4))</f>
        <v>0.25900000000000001</v>
      </c>
    </row>
    <row r="4287" spans="9:13" x14ac:dyDescent="0.25">
      <c r="I4287" s="134">
        <f t="shared" si="260"/>
        <v>0.26000000000000018</v>
      </c>
      <c r="J4287" s="134">
        <f>IF('2-E-Communication'!$AI$65="no","",ROUND($I4287,4))</f>
        <v>0.26</v>
      </c>
      <c r="K4287" s="134">
        <f>IF('2-E-Communication'!$AI$66="no","",ROUND($I4287,4))</f>
        <v>0.26</v>
      </c>
      <c r="L4287" s="134">
        <f>IF('2-E-Communication'!$AI$67="no","",ROUND($I4287,4))</f>
        <v>0.26</v>
      </c>
      <c r="M4287" s="134">
        <f>IF('2-E-Communication'!$AI$68="no","",ROUND($I4287,4))</f>
        <v>0.26</v>
      </c>
    </row>
    <row r="4288" spans="9:13" x14ac:dyDescent="0.25">
      <c r="I4288" s="134">
        <f t="shared" si="260"/>
        <v>0.26100000000000018</v>
      </c>
      <c r="J4288" s="134">
        <f>IF('2-E-Communication'!$AI$65="no","",ROUND($I4288,4))</f>
        <v>0.26100000000000001</v>
      </c>
      <c r="K4288" s="134">
        <f>IF('2-E-Communication'!$AI$66="no","",ROUND($I4288,4))</f>
        <v>0.26100000000000001</v>
      </c>
      <c r="L4288" s="134">
        <f>IF('2-E-Communication'!$AI$67="no","",ROUND($I4288,4))</f>
        <v>0.26100000000000001</v>
      </c>
      <c r="M4288" s="134">
        <f>IF('2-E-Communication'!$AI$68="no","",ROUND($I4288,4))</f>
        <v>0.26100000000000001</v>
      </c>
    </row>
    <row r="4289" spans="9:13" x14ac:dyDescent="0.25">
      <c r="I4289" s="134">
        <f t="shared" si="260"/>
        <v>0.26200000000000018</v>
      </c>
      <c r="J4289" s="134">
        <f>IF('2-E-Communication'!$AI$65="no","",ROUND($I4289,4))</f>
        <v>0.26200000000000001</v>
      </c>
      <c r="K4289" s="134">
        <f>IF('2-E-Communication'!$AI$66="no","",ROUND($I4289,4))</f>
        <v>0.26200000000000001</v>
      </c>
      <c r="L4289" s="134">
        <f>IF('2-E-Communication'!$AI$67="no","",ROUND($I4289,4))</f>
        <v>0.26200000000000001</v>
      </c>
      <c r="M4289" s="134">
        <f>IF('2-E-Communication'!$AI$68="no","",ROUND($I4289,4))</f>
        <v>0.26200000000000001</v>
      </c>
    </row>
    <row r="4290" spans="9:13" x14ac:dyDescent="0.25">
      <c r="I4290" s="134">
        <f t="shared" si="260"/>
        <v>0.26300000000000018</v>
      </c>
      <c r="J4290" s="134">
        <f>IF('2-E-Communication'!$AI$65="no","",ROUND($I4290,4))</f>
        <v>0.26300000000000001</v>
      </c>
      <c r="K4290" s="134">
        <f>IF('2-E-Communication'!$AI$66="no","",ROUND($I4290,4))</f>
        <v>0.26300000000000001</v>
      </c>
      <c r="L4290" s="134">
        <f>IF('2-E-Communication'!$AI$67="no","",ROUND($I4290,4))</f>
        <v>0.26300000000000001</v>
      </c>
      <c r="M4290" s="134">
        <f>IF('2-E-Communication'!$AI$68="no","",ROUND($I4290,4))</f>
        <v>0.26300000000000001</v>
      </c>
    </row>
    <row r="4291" spans="9:13" x14ac:dyDescent="0.25">
      <c r="I4291" s="134">
        <f t="shared" si="260"/>
        <v>0.26400000000000018</v>
      </c>
      <c r="J4291" s="134">
        <f>IF('2-E-Communication'!$AI$65="no","",ROUND($I4291,4))</f>
        <v>0.26400000000000001</v>
      </c>
      <c r="K4291" s="134">
        <f>IF('2-E-Communication'!$AI$66="no","",ROUND($I4291,4))</f>
        <v>0.26400000000000001</v>
      </c>
      <c r="L4291" s="134">
        <f>IF('2-E-Communication'!$AI$67="no","",ROUND($I4291,4))</f>
        <v>0.26400000000000001</v>
      </c>
      <c r="M4291" s="134">
        <f>IF('2-E-Communication'!$AI$68="no","",ROUND($I4291,4))</f>
        <v>0.26400000000000001</v>
      </c>
    </row>
    <row r="4292" spans="9:13" x14ac:dyDescent="0.25">
      <c r="I4292" s="134">
        <f t="shared" si="260"/>
        <v>0.26500000000000018</v>
      </c>
      <c r="J4292" s="134">
        <f>IF('2-E-Communication'!$AI$65="no","",ROUND($I4292,4))</f>
        <v>0.26500000000000001</v>
      </c>
      <c r="K4292" s="134">
        <f>IF('2-E-Communication'!$AI$66="no","",ROUND($I4292,4))</f>
        <v>0.26500000000000001</v>
      </c>
      <c r="L4292" s="134">
        <f>IF('2-E-Communication'!$AI$67="no","",ROUND($I4292,4))</f>
        <v>0.26500000000000001</v>
      </c>
      <c r="M4292" s="134">
        <f>IF('2-E-Communication'!$AI$68="no","",ROUND($I4292,4))</f>
        <v>0.26500000000000001</v>
      </c>
    </row>
    <row r="4293" spans="9:13" x14ac:dyDescent="0.25">
      <c r="I4293" s="134">
        <f t="shared" si="260"/>
        <v>0.26600000000000018</v>
      </c>
      <c r="J4293" s="134">
        <f>IF('2-E-Communication'!$AI$65="no","",ROUND($I4293,4))</f>
        <v>0.26600000000000001</v>
      </c>
      <c r="K4293" s="134">
        <f>IF('2-E-Communication'!$AI$66="no","",ROUND($I4293,4))</f>
        <v>0.26600000000000001</v>
      </c>
      <c r="L4293" s="134">
        <f>IF('2-E-Communication'!$AI$67="no","",ROUND($I4293,4))</f>
        <v>0.26600000000000001</v>
      </c>
      <c r="M4293" s="134">
        <f>IF('2-E-Communication'!$AI$68="no","",ROUND($I4293,4))</f>
        <v>0.26600000000000001</v>
      </c>
    </row>
    <row r="4294" spans="9:13" x14ac:dyDescent="0.25">
      <c r="I4294" s="134">
        <f t="shared" si="260"/>
        <v>0.26700000000000018</v>
      </c>
      <c r="J4294" s="134">
        <f>IF('2-E-Communication'!$AI$65="no","",ROUND($I4294,4))</f>
        <v>0.26700000000000002</v>
      </c>
      <c r="K4294" s="134">
        <f>IF('2-E-Communication'!$AI$66="no","",ROUND($I4294,4))</f>
        <v>0.26700000000000002</v>
      </c>
      <c r="L4294" s="134">
        <f>IF('2-E-Communication'!$AI$67="no","",ROUND($I4294,4))</f>
        <v>0.26700000000000002</v>
      </c>
      <c r="M4294" s="134">
        <f>IF('2-E-Communication'!$AI$68="no","",ROUND($I4294,4))</f>
        <v>0.26700000000000002</v>
      </c>
    </row>
    <row r="4295" spans="9:13" x14ac:dyDescent="0.25">
      <c r="I4295" s="134">
        <f t="shared" si="260"/>
        <v>0.26800000000000018</v>
      </c>
      <c r="J4295" s="134">
        <f>IF('2-E-Communication'!$AI$65="no","",ROUND($I4295,4))</f>
        <v>0.26800000000000002</v>
      </c>
      <c r="K4295" s="134">
        <f>IF('2-E-Communication'!$AI$66="no","",ROUND($I4295,4))</f>
        <v>0.26800000000000002</v>
      </c>
      <c r="L4295" s="134">
        <f>IF('2-E-Communication'!$AI$67="no","",ROUND($I4295,4))</f>
        <v>0.26800000000000002</v>
      </c>
      <c r="M4295" s="134">
        <f>IF('2-E-Communication'!$AI$68="no","",ROUND($I4295,4))</f>
        <v>0.26800000000000002</v>
      </c>
    </row>
    <row r="4296" spans="9:13" x14ac:dyDescent="0.25">
      <c r="I4296" s="134">
        <f t="shared" si="260"/>
        <v>0.26900000000000018</v>
      </c>
      <c r="J4296" s="134">
        <f>IF('2-E-Communication'!$AI$65="no","",ROUND($I4296,4))</f>
        <v>0.26900000000000002</v>
      </c>
      <c r="K4296" s="134">
        <f>IF('2-E-Communication'!$AI$66="no","",ROUND($I4296,4))</f>
        <v>0.26900000000000002</v>
      </c>
      <c r="L4296" s="134">
        <f>IF('2-E-Communication'!$AI$67="no","",ROUND($I4296,4))</f>
        <v>0.26900000000000002</v>
      </c>
      <c r="M4296" s="134">
        <f>IF('2-E-Communication'!$AI$68="no","",ROUND($I4296,4))</f>
        <v>0.26900000000000002</v>
      </c>
    </row>
    <row r="4297" spans="9:13" x14ac:dyDescent="0.25">
      <c r="I4297" s="134">
        <f t="shared" si="260"/>
        <v>0.27000000000000018</v>
      </c>
      <c r="J4297" s="134">
        <f>IF('2-E-Communication'!$AI$65="no","",ROUND($I4297,4))</f>
        <v>0.27</v>
      </c>
      <c r="K4297" s="134">
        <f>IF('2-E-Communication'!$AI$66="no","",ROUND($I4297,4))</f>
        <v>0.27</v>
      </c>
      <c r="L4297" s="134">
        <f>IF('2-E-Communication'!$AI$67="no","",ROUND($I4297,4))</f>
        <v>0.27</v>
      </c>
      <c r="M4297" s="134">
        <f>IF('2-E-Communication'!$AI$68="no","",ROUND($I4297,4))</f>
        <v>0.27</v>
      </c>
    </row>
    <row r="4298" spans="9:13" x14ac:dyDescent="0.25">
      <c r="I4298" s="134">
        <f t="shared" si="260"/>
        <v>0.27100000000000019</v>
      </c>
      <c r="J4298" s="134">
        <f>IF('2-E-Communication'!$AI$65="no","",ROUND($I4298,4))</f>
        <v>0.27100000000000002</v>
      </c>
      <c r="K4298" s="134">
        <f>IF('2-E-Communication'!$AI$66="no","",ROUND($I4298,4))</f>
        <v>0.27100000000000002</v>
      </c>
      <c r="L4298" s="134">
        <f>IF('2-E-Communication'!$AI$67="no","",ROUND($I4298,4))</f>
        <v>0.27100000000000002</v>
      </c>
      <c r="M4298" s="134">
        <f>IF('2-E-Communication'!$AI$68="no","",ROUND($I4298,4))</f>
        <v>0.27100000000000002</v>
      </c>
    </row>
    <row r="4299" spans="9:13" x14ac:dyDescent="0.25">
      <c r="I4299" s="134">
        <f t="shared" si="260"/>
        <v>0.27200000000000019</v>
      </c>
      <c r="J4299" s="134">
        <f>IF('2-E-Communication'!$AI$65="no","",ROUND($I4299,4))</f>
        <v>0.27200000000000002</v>
      </c>
      <c r="K4299" s="134">
        <f>IF('2-E-Communication'!$AI$66="no","",ROUND($I4299,4))</f>
        <v>0.27200000000000002</v>
      </c>
      <c r="L4299" s="134">
        <f>IF('2-E-Communication'!$AI$67="no","",ROUND($I4299,4))</f>
        <v>0.27200000000000002</v>
      </c>
      <c r="M4299" s="134">
        <f>IF('2-E-Communication'!$AI$68="no","",ROUND($I4299,4))</f>
        <v>0.27200000000000002</v>
      </c>
    </row>
    <row r="4300" spans="9:13" x14ac:dyDescent="0.25">
      <c r="I4300" s="134">
        <f t="shared" si="260"/>
        <v>0.27300000000000019</v>
      </c>
      <c r="J4300" s="134">
        <f>IF('2-E-Communication'!$AI$65="no","",ROUND($I4300,4))</f>
        <v>0.27300000000000002</v>
      </c>
      <c r="K4300" s="134">
        <f>IF('2-E-Communication'!$AI$66="no","",ROUND($I4300,4))</f>
        <v>0.27300000000000002</v>
      </c>
      <c r="L4300" s="134">
        <f>IF('2-E-Communication'!$AI$67="no","",ROUND($I4300,4))</f>
        <v>0.27300000000000002</v>
      </c>
      <c r="M4300" s="134">
        <f>IF('2-E-Communication'!$AI$68="no","",ROUND($I4300,4))</f>
        <v>0.27300000000000002</v>
      </c>
    </row>
    <row r="4301" spans="9:13" x14ac:dyDescent="0.25">
      <c r="I4301" s="134">
        <f t="shared" si="260"/>
        <v>0.27400000000000019</v>
      </c>
      <c r="J4301" s="134">
        <f>IF('2-E-Communication'!$AI$65="no","",ROUND($I4301,4))</f>
        <v>0.27400000000000002</v>
      </c>
      <c r="K4301" s="134">
        <f>IF('2-E-Communication'!$AI$66="no","",ROUND($I4301,4))</f>
        <v>0.27400000000000002</v>
      </c>
      <c r="L4301" s="134">
        <f>IF('2-E-Communication'!$AI$67="no","",ROUND($I4301,4))</f>
        <v>0.27400000000000002</v>
      </c>
      <c r="M4301" s="134">
        <f>IF('2-E-Communication'!$AI$68="no","",ROUND($I4301,4))</f>
        <v>0.27400000000000002</v>
      </c>
    </row>
    <row r="4302" spans="9:13" x14ac:dyDescent="0.25">
      <c r="I4302" s="134">
        <f t="shared" si="260"/>
        <v>0.27500000000000019</v>
      </c>
      <c r="J4302" s="134">
        <f>IF('2-E-Communication'!$AI$65="no","",ROUND($I4302,4))</f>
        <v>0.27500000000000002</v>
      </c>
      <c r="K4302" s="134">
        <f>IF('2-E-Communication'!$AI$66="no","",ROUND($I4302,4))</f>
        <v>0.27500000000000002</v>
      </c>
      <c r="L4302" s="134">
        <f>IF('2-E-Communication'!$AI$67="no","",ROUND($I4302,4))</f>
        <v>0.27500000000000002</v>
      </c>
      <c r="M4302" s="134">
        <f>IF('2-E-Communication'!$AI$68="no","",ROUND($I4302,4))</f>
        <v>0.27500000000000002</v>
      </c>
    </row>
    <row r="4303" spans="9:13" x14ac:dyDescent="0.25">
      <c r="I4303" s="134">
        <f t="shared" si="260"/>
        <v>0.27600000000000019</v>
      </c>
      <c r="J4303" s="134">
        <f>IF('2-E-Communication'!$AI$65="no","",ROUND($I4303,4))</f>
        <v>0.27600000000000002</v>
      </c>
      <c r="K4303" s="134">
        <f>IF('2-E-Communication'!$AI$66="no","",ROUND($I4303,4))</f>
        <v>0.27600000000000002</v>
      </c>
      <c r="L4303" s="134">
        <f>IF('2-E-Communication'!$AI$67="no","",ROUND($I4303,4))</f>
        <v>0.27600000000000002</v>
      </c>
      <c r="M4303" s="134">
        <f>IF('2-E-Communication'!$AI$68="no","",ROUND($I4303,4))</f>
        <v>0.27600000000000002</v>
      </c>
    </row>
    <row r="4304" spans="9:13" x14ac:dyDescent="0.25">
      <c r="I4304" s="134">
        <f t="shared" si="260"/>
        <v>0.27700000000000019</v>
      </c>
      <c r="J4304" s="134">
        <f>IF('2-E-Communication'!$AI$65="no","",ROUND($I4304,4))</f>
        <v>0.27700000000000002</v>
      </c>
      <c r="K4304" s="134">
        <f>IF('2-E-Communication'!$AI$66="no","",ROUND($I4304,4))</f>
        <v>0.27700000000000002</v>
      </c>
      <c r="L4304" s="134">
        <f>IF('2-E-Communication'!$AI$67="no","",ROUND($I4304,4))</f>
        <v>0.27700000000000002</v>
      </c>
      <c r="M4304" s="134">
        <f>IF('2-E-Communication'!$AI$68="no","",ROUND($I4304,4))</f>
        <v>0.27700000000000002</v>
      </c>
    </row>
    <row r="4305" spans="9:13" x14ac:dyDescent="0.25">
      <c r="I4305" s="134">
        <f t="shared" si="260"/>
        <v>0.27800000000000019</v>
      </c>
      <c r="J4305" s="134">
        <f>IF('2-E-Communication'!$AI$65="no","",ROUND($I4305,4))</f>
        <v>0.27800000000000002</v>
      </c>
      <c r="K4305" s="134">
        <f>IF('2-E-Communication'!$AI$66="no","",ROUND($I4305,4))</f>
        <v>0.27800000000000002</v>
      </c>
      <c r="L4305" s="134">
        <f>IF('2-E-Communication'!$AI$67="no","",ROUND($I4305,4))</f>
        <v>0.27800000000000002</v>
      </c>
      <c r="M4305" s="134">
        <f>IF('2-E-Communication'!$AI$68="no","",ROUND($I4305,4))</f>
        <v>0.27800000000000002</v>
      </c>
    </row>
    <row r="4306" spans="9:13" x14ac:dyDescent="0.25">
      <c r="I4306" s="134">
        <f t="shared" si="260"/>
        <v>0.27900000000000019</v>
      </c>
      <c r="J4306" s="134">
        <f>IF('2-E-Communication'!$AI$65="no","",ROUND($I4306,4))</f>
        <v>0.27900000000000003</v>
      </c>
      <c r="K4306" s="134">
        <f>IF('2-E-Communication'!$AI$66="no","",ROUND($I4306,4))</f>
        <v>0.27900000000000003</v>
      </c>
      <c r="L4306" s="134">
        <f>IF('2-E-Communication'!$AI$67="no","",ROUND($I4306,4))</f>
        <v>0.27900000000000003</v>
      </c>
      <c r="M4306" s="134">
        <f>IF('2-E-Communication'!$AI$68="no","",ROUND($I4306,4))</f>
        <v>0.27900000000000003</v>
      </c>
    </row>
    <row r="4307" spans="9:13" x14ac:dyDescent="0.25">
      <c r="I4307" s="134">
        <f t="shared" si="260"/>
        <v>0.28000000000000019</v>
      </c>
      <c r="J4307" s="134">
        <f>IF('2-E-Communication'!$AI$65="no","",ROUND($I4307,4))</f>
        <v>0.28000000000000003</v>
      </c>
      <c r="K4307" s="134">
        <f>IF('2-E-Communication'!$AI$66="no","",ROUND($I4307,4))</f>
        <v>0.28000000000000003</v>
      </c>
      <c r="L4307" s="134">
        <f>IF('2-E-Communication'!$AI$67="no","",ROUND($I4307,4))</f>
        <v>0.28000000000000003</v>
      </c>
      <c r="M4307" s="134">
        <f>IF('2-E-Communication'!$AI$68="no","",ROUND($I4307,4))</f>
        <v>0.28000000000000003</v>
      </c>
    </row>
    <row r="4308" spans="9:13" x14ac:dyDescent="0.25">
      <c r="I4308" s="134">
        <f t="shared" si="260"/>
        <v>0.28100000000000019</v>
      </c>
      <c r="J4308" s="134">
        <f>IF('2-E-Communication'!$AI$65="no","",ROUND($I4308,4))</f>
        <v>0.28100000000000003</v>
      </c>
      <c r="K4308" s="134">
        <f>IF('2-E-Communication'!$AI$66="no","",ROUND($I4308,4))</f>
        <v>0.28100000000000003</v>
      </c>
      <c r="L4308" s="134">
        <f>IF('2-E-Communication'!$AI$67="no","",ROUND($I4308,4))</f>
        <v>0.28100000000000003</v>
      </c>
      <c r="M4308" s="134">
        <f>IF('2-E-Communication'!$AI$68="no","",ROUND($I4308,4))</f>
        <v>0.28100000000000003</v>
      </c>
    </row>
    <row r="4309" spans="9:13" x14ac:dyDescent="0.25">
      <c r="I4309" s="134">
        <f t="shared" si="260"/>
        <v>0.28200000000000019</v>
      </c>
      <c r="J4309" s="134">
        <f>IF('2-E-Communication'!$AI$65="no","",ROUND($I4309,4))</f>
        <v>0.28199999999999997</v>
      </c>
      <c r="K4309" s="134">
        <f>IF('2-E-Communication'!$AI$66="no","",ROUND($I4309,4))</f>
        <v>0.28199999999999997</v>
      </c>
      <c r="L4309" s="134">
        <f>IF('2-E-Communication'!$AI$67="no","",ROUND($I4309,4))</f>
        <v>0.28199999999999997</v>
      </c>
      <c r="M4309" s="134">
        <f>IF('2-E-Communication'!$AI$68="no","",ROUND($I4309,4))</f>
        <v>0.28199999999999997</v>
      </c>
    </row>
    <row r="4310" spans="9:13" x14ac:dyDescent="0.25">
      <c r="I4310" s="134">
        <f t="shared" si="260"/>
        <v>0.2830000000000002</v>
      </c>
      <c r="J4310" s="134">
        <f>IF('2-E-Communication'!$AI$65="no","",ROUND($I4310,4))</f>
        <v>0.28299999999999997</v>
      </c>
      <c r="K4310" s="134">
        <f>IF('2-E-Communication'!$AI$66="no","",ROUND($I4310,4))</f>
        <v>0.28299999999999997</v>
      </c>
      <c r="L4310" s="134">
        <f>IF('2-E-Communication'!$AI$67="no","",ROUND($I4310,4))</f>
        <v>0.28299999999999997</v>
      </c>
      <c r="M4310" s="134">
        <f>IF('2-E-Communication'!$AI$68="no","",ROUND($I4310,4))</f>
        <v>0.28299999999999997</v>
      </c>
    </row>
    <row r="4311" spans="9:13" x14ac:dyDescent="0.25">
      <c r="I4311" s="134">
        <f t="shared" si="260"/>
        <v>0.2840000000000002</v>
      </c>
      <c r="J4311" s="134">
        <f>IF('2-E-Communication'!$AI$65="no","",ROUND($I4311,4))</f>
        <v>0.28399999999999997</v>
      </c>
      <c r="K4311" s="134">
        <f>IF('2-E-Communication'!$AI$66="no","",ROUND($I4311,4))</f>
        <v>0.28399999999999997</v>
      </c>
      <c r="L4311" s="134">
        <f>IF('2-E-Communication'!$AI$67="no","",ROUND($I4311,4))</f>
        <v>0.28399999999999997</v>
      </c>
      <c r="M4311" s="134">
        <f>IF('2-E-Communication'!$AI$68="no","",ROUND($I4311,4))</f>
        <v>0.28399999999999997</v>
      </c>
    </row>
    <row r="4312" spans="9:13" x14ac:dyDescent="0.25">
      <c r="I4312" s="134">
        <f t="shared" si="260"/>
        <v>0.2850000000000002</v>
      </c>
      <c r="J4312" s="134">
        <f>IF('2-E-Communication'!$AI$65="no","",ROUND($I4312,4))</f>
        <v>0.28499999999999998</v>
      </c>
      <c r="K4312" s="134">
        <f>IF('2-E-Communication'!$AI$66="no","",ROUND($I4312,4))</f>
        <v>0.28499999999999998</v>
      </c>
      <c r="L4312" s="134">
        <f>IF('2-E-Communication'!$AI$67="no","",ROUND($I4312,4))</f>
        <v>0.28499999999999998</v>
      </c>
      <c r="M4312" s="134">
        <f>IF('2-E-Communication'!$AI$68="no","",ROUND($I4312,4))</f>
        <v>0.28499999999999998</v>
      </c>
    </row>
    <row r="4313" spans="9:13" x14ac:dyDescent="0.25">
      <c r="I4313" s="134">
        <f t="shared" si="260"/>
        <v>0.2860000000000002</v>
      </c>
      <c r="J4313" s="134">
        <f>IF('2-E-Communication'!$AI$65="no","",ROUND($I4313,4))</f>
        <v>0.28599999999999998</v>
      </c>
      <c r="K4313" s="134">
        <f>IF('2-E-Communication'!$AI$66="no","",ROUND($I4313,4))</f>
        <v>0.28599999999999998</v>
      </c>
      <c r="L4313" s="134">
        <f>IF('2-E-Communication'!$AI$67="no","",ROUND($I4313,4))</f>
        <v>0.28599999999999998</v>
      </c>
      <c r="M4313" s="134">
        <f>IF('2-E-Communication'!$AI$68="no","",ROUND($I4313,4))</f>
        <v>0.28599999999999998</v>
      </c>
    </row>
    <row r="4314" spans="9:13" x14ac:dyDescent="0.25">
      <c r="I4314" s="134">
        <f t="shared" si="260"/>
        <v>0.2870000000000002</v>
      </c>
      <c r="J4314" s="134">
        <f>IF('2-E-Communication'!$AI$65="no","",ROUND($I4314,4))</f>
        <v>0.28699999999999998</v>
      </c>
      <c r="K4314" s="134">
        <f>IF('2-E-Communication'!$AI$66="no","",ROUND($I4314,4))</f>
        <v>0.28699999999999998</v>
      </c>
      <c r="L4314" s="134">
        <f>IF('2-E-Communication'!$AI$67="no","",ROUND($I4314,4))</f>
        <v>0.28699999999999998</v>
      </c>
      <c r="M4314" s="134">
        <f>IF('2-E-Communication'!$AI$68="no","",ROUND($I4314,4))</f>
        <v>0.28699999999999998</v>
      </c>
    </row>
    <row r="4315" spans="9:13" x14ac:dyDescent="0.25">
      <c r="I4315" s="134">
        <f t="shared" si="260"/>
        <v>0.2880000000000002</v>
      </c>
      <c r="J4315" s="134">
        <f>IF('2-E-Communication'!$AI$65="no","",ROUND($I4315,4))</f>
        <v>0.28799999999999998</v>
      </c>
      <c r="K4315" s="134">
        <f>IF('2-E-Communication'!$AI$66="no","",ROUND($I4315,4))</f>
        <v>0.28799999999999998</v>
      </c>
      <c r="L4315" s="134">
        <f>IF('2-E-Communication'!$AI$67="no","",ROUND($I4315,4))</f>
        <v>0.28799999999999998</v>
      </c>
      <c r="M4315" s="134">
        <f>IF('2-E-Communication'!$AI$68="no","",ROUND($I4315,4))</f>
        <v>0.28799999999999998</v>
      </c>
    </row>
    <row r="4316" spans="9:13" x14ac:dyDescent="0.25">
      <c r="I4316" s="134">
        <f t="shared" si="260"/>
        <v>0.2890000000000002</v>
      </c>
      <c r="J4316" s="134">
        <f>IF('2-E-Communication'!$AI$65="no","",ROUND($I4316,4))</f>
        <v>0.28899999999999998</v>
      </c>
      <c r="K4316" s="134">
        <f>IF('2-E-Communication'!$AI$66="no","",ROUND($I4316,4))</f>
        <v>0.28899999999999998</v>
      </c>
      <c r="L4316" s="134">
        <f>IF('2-E-Communication'!$AI$67="no","",ROUND($I4316,4))</f>
        <v>0.28899999999999998</v>
      </c>
      <c r="M4316" s="134">
        <f>IF('2-E-Communication'!$AI$68="no","",ROUND($I4316,4))</f>
        <v>0.28899999999999998</v>
      </c>
    </row>
    <row r="4317" spans="9:13" x14ac:dyDescent="0.25">
      <c r="I4317" s="134">
        <f t="shared" si="260"/>
        <v>0.2900000000000002</v>
      </c>
      <c r="J4317" s="134">
        <f>IF('2-E-Communication'!$AI$65="no","",ROUND($I4317,4))</f>
        <v>0.28999999999999998</v>
      </c>
      <c r="K4317" s="134">
        <f>IF('2-E-Communication'!$AI$66="no","",ROUND($I4317,4))</f>
        <v>0.28999999999999998</v>
      </c>
      <c r="L4317" s="134">
        <f>IF('2-E-Communication'!$AI$67="no","",ROUND($I4317,4))</f>
        <v>0.28999999999999998</v>
      </c>
      <c r="M4317" s="134">
        <f>IF('2-E-Communication'!$AI$68="no","",ROUND($I4317,4))</f>
        <v>0.28999999999999998</v>
      </c>
    </row>
    <row r="4318" spans="9:13" x14ac:dyDescent="0.25">
      <c r="I4318" s="134">
        <f t="shared" si="260"/>
        <v>0.2910000000000002</v>
      </c>
      <c r="J4318" s="134">
        <f>IF('2-E-Communication'!$AI$65="no","",ROUND($I4318,4))</f>
        <v>0.29099999999999998</v>
      </c>
      <c r="K4318" s="134">
        <f>IF('2-E-Communication'!$AI$66="no","",ROUND($I4318,4))</f>
        <v>0.29099999999999998</v>
      </c>
      <c r="L4318" s="134">
        <f>IF('2-E-Communication'!$AI$67="no","",ROUND($I4318,4))</f>
        <v>0.29099999999999998</v>
      </c>
      <c r="M4318" s="134">
        <f>IF('2-E-Communication'!$AI$68="no","",ROUND($I4318,4))</f>
        <v>0.29099999999999998</v>
      </c>
    </row>
    <row r="4319" spans="9:13" x14ac:dyDescent="0.25">
      <c r="I4319" s="134">
        <f t="shared" si="260"/>
        <v>0.2920000000000002</v>
      </c>
      <c r="J4319" s="134">
        <f>IF('2-E-Communication'!$AI$65="no","",ROUND($I4319,4))</f>
        <v>0.29199999999999998</v>
      </c>
      <c r="K4319" s="134">
        <f>IF('2-E-Communication'!$AI$66="no","",ROUND($I4319,4))</f>
        <v>0.29199999999999998</v>
      </c>
      <c r="L4319" s="134">
        <f>IF('2-E-Communication'!$AI$67="no","",ROUND($I4319,4))</f>
        <v>0.29199999999999998</v>
      </c>
      <c r="M4319" s="134">
        <f>IF('2-E-Communication'!$AI$68="no","",ROUND($I4319,4))</f>
        <v>0.29199999999999998</v>
      </c>
    </row>
    <row r="4320" spans="9:13" x14ac:dyDescent="0.25">
      <c r="I4320" s="134">
        <f t="shared" si="260"/>
        <v>0.2930000000000002</v>
      </c>
      <c r="J4320" s="134">
        <f>IF('2-E-Communication'!$AI$65="no","",ROUND($I4320,4))</f>
        <v>0.29299999999999998</v>
      </c>
      <c r="K4320" s="134">
        <f>IF('2-E-Communication'!$AI$66="no","",ROUND($I4320,4))</f>
        <v>0.29299999999999998</v>
      </c>
      <c r="L4320" s="134">
        <f>IF('2-E-Communication'!$AI$67="no","",ROUND($I4320,4))</f>
        <v>0.29299999999999998</v>
      </c>
      <c r="M4320" s="134">
        <f>IF('2-E-Communication'!$AI$68="no","",ROUND($I4320,4))</f>
        <v>0.29299999999999998</v>
      </c>
    </row>
    <row r="4321" spans="9:13" x14ac:dyDescent="0.25">
      <c r="I4321" s="134">
        <f t="shared" si="260"/>
        <v>0.29400000000000021</v>
      </c>
      <c r="J4321" s="134">
        <f>IF('2-E-Communication'!$AI$65="no","",ROUND($I4321,4))</f>
        <v>0.29399999999999998</v>
      </c>
      <c r="K4321" s="134">
        <f>IF('2-E-Communication'!$AI$66="no","",ROUND($I4321,4))</f>
        <v>0.29399999999999998</v>
      </c>
      <c r="L4321" s="134">
        <f>IF('2-E-Communication'!$AI$67="no","",ROUND($I4321,4))</f>
        <v>0.29399999999999998</v>
      </c>
      <c r="M4321" s="134">
        <f>IF('2-E-Communication'!$AI$68="no","",ROUND($I4321,4))</f>
        <v>0.29399999999999998</v>
      </c>
    </row>
    <row r="4322" spans="9:13" x14ac:dyDescent="0.25">
      <c r="I4322" s="134">
        <f t="shared" si="260"/>
        <v>0.29500000000000021</v>
      </c>
      <c r="J4322" s="134">
        <f>IF('2-E-Communication'!$AI$65="no","",ROUND($I4322,4))</f>
        <v>0.29499999999999998</v>
      </c>
      <c r="K4322" s="134">
        <f>IF('2-E-Communication'!$AI$66="no","",ROUND($I4322,4))</f>
        <v>0.29499999999999998</v>
      </c>
      <c r="L4322" s="134">
        <f>IF('2-E-Communication'!$AI$67="no","",ROUND($I4322,4))</f>
        <v>0.29499999999999998</v>
      </c>
      <c r="M4322" s="134">
        <f>IF('2-E-Communication'!$AI$68="no","",ROUND($I4322,4))</f>
        <v>0.29499999999999998</v>
      </c>
    </row>
    <row r="4323" spans="9:13" x14ac:dyDescent="0.25">
      <c r="I4323" s="134">
        <f t="shared" si="260"/>
        <v>0.29600000000000021</v>
      </c>
      <c r="J4323" s="134">
        <f>IF('2-E-Communication'!$AI$65="no","",ROUND($I4323,4))</f>
        <v>0.29599999999999999</v>
      </c>
      <c r="K4323" s="134">
        <f>IF('2-E-Communication'!$AI$66="no","",ROUND($I4323,4))</f>
        <v>0.29599999999999999</v>
      </c>
      <c r="L4323" s="134">
        <f>IF('2-E-Communication'!$AI$67="no","",ROUND($I4323,4))</f>
        <v>0.29599999999999999</v>
      </c>
      <c r="M4323" s="134">
        <f>IF('2-E-Communication'!$AI$68="no","",ROUND($I4323,4))</f>
        <v>0.29599999999999999</v>
      </c>
    </row>
    <row r="4324" spans="9:13" x14ac:dyDescent="0.25">
      <c r="I4324" s="134">
        <f t="shared" si="260"/>
        <v>0.29700000000000021</v>
      </c>
      <c r="J4324" s="134">
        <f>IF('2-E-Communication'!$AI$65="no","",ROUND($I4324,4))</f>
        <v>0.29699999999999999</v>
      </c>
      <c r="K4324" s="134">
        <f>IF('2-E-Communication'!$AI$66="no","",ROUND($I4324,4))</f>
        <v>0.29699999999999999</v>
      </c>
      <c r="L4324" s="134">
        <f>IF('2-E-Communication'!$AI$67="no","",ROUND($I4324,4))</f>
        <v>0.29699999999999999</v>
      </c>
      <c r="M4324" s="134">
        <f>IF('2-E-Communication'!$AI$68="no","",ROUND($I4324,4))</f>
        <v>0.29699999999999999</v>
      </c>
    </row>
    <row r="4325" spans="9:13" x14ac:dyDescent="0.25">
      <c r="I4325" s="134">
        <f t="shared" si="260"/>
        <v>0.29800000000000021</v>
      </c>
      <c r="J4325" s="134">
        <f>IF('2-E-Communication'!$AI$65="no","",ROUND($I4325,4))</f>
        <v>0.29799999999999999</v>
      </c>
      <c r="K4325" s="134">
        <f>IF('2-E-Communication'!$AI$66="no","",ROUND($I4325,4))</f>
        <v>0.29799999999999999</v>
      </c>
      <c r="L4325" s="134">
        <f>IF('2-E-Communication'!$AI$67="no","",ROUND($I4325,4))</f>
        <v>0.29799999999999999</v>
      </c>
      <c r="M4325" s="134">
        <f>IF('2-E-Communication'!$AI$68="no","",ROUND($I4325,4))</f>
        <v>0.29799999999999999</v>
      </c>
    </row>
    <row r="4326" spans="9:13" x14ac:dyDescent="0.25">
      <c r="I4326" s="134">
        <f t="shared" si="260"/>
        <v>0.29900000000000021</v>
      </c>
      <c r="J4326" s="134">
        <f>IF('2-E-Communication'!$AI$65="no","",ROUND($I4326,4))</f>
        <v>0.29899999999999999</v>
      </c>
      <c r="K4326" s="134">
        <f>IF('2-E-Communication'!$AI$66="no","",ROUND($I4326,4))</f>
        <v>0.29899999999999999</v>
      </c>
      <c r="L4326" s="134">
        <f>IF('2-E-Communication'!$AI$67="no","",ROUND($I4326,4))</f>
        <v>0.29899999999999999</v>
      </c>
      <c r="M4326" s="134">
        <f>IF('2-E-Communication'!$AI$68="no","",ROUND($I4326,4))</f>
        <v>0.29899999999999999</v>
      </c>
    </row>
    <row r="4327" spans="9:13" x14ac:dyDescent="0.25">
      <c r="I4327" s="134">
        <f t="shared" si="260"/>
        <v>0.30000000000000021</v>
      </c>
      <c r="J4327" s="134">
        <f>IF('2-E-Communication'!$AI$65="no","",ROUND($I4327,4))</f>
        <v>0.3</v>
      </c>
      <c r="K4327" s="134">
        <f>IF('2-E-Communication'!$AI$66="no","",ROUND($I4327,4))</f>
        <v>0.3</v>
      </c>
      <c r="L4327" s="134">
        <f>IF('2-E-Communication'!$AI$67="no","",ROUND($I4327,4))</f>
        <v>0.3</v>
      </c>
      <c r="M4327" s="134">
        <f>IF('2-E-Communication'!$AI$68="no","",ROUND($I4327,4))</f>
        <v>0.3</v>
      </c>
    </row>
    <row r="4328" spans="9:13" x14ac:dyDescent="0.25">
      <c r="I4328" s="134">
        <f t="shared" si="260"/>
        <v>0.30100000000000021</v>
      </c>
      <c r="J4328" s="134">
        <f>IF('2-E-Communication'!$AI$65="no","",ROUND($I4328,4))</f>
        <v>0.30099999999999999</v>
      </c>
      <c r="K4328" s="134">
        <f>IF('2-E-Communication'!$AI$66="no","",ROUND($I4328,4))</f>
        <v>0.30099999999999999</v>
      </c>
      <c r="L4328" s="134">
        <f>IF('2-E-Communication'!$AI$67="no","",ROUND($I4328,4))</f>
        <v>0.30099999999999999</v>
      </c>
      <c r="M4328" s="134">
        <f>IF('2-E-Communication'!$AI$68="no","",ROUND($I4328,4))</f>
        <v>0.30099999999999999</v>
      </c>
    </row>
    <row r="4329" spans="9:13" x14ac:dyDescent="0.25">
      <c r="I4329" s="134">
        <f t="shared" si="260"/>
        <v>0.30200000000000021</v>
      </c>
      <c r="J4329" s="134">
        <f>IF('2-E-Communication'!$AI$65="no","",ROUND($I4329,4))</f>
        <v>0.30199999999999999</v>
      </c>
      <c r="K4329" s="134">
        <f>IF('2-E-Communication'!$AI$66="no","",ROUND($I4329,4))</f>
        <v>0.30199999999999999</v>
      </c>
      <c r="L4329" s="134">
        <f>IF('2-E-Communication'!$AI$67="no","",ROUND($I4329,4))</f>
        <v>0.30199999999999999</v>
      </c>
      <c r="M4329" s="134">
        <f>IF('2-E-Communication'!$AI$68="no","",ROUND($I4329,4))</f>
        <v>0.30199999999999999</v>
      </c>
    </row>
    <row r="4330" spans="9:13" x14ac:dyDescent="0.25">
      <c r="I4330" s="134">
        <f t="shared" si="260"/>
        <v>0.30300000000000021</v>
      </c>
      <c r="J4330" s="134">
        <f>IF('2-E-Communication'!$AI$65="no","",ROUND($I4330,4))</f>
        <v>0.30299999999999999</v>
      </c>
      <c r="K4330" s="134">
        <f>IF('2-E-Communication'!$AI$66="no","",ROUND($I4330,4))</f>
        <v>0.30299999999999999</v>
      </c>
      <c r="L4330" s="134">
        <f>IF('2-E-Communication'!$AI$67="no","",ROUND($I4330,4))</f>
        <v>0.30299999999999999</v>
      </c>
      <c r="M4330" s="134">
        <f>IF('2-E-Communication'!$AI$68="no","",ROUND($I4330,4))</f>
        <v>0.30299999999999999</v>
      </c>
    </row>
    <row r="4331" spans="9:13" x14ac:dyDescent="0.25">
      <c r="I4331" s="134">
        <f t="shared" si="260"/>
        <v>0.30400000000000021</v>
      </c>
      <c r="J4331" s="134">
        <f>IF('2-E-Communication'!$AI$65="no","",ROUND($I4331,4))</f>
        <v>0.30399999999999999</v>
      </c>
      <c r="K4331" s="134">
        <f>IF('2-E-Communication'!$AI$66="no","",ROUND($I4331,4))</f>
        <v>0.30399999999999999</v>
      </c>
      <c r="L4331" s="134">
        <f>IF('2-E-Communication'!$AI$67="no","",ROUND($I4331,4))</f>
        <v>0.30399999999999999</v>
      </c>
      <c r="M4331" s="134">
        <f>IF('2-E-Communication'!$AI$68="no","",ROUND($I4331,4))</f>
        <v>0.30399999999999999</v>
      </c>
    </row>
    <row r="4332" spans="9:13" x14ac:dyDescent="0.25">
      <c r="I4332" s="134">
        <f t="shared" si="260"/>
        <v>0.30500000000000022</v>
      </c>
      <c r="J4332" s="134">
        <f>IF('2-E-Communication'!$AI$65="no","",ROUND($I4332,4))</f>
        <v>0.30499999999999999</v>
      </c>
      <c r="K4332" s="134">
        <f>IF('2-E-Communication'!$AI$66="no","",ROUND($I4332,4))</f>
        <v>0.30499999999999999</v>
      </c>
      <c r="L4332" s="134">
        <f>IF('2-E-Communication'!$AI$67="no","",ROUND($I4332,4))</f>
        <v>0.30499999999999999</v>
      </c>
      <c r="M4332" s="134">
        <f>IF('2-E-Communication'!$AI$68="no","",ROUND($I4332,4))</f>
        <v>0.30499999999999999</v>
      </c>
    </row>
    <row r="4333" spans="9:13" x14ac:dyDescent="0.25">
      <c r="I4333" s="134">
        <f t="shared" si="260"/>
        <v>0.30600000000000022</v>
      </c>
      <c r="J4333" s="134">
        <f>IF('2-E-Communication'!$AI$65="no","",ROUND($I4333,4))</f>
        <v>0.30599999999999999</v>
      </c>
      <c r="K4333" s="134">
        <f>IF('2-E-Communication'!$AI$66="no","",ROUND($I4333,4))</f>
        <v>0.30599999999999999</v>
      </c>
      <c r="L4333" s="134">
        <f>IF('2-E-Communication'!$AI$67="no","",ROUND($I4333,4))</f>
        <v>0.30599999999999999</v>
      </c>
      <c r="M4333" s="134">
        <f>IF('2-E-Communication'!$AI$68="no","",ROUND($I4333,4))</f>
        <v>0.30599999999999999</v>
      </c>
    </row>
    <row r="4334" spans="9:13" x14ac:dyDescent="0.25">
      <c r="I4334" s="134">
        <f t="shared" si="260"/>
        <v>0.30700000000000022</v>
      </c>
      <c r="J4334" s="134">
        <f>IF('2-E-Communication'!$AI$65="no","",ROUND($I4334,4))</f>
        <v>0.307</v>
      </c>
      <c r="K4334" s="134">
        <f>IF('2-E-Communication'!$AI$66="no","",ROUND($I4334,4))</f>
        <v>0.307</v>
      </c>
      <c r="L4334" s="134">
        <f>IF('2-E-Communication'!$AI$67="no","",ROUND($I4334,4))</f>
        <v>0.307</v>
      </c>
      <c r="M4334" s="134">
        <f>IF('2-E-Communication'!$AI$68="no","",ROUND($I4334,4))</f>
        <v>0.307</v>
      </c>
    </row>
    <row r="4335" spans="9:13" x14ac:dyDescent="0.25">
      <c r="I4335" s="134">
        <f t="shared" si="260"/>
        <v>0.30800000000000022</v>
      </c>
      <c r="J4335" s="134">
        <f>IF('2-E-Communication'!$AI$65="no","",ROUND($I4335,4))</f>
        <v>0.308</v>
      </c>
      <c r="K4335" s="134">
        <f>IF('2-E-Communication'!$AI$66="no","",ROUND($I4335,4))</f>
        <v>0.308</v>
      </c>
      <c r="L4335" s="134">
        <f>IF('2-E-Communication'!$AI$67="no","",ROUND($I4335,4))</f>
        <v>0.308</v>
      </c>
      <c r="M4335" s="134">
        <f>IF('2-E-Communication'!$AI$68="no","",ROUND($I4335,4))</f>
        <v>0.308</v>
      </c>
    </row>
    <row r="4336" spans="9:13" x14ac:dyDescent="0.25">
      <c r="I4336" s="134">
        <f t="shared" si="260"/>
        <v>0.30900000000000022</v>
      </c>
      <c r="J4336" s="134">
        <f>IF('2-E-Communication'!$AI$65="no","",ROUND($I4336,4))</f>
        <v>0.309</v>
      </c>
      <c r="K4336" s="134">
        <f>IF('2-E-Communication'!$AI$66="no","",ROUND($I4336,4))</f>
        <v>0.309</v>
      </c>
      <c r="L4336" s="134">
        <f>IF('2-E-Communication'!$AI$67="no","",ROUND($I4336,4))</f>
        <v>0.309</v>
      </c>
      <c r="M4336" s="134">
        <f>IF('2-E-Communication'!$AI$68="no","",ROUND($I4336,4))</f>
        <v>0.309</v>
      </c>
    </row>
    <row r="4337" spans="9:13" x14ac:dyDescent="0.25">
      <c r="I4337" s="134">
        <f t="shared" si="260"/>
        <v>0.31000000000000022</v>
      </c>
      <c r="J4337" s="134">
        <f>IF('2-E-Communication'!$AI$65="no","",ROUND($I4337,4))</f>
        <v>0.31</v>
      </c>
      <c r="K4337" s="134">
        <f>IF('2-E-Communication'!$AI$66="no","",ROUND($I4337,4))</f>
        <v>0.31</v>
      </c>
      <c r="L4337" s="134">
        <f>IF('2-E-Communication'!$AI$67="no","",ROUND($I4337,4))</f>
        <v>0.31</v>
      </c>
      <c r="M4337" s="134">
        <f>IF('2-E-Communication'!$AI$68="no","",ROUND($I4337,4))</f>
        <v>0.31</v>
      </c>
    </row>
    <row r="4338" spans="9:13" x14ac:dyDescent="0.25">
      <c r="I4338" s="134">
        <f t="shared" si="260"/>
        <v>0.31100000000000022</v>
      </c>
      <c r="J4338" s="134">
        <f>IF('2-E-Communication'!$AI$65="no","",ROUND($I4338,4))</f>
        <v>0.311</v>
      </c>
      <c r="K4338" s="134">
        <f>IF('2-E-Communication'!$AI$66="no","",ROUND($I4338,4))</f>
        <v>0.311</v>
      </c>
      <c r="L4338" s="134">
        <f>IF('2-E-Communication'!$AI$67="no","",ROUND($I4338,4))</f>
        <v>0.311</v>
      </c>
      <c r="M4338" s="134">
        <f>IF('2-E-Communication'!$AI$68="no","",ROUND($I4338,4))</f>
        <v>0.311</v>
      </c>
    </row>
    <row r="4339" spans="9:13" x14ac:dyDescent="0.25">
      <c r="I4339" s="134">
        <f t="shared" si="260"/>
        <v>0.31200000000000022</v>
      </c>
      <c r="J4339" s="134">
        <f>IF('2-E-Communication'!$AI$65="no","",ROUND($I4339,4))</f>
        <v>0.312</v>
      </c>
      <c r="K4339" s="134">
        <f>IF('2-E-Communication'!$AI$66="no","",ROUND($I4339,4))</f>
        <v>0.312</v>
      </c>
      <c r="L4339" s="134">
        <f>IF('2-E-Communication'!$AI$67="no","",ROUND($I4339,4))</f>
        <v>0.312</v>
      </c>
      <c r="M4339" s="134">
        <f>IF('2-E-Communication'!$AI$68="no","",ROUND($I4339,4))</f>
        <v>0.312</v>
      </c>
    </row>
    <row r="4340" spans="9:13" x14ac:dyDescent="0.25">
      <c r="I4340" s="134">
        <f t="shared" ref="I4340:I4403" si="261">I4339+0.001</f>
        <v>0.31300000000000022</v>
      </c>
      <c r="J4340" s="134">
        <f>IF('2-E-Communication'!$AI$65="no","",ROUND($I4340,4))</f>
        <v>0.313</v>
      </c>
      <c r="K4340" s="134">
        <f>IF('2-E-Communication'!$AI$66="no","",ROUND($I4340,4))</f>
        <v>0.313</v>
      </c>
      <c r="L4340" s="134">
        <f>IF('2-E-Communication'!$AI$67="no","",ROUND($I4340,4))</f>
        <v>0.313</v>
      </c>
      <c r="M4340" s="134">
        <f>IF('2-E-Communication'!$AI$68="no","",ROUND($I4340,4))</f>
        <v>0.313</v>
      </c>
    </row>
    <row r="4341" spans="9:13" x14ac:dyDescent="0.25">
      <c r="I4341" s="134">
        <f t="shared" si="261"/>
        <v>0.31400000000000022</v>
      </c>
      <c r="J4341" s="134">
        <f>IF('2-E-Communication'!$AI$65="no","",ROUND($I4341,4))</f>
        <v>0.314</v>
      </c>
      <c r="K4341" s="134">
        <f>IF('2-E-Communication'!$AI$66="no","",ROUND($I4341,4))</f>
        <v>0.314</v>
      </c>
      <c r="L4341" s="134">
        <f>IF('2-E-Communication'!$AI$67="no","",ROUND($I4341,4))</f>
        <v>0.314</v>
      </c>
      <c r="M4341" s="134">
        <f>IF('2-E-Communication'!$AI$68="no","",ROUND($I4341,4))</f>
        <v>0.314</v>
      </c>
    </row>
    <row r="4342" spans="9:13" x14ac:dyDescent="0.25">
      <c r="I4342" s="134">
        <f t="shared" si="261"/>
        <v>0.31500000000000022</v>
      </c>
      <c r="J4342" s="134">
        <f>IF('2-E-Communication'!$AI$65="no","",ROUND($I4342,4))</f>
        <v>0.315</v>
      </c>
      <c r="K4342" s="134">
        <f>IF('2-E-Communication'!$AI$66="no","",ROUND($I4342,4))</f>
        <v>0.315</v>
      </c>
      <c r="L4342" s="134">
        <f>IF('2-E-Communication'!$AI$67="no","",ROUND($I4342,4))</f>
        <v>0.315</v>
      </c>
      <c r="M4342" s="134">
        <f>IF('2-E-Communication'!$AI$68="no","",ROUND($I4342,4))</f>
        <v>0.315</v>
      </c>
    </row>
    <row r="4343" spans="9:13" x14ac:dyDescent="0.25">
      <c r="I4343" s="134">
        <f t="shared" si="261"/>
        <v>0.31600000000000023</v>
      </c>
      <c r="J4343" s="134">
        <f>IF('2-E-Communication'!$AI$65="no","",ROUND($I4343,4))</f>
        <v>0.316</v>
      </c>
      <c r="K4343" s="134">
        <f>IF('2-E-Communication'!$AI$66="no","",ROUND($I4343,4))</f>
        <v>0.316</v>
      </c>
      <c r="L4343" s="134">
        <f>IF('2-E-Communication'!$AI$67="no","",ROUND($I4343,4))</f>
        <v>0.316</v>
      </c>
      <c r="M4343" s="134">
        <f>IF('2-E-Communication'!$AI$68="no","",ROUND($I4343,4))</f>
        <v>0.316</v>
      </c>
    </row>
    <row r="4344" spans="9:13" x14ac:dyDescent="0.25">
      <c r="I4344" s="134">
        <f t="shared" si="261"/>
        <v>0.31700000000000023</v>
      </c>
      <c r="J4344" s="134">
        <f>IF('2-E-Communication'!$AI$65="no","",ROUND($I4344,4))</f>
        <v>0.317</v>
      </c>
      <c r="K4344" s="134">
        <f>IF('2-E-Communication'!$AI$66="no","",ROUND($I4344,4))</f>
        <v>0.317</v>
      </c>
      <c r="L4344" s="134">
        <f>IF('2-E-Communication'!$AI$67="no","",ROUND($I4344,4))</f>
        <v>0.317</v>
      </c>
      <c r="M4344" s="134">
        <f>IF('2-E-Communication'!$AI$68="no","",ROUND($I4344,4))</f>
        <v>0.317</v>
      </c>
    </row>
    <row r="4345" spans="9:13" x14ac:dyDescent="0.25">
      <c r="I4345" s="134">
        <f t="shared" si="261"/>
        <v>0.31800000000000023</v>
      </c>
      <c r="J4345" s="134">
        <f>IF('2-E-Communication'!$AI$65="no","",ROUND($I4345,4))</f>
        <v>0.318</v>
      </c>
      <c r="K4345" s="134">
        <f>IF('2-E-Communication'!$AI$66="no","",ROUND($I4345,4))</f>
        <v>0.318</v>
      </c>
      <c r="L4345" s="134">
        <f>IF('2-E-Communication'!$AI$67="no","",ROUND($I4345,4))</f>
        <v>0.318</v>
      </c>
      <c r="M4345" s="134">
        <f>IF('2-E-Communication'!$AI$68="no","",ROUND($I4345,4))</f>
        <v>0.318</v>
      </c>
    </row>
    <row r="4346" spans="9:13" x14ac:dyDescent="0.25">
      <c r="I4346" s="134">
        <f t="shared" si="261"/>
        <v>0.31900000000000023</v>
      </c>
      <c r="J4346" s="134">
        <f>IF('2-E-Communication'!$AI$65="no","",ROUND($I4346,4))</f>
        <v>0.31900000000000001</v>
      </c>
      <c r="K4346" s="134">
        <f>IF('2-E-Communication'!$AI$66="no","",ROUND($I4346,4))</f>
        <v>0.31900000000000001</v>
      </c>
      <c r="L4346" s="134">
        <f>IF('2-E-Communication'!$AI$67="no","",ROUND($I4346,4))</f>
        <v>0.31900000000000001</v>
      </c>
      <c r="M4346" s="134">
        <f>IF('2-E-Communication'!$AI$68="no","",ROUND($I4346,4))</f>
        <v>0.31900000000000001</v>
      </c>
    </row>
    <row r="4347" spans="9:13" x14ac:dyDescent="0.25">
      <c r="I4347" s="134">
        <f t="shared" si="261"/>
        <v>0.32000000000000023</v>
      </c>
      <c r="J4347" s="134">
        <f>IF('2-E-Communication'!$AI$65="no","",ROUND($I4347,4))</f>
        <v>0.32</v>
      </c>
      <c r="K4347" s="134">
        <f>IF('2-E-Communication'!$AI$66="no","",ROUND($I4347,4))</f>
        <v>0.32</v>
      </c>
      <c r="L4347" s="134">
        <f>IF('2-E-Communication'!$AI$67="no","",ROUND($I4347,4))</f>
        <v>0.32</v>
      </c>
      <c r="M4347" s="134">
        <f>IF('2-E-Communication'!$AI$68="no","",ROUND($I4347,4))</f>
        <v>0.32</v>
      </c>
    </row>
    <row r="4348" spans="9:13" x14ac:dyDescent="0.25">
      <c r="I4348" s="134">
        <f t="shared" si="261"/>
        <v>0.32100000000000023</v>
      </c>
      <c r="J4348" s="134">
        <f>IF('2-E-Communication'!$AI$65="no","",ROUND($I4348,4))</f>
        <v>0.32100000000000001</v>
      </c>
      <c r="K4348" s="134">
        <f>IF('2-E-Communication'!$AI$66="no","",ROUND($I4348,4))</f>
        <v>0.32100000000000001</v>
      </c>
      <c r="L4348" s="134">
        <f>IF('2-E-Communication'!$AI$67="no","",ROUND($I4348,4))</f>
        <v>0.32100000000000001</v>
      </c>
      <c r="M4348" s="134">
        <f>IF('2-E-Communication'!$AI$68="no","",ROUND($I4348,4))</f>
        <v>0.32100000000000001</v>
      </c>
    </row>
    <row r="4349" spans="9:13" x14ac:dyDescent="0.25">
      <c r="I4349" s="134">
        <f t="shared" si="261"/>
        <v>0.32200000000000023</v>
      </c>
      <c r="J4349" s="134">
        <f>IF('2-E-Communication'!$AI$65="no","",ROUND($I4349,4))</f>
        <v>0.32200000000000001</v>
      </c>
      <c r="K4349" s="134">
        <f>IF('2-E-Communication'!$AI$66="no","",ROUND($I4349,4))</f>
        <v>0.32200000000000001</v>
      </c>
      <c r="L4349" s="134">
        <f>IF('2-E-Communication'!$AI$67="no","",ROUND($I4349,4))</f>
        <v>0.32200000000000001</v>
      </c>
      <c r="M4349" s="134">
        <f>IF('2-E-Communication'!$AI$68="no","",ROUND($I4349,4))</f>
        <v>0.32200000000000001</v>
      </c>
    </row>
    <row r="4350" spans="9:13" x14ac:dyDescent="0.25">
      <c r="I4350" s="134">
        <f t="shared" si="261"/>
        <v>0.32300000000000023</v>
      </c>
      <c r="J4350" s="134">
        <f>IF('2-E-Communication'!$AI$65="no","",ROUND($I4350,4))</f>
        <v>0.32300000000000001</v>
      </c>
      <c r="K4350" s="134">
        <f>IF('2-E-Communication'!$AI$66="no","",ROUND($I4350,4))</f>
        <v>0.32300000000000001</v>
      </c>
      <c r="L4350" s="134">
        <f>IF('2-E-Communication'!$AI$67="no","",ROUND($I4350,4))</f>
        <v>0.32300000000000001</v>
      </c>
      <c r="M4350" s="134">
        <f>IF('2-E-Communication'!$AI$68="no","",ROUND($I4350,4))</f>
        <v>0.32300000000000001</v>
      </c>
    </row>
    <row r="4351" spans="9:13" x14ac:dyDescent="0.25">
      <c r="I4351" s="134">
        <f t="shared" si="261"/>
        <v>0.32400000000000023</v>
      </c>
      <c r="J4351" s="134">
        <f>IF('2-E-Communication'!$AI$65="no","",ROUND($I4351,4))</f>
        <v>0.32400000000000001</v>
      </c>
      <c r="K4351" s="134">
        <f>IF('2-E-Communication'!$AI$66="no","",ROUND($I4351,4))</f>
        <v>0.32400000000000001</v>
      </c>
      <c r="L4351" s="134">
        <f>IF('2-E-Communication'!$AI$67="no","",ROUND($I4351,4))</f>
        <v>0.32400000000000001</v>
      </c>
      <c r="M4351" s="134">
        <f>IF('2-E-Communication'!$AI$68="no","",ROUND($I4351,4))</f>
        <v>0.32400000000000001</v>
      </c>
    </row>
    <row r="4352" spans="9:13" x14ac:dyDescent="0.25">
      <c r="I4352" s="134">
        <f t="shared" si="261"/>
        <v>0.32500000000000023</v>
      </c>
      <c r="J4352" s="134">
        <f>IF('2-E-Communication'!$AI$65="no","",ROUND($I4352,4))</f>
        <v>0.32500000000000001</v>
      </c>
      <c r="K4352" s="134">
        <f>IF('2-E-Communication'!$AI$66="no","",ROUND($I4352,4))</f>
        <v>0.32500000000000001</v>
      </c>
      <c r="L4352" s="134">
        <f>IF('2-E-Communication'!$AI$67="no","",ROUND($I4352,4))</f>
        <v>0.32500000000000001</v>
      </c>
      <c r="M4352" s="134">
        <f>IF('2-E-Communication'!$AI$68="no","",ROUND($I4352,4))</f>
        <v>0.32500000000000001</v>
      </c>
    </row>
    <row r="4353" spans="9:13" x14ac:dyDescent="0.25">
      <c r="I4353" s="134">
        <f t="shared" si="261"/>
        <v>0.32600000000000023</v>
      </c>
      <c r="J4353" s="134">
        <f>IF('2-E-Communication'!$AI$65="no","",ROUND($I4353,4))</f>
        <v>0.32600000000000001</v>
      </c>
      <c r="K4353" s="134">
        <f>IF('2-E-Communication'!$AI$66="no","",ROUND($I4353,4))</f>
        <v>0.32600000000000001</v>
      </c>
      <c r="L4353" s="134">
        <f>IF('2-E-Communication'!$AI$67="no","",ROUND($I4353,4))</f>
        <v>0.32600000000000001</v>
      </c>
      <c r="M4353" s="134">
        <f>IF('2-E-Communication'!$AI$68="no","",ROUND($I4353,4))</f>
        <v>0.32600000000000001</v>
      </c>
    </row>
    <row r="4354" spans="9:13" x14ac:dyDescent="0.25">
      <c r="I4354" s="134">
        <f t="shared" si="261"/>
        <v>0.32700000000000023</v>
      </c>
      <c r="J4354" s="134">
        <f>IF('2-E-Communication'!$AI$65="no","",ROUND($I4354,4))</f>
        <v>0.32700000000000001</v>
      </c>
      <c r="K4354" s="134">
        <f>IF('2-E-Communication'!$AI$66="no","",ROUND($I4354,4))</f>
        <v>0.32700000000000001</v>
      </c>
      <c r="L4354" s="134">
        <f>IF('2-E-Communication'!$AI$67="no","",ROUND($I4354,4))</f>
        <v>0.32700000000000001</v>
      </c>
      <c r="M4354" s="134">
        <f>IF('2-E-Communication'!$AI$68="no","",ROUND($I4354,4))</f>
        <v>0.32700000000000001</v>
      </c>
    </row>
    <row r="4355" spans="9:13" x14ac:dyDescent="0.25">
      <c r="I4355" s="134">
        <f t="shared" si="261"/>
        <v>0.32800000000000024</v>
      </c>
      <c r="J4355" s="134">
        <f>IF('2-E-Communication'!$AI$65="no","",ROUND($I4355,4))</f>
        <v>0.32800000000000001</v>
      </c>
      <c r="K4355" s="134">
        <f>IF('2-E-Communication'!$AI$66="no","",ROUND($I4355,4))</f>
        <v>0.32800000000000001</v>
      </c>
      <c r="L4355" s="134">
        <f>IF('2-E-Communication'!$AI$67="no","",ROUND($I4355,4))</f>
        <v>0.32800000000000001</v>
      </c>
      <c r="M4355" s="134">
        <f>IF('2-E-Communication'!$AI$68="no","",ROUND($I4355,4))</f>
        <v>0.32800000000000001</v>
      </c>
    </row>
    <row r="4356" spans="9:13" x14ac:dyDescent="0.25">
      <c r="I4356" s="134">
        <f t="shared" si="261"/>
        <v>0.32900000000000024</v>
      </c>
      <c r="J4356" s="134">
        <f>IF('2-E-Communication'!$AI$65="no","",ROUND($I4356,4))</f>
        <v>0.32900000000000001</v>
      </c>
      <c r="K4356" s="134">
        <f>IF('2-E-Communication'!$AI$66="no","",ROUND($I4356,4))</f>
        <v>0.32900000000000001</v>
      </c>
      <c r="L4356" s="134">
        <f>IF('2-E-Communication'!$AI$67="no","",ROUND($I4356,4))</f>
        <v>0.32900000000000001</v>
      </c>
      <c r="M4356" s="134">
        <f>IF('2-E-Communication'!$AI$68="no","",ROUND($I4356,4))</f>
        <v>0.32900000000000001</v>
      </c>
    </row>
    <row r="4357" spans="9:13" x14ac:dyDescent="0.25">
      <c r="I4357" s="134">
        <f t="shared" si="261"/>
        <v>0.33000000000000024</v>
      </c>
      <c r="J4357" s="134">
        <f>IF('2-E-Communication'!$AI$65="no","",ROUND($I4357,4))</f>
        <v>0.33</v>
      </c>
      <c r="K4357" s="134">
        <f>IF('2-E-Communication'!$AI$66="no","",ROUND($I4357,4))</f>
        <v>0.33</v>
      </c>
      <c r="L4357" s="134">
        <f>IF('2-E-Communication'!$AI$67="no","",ROUND($I4357,4))</f>
        <v>0.33</v>
      </c>
      <c r="M4357" s="134">
        <f>IF('2-E-Communication'!$AI$68="no","",ROUND($I4357,4))</f>
        <v>0.33</v>
      </c>
    </row>
    <row r="4358" spans="9:13" x14ac:dyDescent="0.25">
      <c r="I4358" s="134">
        <f t="shared" si="261"/>
        <v>0.33100000000000024</v>
      </c>
      <c r="J4358" s="134">
        <f>IF('2-E-Communication'!$AI$65="no","",ROUND($I4358,4))</f>
        <v>0.33100000000000002</v>
      </c>
      <c r="K4358" s="134">
        <f>IF('2-E-Communication'!$AI$66="no","",ROUND($I4358,4))</f>
        <v>0.33100000000000002</v>
      </c>
      <c r="L4358" s="134">
        <f>IF('2-E-Communication'!$AI$67="no","",ROUND($I4358,4))</f>
        <v>0.33100000000000002</v>
      </c>
      <c r="M4358" s="134">
        <f>IF('2-E-Communication'!$AI$68="no","",ROUND($I4358,4))</f>
        <v>0.33100000000000002</v>
      </c>
    </row>
    <row r="4359" spans="9:13" x14ac:dyDescent="0.25">
      <c r="I4359" s="134">
        <f t="shared" si="261"/>
        <v>0.33200000000000024</v>
      </c>
      <c r="J4359" s="134">
        <f>IF('2-E-Communication'!$AI$65="no","",ROUND($I4359,4))</f>
        <v>0.33200000000000002</v>
      </c>
      <c r="K4359" s="134">
        <f>IF('2-E-Communication'!$AI$66="no","",ROUND($I4359,4))</f>
        <v>0.33200000000000002</v>
      </c>
      <c r="L4359" s="134">
        <f>IF('2-E-Communication'!$AI$67="no","",ROUND($I4359,4))</f>
        <v>0.33200000000000002</v>
      </c>
      <c r="M4359" s="134">
        <f>IF('2-E-Communication'!$AI$68="no","",ROUND($I4359,4))</f>
        <v>0.33200000000000002</v>
      </c>
    </row>
    <row r="4360" spans="9:13" x14ac:dyDescent="0.25">
      <c r="I4360" s="134">
        <f t="shared" si="261"/>
        <v>0.33300000000000024</v>
      </c>
      <c r="J4360" s="134">
        <f>IF('2-E-Communication'!$AI$65="no","",ROUND($I4360,4))</f>
        <v>0.33300000000000002</v>
      </c>
      <c r="K4360" s="134">
        <f>IF('2-E-Communication'!$AI$66="no","",ROUND($I4360,4))</f>
        <v>0.33300000000000002</v>
      </c>
      <c r="L4360" s="134">
        <f>IF('2-E-Communication'!$AI$67="no","",ROUND($I4360,4))</f>
        <v>0.33300000000000002</v>
      </c>
      <c r="M4360" s="134">
        <f>IF('2-E-Communication'!$AI$68="no","",ROUND($I4360,4))</f>
        <v>0.33300000000000002</v>
      </c>
    </row>
    <row r="4361" spans="9:13" x14ac:dyDescent="0.25">
      <c r="I4361" s="134">
        <f t="shared" si="261"/>
        <v>0.33400000000000024</v>
      </c>
      <c r="J4361" s="134">
        <f>IF('2-E-Communication'!$AI$65="no","",ROUND($I4361,4))</f>
        <v>0.33400000000000002</v>
      </c>
      <c r="K4361" s="134">
        <f>IF('2-E-Communication'!$AI$66="no","",ROUND($I4361,4))</f>
        <v>0.33400000000000002</v>
      </c>
      <c r="L4361" s="134">
        <f>IF('2-E-Communication'!$AI$67="no","",ROUND($I4361,4))</f>
        <v>0.33400000000000002</v>
      </c>
      <c r="M4361" s="134">
        <f>IF('2-E-Communication'!$AI$68="no","",ROUND($I4361,4))</f>
        <v>0.33400000000000002</v>
      </c>
    </row>
    <row r="4362" spans="9:13" x14ac:dyDescent="0.25">
      <c r="I4362" s="134">
        <f t="shared" si="261"/>
        <v>0.33500000000000024</v>
      </c>
      <c r="J4362" s="134">
        <f>IF('2-E-Communication'!$AI$65="no","",ROUND($I4362,4))</f>
        <v>0.33500000000000002</v>
      </c>
      <c r="K4362" s="134">
        <f>IF('2-E-Communication'!$AI$66="no","",ROUND($I4362,4))</f>
        <v>0.33500000000000002</v>
      </c>
      <c r="L4362" s="134">
        <f>IF('2-E-Communication'!$AI$67="no","",ROUND($I4362,4))</f>
        <v>0.33500000000000002</v>
      </c>
      <c r="M4362" s="134">
        <f>IF('2-E-Communication'!$AI$68="no","",ROUND($I4362,4))</f>
        <v>0.33500000000000002</v>
      </c>
    </row>
    <row r="4363" spans="9:13" x14ac:dyDescent="0.25">
      <c r="I4363" s="134">
        <f t="shared" si="261"/>
        <v>0.33600000000000024</v>
      </c>
      <c r="J4363" s="134">
        <f>IF('2-E-Communication'!$AI$65="no","",ROUND($I4363,4))</f>
        <v>0.33600000000000002</v>
      </c>
      <c r="K4363" s="134">
        <f>IF('2-E-Communication'!$AI$66="no","",ROUND($I4363,4))</f>
        <v>0.33600000000000002</v>
      </c>
      <c r="L4363" s="134">
        <f>IF('2-E-Communication'!$AI$67="no","",ROUND($I4363,4))</f>
        <v>0.33600000000000002</v>
      </c>
      <c r="M4363" s="134">
        <f>IF('2-E-Communication'!$AI$68="no","",ROUND($I4363,4))</f>
        <v>0.33600000000000002</v>
      </c>
    </row>
    <row r="4364" spans="9:13" x14ac:dyDescent="0.25">
      <c r="I4364" s="134">
        <f t="shared" si="261"/>
        <v>0.33700000000000024</v>
      </c>
      <c r="J4364" s="134">
        <f>IF('2-E-Communication'!$AI$65="no","",ROUND($I4364,4))</f>
        <v>0.33700000000000002</v>
      </c>
      <c r="K4364" s="134">
        <f>IF('2-E-Communication'!$AI$66="no","",ROUND($I4364,4))</f>
        <v>0.33700000000000002</v>
      </c>
      <c r="L4364" s="134">
        <f>IF('2-E-Communication'!$AI$67="no","",ROUND($I4364,4))</f>
        <v>0.33700000000000002</v>
      </c>
      <c r="M4364" s="134">
        <f>IF('2-E-Communication'!$AI$68="no","",ROUND($I4364,4))</f>
        <v>0.33700000000000002</v>
      </c>
    </row>
    <row r="4365" spans="9:13" x14ac:dyDescent="0.25">
      <c r="I4365" s="134">
        <f t="shared" si="261"/>
        <v>0.33800000000000024</v>
      </c>
      <c r="J4365" s="134">
        <f>IF('2-E-Communication'!$AI$65="no","",ROUND($I4365,4))</f>
        <v>0.33800000000000002</v>
      </c>
      <c r="K4365" s="134">
        <f>IF('2-E-Communication'!$AI$66="no","",ROUND($I4365,4))</f>
        <v>0.33800000000000002</v>
      </c>
      <c r="L4365" s="134">
        <f>IF('2-E-Communication'!$AI$67="no","",ROUND($I4365,4))</f>
        <v>0.33800000000000002</v>
      </c>
      <c r="M4365" s="134">
        <f>IF('2-E-Communication'!$AI$68="no","",ROUND($I4365,4))</f>
        <v>0.33800000000000002</v>
      </c>
    </row>
    <row r="4366" spans="9:13" x14ac:dyDescent="0.25">
      <c r="I4366" s="134">
        <f t="shared" si="261"/>
        <v>0.33900000000000025</v>
      </c>
      <c r="J4366" s="134">
        <f>IF('2-E-Communication'!$AI$65="no","",ROUND($I4366,4))</f>
        <v>0.33900000000000002</v>
      </c>
      <c r="K4366" s="134">
        <f>IF('2-E-Communication'!$AI$66="no","",ROUND($I4366,4))</f>
        <v>0.33900000000000002</v>
      </c>
      <c r="L4366" s="134">
        <f>IF('2-E-Communication'!$AI$67="no","",ROUND($I4366,4))</f>
        <v>0.33900000000000002</v>
      </c>
      <c r="M4366" s="134">
        <f>IF('2-E-Communication'!$AI$68="no","",ROUND($I4366,4))</f>
        <v>0.33900000000000002</v>
      </c>
    </row>
    <row r="4367" spans="9:13" x14ac:dyDescent="0.25">
      <c r="I4367" s="134">
        <f t="shared" si="261"/>
        <v>0.34000000000000025</v>
      </c>
      <c r="J4367" s="134">
        <f>IF('2-E-Communication'!$AI$65="no","",ROUND($I4367,4))</f>
        <v>0.34</v>
      </c>
      <c r="K4367" s="134">
        <f>IF('2-E-Communication'!$AI$66="no","",ROUND($I4367,4))</f>
        <v>0.34</v>
      </c>
      <c r="L4367" s="134">
        <f>IF('2-E-Communication'!$AI$67="no","",ROUND($I4367,4))</f>
        <v>0.34</v>
      </c>
      <c r="M4367" s="134">
        <f>IF('2-E-Communication'!$AI$68="no","",ROUND($I4367,4))</f>
        <v>0.34</v>
      </c>
    </row>
    <row r="4368" spans="9:13" x14ac:dyDescent="0.25">
      <c r="I4368" s="134">
        <f t="shared" si="261"/>
        <v>0.34100000000000025</v>
      </c>
      <c r="J4368" s="134">
        <f>IF('2-E-Communication'!$AI$65="no","",ROUND($I4368,4))</f>
        <v>0.34100000000000003</v>
      </c>
      <c r="K4368" s="134">
        <f>IF('2-E-Communication'!$AI$66="no","",ROUND($I4368,4))</f>
        <v>0.34100000000000003</v>
      </c>
      <c r="L4368" s="134">
        <f>IF('2-E-Communication'!$AI$67="no","",ROUND($I4368,4))</f>
        <v>0.34100000000000003</v>
      </c>
      <c r="M4368" s="134">
        <f>IF('2-E-Communication'!$AI$68="no","",ROUND($I4368,4))</f>
        <v>0.34100000000000003</v>
      </c>
    </row>
    <row r="4369" spans="9:13" x14ac:dyDescent="0.25">
      <c r="I4369" s="134">
        <f t="shared" si="261"/>
        <v>0.34200000000000025</v>
      </c>
      <c r="J4369" s="134">
        <f>IF('2-E-Communication'!$AI$65="no","",ROUND($I4369,4))</f>
        <v>0.34200000000000003</v>
      </c>
      <c r="K4369" s="134">
        <f>IF('2-E-Communication'!$AI$66="no","",ROUND($I4369,4))</f>
        <v>0.34200000000000003</v>
      </c>
      <c r="L4369" s="134">
        <f>IF('2-E-Communication'!$AI$67="no","",ROUND($I4369,4))</f>
        <v>0.34200000000000003</v>
      </c>
      <c r="M4369" s="134">
        <f>IF('2-E-Communication'!$AI$68="no","",ROUND($I4369,4))</f>
        <v>0.34200000000000003</v>
      </c>
    </row>
    <row r="4370" spans="9:13" x14ac:dyDescent="0.25">
      <c r="I4370" s="134">
        <f t="shared" si="261"/>
        <v>0.34300000000000025</v>
      </c>
      <c r="J4370" s="134">
        <f>IF('2-E-Communication'!$AI$65="no","",ROUND($I4370,4))</f>
        <v>0.34300000000000003</v>
      </c>
      <c r="K4370" s="134">
        <f>IF('2-E-Communication'!$AI$66="no","",ROUND($I4370,4))</f>
        <v>0.34300000000000003</v>
      </c>
      <c r="L4370" s="134">
        <f>IF('2-E-Communication'!$AI$67="no","",ROUND($I4370,4))</f>
        <v>0.34300000000000003</v>
      </c>
      <c r="M4370" s="134">
        <f>IF('2-E-Communication'!$AI$68="no","",ROUND($I4370,4))</f>
        <v>0.34300000000000003</v>
      </c>
    </row>
    <row r="4371" spans="9:13" x14ac:dyDescent="0.25">
      <c r="I4371" s="134">
        <f t="shared" si="261"/>
        <v>0.34400000000000025</v>
      </c>
      <c r="J4371" s="134">
        <f>IF('2-E-Communication'!$AI$65="no","",ROUND($I4371,4))</f>
        <v>0.34399999999999997</v>
      </c>
      <c r="K4371" s="134">
        <f>IF('2-E-Communication'!$AI$66="no","",ROUND($I4371,4))</f>
        <v>0.34399999999999997</v>
      </c>
      <c r="L4371" s="134">
        <f>IF('2-E-Communication'!$AI$67="no","",ROUND($I4371,4))</f>
        <v>0.34399999999999997</v>
      </c>
      <c r="M4371" s="134">
        <f>IF('2-E-Communication'!$AI$68="no","",ROUND($I4371,4))</f>
        <v>0.34399999999999997</v>
      </c>
    </row>
    <row r="4372" spans="9:13" x14ac:dyDescent="0.25">
      <c r="I4372" s="134">
        <f t="shared" si="261"/>
        <v>0.34500000000000025</v>
      </c>
      <c r="J4372" s="134">
        <f>IF('2-E-Communication'!$AI$65="no","",ROUND($I4372,4))</f>
        <v>0.34499999999999997</v>
      </c>
      <c r="K4372" s="134">
        <f>IF('2-E-Communication'!$AI$66="no","",ROUND($I4372,4))</f>
        <v>0.34499999999999997</v>
      </c>
      <c r="L4372" s="134">
        <f>IF('2-E-Communication'!$AI$67="no","",ROUND($I4372,4))</f>
        <v>0.34499999999999997</v>
      </c>
      <c r="M4372" s="134">
        <f>IF('2-E-Communication'!$AI$68="no","",ROUND($I4372,4))</f>
        <v>0.34499999999999997</v>
      </c>
    </row>
    <row r="4373" spans="9:13" x14ac:dyDescent="0.25">
      <c r="I4373" s="134">
        <f t="shared" si="261"/>
        <v>0.34600000000000025</v>
      </c>
      <c r="J4373" s="134">
        <f>IF('2-E-Communication'!$AI$65="no","",ROUND($I4373,4))</f>
        <v>0.34599999999999997</v>
      </c>
      <c r="K4373" s="134">
        <f>IF('2-E-Communication'!$AI$66="no","",ROUND($I4373,4))</f>
        <v>0.34599999999999997</v>
      </c>
      <c r="L4373" s="134">
        <f>IF('2-E-Communication'!$AI$67="no","",ROUND($I4373,4))</f>
        <v>0.34599999999999997</v>
      </c>
      <c r="M4373" s="134">
        <f>IF('2-E-Communication'!$AI$68="no","",ROUND($I4373,4))</f>
        <v>0.34599999999999997</v>
      </c>
    </row>
    <row r="4374" spans="9:13" x14ac:dyDescent="0.25">
      <c r="I4374" s="134">
        <f t="shared" si="261"/>
        <v>0.34700000000000025</v>
      </c>
      <c r="J4374" s="134">
        <f>IF('2-E-Communication'!$AI$65="no","",ROUND($I4374,4))</f>
        <v>0.34699999999999998</v>
      </c>
      <c r="K4374" s="134">
        <f>IF('2-E-Communication'!$AI$66="no","",ROUND($I4374,4))</f>
        <v>0.34699999999999998</v>
      </c>
      <c r="L4374" s="134">
        <f>IF('2-E-Communication'!$AI$67="no","",ROUND($I4374,4))</f>
        <v>0.34699999999999998</v>
      </c>
      <c r="M4374" s="134">
        <f>IF('2-E-Communication'!$AI$68="no","",ROUND($I4374,4))</f>
        <v>0.34699999999999998</v>
      </c>
    </row>
    <row r="4375" spans="9:13" x14ac:dyDescent="0.25">
      <c r="I4375" s="134">
        <f t="shared" si="261"/>
        <v>0.34800000000000025</v>
      </c>
      <c r="J4375" s="134">
        <f>IF('2-E-Communication'!$AI$65="no","",ROUND($I4375,4))</f>
        <v>0.34799999999999998</v>
      </c>
      <c r="K4375" s="134">
        <f>IF('2-E-Communication'!$AI$66="no","",ROUND($I4375,4))</f>
        <v>0.34799999999999998</v>
      </c>
      <c r="L4375" s="134">
        <f>IF('2-E-Communication'!$AI$67="no","",ROUND($I4375,4))</f>
        <v>0.34799999999999998</v>
      </c>
      <c r="M4375" s="134">
        <f>IF('2-E-Communication'!$AI$68="no","",ROUND($I4375,4))</f>
        <v>0.34799999999999998</v>
      </c>
    </row>
    <row r="4376" spans="9:13" x14ac:dyDescent="0.25">
      <c r="I4376" s="134">
        <f t="shared" si="261"/>
        <v>0.34900000000000025</v>
      </c>
      <c r="J4376" s="134">
        <f>IF('2-E-Communication'!$AI$65="no","",ROUND($I4376,4))</f>
        <v>0.34899999999999998</v>
      </c>
      <c r="K4376" s="134">
        <f>IF('2-E-Communication'!$AI$66="no","",ROUND($I4376,4))</f>
        <v>0.34899999999999998</v>
      </c>
      <c r="L4376" s="134">
        <f>IF('2-E-Communication'!$AI$67="no","",ROUND($I4376,4))</f>
        <v>0.34899999999999998</v>
      </c>
      <c r="M4376" s="134">
        <f>IF('2-E-Communication'!$AI$68="no","",ROUND($I4376,4))</f>
        <v>0.34899999999999998</v>
      </c>
    </row>
    <row r="4377" spans="9:13" x14ac:dyDescent="0.25">
      <c r="I4377" s="134">
        <f t="shared" si="261"/>
        <v>0.35000000000000026</v>
      </c>
      <c r="J4377" s="134">
        <f>IF('2-E-Communication'!$AI$65="no","",ROUND($I4377,4))</f>
        <v>0.35</v>
      </c>
      <c r="K4377" s="134">
        <f>IF('2-E-Communication'!$AI$66="no","",ROUND($I4377,4))</f>
        <v>0.35</v>
      </c>
      <c r="L4377" s="134">
        <f>IF('2-E-Communication'!$AI$67="no","",ROUND($I4377,4))</f>
        <v>0.35</v>
      </c>
      <c r="M4377" s="134">
        <f>IF('2-E-Communication'!$AI$68="no","",ROUND($I4377,4))</f>
        <v>0.35</v>
      </c>
    </row>
    <row r="4378" spans="9:13" x14ac:dyDescent="0.25">
      <c r="I4378" s="134">
        <f t="shared" si="261"/>
        <v>0.35100000000000026</v>
      </c>
      <c r="J4378" s="134">
        <f>IF('2-E-Communication'!$AI$65="no","",ROUND($I4378,4))</f>
        <v>0.35099999999999998</v>
      </c>
      <c r="K4378" s="134">
        <f>IF('2-E-Communication'!$AI$66="no","",ROUND($I4378,4))</f>
        <v>0.35099999999999998</v>
      </c>
      <c r="L4378" s="134">
        <f>IF('2-E-Communication'!$AI$67="no","",ROUND($I4378,4))</f>
        <v>0.35099999999999998</v>
      </c>
      <c r="M4378" s="134">
        <f>IF('2-E-Communication'!$AI$68="no","",ROUND($I4378,4))</f>
        <v>0.35099999999999998</v>
      </c>
    </row>
    <row r="4379" spans="9:13" x14ac:dyDescent="0.25">
      <c r="I4379" s="134">
        <f t="shared" si="261"/>
        <v>0.35200000000000026</v>
      </c>
      <c r="J4379" s="134">
        <f>IF('2-E-Communication'!$AI$65="no","",ROUND($I4379,4))</f>
        <v>0.35199999999999998</v>
      </c>
      <c r="K4379" s="134">
        <f>IF('2-E-Communication'!$AI$66="no","",ROUND($I4379,4))</f>
        <v>0.35199999999999998</v>
      </c>
      <c r="L4379" s="134">
        <f>IF('2-E-Communication'!$AI$67="no","",ROUND($I4379,4))</f>
        <v>0.35199999999999998</v>
      </c>
      <c r="M4379" s="134">
        <f>IF('2-E-Communication'!$AI$68="no","",ROUND($I4379,4))</f>
        <v>0.35199999999999998</v>
      </c>
    </row>
    <row r="4380" spans="9:13" x14ac:dyDescent="0.25">
      <c r="I4380" s="134">
        <f t="shared" si="261"/>
        <v>0.35300000000000026</v>
      </c>
      <c r="J4380" s="134">
        <f>IF('2-E-Communication'!$AI$65="no","",ROUND($I4380,4))</f>
        <v>0.35299999999999998</v>
      </c>
      <c r="K4380" s="134">
        <f>IF('2-E-Communication'!$AI$66="no","",ROUND($I4380,4))</f>
        <v>0.35299999999999998</v>
      </c>
      <c r="L4380" s="134">
        <f>IF('2-E-Communication'!$AI$67="no","",ROUND($I4380,4))</f>
        <v>0.35299999999999998</v>
      </c>
      <c r="M4380" s="134">
        <f>IF('2-E-Communication'!$AI$68="no","",ROUND($I4380,4))</f>
        <v>0.35299999999999998</v>
      </c>
    </row>
    <row r="4381" spans="9:13" x14ac:dyDescent="0.25">
      <c r="I4381" s="134">
        <f t="shared" si="261"/>
        <v>0.35400000000000026</v>
      </c>
      <c r="J4381" s="134">
        <f>IF('2-E-Communication'!$AI$65="no","",ROUND($I4381,4))</f>
        <v>0.35399999999999998</v>
      </c>
      <c r="K4381" s="134">
        <f>IF('2-E-Communication'!$AI$66="no","",ROUND($I4381,4))</f>
        <v>0.35399999999999998</v>
      </c>
      <c r="L4381" s="134">
        <f>IF('2-E-Communication'!$AI$67="no","",ROUND($I4381,4))</f>
        <v>0.35399999999999998</v>
      </c>
      <c r="M4381" s="134">
        <f>IF('2-E-Communication'!$AI$68="no","",ROUND($I4381,4))</f>
        <v>0.35399999999999998</v>
      </c>
    </row>
    <row r="4382" spans="9:13" x14ac:dyDescent="0.25">
      <c r="I4382" s="134">
        <f t="shared" si="261"/>
        <v>0.35500000000000026</v>
      </c>
      <c r="J4382" s="134">
        <f>IF('2-E-Communication'!$AI$65="no","",ROUND($I4382,4))</f>
        <v>0.35499999999999998</v>
      </c>
      <c r="K4382" s="134">
        <f>IF('2-E-Communication'!$AI$66="no","",ROUND($I4382,4))</f>
        <v>0.35499999999999998</v>
      </c>
      <c r="L4382" s="134">
        <f>IF('2-E-Communication'!$AI$67="no","",ROUND($I4382,4))</f>
        <v>0.35499999999999998</v>
      </c>
      <c r="M4382" s="134">
        <f>IF('2-E-Communication'!$AI$68="no","",ROUND($I4382,4))</f>
        <v>0.35499999999999998</v>
      </c>
    </row>
    <row r="4383" spans="9:13" x14ac:dyDescent="0.25">
      <c r="I4383" s="134">
        <f t="shared" si="261"/>
        <v>0.35600000000000026</v>
      </c>
      <c r="J4383" s="134">
        <f>IF('2-E-Communication'!$AI$65="no","",ROUND($I4383,4))</f>
        <v>0.35599999999999998</v>
      </c>
      <c r="K4383" s="134">
        <f>IF('2-E-Communication'!$AI$66="no","",ROUND($I4383,4))</f>
        <v>0.35599999999999998</v>
      </c>
      <c r="L4383" s="134">
        <f>IF('2-E-Communication'!$AI$67="no","",ROUND($I4383,4))</f>
        <v>0.35599999999999998</v>
      </c>
      <c r="M4383" s="134">
        <f>IF('2-E-Communication'!$AI$68="no","",ROUND($I4383,4))</f>
        <v>0.35599999999999998</v>
      </c>
    </row>
    <row r="4384" spans="9:13" x14ac:dyDescent="0.25">
      <c r="I4384" s="134">
        <f t="shared" si="261"/>
        <v>0.35700000000000026</v>
      </c>
      <c r="J4384" s="134">
        <f>IF('2-E-Communication'!$AI$65="no","",ROUND($I4384,4))</f>
        <v>0.35699999999999998</v>
      </c>
      <c r="K4384" s="134">
        <f>IF('2-E-Communication'!$AI$66="no","",ROUND($I4384,4))</f>
        <v>0.35699999999999998</v>
      </c>
      <c r="L4384" s="134">
        <f>IF('2-E-Communication'!$AI$67="no","",ROUND($I4384,4))</f>
        <v>0.35699999999999998</v>
      </c>
      <c r="M4384" s="134">
        <f>IF('2-E-Communication'!$AI$68="no","",ROUND($I4384,4))</f>
        <v>0.35699999999999998</v>
      </c>
    </row>
    <row r="4385" spans="9:13" x14ac:dyDescent="0.25">
      <c r="I4385" s="134">
        <f t="shared" si="261"/>
        <v>0.35800000000000026</v>
      </c>
      <c r="J4385" s="134">
        <f>IF('2-E-Communication'!$AI$65="no","",ROUND($I4385,4))</f>
        <v>0.35799999999999998</v>
      </c>
      <c r="K4385" s="134">
        <f>IF('2-E-Communication'!$AI$66="no","",ROUND($I4385,4))</f>
        <v>0.35799999999999998</v>
      </c>
      <c r="L4385" s="134">
        <f>IF('2-E-Communication'!$AI$67="no","",ROUND($I4385,4))</f>
        <v>0.35799999999999998</v>
      </c>
      <c r="M4385" s="134">
        <f>IF('2-E-Communication'!$AI$68="no","",ROUND($I4385,4))</f>
        <v>0.35799999999999998</v>
      </c>
    </row>
    <row r="4386" spans="9:13" x14ac:dyDescent="0.25">
      <c r="I4386" s="134">
        <f t="shared" si="261"/>
        <v>0.35900000000000026</v>
      </c>
      <c r="J4386" s="134">
        <f>IF('2-E-Communication'!$AI$65="no","",ROUND($I4386,4))</f>
        <v>0.35899999999999999</v>
      </c>
      <c r="K4386" s="134">
        <f>IF('2-E-Communication'!$AI$66="no","",ROUND($I4386,4))</f>
        <v>0.35899999999999999</v>
      </c>
      <c r="L4386" s="134">
        <f>IF('2-E-Communication'!$AI$67="no","",ROUND($I4386,4))</f>
        <v>0.35899999999999999</v>
      </c>
      <c r="M4386" s="134">
        <f>IF('2-E-Communication'!$AI$68="no","",ROUND($I4386,4))</f>
        <v>0.35899999999999999</v>
      </c>
    </row>
    <row r="4387" spans="9:13" x14ac:dyDescent="0.25">
      <c r="I4387" s="134">
        <f t="shared" si="261"/>
        <v>0.36000000000000026</v>
      </c>
      <c r="J4387" s="134">
        <f>IF('2-E-Communication'!$AI$65="no","",ROUND($I4387,4))</f>
        <v>0.36</v>
      </c>
      <c r="K4387" s="134">
        <f>IF('2-E-Communication'!$AI$66="no","",ROUND($I4387,4))</f>
        <v>0.36</v>
      </c>
      <c r="L4387" s="134">
        <f>IF('2-E-Communication'!$AI$67="no","",ROUND($I4387,4))</f>
        <v>0.36</v>
      </c>
      <c r="M4387" s="134">
        <f>IF('2-E-Communication'!$AI$68="no","",ROUND($I4387,4))</f>
        <v>0.36</v>
      </c>
    </row>
    <row r="4388" spans="9:13" x14ac:dyDescent="0.25">
      <c r="I4388" s="134">
        <f t="shared" si="261"/>
        <v>0.36100000000000027</v>
      </c>
      <c r="J4388" s="134">
        <f>IF('2-E-Communication'!$AI$65="no","",ROUND($I4388,4))</f>
        <v>0.36099999999999999</v>
      </c>
      <c r="K4388" s="134">
        <f>IF('2-E-Communication'!$AI$66="no","",ROUND($I4388,4))</f>
        <v>0.36099999999999999</v>
      </c>
      <c r="L4388" s="134">
        <f>IF('2-E-Communication'!$AI$67="no","",ROUND($I4388,4))</f>
        <v>0.36099999999999999</v>
      </c>
      <c r="M4388" s="134">
        <f>IF('2-E-Communication'!$AI$68="no","",ROUND($I4388,4))</f>
        <v>0.36099999999999999</v>
      </c>
    </row>
    <row r="4389" spans="9:13" x14ac:dyDescent="0.25">
      <c r="I4389" s="134">
        <f t="shared" si="261"/>
        <v>0.36200000000000027</v>
      </c>
      <c r="J4389" s="134">
        <f>IF('2-E-Communication'!$AI$65="no","",ROUND($I4389,4))</f>
        <v>0.36199999999999999</v>
      </c>
      <c r="K4389" s="134">
        <f>IF('2-E-Communication'!$AI$66="no","",ROUND($I4389,4))</f>
        <v>0.36199999999999999</v>
      </c>
      <c r="L4389" s="134">
        <f>IF('2-E-Communication'!$AI$67="no","",ROUND($I4389,4))</f>
        <v>0.36199999999999999</v>
      </c>
      <c r="M4389" s="134">
        <f>IF('2-E-Communication'!$AI$68="no","",ROUND($I4389,4))</f>
        <v>0.36199999999999999</v>
      </c>
    </row>
    <row r="4390" spans="9:13" x14ac:dyDescent="0.25">
      <c r="I4390" s="134">
        <f t="shared" si="261"/>
        <v>0.36300000000000027</v>
      </c>
      <c r="J4390" s="134">
        <f>IF('2-E-Communication'!$AI$65="no","",ROUND($I4390,4))</f>
        <v>0.36299999999999999</v>
      </c>
      <c r="K4390" s="134">
        <f>IF('2-E-Communication'!$AI$66="no","",ROUND($I4390,4))</f>
        <v>0.36299999999999999</v>
      </c>
      <c r="L4390" s="134">
        <f>IF('2-E-Communication'!$AI$67="no","",ROUND($I4390,4))</f>
        <v>0.36299999999999999</v>
      </c>
      <c r="M4390" s="134">
        <f>IF('2-E-Communication'!$AI$68="no","",ROUND($I4390,4))</f>
        <v>0.36299999999999999</v>
      </c>
    </row>
    <row r="4391" spans="9:13" x14ac:dyDescent="0.25">
      <c r="I4391" s="134">
        <f t="shared" si="261"/>
        <v>0.36400000000000027</v>
      </c>
      <c r="J4391" s="134">
        <f>IF('2-E-Communication'!$AI$65="no","",ROUND($I4391,4))</f>
        <v>0.36399999999999999</v>
      </c>
      <c r="K4391" s="134">
        <f>IF('2-E-Communication'!$AI$66="no","",ROUND($I4391,4))</f>
        <v>0.36399999999999999</v>
      </c>
      <c r="L4391" s="134">
        <f>IF('2-E-Communication'!$AI$67="no","",ROUND($I4391,4))</f>
        <v>0.36399999999999999</v>
      </c>
      <c r="M4391" s="134">
        <f>IF('2-E-Communication'!$AI$68="no","",ROUND($I4391,4))</f>
        <v>0.36399999999999999</v>
      </c>
    </row>
    <row r="4392" spans="9:13" x14ac:dyDescent="0.25">
      <c r="I4392" s="134">
        <f t="shared" si="261"/>
        <v>0.36500000000000027</v>
      </c>
      <c r="J4392" s="134">
        <f>IF('2-E-Communication'!$AI$65="no","",ROUND($I4392,4))</f>
        <v>0.36499999999999999</v>
      </c>
      <c r="K4392" s="134">
        <f>IF('2-E-Communication'!$AI$66="no","",ROUND($I4392,4))</f>
        <v>0.36499999999999999</v>
      </c>
      <c r="L4392" s="134">
        <f>IF('2-E-Communication'!$AI$67="no","",ROUND($I4392,4))</f>
        <v>0.36499999999999999</v>
      </c>
      <c r="M4392" s="134">
        <f>IF('2-E-Communication'!$AI$68="no","",ROUND($I4392,4))</f>
        <v>0.36499999999999999</v>
      </c>
    </row>
    <row r="4393" spans="9:13" x14ac:dyDescent="0.25">
      <c r="I4393" s="134">
        <f t="shared" si="261"/>
        <v>0.36600000000000027</v>
      </c>
      <c r="J4393" s="134">
        <f>IF('2-E-Communication'!$AI$65="no","",ROUND($I4393,4))</f>
        <v>0.36599999999999999</v>
      </c>
      <c r="K4393" s="134">
        <f>IF('2-E-Communication'!$AI$66="no","",ROUND($I4393,4))</f>
        <v>0.36599999999999999</v>
      </c>
      <c r="L4393" s="134">
        <f>IF('2-E-Communication'!$AI$67="no","",ROUND($I4393,4))</f>
        <v>0.36599999999999999</v>
      </c>
      <c r="M4393" s="134">
        <f>IF('2-E-Communication'!$AI$68="no","",ROUND($I4393,4))</f>
        <v>0.36599999999999999</v>
      </c>
    </row>
    <row r="4394" spans="9:13" x14ac:dyDescent="0.25">
      <c r="I4394" s="134">
        <f t="shared" si="261"/>
        <v>0.36700000000000027</v>
      </c>
      <c r="J4394" s="134">
        <f>IF('2-E-Communication'!$AI$65="no","",ROUND($I4394,4))</f>
        <v>0.36699999999999999</v>
      </c>
      <c r="K4394" s="134">
        <f>IF('2-E-Communication'!$AI$66="no","",ROUND($I4394,4))</f>
        <v>0.36699999999999999</v>
      </c>
      <c r="L4394" s="134">
        <f>IF('2-E-Communication'!$AI$67="no","",ROUND($I4394,4))</f>
        <v>0.36699999999999999</v>
      </c>
      <c r="M4394" s="134">
        <f>IF('2-E-Communication'!$AI$68="no","",ROUND($I4394,4))</f>
        <v>0.36699999999999999</v>
      </c>
    </row>
    <row r="4395" spans="9:13" x14ac:dyDescent="0.25">
      <c r="I4395" s="134">
        <f t="shared" si="261"/>
        <v>0.36800000000000027</v>
      </c>
      <c r="J4395" s="134">
        <f>IF('2-E-Communication'!$AI$65="no","",ROUND($I4395,4))</f>
        <v>0.36799999999999999</v>
      </c>
      <c r="K4395" s="134">
        <f>IF('2-E-Communication'!$AI$66="no","",ROUND($I4395,4))</f>
        <v>0.36799999999999999</v>
      </c>
      <c r="L4395" s="134">
        <f>IF('2-E-Communication'!$AI$67="no","",ROUND($I4395,4))</f>
        <v>0.36799999999999999</v>
      </c>
      <c r="M4395" s="134">
        <f>IF('2-E-Communication'!$AI$68="no","",ROUND($I4395,4))</f>
        <v>0.36799999999999999</v>
      </c>
    </row>
    <row r="4396" spans="9:13" x14ac:dyDescent="0.25">
      <c r="I4396" s="134">
        <f t="shared" si="261"/>
        <v>0.36900000000000027</v>
      </c>
      <c r="J4396" s="134">
        <f>IF('2-E-Communication'!$AI$65="no","",ROUND($I4396,4))</f>
        <v>0.36899999999999999</v>
      </c>
      <c r="K4396" s="134">
        <f>IF('2-E-Communication'!$AI$66="no","",ROUND($I4396,4))</f>
        <v>0.36899999999999999</v>
      </c>
      <c r="L4396" s="134">
        <f>IF('2-E-Communication'!$AI$67="no","",ROUND($I4396,4))</f>
        <v>0.36899999999999999</v>
      </c>
      <c r="M4396" s="134">
        <f>IF('2-E-Communication'!$AI$68="no","",ROUND($I4396,4))</f>
        <v>0.36899999999999999</v>
      </c>
    </row>
    <row r="4397" spans="9:13" x14ac:dyDescent="0.25">
      <c r="I4397" s="134">
        <f t="shared" si="261"/>
        <v>0.37000000000000027</v>
      </c>
      <c r="J4397" s="134">
        <f>IF('2-E-Communication'!$AI$65="no","",ROUND($I4397,4))</f>
        <v>0.37</v>
      </c>
      <c r="K4397" s="134">
        <f>IF('2-E-Communication'!$AI$66="no","",ROUND($I4397,4))</f>
        <v>0.37</v>
      </c>
      <c r="L4397" s="134">
        <f>IF('2-E-Communication'!$AI$67="no","",ROUND($I4397,4))</f>
        <v>0.37</v>
      </c>
      <c r="M4397" s="134">
        <f>IF('2-E-Communication'!$AI$68="no","",ROUND($I4397,4))</f>
        <v>0.37</v>
      </c>
    </row>
    <row r="4398" spans="9:13" x14ac:dyDescent="0.25">
      <c r="I4398" s="134">
        <f t="shared" si="261"/>
        <v>0.37100000000000027</v>
      </c>
      <c r="J4398" s="134">
        <f>IF('2-E-Communication'!$AI$65="no","",ROUND($I4398,4))</f>
        <v>0.371</v>
      </c>
      <c r="K4398" s="134">
        <f>IF('2-E-Communication'!$AI$66="no","",ROUND($I4398,4))</f>
        <v>0.371</v>
      </c>
      <c r="L4398" s="134">
        <f>IF('2-E-Communication'!$AI$67="no","",ROUND($I4398,4))</f>
        <v>0.371</v>
      </c>
      <c r="M4398" s="134">
        <f>IF('2-E-Communication'!$AI$68="no","",ROUND($I4398,4))</f>
        <v>0.371</v>
      </c>
    </row>
    <row r="4399" spans="9:13" x14ac:dyDescent="0.25">
      <c r="I4399" s="134">
        <f t="shared" si="261"/>
        <v>0.37200000000000027</v>
      </c>
      <c r="J4399" s="134">
        <f>IF('2-E-Communication'!$AI$65="no","",ROUND($I4399,4))</f>
        <v>0.372</v>
      </c>
      <c r="K4399" s="134">
        <f>IF('2-E-Communication'!$AI$66="no","",ROUND($I4399,4))</f>
        <v>0.372</v>
      </c>
      <c r="L4399" s="134">
        <f>IF('2-E-Communication'!$AI$67="no","",ROUND($I4399,4))</f>
        <v>0.372</v>
      </c>
      <c r="M4399" s="134">
        <f>IF('2-E-Communication'!$AI$68="no","",ROUND($I4399,4))</f>
        <v>0.372</v>
      </c>
    </row>
    <row r="4400" spans="9:13" x14ac:dyDescent="0.25">
      <c r="I4400" s="134">
        <f t="shared" si="261"/>
        <v>0.37300000000000028</v>
      </c>
      <c r="J4400" s="134">
        <f>IF('2-E-Communication'!$AI$65="no","",ROUND($I4400,4))</f>
        <v>0.373</v>
      </c>
      <c r="K4400" s="134">
        <f>IF('2-E-Communication'!$AI$66="no","",ROUND($I4400,4))</f>
        <v>0.373</v>
      </c>
      <c r="L4400" s="134">
        <f>IF('2-E-Communication'!$AI$67="no","",ROUND($I4400,4))</f>
        <v>0.373</v>
      </c>
      <c r="M4400" s="134">
        <f>IF('2-E-Communication'!$AI$68="no","",ROUND($I4400,4))</f>
        <v>0.373</v>
      </c>
    </row>
    <row r="4401" spans="9:13" x14ac:dyDescent="0.25">
      <c r="I4401" s="134">
        <f t="shared" si="261"/>
        <v>0.37400000000000028</v>
      </c>
      <c r="J4401" s="134">
        <f>IF('2-E-Communication'!$AI$65="no","",ROUND($I4401,4))</f>
        <v>0.374</v>
      </c>
      <c r="K4401" s="134">
        <f>IF('2-E-Communication'!$AI$66="no","",ROUND($I4401,4))</f>
        <v>0.374</v>
      </c>
      <c r="L4401" s="134">
        <f>IF('2-E-Communication'!$AI$67="no","",ROUND($I4401,4))</f>
        <v>0.374</v>
      </c>
      <c r="M4401" s="134">
        <f>IF('2-E-Communication'!$AI$68="no","",ROUND($I4401,4))</f>
        <v>0.374</v>
      </c>
    </row>
    <row r="4402" spans="9:13" x14ac:dyDescent="0.25">
      <c r="I4402" s="134">
        <f t="shared" si="261"/>
        <v>0.37500000000000028</v>
      </c>
      <c r="J4402" s="134">
        <f>IF('2-E-Communication'!$AI$65="no","",ROUND($I4402,4))</f>
        <v>0.375</v>
      </c>
      <c r="K4402" s="134">
        <f>IF('2-E-Communication'!$AI$66="no","",ROUND($I4402,4))</f>
        <v>0.375</v>
      </c>
      <c r="L4402" s="134">
        <f>IF('2-E-Communication'!$AI$67="no","",ROUND($I4402,4))</f>
        <v>0.375</v>
      </c>
      <c r="M4402" s="134">
        <f>IF('2-E-Communication'!$AI$68="no","",ROUND($I4402,4))</f>
        <v>0.375</v>
      </c>
    </row>
    <row r="4403" spans="9:13" x14ac:dyDescent="0.25">
      <c r="I4403" s="134">
        <f t="shared" si="261"/>
        <v>0.37600000000000028</v>
      </c>
      <c r="J4403" s="134">
        <f>IF('2-E-Communication'!$AI$65="no","",ROUND($I4403,4))</f>
        <v>0.376</v>
      </c>
      <c r="K4403" s="134">
        <f>IF('2-E-Communication'!$AI$66="no","",ROUND($I4403,4))</f>
        <v>0.376</v>
      </c>
      <c r="L4403" s="134">
        <f>IF('2-E-Communication'!$AI$67="no","",ROUND($I4403,4))</f>
        <v>0.376</v>
      </c>
      <c r="M4403" s="134">
        <f>IF('2-E-Communication'!$AI$68="no","",ROUND($I4403,4))</f>
        <v>0.376</v>
      </c>
    </row>
    <row r="4404" spans="9:13" x14ac:dyDescent="0.25">
      <c r="I4404" s="134">
        <f t="shared" ref="I4404:I4467" si="262">I4403+0.001</f>
        <v>0.37700000000000028</v>
      </c>
      <c r="J4404" s="134">
        <f>IF('2-E-Communication'!$AI$65="no","",ROUND($I4404,4))</f>
        <v>0.377</v>
      </c>
      <c r="K4404" s="134">
        <f>IF('2-E-Communication'!$AI$66="no","",ROUND($I4404,4))</f>
        <v>0.377</v>
      </c>
      <c r="L4404" s="134">
        <f>IF('2-E-Communication'!$AI$67="no","",ROUND($I4404,4))</f>
        <v>0.377</v>
      </c>
      <c r="M4404" s="134">
        <f>IF('2-E-Communication'!$AI$68="no","",ROUND($I4404,4))</f>
        <v>0.377</v>
      </c>
    </row>
    <row r="4405" spans="9:13" x14ac:dyDescent="0.25">
      <c r="I4405" s="134">
        <f t="shared" si="262"/>
        <v>0.37800000000000028</v>
      </c>
      <c r="J4405" s="134">
        <f>IF('2-E-Communication'!$AI$65="no","",ROUND($I4405,4))</f>
        <v>0.378</v>
      </c>
      <c r="K4405" s="134">
        <f>IF('2-E-Communication'!$AI$66="no","",ROUND($I4405,4))</f>
        <v>0.378</v>
      </c>
      <c r="L4405" s="134">
        <f>IF('2-E-Communication'!$AI$67="no","",ROUND($I4405,4))</f>
        <v>0.378</v>
      </c>
      <c r="M4405" s="134">
        <f>IF('2-E-Communication'!$AI$68="no","",ROUND($I4405,4))</f>
        <v>0.378</v>
      </c>
    </row>
    <row r="4406" spans="9:13" x14ac:dyDescent="0.25">
      <c r="I4406" s="134">
        <f t="shared" si="262"/>
        <v>0.37900000000000028</v>
      </c>
      <c r="J4406" s="134">
        <f>IF('2-E-Communication'!$AI$65="no","",ROUND($I4406,4))</f>
        <v>0.379</v>
      </c>
      <c r="K4406" s="134">
        <f>IF('2-E-Communication'!$AI$66="no","",ROUND($I4406,4))</f>
        <v>0.379</v>
      </c>
      <c r="L4406" s="134">
        <f>IF('2-E-Communication'!$AI$67="no","",ROUND($I4406,4))</f>
        <v>0.379</v>
      </c>
      <c r="M4406" s="134">
        <f>IF('2-E-Communication'!$AI$68="no","",ROUND($I4406,4))</f>
        <v>0.379</v>
      </c>
    </row>
    <row r="4407" spans="9:13" x14ac:dyDescent="0.25">
      <c r="I4407" s="134">
        <f t="shared" si="262"/>
        <v>0.38000000000000028</v>
      </c>
      <c r="J4407" s="134">
        <f>IF('2-E-Communication'!$AI$65="no","",ROUND($I4407,4))</f>
        <v>0.38</v>
      </c>
      <c r="K4407" s="134">
        <f>IF('2-E-Communication'!$AI$66="no","",ROUND($I4407,4))</f>
        <v>0.38</v>
      </c>
      <c r="L4407" s="134">
        <f>IF('2-E-Communication'!$AI$67="no","",ROUND($I4407,4))</f>
        <v>0.38</v>
      </c>
      <c r="M4407" s="134">
        <f>IF('2-E-Communication'!$AI$68="no","",ROUND($I4407,4))</f>
        <v>0.38</v>
      </c>
    </row>
    <row r="4408" spans="9:13" x14ac:dyDescent="0.25">
      <c r="I4408" s="134">
        <f t="shared" si="262"/>
        <v>0.38100000000000028</v>
      </c>
      <c r="J4408" s="134">
        <f>IF('2-E-Communication'!$AI$65="no","",ROUND($I4408,4))</f>
        <v>0.38100000000000001</v>
      </c>
      <c r="K4408" s="134">
        <f>IF('2-E-Communication'!$AI$66="no","",ROUND($I4408,4))</f>
        <v>0.38100000000000001</v>
      </c>
      <c r="L4408" s="134">
        <f>IF('2-E-Communication'!$AI$67="no","",ROUND($I4408,4))</f>
        <v>0.38100000000000001</v>
      </c>
      <c r="M4408" s="134">
        <f>IF('2-E-Communication'!$AI$68="no","",ROUND($I4408,4))</f>
        <v>0.38100000000000001</v>
      </c>
    </row>
    <row r="4409" spans="9:13" x14ac:dyDescent="0.25">
      <c r="I4409" s="134">
        <f t="shared" si="262"/>
        <v>0.38200000000000028</v>
      </c>
      <c r="J4409" s="134">
        <f>IF('2-E-Communication'!$AI$65="no","",ROUND($I4409,4))</f>
        <v>0.38200000000000001</v>
      </c>
      <c r="K4409" s="134">
        <f>IF('2-E-Communication'!$AI$66="no","",ROUND($I4409,4))</f>
        <v>0.38200000000000001</v>
      </c>
      <c r="L4409" s="134">
        <f>IF('2-E-Communication'!$AI$67="no","",ROUND($I4409,4))</f>
        <v>0.38200000000000001</v>
      </c>
      <c r="M4409" s="134">
        <f>IF('2-E-Communication'!$AI$68="no","",ROUND($I4409,4))</f>
        <v>0.38200000000000001</v>
      </c>
    </row>
    <row r="4410" spans="9:13" x14ac:dyDescent="0.25">
      <c r="I4410" s="134">
        <f t="shared" si="262"/>
        <v>0.38300000000000028</v>
      </c>
      <c r="J4410" s="134">
        <f>IF('2-E-Communication'!$AI$65="no","",ROUND($I4410,4))</f>
        <v>0.38300000000000001</v>
      </c>
      <c r="K4410" s="134">
        <f>IF('2-E-Communication'!$AI$66="no","",ROUND($I4410,4))</f>
        <v>0.38300000000000001</v>
      </c>
      <c r="L4410" s="134">
        <f>IF('2-E-Communication'!$AI$67="no","",ROUND($I4410,4))</f>
        <v>0.38300000000000001</v>
      </c>
      <c r="M4410" s="134">
        <f>IF('2-E-Communication'!$AI$68="no","",ROUND($I4410,4))</f>
        <v>0.38300000000000001</v>
      </c>
    </row>
    <row r="4411" spans="9:13" x14ac:dyDescent="0.25">
      <c r="I4411" s="134">
        <f t="shared" si="262"/>
        <v>0.38400000000000029</v>
      </c>
      <c r="J4411" s="134">
        <f>IF('2-E-Communication'!$AI$65="no","",ROUND($I4411,4))</f>
        <v>0.38400000000000001</v>
      </c>
      <c r="K4411" s="134">
        <f>IF('2-E-Communication'!$AI$66="no","",ROUND($I4411,4))</f>
        <v>0.38400000000000001</v>
      </c>
      <c r="L4411" s="134">
        <f>IF('2-E-Communication'!$AI$67="no","",ROUND($I4411,4))</f>
        <v>0.38400000000000001</v>
      </c>
      <c r="M4411" s="134">
        <f>IF('2-E-Communication'!$AI$68="no","",ROUND($I4411,4))</f>
        <v>0.38400000000000001</v>
      </c>
    </row>
    <row r="4412" spans="9:13" x14ac:dyDescent="0.25">
      <c r="I4412" s="134">
        <f t="shared" si="262"/>
        <v>0.38500000000000029</v>
      </c>
      <c r="J4412" s="134">
        <f>IF('2-E-Communication'!$AI$65="no","",ROUND($I4412,4))</f>
        <v>0.38500000000000001</v>
      </c>
      <c r="K4412" s="134">
        <f>IF('2-E-Communication'!$AI$66="no","",ROUND($I4412,4))</f>
        <v>0.38500000000000001</v>
      </c>
      <c r="L4412" s="134">
        <f>IF('2-E-Communication'!$AI$67="no","",ROUND($I4412,4))</f>
        <v>0.38500000000000001</v>
      </c>
      <c r="M4412" s="134">
        <f>IF('2-E-Communication'!$AI$68="no","",ROUND($I4412,4))</f>
        <v>0.38500000000000001</v>
      </c>
    </row>
    <row r="4413" spans="9:13" x14ac:dyDescent="0.25">
      <c r="I4413" s="134">
        <f t="shared" si="262"/>
        <v>0.38600000000000029</v>
      </c>
      <c r="J4413" s="134">
        <f>IF('2-E-Communication'!$AI$65="no","",ROUND($I4413,4))</f>
        <v>0.38600000000000001</v>
      </c>
      <c r="K4413" s="134">
        <f>IF('2-E-Communication'!$AI$66="no","",ROUND($I4413,4))</f>
        <v>0.38600000000000001</v>
      </c>
      <c r="L4413" s="134">
        <f>IF('2-E-Communication'!$AI$67="no","",ROUND($I4413,4))</f>
        <v>0.38600000000000001</v>
      </c>
      <c r="M4413" s="134">
        <f>IF('2-E-Communication'!$AI$68="no","",ROUND($I4413,4))</f>
        <v>0.38600000000000001</v>
      </c>
    </row>
    <row r="4414" spans="9:13" x14ac:dyDescent="0.25">
      <c r="I4414" s="134">
        <f t="shared" si="262"/>
        <v>0.38700000000000029</v>
      </c>
      <c r="J4414" s="134">
        <f>IF('2-E-Communication'!$AI$65="no","",ROUND($I4414,4))</f>
        <v>0.38700000000000001</v>
      </c>
      <c r="K4414" s="134">
        <f>IF('2-E-Communication'!$AI$66="no","",ROUND($I4414,4))</f>
        <v>0.38700000000000001</v>
      </c>
      <c r="L4414" s="134">
        <f>IF('2-E-Communication'!$AI$67="no","",ROUND($I4414,4))</f>
        <v>0.38700000000000001</v>
      </c>
      <c r="M4414" s="134">
        <f>IF('2-E-Communication'!$AI$68="no","",ROUND($I4414,4))</f>
        <v>0.38700000000000001</v>
      </c>
    </row>
    <row r="4415" spans="9:13" x14ac:dyDescent="0.25">
      <c r="I4415" s="134">
        <f t="shared" si="262"/>
        <v>0.38800000000000029</v>
      </c>
      <c r="J4415" s="134">
        <f>IF('2-E-Communication'!$AI$65="no","",ROUND($I4415,4))</f>
        <v>0.38800000000000001</v>
      </c>
      <c r="K4415" s="134">
        <f>IF('2-E-Communication'!$AI$66="no","",ROUND($I4415,4))</f>
        <v>0.38800000000000001</v>
      </c>
      <c r="L4415" s="134">
        <f>IF('2-E-Communication'!$AI$67="no","",ROUND($I4415,4))</f>
        <v>0.38800000000000001</v>
      </c>
      <c r="M4415" s="134">
        <f>IF('2-E-Communication'!$AI$68="no","",ROUND($I4415,4))</f>
        <v>0.38800000000000001</v>
      </c>
    </row>
    <row r="4416" spans="9:13" x14ac:dyDescent="0.25">
      <c r="I4416" s="134">
        <f t="shared" si="262"/>
        <v>0.38900000000000029</v>
      </c>
      <c r="J4416" s="134">
        <f>IF('2-E-Communication'!$AI$65="no","",ROUND($I4416,4))</f>
        <v>0.38900000000000001</v>
      </c>
      <c r="K4416" s="134">
        <f>IF('2-E-Communication'!$AI$66="no","",ROUND($I4416,4))</f>
        <v>0.38900000000000001</v>
      </c>
      <c r="L4416" s="134">
        <f>IF('2-E-Communication'!$AI$67="no","",ROUND($I4416,4))</f>
        <v>0.38900000000000001</v>
      </c>
      <c r="M4416" s="134">
        <f>IF('2-E-Communication'!$AI$68="no","",ROUND($I4416,4))</f>
        <v>0.38900000000000001</v>
      </c>
    </row>
    <row r="4417" spans="9:13" x14ac:dyDescent="0.25">
      <c r="I4417" s="134">
        <f t="shared" si="262"/>
        <v>0.39000000000000029</v>
      </c>
      <c r="J4417" s="134">
        <f>IF('2-E-Communication'!$AI$65="no","",ROUND($I4417,4))</f>
        <v>0.39</v>
      </c>
      <c r="K4417" s="134">
        <f>IF('2-E-Communication'!$AI$66="no","",ROUND($I4417,4))</f>
        <v>0.39</v>
      </c>
      <c r="L4417" s="134">
        <f>IF('2-E-Communication'!$AI$67="no","",ROUND($I4417,4))</f>
        <v>0.39</v>
      </c>
      <c r="M4417" s="134">
        <f>IF('2-E-Communication'!$AI$68="no","",ROUND($I4417,4))</f>
        <v>0.39</v>
      </c>
    </row>
    <row r="4418" spans="9:13" x14ac:dyDescent="0.25">
      <c r="I4418" s="134">
        <f t="shared" si="262"/>
        <v>0.39100000000000029</v>
      </c>
      <c r="J4418" s="134">
        <f>IF('2-E-Communication'!$AI$65="no","",ROUND($I4418,4))</f>
        <v>0.39100000000000001</v>
      </c>
      <c r="K4418" s="134">
        <f>IF('2-E-Communication'!$AI$66="no","",ROUND($I4418,4))</f>
        <v>0.39100000000000001</v>
      </c>
      <c r="L4418" s="134">
        <f>IF('2-E-Communication'!$AI$67="no","",ROUND($I4418,4))</f>
        <v>0.39100000000000001</v>
      </c>
      <c r="M4418" s="134">
        <f>IF('2-E-Communication'!$AI$68="no","",ROUND($I4418,4))</f>
        <v>0.39100000000000001</v>
      </c>
    </row>
    <row r="4419" spans="9:13" x14ac:dyDescent="0.25">
      <c r="I4419" s="134">
        <f t="shared" si="262"/>
        <v>0.39200000000000029</v>
      </c>
      <c r="J4419" s="134">
        <f>IF('2-E-Communication'!$AI$65="no","",ROUND($I4419,4))</f>
        <v>0.39200000000000002</v>
      </c>
      <c r="K4419" s="134">
        <f>IF('2-E-Communication'!$AI$66="no","",ROUND($I4419,4))</f>
        <v>0.39200000000000002</v>
      </c>
      <c r="L4419" s="134">
        <f>IF('2-E-Communication'!$AI$67="no","",ROUND($I4419,4))</f>
        <v>0.39200000000000002</v>
      </c>
      <c r="M4419" s="134">
        <f>IF('2-E-Communication'!$AI$68="no","",ROUND($I4419,4))</f>
        <v>0.39200000000000002</v>
      </c>
    </row>
    <row r="4420" spans="9:13" x14ac:dyDescent="0.25">
      <c r="I4420" s="134">
        <f t="shared" si="262"/>
        <v>0.39300000000000029</v>
      </c>
      <c r="J4420" s="134">
        <f>IF('2-E-Communication'!$AI$65="no","",ROUND($I4420,4))</f>
        <v>0.39300000000000002</v>
      </c>
      <c r="K4420" s="134">
        <f>IF('2-E-Communication'!$AI$66="no","",ROUND($I4420,4))</f>
        <v>0.39300000000000002</v>
      </c>
      <c r="L4420" s="134">
        <f>IF('2-E-Communication'!$AI$67="no","",ROUND($I4420,4))</f>
        <v>0.39300000000000002</v>
      </c>
      <c r="M4420" s="134">
        <f>IF('2-E-Communication'!$AI$68="no","",ROUND($I4420,4))</f>
        <v>0.39300000000000002</v>
      </c>
    </row>
    <row r="4421" spans="9:13" x14ac:dyDescent="0.25">
      <c r="I4421" s="134">
        <f t="shared" si="262"/>
        <v>0.39400000000000029</v>
      </c>
      <c r="J4421" s="134">
        <f>IF('2-E-Communication'!$AI$65="no","",ROUND($I4421,4))</f>
        <v>0.39400000000000002</v>
      </c>
      <c r="K4421" s="134">
        <f>IF('2-E-Communication'!$AI$66="no","",ROUND($I4421,4))</f>
        <v>0.39400000000000002</v>
      </c>
      <c r="L4421" s="134">
        <f>IF('2-E-Communication'!$AI$67="no","",ROUND($I4421,4))</f>
        <v>0.39400000000000002</v>
      </c>
      <c r="M4421" s="134">
        <f>IF('2-E-Communication'!$AI$68="no","",ROUND($I4421,4))</f>
        <v>0.39400000000000002</v>
      </c>
    </row>
    <row r="4422" spans="9:13" x14ac:dyDescent="0.25">
      <c r="I4422" s="134">
        <f t="shared" si="262"/>
        <v>0.3950000000000003</v>
      </c>
      <c r="J4422" s="134">
        <f>IF('2-E-Communication'!$AI$65="no","",ROUND($I4422,4))</f>
        <v>0.39500000000000002</v>
      </c>
      <c r="K4422" s="134">
        <f>IF('2-E-Communication'!$AI$66="no","",ROUND($I4422,4))</f>
        <v>0.39500000000000002</v>
      </c>
      <c r="L4422" s="134">
        <f>IF('2-E-Communication'!$AI$67="no","",ROUND($I4422,4))</f>
        <v>0.39500000000000002</v>
      </c>
      <c r="M4422" s="134">
        <f>IF('2-E-Communication'!$AI$68="no","",ROUND($I4422,4))</f>
        <v>0.39500000000000002</v>
      </c>
    </row>
    <row r="4423" spans="9:13" x14ac:dyDescent="0.25">
      <c r="I4423" s="134">
        <f t="shared" si="262"/>
        <v>0.3960000000000003</v>
      </c>
      <c r="J4423" s="134">
        <f>IF('2-E-Communication'!$AI$65="no","",ROUND($I4423,4))</f>
        <v>0.39600000000000002</v>
      </c>
      <c r="K4423" s="134">
        <f>IF('2-E-Communication'!$AI$66="no","",ROUND($I4423,4))</f>
        <v>0.39600000000000002</v>
      </c>
      <c r="L4423" s="134">
        <f>IF('2-E-Communication'!$AI$67="no","",ROUND($I4423,4))</f>
        <v>0.39600000000000002</v>
      </c>
      <c r="M4423" s="134">
        <f>IF('2-E-Communication'!$AI$68="no","",ROUND($I4423,4))</f>
        <v>0.39600000000000002</v>
      </c>
    </row>
    <row r="4424" spans="9:13" x14ac:dyDescent="0.25">
      <c r="I4424" s="134">
        <f t="shared" si="262"/>
        <v>0.3970000000000003</v>
      </c>
      <c r="J4424" s="134">
        <f>IF('2-E-Communication'!$AI$65="no","",ROUND($I4424,4))</f>
        <v>0.39700000000000002</v>
      </c>
      <c r="K4424" s="134">
        <f>IF('2-E-Communication'!$AI$66="no","",ROUND($I4424,4))</f>
        <v>0.39700000000000002</v>
      </c>
      <c r="L4424" s="134">
        <f>IF('2-E-Communication'!$AI$67="no","",ROUND($I4424,4))</f>
        <v>0.39700000000000002</v>
      </c>
      <c r="M4424" s="134">
        <f>IF('2-E-Communication'!$AI$68="no","",ROUND($I4424,4))</f>
        <v>0.39700000000000002</v>
      </c>
    </row>
    <row r="4425" spans="9:13" x14ac:dyDescent="0.25">
      <c r="I4425" s="134">
        <f t="shared" si="262"/>
        <v>0.3980000000000003</v>
      </c>
      <c r="J4425" s="134">
        <f>IF('2-E-Communication'!$AI$65="no","",ROUND($I4425,4))</f>
        <v>0.39800000000000002</v>
      </c>
      <c r="K4425" s="134">
        <f>IF('2-E-Communication'!$AI$66="no","",ROUND($I4425,4))</f>
        <v>0.39800000000000002</v>
      </c>
      <c r="L4425" s="134">
        <f>IF('2-E-Communication'!$AI$67="no","",ROUND($I4425,4))</f>
        <v>0.39800000000000002</v>
      </c>
      <c r="M4425" s="134">
        <f>IF('2-E-Communication'!$AI$68="no","",ROUND($I4425,4))</f>
        <v>0.39800000000000002</v>
      </c>
    </row>
    <row r="4426" spans="9:13" x14ac:dyDescent="0.25">
      <c r="I4426" s="134">
        <f t="shared" si="262"/>
        <v>0.3990000000000003</v>
      </c>
      <c r="J4426" s="134">
        <f>IF('2-E-Communication'!$AI$65="no","",ROUND($I4426,4))</f>
        <v>0.39900000000000002</v>
      </c>
      <c r="K4426" s="134">
        <f>IF('2-E-Communication'!$AI$66="no","",ROUND($I4426,4))</f>
        <v>0.39900000000000002</v>
      </c>
      <c r="L4426" s="134">
        <f>IF('2-E-Communication'!$AI$67="no","",ROUND($I4426,4))</f>
        <v>0.39900000000000002</v>
      </c>
      <c r="M4426" s="134">
        <f>IF('2-E-Communication'!$AI$68="no","",ROUND($I4426,4))</f>
        <v>0.39900000000000002</v>
      </c>
    </row>
    <row r="4427" spans="9:13" x14ac:dyDescent="0.25">
      <c r="I4427" s="134">
        <f t="shared" si="262"/>
        <v>0.4000000000000003</v>
      </c>
      <c r="J4427" s="134">
        <f>IF('2-E-Communication'!$AI$65="no","",ROUND($I4427,4))</f>
        <v>0.4</v>
      </c>
      <c r="K4427" s="134">
        <f>IF('2-E-Communication'!$AI$66="no","",ROUND($I4427,4))</f>
        <v>0.4</v>
      </c>
      <c r="L4427" s="134">
        <f>IF('2-E-Communication'!$AI$67="no","",ROUND($I4427,4))</f>
        <v>0.4</v>
      </c>
      <c r="M4427" s="134">
        <f>IF('2-E-Communication'!$AI$68="no","",ROUND($I4427,4))</f>
        <v>0.4</v>
      </c>
    </row>
    <row r="4428" spans="9:13" x14ac:dyDescent="0.25">
      <c r="I4428" s="134">
        <f t="shared" si="262"/>
        <v>0.4010000000000003</v>
      </c>
      <c r="J4428" s="134">
        <f>IF('2-E-Communication'!$AI$65="no","",ROUND($I4428,4))</f>
        <v>0.40100000000000002</v>
      </c>
      <c r="K4428" s="134">
        <f>IF('2-E-Communication'!$AI$66="no","",ROUND($I4428,4))</f>
        <v>0.40100000000000002</v>
      </c>
      <c r="L4428" s="134">
        <f>IF('2-E-Communication'!$AI$67="no","",ROUND($I4428,4))</f>
        <v>0.40100000000000002</v>
      </c>
      <c r="M4428" s="134">
        <f>IF('2-E-Communication'!$AI$68="no","",ROUND($I4428,4))</f>
        <v>0.40100000000000002</v>
      </c>
    </row>
    <row r="4429" spans="9:13" x14ac:dyDescent="0.25">
      <c r="I4429" s="134">
        <f t="shared" si="262"/>
        <v>0.4020000000000003</v>
      </c>
      <c r="J4429" s="134">
        <f>IF('2-E-Communication'!$AI$65="no","",ROUND($I4429,4))</f>
        <v>0.40200000000000002</v>
      </c>
      <c r="K4429" s="134">
        <f>IF('2-E-Communication'!$AI$66="no","",ROUND($I4429,4))</f>
        <v>0.40200000000000002</v>
      </c>
      <c r="L4429" s="134">
        <f>IF('2-E-Communication'!$AI$67="no","",ROUND($I4429,4))</f>
        <v>0.40200000000000002</v>
      </c>
      <c r="M4429" s="134">
        <f>IF('2-E-Communication'!$AI$68="no","",ROUND($I4429,4))</f>
        <v>0.40200000000000002</v>
      </c>
    </row>
    <row r="4430" spans="9:13" x14ac:dyDescent="0.25">
      <c r="I4430" s="134">
        <f t="shared" si="262"/>
        <v>0.4030000000000003</v>
      </c>
      <c r="J4430" s="134">
        <f>IF('2-E-Communication'!$AI$65="no","",ROUND($I4430,4))</f>
        <v>0.40300000000000002</v>
      </c>
      <c r="K4430" s="134">
        <f>IF('2-E-Communication'!$AI$66="no","",ROUND($I4430,4))</f>
        <v>0.40300000000000002</v>
      </c>
      <c r="L4430" s="134">
        <f>IF('2-E-Communication'!$AI$67="no","",ROUND($I4430,4))</f>
        <v>0.40300000000000002</v>
      </c>
      <c r="M4430" s="134">
        <f>IF('2-E-Communication'!$AI$68="no","",ROUND($I4430,4))</f>
        <v>0.40300000000000002</v>
      </c>
    </row>
    <row r="4431" spans="9:13" x14ac:dyDescent="0.25">
      <c r="I4431" s="134">
        <f t="shared" si="262"/>
        <v>0.4040000000000003</v>
      </c>
      <c r="J4431" s="134">
        <f>IF('2-E-Communication'!$AI$65="no","",ROUND($I4431,4))</f>
        <v>0.40400000000000003</v>
      </c>
      <c r="K4431" s="134">
        <f>IF('2-E-Communication'!$AI$66="no","",ROUND($I4431,4))</f>
        <v>0.40400000000000003</v>
      </c>
      <c r="L4431" s="134">
        <f>IF('2-E-Communication'!$AI$67="no","",ROUND($I4431,4))</f>
        <v>0.40400000000000003</v>
      </c>
      <c r="M4431" s="134">
        <f>IF('2-E-Communication'!$AI$68="no","",ROUND($I4431,4))</f>
        <v>0.40400000000000003</v>
      </c>
    </row>
    <row r="4432" spans="9:13" x14ac:dyDescent="0.25">
      <c r="I4432" s="134">
        <f t="shared" si="262"/>
        <v>0.4050000000000003</v>
      </c>
      <c r="J4432" s="134">
        <f>IF('2-E-Communication'!$AI$65="no","",ROUND($I4432,4))</f>
        <v>0.40500000000000003</v>
      </c>
      <c r="K4432" s="134">
        <f>IF('2-E-Communication'!$AI$66="no","",ROUND($I4432,4))</f>
        <v>0.40500000000000003</v>
      </c>
      <c r="L4432" s="134">
        <f>IF('2-E-Communication'!$AI$67="no","",ROUND($I4432,4))</f>
        <v>0.40500000000000003</v>
      </c>
      <c r="M4432" s="134">
        <f>IF('2-E-Communication'!$AI$68="no","",ROUND($I4432,4))</f>
        <v>0.40500000000000003</v>
      </c>
    </row>
    <row r="4433" spans="9:13" x14ac:dyDescent="0.25">
      <c r="I4433" s="134">
        <f t="shared" si="262"/>
        <v>0.40600000000000031</v>
      </c>
      <c r="J4433" s="134">
        <f>IF('2-E-Communication'!$AI$65="no","",ROUND($I4433,4))</f>
        <v>0.40600000000000003</v>
      </c>
      <c r="K4433" s="134">
        <f>IF('2-E-Communication'!$AI$66="no","",ROUND($I4433,4))</f>
        <v>0.40600000000000003</v>
      </c>
      <c r="L4433" s="134">
        <f>IF('2-E-Communication'!$AI$67="no","",ROUND($I4433,4))</f>
        <v>0.40600000000000003</v>
      </c>
      <c r="M4433" s="134">
        <f>IF('2-E-Communication'!$AI$68="no","",ROUND($I4433,4))</f>
        <v>0.40600000000000003</v>
      </c>
    </row>
    <row r="4434" spans="9:13" x14ac:dyDescent="0.25">
      <c r="I4434" s="134">
        <f t="shared" si="262"/>
        <v>0.40700000000000031</v>
      </c>
      <c r="J4434" s="134">
        <f>IF('2-E-Communication'!$AI$65="no","",ROUND($I4434,4))</f>
        <v>0.40699999999999997</v>
      </c>
      <c r="K4434" s="134">
        <f>IF('2-E-Communication'!$AI$66="no","",ROUND($I4434,4))</f>
        <v>0.40699999999999997</v>
      </c>
      <c r="L4434" s="134">
        <f>IF('2-E-Communication'!$AI$67="no","",ROUND($I4434,4))</f>
        <v>0.40699999999999997</v>
      </c>
      <c r="M4434" s="134">
        <f>IF('2-E-Communication'!$AI$68="no","",ROUND($I4434,4))</f>
        <v>0.40699999999999997</v>
      </c>
    </row>
    <row r="4435" spans="9:13" x14ac:dyDescent="0.25">
      <c r="I4435" s="134">
        <f t="shared" si="262"/>
        <v>0.40800000000000031</v>
      </c>
      <c r="J4435" s="134">
        <f>IF('2-E-Communication'!$AI$65="no","",ROUND($I4435,4))</f>
        <v>0.40799999999999997</v>
      </c>
      <c r="K4435" s="134">
        <f>IF('2-E-Communication'!$AI$66="no","",ROUND($I4435,4))</f>
        <v>0.40799999999999997</v>
      </c>
      <c r="L4435" s="134">
        <f>IF('2-E-Communication'!$AI$67="no","",ROUND($I4435,4))</f>
        <v>0.40799999999999997</v>
      </c>
      <c r="M4435" s="134">
        <f>IF('2-E-Communication'!$AI$68="no","",ROUND($I4435,4))</f>
        <v>0.40799999999999997</v>
      </c>
    </row>
    <row r="4436" spans="9:13" x14ac:dyDescent="0.25">
      <c r="I4436" s="134">
        <f t="shared" si="262"/>
        <v>0.40900000000000031</v>
      </c>
      <c r="J4436" s="134">
        <f>IF('2-E-Communication'!$AI$65="no","",ROUND($I4436,4))</f>
        <v>0.40899999999999997</v>
      </c>
      <c r="K4436" s="134">
        <f>IF('2-E-Communication'!$AI$66="no","",ROUND($I4436,4))</f>
        <v>0.40899999999999997</v>
      </c>
      <c r="L4436" s="134">
        <f>IF('2-E-Communication'!$AI$67="no","",ROUND($I4436,4))</f>
        <v>0.40899999999999997</v>
      </c>
      <c r="M4436" s="134">
        <f>IF('2-E-Communication'!$AI$68="no","",ROUND($I4436,4))</f>
        <v>0.40899999999999997</v>
      </c>
    </row>
    <row r="4437" spans="9:13" x14ac:dyDescent="0.25">
      <c r="I4437" s="134">
        <f t="shared" si="262"/>
        <v>0.41000000000000031</v>
      </c>
      <c r="J4437" s="134">
        <f>IF('2-E-Communication'!$AI$65="no","",ROUND($I4437,4))</f>
        <v>0.41</v>
      </c>
      <c r="K4437" s="134">
        <f>IF('2-E-Communication'!$AI$66="no","",ROUND($I4437,4))</f>
        <v>0.41</v>
      </c>
      <c r="L4437" s="134">
        <f>IF('2-E-Communication'!$AI$67="no","",ROUND($I4437,4))</f>
        <v>0.41</v>
      </c>
      <c r="M4437" s="134">
        <f>IF('2-E-Communication'!$AI$68="no","",ROUND($I4437,4))</f>
        <v>0.41</v>
      </c>
    </row>
    <row r="4438" spans="9:13" x14ac:dyDescent="0.25">
      <c r="I4438" s="134">
        <f t="shared" si="262"/>
        <v>0.41100000000000031</v>
      </c>
      <c r="J4438" s="134">
        <f>IF('2-E-Communication'!$AI$65="no","",ROUND($I4438,4))</f>
        <v>0.41099999999999998</v>
      </c>
      <c r="K4438" s="134">
        <f>IF('2-E-Communication'!$AI$66="no","",ROUND($I4438,4))</f>
        <v>0.41099999999999998</v>
      </c>
      <c r="L4438" s="134">
        <f>IF('2-E-Communication'!$AI$67="no","",ROUND($I4438,4))</f>
        <v>0.41099999999999998</v>
      </c>
      <c r="M4438" s="134">
        <f>IF('2-E-Communication'!$AI$68="no","",ROUND($I4438,4))</f>
        <v>0.41099999999999998</v>
      </c>
    </row>
    <row r="4439" spans="9:13" x14ac:dyDescent="0.25">
      <c r="I4439" s="134">
        <f t="shared" si="262"/>
        <v>0.41200000000000031</v>
      </c>
      <c r="J4439" s="134">
        <f>IF('2-E-Communication'!$AI$65="no","",ROUND($I4439,4))</f>
        <v>0.41199999999999998</v>
      </c>
      <c r="K4439" s="134">
        <f>IF('2-E-Communication'!$AI$66="no","",ROUND($I4439,4))</f>
        <v>0.41199999999999998</v>
      </c>
      <c r="L4439" s="134">
        <f>IF('2-E-Communication'!$AI$67="no","",ROUND($I4439,4))</f>
        <v>0.41199999999999998</v>
      </c>
      <c r="M4439" s="134">
        <f>IF('2-E-Communication'!$AI$68="no","",ROUND($I4439,4))</f>
        <v>0.41199999999999998</v>
      </c>
    </row>
    <row r="4440" spans="9:13" x14ac:dyDescent="0.25">
      <c r="I4440" s="134">
        <f t="shared" si="262"/>
        <v>0.41300000000000031</v>
      </c>
      <c r="J4440" s="134">
        <f>IF('2-E-Communication'!$AI$65="no","",ROUND($I4440,4))</f>
        <v>0.41299999999999998</v>
      </c>
      <c r="K4440" s="134">
        <f>IF('2-E-Communication'!$AI$66="no","",ROUND($I4440,4))</f>
        <v>0.41299999999999998</v>
      </c>
      <c r="L4440" s="134">
        <f>IF('2-E-Communication'!$AI$67="no","",ROUND($I4440,4))</f>
        <v>0.41299999999999998</v>
      </c>
      <c r="M4440" s="134">
        <f>IF('2-E-Communication'!$AI$68="no","",ROUND($I4440,4))</f>
        <v>0.41299999999999998</v>
      </c>
    </row>
    <row r="4441" spans="9:13" x14ac:dyDescent="0.25">
      <c r="I4441" s="134">
        <f t="shared" si="262"/>
        <v>0.41400000000000031</v>
      </c>
      <c r="J4441" s="134">
        <f>IF('2-E-Communication'!$AI$65="no","",ROUND($I4441,4))</f>
        <v>0.41399999999999998</v>
      </c>
      <c r="K4441" s="134">
        <f>IF('2-E-Communication'!$AI$66="no","",ROUND($I4441,4))</f>
        <v>0.41399999999999998</v>
      </c>
      <c r="L4441" s="134">
        <f>IF('2-E-Communication'!$AI$67="no","",ROUND($I4441,4))</f>
        <v>0.41399999999999998</v>
      </c>
      <c r="M4441" s="134">
        <f>IF('2-E-Communication'!$AI$68="no","",ROUND($I4441,4))</f>
        <v>0.41399999999999998</v>
      </c>
    </row>
    <row r="4442" spans="9:13" x14ac:dyDescent="0.25">
      <c r="I4442" s="134">
        <f t="shared" si="262"/>
        <v>0.41500000000000031</v>
      </c>
      <c r="J4442" s="134">
        <f>IF('2-E-Communication'!$AI$65="no","",ROUND($I4442,4))</f>
        <v>0.41499999999999998</v>
      </c>
      <c r="K4442" s="134">
        <f>IF('2-E-Communication'!$AI$66="no","",ROUND($I4442,4))</f>
        <v>0.41499999999999998</v>
      </c>
      <c r="L4442" s="134">
        <f>IF('2-E-Communication'!$AI$67="no","",ROUND($I4442,4))</f>
        <v>0.41499999999999998</v>
      </c>
      <c r="M4442" s="134">
        <f>IF('2-E-Communication'!$AI$68="no","",ROUND($I4442,4))</f>
        <v>0.41499999999999998</v>
      </c>
    </row>
    <row r="4443" spans="9:13" x14ac:dyDescent="0.25">
      <c r="I4443" s="134">
        <f t="shared" si="262"/>
        <v>0.41600000000000031</v>
      </c>
      <c r="J4443" s="134">
        <f>IF('2-E-Communication'!$AI$65="no","",ROUND($I4443,4))</f>
        <v>0.41599999999999998</v>
      </c>
      <c r="K4443" s="134">
        <f>IF('2-E-Communication'!$AI$66="no","",ROUND($I4443,4))</f>
        <v>0.41599999999999998</v>
      </c>
      <c r="L4443" s="134">
        <f>IF('2-E-Communication'!$AI$67="no","",ROUND($I4443,4))</f>
        <v>0.41599999999999998</v>
      </c>
      <c r="M4443" s="134">
        <f>IF('2-E-Communication'!$AI$68="no","",ROUND($I4443,4))</f>
        <v>0.41599999999999998</v>
      </c>
    </row>
    <row r="4444" spans="9:13" x14ac:dyDescent="0.25">
      <c r="I4444" s="134">
        <f t="shared" si="262"/>
        <v>0.41700000000000031</v>
      </c>
      <c r="J4444" s="134">
        <f>IF('2-E-Communication'!$AI$65="no","",ROUND($I4444,4))</f>
        <v>0.41699999999999998</v>
      </c>
      <c r="K4444" s="134">
        <f>IF('2-E-Communication'!$AI$66="no","",ROUND($I4444,4))</f>
        <v>0.41699999999999998</v>
      </c>
      <c r="L4444" s="134">
        <f>IF('2-E-Communication'!$AI$67="no","",ROUND($I4444,4))</f>
        <v>0.41699999999999998</v>
      </c>
      <c r="M4444" s="134">
        <f>IF('2-E-Communication'!$AI$68="no","",ROUND($I4444,4))</f>
        <v>0.41699999999999998</v>
      </c>
    </row>
    <row r="4445" spans="9:13" x14ac:dyDescent="0.25">
      <c r="I4445" s="134">
        <f t="shared" si="262"/>
        <v>0.41800000000000032</v>
      </c>
      <c r="J4445" s="134">
        <f>IF('2-E-Communication'!$AI$65="no","",ROUND($I4445,4))</f>
        <v>0.41799999999999998</v>
      </c>
      <c r="K4445" s="134">
        <f>IF('2-E-Communication'!$AI$66="no","",ROUND($I4445,4))</f>
        <v>0.41799999999999998</v>
      </c>
      <c r="L4445" s="134">
        <f>IF('2-E-Communication'!$AI$67="no","",ROUND($I4445,4))</f>
        <v>0.41799999999999998</v>
      </c>
      <c r="M4445" s="134">
        <f>IF('2-E-Communication'!$AI$68="no","",ROUND($I4445,4))</f>
        <v>0.41799999999999998</v>
      </c>
    </row>
    <row r="4446" spans="9:13" x14ac:dyDescent="0.25">
      <c r="I4446" s="134">
        <f t="shared" si="262"/>
        <v>0.41900000000000032</v>
      </c>
      <c r="J4446" s="134">
        <f>IF('2-E-Communication'!$AI$65="no","",ROUND($I4446,4))</f>
        <v>0.41899999999999998</v>
      </c>
      <c r="K4446" s="134">
        <f>IF('2-E-Communication'!$AI$66="no","",ROUND($I4446,4))</f>
        <v>0.41899999999999998</v>
      </c>
      <c r="L4446" s="134">
        <f>IF('2-E-Communication'!$AI$67="no","",ROUND($I4446,4))</f>
        <v>0.41899999999999998</v>
      </c>
      <c r="M4446" s="134">
        <f>IF('2-E-Communication'!$AI$68="no","",ROUND($I4446,4))</f>
        <v>0.41899999999999998</v>
      </c>
    </row>
    <row r="4447" spans="9:13" x14ac:dyDescent="0.25">
      <c r="I4447" s="134">
        <f t="shared" si="262"/>
        <v>0.42000000000000032</v>
      </c>
      <c r="J4447" s="134">
        <f>IF('2-E-Communication'!$AI$65="no","",ROUND($I4447,4))</f>
        <v>0.42</v>
      </c>
      <c r="K4447" s="134">
        <f>IF('2-E-Communication'!$AI$66="no","",ROUND($I4447,4))</f>
        <v>0.42</v>
      </c>
      <c r="L4447" s="134">
        <f>IF('2-E-Communication'!$AI$67="no","",ROUND($I4447,4))</f>
        <v>0.42</v>
      </c>
      <c r="M4447" s="134">
        <f>IF('2-E-Communication'!$AI$68="no","",ROUND($I4447,4))</f>
        <v>0.42</v>
      </c>
    </row>
    <row r="4448" spans="9:13" x14ac:dyDescent="0.25">
      <c r="I4448" s="134">
        <f t="shared" si="262"/>
        <v>0.42100000000000032</v>
      </c>
      <c r="J4448" s="134">
        <f>IF('2-E-Communication'!$AI$65="no","",ROUND($I4448,4))</f>
        <v>0.42099999999999999</v>
      </c>
      <c r="K4448" s="134">
        <f>IF('2-E-Communication'!$AI$66="no","",ROUND($I4448,4))</f>
        <v>0.42099999999999999</v>
      </c>
      <c r="L4448" s="134">
        <f>IF('2-E-Communication'!$AI$67="no","",ROUND($I4448,4))</f>
        <v>0.42099999999999999</v>
      </c>
      <c r="M4448" s="134">
        <f>IF('2-E-Communication'!$AI$68="no","",ROUND($I4448,4))</f>
        <v>0.42099999999999999</v>
      </c>
    </row>
    <row r="4449" spans="9:13" x14ac:dyDescent="0.25">
      <c r="I4449" s="134">
        <f t="shared" si="262"/>
        <v>0.42200000000000032</v>
      </c>
      <c r="J4449" s="134">
        <f>IF('2-E-Communication'!$AI$65="no","",ROUND($I4449,4))</f>
        <v>0.42199999999999999</v>
      </c>
      <c r="K4449" s="134">
        <f>IF('2-E-Communication'!$AI$66="no","",ROUND($I4449,4))</f>
        <v>0.42199999999999999</v>
      </c>
      <c r="L4449" s="134">
        <f>IF('2-E-Communication'!$AI$67="no","",ROUND($I4449,4))</f>
        <v>0.42199999999999999</v>
      </c>
      <c r="M4449" s="134">
        <f>IF('2-E-Communication'!$AI$68="no","",ROUND($I4449,4))</f>
        <v>0.42199999999999999</v>
      </c>
    </row>
    <row r="4450" spans="9:13" x14ac:dyDescent="0.25">
      <c r="I4450" s="134">
        <f t="shared" si="262"/>
        <v>0.42300000000000032</v>
      </c>
      <c r="J4450" s="134">
        <f>IF('2-E-Communication'!$AI$65="no","",ROUND($I4450,4))</f>
        <v>0.42299999999999999</v>
      </c>
      <c r="K4450" s="134">
        <f>IF('2-E-Communication'!$AI$66="no","",ROUND($I4450,4))</f>
        <v>0.42299999999999999</v>
      </c>
      <c r="L4450" s="134">
        <f>IF('2-E-Communication'!$AI$67="no","",ROUND($I4450,4))</f>
        <v>0.42299999999999999</v>
      </c>
      <c r="M4450" s="134">
        <f>IF('2-E-Communication'!$AI$68="no","",ROUND($I4450,4))</f>
        <v>0.42299999999999999</v>
      </c>
    </row>
    <row r="4451" spans="9:13" x14ac:dyDescent="0.25">
      <c r="I4451" s="134">
        <f t="shared" si="262"/>
        <v>0.42400000000000032</v>
      </c>
      <c r="J4451" s="134">
        <f>IF('2-E-Communication'!$AI$65="no","",ROUND($I4451,4))</f>
        <v>0.42399999999999999</v>
      </c>
      <c r="K4451" s="134">
        <f>IF('2-E-Communication'!$AI$66="no","",ROUND($I4451,4))</f>
        <v>0.42399999999999999</v>
      </c>
      <c r="L4451" s="134">
        <f>IF('2-E-Communication'!$AI$67="no","",ROUND($I4451,4))</f>
        <v>0.42399999999999999</v>
      </c>
      <c r="M4451" s="134">
        <f>IF('2-E-Communication'!$AI$68="no","",ROUND($I4451,4))</f>
        <v>0.42399999999999999</v>
      </c>
    </row>
    <row r="4452" spans="9:13" x14ac:dyDescent="0.25">
      <c r="I4452" s="134">
        <f t="shared" si="262"/>
        <v>0.42500000000000032</v>
      </c>
      <c r="J4452" s="134">
        <f>IF('2-E-Communication'!$AI$65="no","",ROUND($I4452,4))</f>
        <v>0.42499999999999999</v>
      </c>
      <c r="K4452" s="134">
        <f>IF('2-E-Communication'!$AI$66="no","",ROUND($I4452,4))</f>
        <v>0.42499999999999999</v>
      </c>
      <c r="L4452" s="134">
        <f>IF('2-E-Communication'!$AI$67="no","",ROUND($I4452,4))</f>
        <v>0.42499999999999999</v>
      </c>
      <c r="M4452" s="134">
        <f>IF('2-E-Communication'!$AI$68="no","",ROUND($I4452,4))</f>
        <v>0.42499999999999999</v>
      </c>
    </row>
    <row r="4453" spans="9:13" x14ac:dyDescent="0.25">
      <c r="I4453" s="134">
        <f t="shared" si="262"/>
        <v>0.42600000000000032</v>
      </c>
      <c r="J4453" s="134">
        <f>IF('2-E-Communication'!$AI$65="no","",ROUND($I4453,4))</f>
        <v>0.42599999999999999</v>
      </c>
      <c r="K4453" s="134">
        <f>IF('2-E-Communication'!$AI$66="no","",ROUND($I4453,4))</f>
        <v>0.42599999999999999</v>
      </c>
      <c r="L4453" s="134">
        <f>IF('2-E-Communication'!$AI$67="no","",ROUND($I4453,4))</f>
        <v>0.42599999999999999</v>
      </c>
      <c r="M4453" s="134">
        <f>IF('2-E-Communication'!$AI$68="no","",ROUND($I4453,4))</f>
        <v>0.42599999999999999</v>
      </c>
    </row>
    <row r="4454" spans="9:13" x14ac:dyDescent="0.25">
      <c r="I4454" s="134">
        <f t="shared" si="262"/>
        <v>0.42700000000000032</v>
      </c>
      <c r="J4454" s="134">
        <f>IF('2-E-Communication'!$AI$65="no","",ROUND($I4454,4))</f>
        <v>0.42699999999999999</v>
      </c>
      <c r="K4454" s="134">
        <f>IF('2-E-Communication'!$AI$66="no","",ROUND($I4454,4))</f>
        <v>0.42699999999999999</v>
      </c>
      <c r="L4454" s="134">
        <f>IF('2-E-Communication'!$AI$67="no","",ROUND($I4454,4))</f>
        <v>0.42699999999999999</v>
      </c>
      <c r="M4454" s="134">
        <f>IF('2-E-Communication'!$AI$68="no","",ROUND($I4454,4))</f>
        <v>0.42699999999999999</v>
      </c>
    </row>
    <row r="4455" spans="9:13" x14ac:dyDescent="0.25">
      <c r="I4455" s="134">
        <f t="shared" si="262"/>
        <v>0.42800000000000032</v>
      </c>
      <c r="J4455" s="134">
        <f>IF('2-E-Communication'!$AI$65="no","",ROUND($I4455,4))</f>
        <v>0.42799999999999999</v>
      </c>
      <c r="K4455" s="134">
        <f>IF('2-E-Communication'!$AI$66="no","",ROUND($I4455,4))</f>
        <v>0.42799999999999999</v>
      </c>
      <c r="L4455" s="134">
        <f>IF('2-E-Communication'!$AI$67="no","",ROUND($I4455,4))</f>
        <v>0.42799999999999999</v>
      </c>
      <c r="M4455" s="134">
        <f>IF('2-E-Communication'!$AI$68="no","",ROUND($I4455,4))</f>
        <v>0.42799999999999999</v>
      </c>
    </row>
    <row r="4456" spans="9:13" x14ac:dyDescent="0.25">
      <c r="I4456" s="134">
        <f t="shared" si="262"/>
        <v>0.42900000000000033</v>
      </c>
      <c r="J4456" s="134">
        <f>IF('2-E-Communication'!$AI$65="no","",ROUND($I4456,4))</f>
        <v>0.42899999999999999</v>
      </c>
      <c r="K4456" s="134">
        <f>IF('2-E-Communication'!$AI$66="no","",ROUND($I4456,4))</f>
        <v>0.42899999999999999</v>
      </c>
      <c r="L4456" s="134">
        <f>IF('2-E-Communication'!$AI$67="no","",ROUND($I4456,4))</f>
        <v>0.42899999999999999</v>
      </c>
      <c r="M4456" s="134">
        <f>IF('2-E-Communication'!$AI$68="no","",ROUND($I4456,4))</f>
        <v>0.42899999999999999</v>
      </c>
    </row>
    <row r="4457" spans="9:13" x14ac:dyDescent="0.25">
      <c r="I4457" s="134">
        <f t="shared" si="262"/>
        <v>0.43000000000000033</v>
      </c>
      <c r="J4457" s="134">
        <f>IF('2-E-Communication'!$AI$65="no","",ROUND($I4457,4))</f>
        <v>0.43</v>
      </c>
      <c r="K4457" s="134">
        <f>IF('2-E-Communication'!$AI$66="no","",ROUND($I4457,4))</f>
        <v>0.43</v>
      </c>
      <c r="L4457" s="134">
        <f>IF('2-E-Communication'!$AI$67="no","",ROUND($I4457,4))</f>
        <v>0.43</v>
      </c>
      <c r="M4457" s="134">
        <f>IF('2-E-Communication'!$AI$68="no","",ROUND($I4457,4))</f>
        <v>0.43</v>
      </c>
    </row>
    <row r="4458" spans="9:13" x14ac:dyDescent="0.25">
      <c r="I4458" s="134">
        <f t="shared" si="262"/>
        <v>0.43100000000000033</v>
      </c>
      <c r="J4458" s="134">
        <f>IF('2-E-Communication'!$AI$65="no","",ROUND($I4458,4))</f>
        <v>0.43099999999999999</v>
      </c>
      <c r="K4458" s="134">
        <f>IF('2-E-Communication'!$AI$66="no","",ROUND($I4458,4))</f>
        <v>0.43099999999999999</v>
      </c>
      <c r="L4458" s="134">
        <f>IF('2-E-Communication'!$AI$67="no","",ROUND($I4458,4))</f>
        <v>0.43099999999999999</v>
      </c>
      <c r="M4458" s="134">
        <f>IF('2-E-Communication'!$AI$68="no","",ROUND($I4458,4))</f>
        <v>0.43099999999999999</v>
      </c>
    </row>
    <row r="4459" spans="9:13" x14ac:dyDescent="0.25">
      <c r="I4459" s="134">
        <f t="shared" si="262"/>
        <v>0.43200000000000033</v>
      </c>
      <c r="J4459" s="134">
        <f>IF('2-E-Communication'!$AI$65="no","",ROUND($I4459,4))</f>
        <v>0.432</v>
      </c>
      <c r="K4459" s="134">
        <f>IF('2-E-Communication'!$AI$66="no","",ROUND($I4459,4))</f>
        <v>0.432</v>
      </c>
      <c r="L4459" s="134">
        <f>IF('2-E-Communication'!$AI$67="no","",ROUND($I4459,4))</f>
        <v>0.432</v>
      </c>
      <c r="M4459" s="134">
        <f>IF('2-E-Communication'!$AI$68="no","",ROUND($I4459,4))</f>
        <v>0.432</v>
      </c>
    </row>
    <row r="4460" spans="9:13" x14ac:dyDescent="0.25">
      <c r="I4460" s="134">
        <f t="shared" si="262"/>
        <v>0.43300000000000033</v>
      </c>
      <c r="J4460" s="134">
        <f>IF('2-E-Communication'!$AI$65="no","",ROUND($I4460,4))</f>
        <v>0.433</v>
      </c>
      <c r="K4460" s="134">
        <f>IF('2-E-Communication'!$AI$66="no","",ROUND($I4460,4))</f>
        <v>0.433</v>
      </c>
      <c r="L4460" s="134">
        <f>IF('2-E-Communication'!$AI$67="no","",ROUND($I4460,4))</f>
        <v>0.433</v>
      </c>
      <c r="M4460" s="134">
        <f>IF('2-E-Communication'!$AI$68="no","",ROUND($I4460,4))</f>
        <v>0.433</v>
      </c>
    </row>
    <row r="4461" spans="9:13" x14ac:dyDescent="0.25">
      <c r="I4461" s="134">
        <f t="shared" si="262"/>
        <v>0.43400000000000033</v>
      </c>
      <c r="J4461" s="134">
        <f>IF('2-E-Communication'!$AI$65="no","",ROUND($I4461,4))</f>
        <v>0.434</v>
      </c>
      <c r="K4461" s="134">
        <f>IF('2-E-Communication'!$AI$66="no","",ROUND($I4461,4))</f>
        <v>0.434</v>
      </c>
      <c r="L4461" s="134">
        <f>IF('2-E-Communication'!$AI$67="no","",ROUND($I4461,4))</f>
        <v>0.434</v>
      </c>
      <c r="M4461" s="134">
        <f>IF('2-E-Communication'!$AI$68="no","",ROUND($I4461,4))</f>
        <v>0.434</v>
      </c>
    </row>
    <row r="4462" spans="9:13" x14ac:dyDescent="0.25">
      <c r="I4462" s="134">
        <f t="shared" si="262"/>
        <v>0.43500000000000033</v>
      </c>
      <c r="J4462" s="134">
        <f>IF('2-E-Communication'!$AI$65="no","",ROUND($I4462,4))</f>
        <v>0.435</v>
      </c>
      <c r="K4462" s="134">
        <f>IF('2-E-Communication'!$AI$66="no","",ROUND($I4462,4))</f>
        <v>0.435</v>
      </c>
      <c r="L4462" s="134">
        <f>IF('2-E-Communication'!$AI$67="no","",ROUND($I4462,4))</f>
        <v>0.435</v>
      </c>
      <c r="M4462" s="134">
        <f>IF('2-E-Communication'!$AI$68="no","",ROUND($I4462,4))</f>
        <v>0.435</v>
      </c>
    </row>
    <row r="4463" spans="9:13" x14ac:dyDescent="0.25">
      <c r="I4463" s="134">
        <f t="shared" si="262"/>
        <v>0.43600000000000033</v>
      </c>
      <c r="J4463" s="134">
        <f>IF('2-E-Communication'!$AI$65="no","",ROUND($I4463,4))</f>
        <v>0.436</v>
      </c>
      <c r="K4463" s="134">
        <f>IF('2-E-Communication'!$AI$66="no","",ROUND($I4463,4))</f>
        <v>0.436</v>
      </c>
      <c r="L4463" s="134">
        <f>IF('2-E-Communication'!$AI$67="no","",ROUND($I4463,4))</f>
        <v>0.436</v>
      </c>
      <c r="M4463" s="134">
        <f>IF('2-E-Communication'!$AI$68="no","",ROUND($I4463,4))</f>
        <v>0.436</v>
      </c>
    </row>
    <row r="4464" spans="9:13" x14ac:dyDescent="0.25">
      <c r="I4464" s="134">
        <f t="shared" si="262"/>
        <v>0.43700000000000033</v>
      </c>
      <c r="J4464" s="134">
        <f>IF('2-E-Communication'!$AI$65="no","",ROUND($I4464,4))</f>
        <v>0.437</v>
      </c>
      <c r="K4464" s="134">
        <f>IF('2-E-Communication'!$AI$66="no","",ROUND($I4464,4))</f>
        <v>0.437</v>
      </c>
      <c r="L4464" s="134">
        <f>IF('2-E-Communication'!$AI$67="no","",ROUND($I4464,4))</f>
        <v>0.437</v>
      </c>
      <c r="M4464" s="134">
        <f>IF('2-E-Communication'!$AI$68="no","",ROUND($I4464,4))</f>
        <v>0.437</v>
      </c>
    </row>
    <row r="4465" spans="9:13" x14ac:dyDescent="0.25">
      <c r="I4465" s="134">
        <f t="shared" si="262"/>
        <v>0.43800000000000033</v>
      </c>
      <c r="J4465" s="134">
        <f>IF('2-E-Communication'!$AI$65="no","",ROUND($I4465,4))</f>
        <v>0.438</v>
      </c>
      <c r="K4465" s="134">
        <f>IF('2-E-Communication'!$AI$66="no","",ROUND($I4465,4))</f>
        <v>0.438</v>
      </c>
      <c r="L4465" s="134">
        <f>IF('2-E-Communication'!$AI$67="no","",ROUND($I4465,4))</f>
        <v>0.438</v>
      </c>
      <c r="M4465" s="134">
        <f>IF('2-E-Communication'!$AI$68="no","",ROUND($I4465,4))</f>
        <v>0.438</v>
      </c>
    </row>
    <row r="4466" spans="9:13" x14ac:dyDescent="0.25">
      <c r="I4466" s="134">
        <f t="shared" si="262"/>
        <v>0.43900000000000033</v>
      </c>
      <c r="J4466" s="134">
        <f>IF('2-E-Communication'!$AI$65="no","",ROUND($I4466,4))</f>
        <v>0.439</v>
      </c>
      <c r="K4466" s="134">
        <f>IF('2-E-Communication'!$AI$66="no","",ROUND($I4466,4))</f>
        <v>0.439</v>
      </c>
      <c r="L4466" s="134">
        <f>IF('2-E-Communication'!$AI$67="no","",ROUND($I4466,4))</f>
        <v>0.439</v>
      </c>
      <c r="M4466" s="134">
        <f>IF('2-E-Communication'!$AI$68="no","",ROUND($I4466,4))</f>
        <v>0.439</v>
      </c>
    </row>
    <row r="4467" spans="9:13" x14ac:dyDescent="0.25">
      <c r="I4467" s="134">
        <f t="shared" si="262"/>
        <v>0.44000000000000034</v>
      </c>
      <c r="J4467" s="134">
        <f>IF('2-E-Communication'!$AI$65="no","",ROUND($I4467,4))</f>
        <v>0.44</v>
      </c>
      <c r="K4467" s="134">
        <f>IF('2-E-Communication'!$AI$66="no","",ROUND($I4467,4))</f>
        <v>0.44</v>
      </c>
      <c r="L4467" s="134">
        <f>IF('2-E-Communication'!$AI$67="no","",ROUND($I4467,4))</f>
        <v>0.44</v>
      </c>
      <c r="M4467" s="134">
        <f>IF('2-E-Communication'!$AI$68="no","",ROUND($I4467,4))</f>
        <v>0.44</v>
      </c>
    </row>
    <row r="4468" spans="9:13" x14ac:dyDescent="0.25">
      <c r="I4468" s="134">
        <f t="shared" ref="I4468:I4531" si="263">I4467+0.001</f>
        <v>0.44100000000000034</v>
      </c>
      <c r="J4468" s="134">
        <f>IF('2-E-Communication'!$AI$65="no","",ROUND($I4468,4))</f>
        <v>0.441</v>
      </c>
      <c r="K4468" s="134">
        <f>IF('2-E-Communication'!$AI$66="no","",ROUND($I4468,4))</f>
        <v>0.441</v>
      </c>
      <c r="L4468" s="134">
        <f>IF('2-E-Communication'!$AI$67="no","",ROUND($I4468,4))</f>
        <v>0.441</v>
      </c>
      <c r="M4468" s="134">
        <f>IF('2-E-Communication'!$AI$68="no","",ROUND($I4468,4))</f>
        <v>0.441</v>
      </c>
    </row>
    <row r="4469" spans="9:13" x14ac:dyDescent="0.25">
      <c r="I4469" s="134">
        <f t="shared" si="263"/>
        <v>0.44200000000000034</v>
      </c>
      <c r="J4469" s="134">
        <f>IF('2-E-Communication'!$AI$65="no","",ROUND($I4469,4))</f>
        <v>0.442</v>
      </c>
      <c r="K4469" s="134">
        <f>IF('2-E-Communication'!$AI$66="no","",ROUND($I4469,4))</f>
        <v>0.442</v>
      </c>
      <c r="L4469" s="134">
        <f>IF('2-E-Communication'!$AI$67="no","",ROUND($I4469,4))</f>
        <v>0.442</v>
      </c>
      <c r="M4469" s="134">
        <f>IF('2-E-Communication'!$AI$68="no","",ROUND($I4469,4))</f>
        <v>0.442</v>
      </c>
    </row>
    <row r="4470" spans="9:13" x14ac:dyDescent="0.25">
      <c r="I4470" s="134">
        <f t="shared" si="263"/>
        <v>0.44300000000000034</v>
      </c>
      <c r="J4470" s="134">
        <f>IF('2-E-Communication'!$AI$65="no","",ROUND($I4470,4))</f>
        <v>0.443</v>
      </c>
      <c r="K4470" s="134">
        <f>IF('2-E-Communication'!$AI$66="no","",ROUND($I4470,4))</f>
        <v>0.443</v>
      </c>
      <c r="L4470" s="134">
        <f>IF('2-E-Communication'!$AI$67="no","",ROUND($I4470,4))</f>
        <v>0.443</v>
      </c>
      <c r="M4470" s="134">
        <f>IF('2-E-Communication'!$AI$68="no","",ROUND($I4470,4))</f>
        <v>0.443</v>
      </c>
    </row>
    <row r="4471" spans="9:13" x14ac:dyDescent="0.25">
      <c r="I4471" s="134">
        <f t="shared" si="263"/>
        <v>0.44400000000000034</v>
      </c>
      <c r="J4471" s="134">
        <f>IF('2-E-Communication'!$AI$65="no","",ROUND($I4471,4))</f>
        <v>0.44400000000000001</v>
      </c>
      <c r="K4471" s="134">
        <f>IF('2-E-Communication'!$AI$66="no","",ROUND($I4471,4))</f>
        <v>0.44400000000000001</v>
      </c>
      <c r="L4471" s="134">
        <f>IF('2-E-Communication'!$AI$67="no","",ROUND($I4471,4))</f>
        <v>0.44400000000000001</v>
      </c>
      <c r="M4471" s="134">
        <f>IF('2-E-Communication'!$AI$68="no","",ROUND($I4471,4))</f>
        <v>0.44400000000000001</v>
      </c>
    </row>
    <row r="4472" spans="9:13" x14ac:dyDescent="0.25">
      <c r="I4472" s="134">
        <f t="shared" si="263"/>
        <v>0.44500000000000034</v>
      </c>
      <c r="J4472" s="134">
        <f>IF('2-E-Communication'!$AI$65="no","",ROUND($I4472,4))</f>
        <v>0.44500000000000001</v>
      </c>
      <c r="K4472" s="134">
        <f>IF('2-E-Communication'!$AI$66="no","",ROUND($I4472,4))</f>
        <v>0.44500000000000001</v>
      </c>
      <c r="L4472" s="134">
        <f>IF('2-E-Communication'!$AI$67="no","",ROUND($I4472,4))</f>
        <v>0.44500000000000001</v>
      </c>
      <c r="M4472" s="134">
        <f>IF('2-E-Communication'!$AI$68="no","",ROUND($I4472,4))</f>
        <v>0.44500000000000001</v>
      </c>
    </row>
    <row r="4473" spans="9:13" x14ac:dyDescent="0.25">
      <c r="I4473" s="134">
        <f t="shared" si="263"/>
        <v>0.44600000000000034</v>
      </c>
      <c r="J4473" s="134">
        <f>IF('2-E-Communication'!$AI$65="no","",ROUND($I4473,4))</f>
        <v>0.44600000000000001</v>
      </c>
      <c r="K4473" s="134">
        <f>IF('2-E-Communication'!$AI$66="no","",ROUND($I4473,4))</f>
        <v>0.44600000000000001</v>
      </c>
      <c r="L4473" s="134">
        <f>IF('2-E-Communication'!$AI$67="no","",ROUND($I4473,4))</f>
        <v>0.44600000000000001</v>
      </c>
      <c r="M4473" s="134">
        <f>IF('2-E-Communication'!$AI$68="no","",ROUND($I4473,4))</f>
        <v>0.44600000000000001</v>
      </c>
    </row>
    <row r="4474" spans="9:13" x14ac:dyDescent="0.25">
      <c r="I4474" s="134">
        <f t="shared" si="263"/>
        <v>0.44700000000000034</v>
      </c>
      <c r="J4474" s="134">
        <f>IF('2-E-Communication'!$AI$65="no","",ROUND($I4474,4))</f>
        <v>0.44700000000000001</v>
      </c>
      <c r="K4474" s="134">
        <f>IF('2-E-Communication'!$AI$66="no","",ROUND($I4474,4))</f>
        <v>0.44700000000000001</v>
      </c>
      <c r="L4474" s="134">
        <f>IF('2-E-Communication'!$AI$67="no","",ROUND($I4474,4))</f>
        <v>0.44700000000000001</v>
      </c>
      <c r="M4474" s="134">
        <f>IF('2-E-Communication'!$AI$68="no","",ROUND($I4474,4))</f>
        <v>0.44700000000000001</v>
      </c>
    </row>
    <row r="4475" spans="9:13" x14ac:dyDescent="0.25">
      <c r="I4475" s="134">
        <f t="shared" si="263"/>
        <v>0.44800000000000034</v>
      </c>
      <c r="J4475" s="134">
        <f>IF('2-E-Communication'!$AI$65="no","",ROUND($I4475,4))</f>
        <v>0.44800000000000001</v>
      </c>
      <c r="K4475" s="134">
        <f>IF('2-E-Communication'!$AI$66="no","",ROUND($I4475,4))</f>
        <v>0.44800000000000001</v>
      </c>
      <c r="L4475" s="134">
        <f>IF('2-E-Communication'!$AI$67="no","",ROUND($I4475,4))</f>
        <v>0.44800000000000001</v>
      </c>
      <c r="M4475" s="134">
        <f>IF('2-E-Communication'!$AI$68="no","",ROUND($I4475,4))</f>
        <v>0.44800000000000001</v>
      </c>
    </row>
    <row r="4476" spans="9:13" x14ac:dyDescent="0.25">
      <c r="I4476" s="134">
        <f t="shared" si="263"/>
        <v>0.44900000000000034</v>
      </c>
      <c r="J4476" s="134">
        <f>IF('2-E-Communication'!$AI$65="no","",ROUND($I4476,4))</f>
        <v>0.44900000000000001</v>
      </c>
      <c r="K4476" s="134">
        <f>IF('2-E-Communication'!$AI$66="no","",ROUND($I4476,4))</f>
        <v>0.44900000000000001</v>
      </c>
      <c r="L4476" s="134">
        <f>IF('2-E-Communication'!$AI$67="no","",ROUND($I4476,4))</f>
        <v>0.44900000000000001</v>
      </c>
      <c r="M4476" s="134">
        <f>IF('2-E-Communication'!$AI$68="no","",ROUND($I4476,4))</f>
        <v>0.44900000000000001</v>
      </c>
    </row>
    <row r="4477" spans="9:13" x14ac:dyDescent="0.25">
      <c r="I4477" s="134">
        <f t="shared" si="263"/>
        <v>0.45000000000000034</v>
      </c>
      <c r="J4477" s="134">
        <f>IF('2-E-Communication'!$AI$65="no","",ROUND($I4477,4))</f>
        <v>0.45</v>
      </c>
      <c r="K4477" s="134">
        <f>IF('2-E-Communication'!$AI$66="no","",ROUND($I4477,4))</f>
        <v>0.45</v>
      </c>
      <c r="L4477" s="134">
        <f>IF('2-E-Communication'!$AI$67="no","",ROUND($I4477,4))</f>
        <v>0.45</v>
      </c>
      <c r="M4477" s="134">
        <f>IF('2-E-Communication'!$AI$68="no","",ROUND($I4477,4))</f>
        <v>0.45</v>
      </c>
    </row>
    <row r="4478" spans="9:13" x14ac:dyDescent="0.25">
      <c r="I4478" s="134">
        <f t="shared" si="263"/>
        <v>0.45100000000000035</v>
      </c>
      <c r="J4478" s="134">
        <f>IF('2-E-Communication'!$AI$65="no","",ROUND($I4478,4))</f>
        <v>0.45100000000000001</v>
      </c>
      <c r="K4478" s="134">
        <f>IF('2-E-Communication'!$AI$66="no","",ROUND($I4478,4))</f>
        <v>0.45100000000000001</v>
      </c>
      <c r="L4478" s="134">
        <f>IF('2-E-Communication'!$AI$67="no","",ROUND($I4478,4))</f>
        <v>0.45100000000000001</v>
      </c>
      <c r="M4478" s="134">
        <f>IF('2-E-Communication'!$AI$68="no","",ROUND($I4478,4))</f>
        <v>0.45100000000000001</v>
      </c>
    </row>
    <row r="4479" spans="9:13" x14ac:dyDescent="0.25">
      <c r="I4479" s="134">
        <f t="shared" si="263"/>
        <v>0.45200000000000035</v>
      </c>
      <c r="J4479" s="134">
        <f>IF('2-E-Communication'!$AI$65="no","",ROUND($I4479,4))</f>
        <v>0.45200000000000001</v>
      </c>
      <c r="K4479" s="134">
        <f>IF('2-E-Communication'!$AI$66="no","",ROUND($I4479,4))</f>
        <v>0.45200000000000001</v>
      </c>
      <c r="L4479" s="134">
        <f>IF('2-E-Communication'!$AI$67="no","",ROUND($I4479,4))</f>
        <v>0.45200000000000001</v>
      </c>
      <c r="M4479" s="134">
        <f>IF('2-E-Communication'!$AI$68="no","",ROUND($I4479,4))</f>
        <v>0.45200000000000001</v>
      </c>
    </row>
    <row r="4480" spans="9:13" x14ac:dyDescent="0.25">
      <c r="I4480" s="134">
        <f t="shared" si="263"/>
        <v>0.45300000000000035</v>
      </c>
      <c r="J4480" s="134">
        <f>IF('2-E-Communication'!$AI$65="no","",ROUND($I4480,4))</f>
        <v>0.45300000000000001</v>
      </c>
      <c r="K4480" s="134">
        <f>IF('2-E-Communication'!$AI$66="no","",ROUND($I4480,4))</f>
        <v>0.45300000000000001</v>
      </c>
      <c r="L4480" s="134">
        <f>IF('2-E-Communication'!$AI$67="no","",ROUND($I4480,4))</f>
        <v>0.45300000000000001</v>
      </c>
      <c r="M4480" s="134">
        <f>IF('2-E-Communication'!$AI$68="no","",ROUND($I4480,4))</f>
        <v>0.45300000000000001</v>
      </c>
    </row>
    <row r="4481" spans="9:13" x14ac:dyDescent="0.25">
      <c r="I4481" s="134">
        <f t="shared" si="263"/>
        <v>0.45400000000000035</v>
      </c>
      <c r="J4481" s="134">
        <f>IF('2-E-Communication'!$AI$65="no","",ROUND($I4481,4))</f>
        <v>0.45400000000000001</v>
      </c>
      <c r="K4481" s="134">
        <f>IF('2-E-Communication'!$AI$66="no","",ROUND($I4481,4))</f>
        <v>0.45400000000000001</v>
      </c>
      <c r="L4481" s="134">
        <f>IF('2-E-Communication'!$AI$67="no","",ROUND($I4481,4))</f>
        <v>0.45400000000000001</v>
      </c>
      <c r="M4481" s="134">
        <f>IF('2-E-Communication'!$AI$68="no","",ROUND($I4481,4))</f>
        <v>0.45400000000000001</v>
      </c>
    </row>
    <row r="4482" spans="9:13" x14ac:dyDescent="0.25">
      <c r="I4482" s="134">
        <f t="shared" si="263"/>
        <v>0.45500000000000035</v>
      </c>
      <c r="J4482" s="134">
        <f>IF('2-E-Communication'!$AI$65="no","",ROUND($I4482,4))</f>
        <v>0.45500000000000002</v>
      </c>
      <c r="K4482" s="134">
        <f>IF('2-E-Communication'!$AI$66="no","",ROUND($I4482,4))</f>
        <v>0.45500000000000002</v>
      </c>
      <c r="L4482" s="134">
        <f>IF('2-E-Communication'!$AI$67="no","",ROUND($I4482,4))</f>
        <v>0.45500000000000002</v>
      </c>
      <c r="M4482" s="134">
        <f>IF('2-E-Communication'!$AI$68="no","",ROUND($I4482,4))</f>
        <v>0.45500000000000002</v>
      </c>
    </row>
    <row r="4483" spans="9:13" x14ac:dyDescent="0.25">
      <c r="I4483" s="134">
        <f t="shared" si="263"/>
        <v>0.45600000000000035</v>
      </c>
      <c r="J4483" s="134">
        <f>IF('2-E-Communication'!$AI$65="no","",ROUND($I4483,4))</f>
        <v>0.45600000000000002</v>
      </c>
      <c r="K4483" s="134">
        <f>IF('2-E-Communication'!$AI$66="no","",ROUND($I4483,4))</f>
        <v>0.45600000000000002</v>
      </c>
      <c r="L4483" s="134">
        <f>IF('2-E-Communication'!$AI$67="no","",ROUND($I4483,4))</f>
        <v>0.45600000000000002</v>
      </c>
      <c r="M4483" s="134">
        <f>IF('2-E-Communication'!$AI$68="no","",ROUND($I4483,4))</f>
        <v>0.45600000000000002</v>
      </c>
    </row>
    <row r="4484" spans="9:13" x14ac:dyDescent="0.25">
      <c r="I4484" s="134">
        <f t="shared" si="263"/>
        <v>0.45700000000000035</v>
      </c>
      <c r="J4484" s="134">
        <f>IF('2-E-Communication'!$AI$65="no","",ROUND($I4484,4))</f>
        <v>0.45700000000000002</v>
      </c>
      <c r="K4484" s="134">
        <f>IF('2-E-Communication'!$AI$66="no","",ROUND($I4484,4))</f>
        <v>0.45700000000000002</v>
      </c>
      <c r="L4484" s="134">
        <f>IF('2-E-Communication'!$AI$67="no","",ROUND($I4484,4))</f>
        <v>0.45700000000000002</v>
      </c>
      <c r="M4484" s="134">
        <f>IF('2-E-Communication'!$AI$68="no","",ROUND($I4484,4))</f>
        <v>0.45700000000000002</v>
      </c>
    </row>
    <row r="4485" spans="9:13" x14ac:dyDescent="0.25">
      <c r="I4485" s="134">
        <f t="shared" si="263"/>
        <v>0.45800000000000035</v>
      </c>
      <c r="J4485" s="134">
        <f>IF('2-E-Communication'!$AI$65="no","",ROUND($I4485,4))</f>
        <v>0.45800000000000002</v>
      </c>
      <c r="K4485" s="134">
        <f>IF('2-E-Communication'!$AI$66="no","",ROUND($I4485,4))</f>
        <v>0.45800000000000002</v>
      </c>
      <c r="L4485" s="134">
        <f>IF('2-E-Communication'!$AI$67="no","",ROUND($I4485,4))</f>
        <v>0.45800000000000002</v>
      </c>
      <c r="M4485" s="134">
        <f>IF('2-E-Communication'!$AI$68="no","",ROUND($I4485,4))</f>
        <v>0.45800000000000002</v>
      </c>
    </row>
    <row r="4486" spans="9:13" x14ac:dyDescent="0.25">
      <c r="I4486" s="134">
        <f t="shared" si="263"/>
        <v>0.45900000000000035</v>
      </c>
      <c r="J4486" s="134">
        <f>IF('2-E-Communication'!$AI$65="no","",ROUND($I4486,4))</f>
        <v>0.45900000000000002</v>
      </c>
      <c r="K4486" s="134">
        <f>IF('2-E-Communication'!$AI$66="no","",ROUND($I4486,4))</f>
        <v>0.45900000000000002</v>
      </c>
      <c r="L4486" s="134">
        <f>IF('2-E-Communication'!$AI$67="no","",ROUND($I4486,4))</f>
        <v>0.45900000000000002</v>
      </c>
      <c r="M4486" s="134">
        <f>IF('2-E-Communication'!$AI$68="no","",ROUND($I4486,4))</f>
        <v>0.45900000000000002</v>
      </c>
    </row>
    <row r="4487" spans="9:13" x14ac:dyDescent="0.25">
      <c r="I4487" s="134">
        <f t="shared" si="263"/>
        <v>0.46000000000000035</v>
      </c>
      <c r="J4487" s="134">
        <f>IF('2-E-Communication'!$AI$65="no","",ROUND($I4487,4))</f>
        <v>0.46</v>
      </c>
      <c r="K4487" s="134">
        <f>IF('2-E-Communication'!$AI$66="no","",ROUND($I4487,4))</f>
        <v>0.46</v>
      </c>
      <c r="L4487" s="134">
        <f>IF('2-E-Communication'!$AI$67="no","",ROUND($I4487,4))</f>
        <v>0.46</v>
      </c>
      <c r="M4487" s="134">
        <f>IF('2-E-Communication'!$AI$68="no","",ROUND($I4487,4))</f>
        <v>0.46</v>
      </c>
    </row>
    <row r="4488" spans="9:13" x14ac:dyDescent="0.25">
      <c r="I4488" s="134">
        <f t="shared" si="263"/>
        <v>0.46100000000000035</v>
      </c>
      <c r="J4488" s="134">
        <f>IF('2-E-Communication'!$AI$65="no","",ROUND($I4488,4))</f>
        <v>0.46100000000000002</v>
      </c>
      <c r="K4488" s="134">
        <f>IF('2-E-Communication'!$AI$66="no","",ROUND($I4488,4))</f>
        <v>0.46100000000000002</v>
      </c>
      <c r="L4488" s="134">
        <f>IF('2-E-Communication'!$AI$67="no","",ROUND($I4488,4))</f>
        <v>0.46100000000000002</v>
      </c>
      <c r="M4488" s="134">
        <f>IF('2-E-Communication'!$AI$68="no","",ROUND($I4488,4))</f>
        <v>0.46100000000000002</v>
      </c>
    </row>
    <row r="4489" spans="9:13" x14ac:dyDescent="0.25">
      <c r="I4489" s="134">
        <f t="shared" si="263"/>
        <v>0.46200000000000035</v>
      </c>
      <c r="J4489" s="134">
        <f>IF('2-E-Communication'!$AI$65="no","",ROUND($I4489,4))</f>
        <v>0.46200000000000002</v>
      </c>
      <c r="K4489" s="134">
        <f>IF('2-E-Communication'!$AI$66="no","",ROUND($I4489,4))</f>
        <v>0.46200000000000002</v>
      </c>
      <c r="L4489" s="134">
        <f>IF('2-E-Communication'!$AI$67="no","",ROUND($I4489,4))</f>
        <v>0.46200000000000002</v>
      </c>
      <c r="M4489" s="134">
        <f>IF('2-E-Communication'!$AI$68="no","",ROUND($I4489,4))</f>
        <v>0.46200000000000002</v>
      </c>
    </row>
    <row r="4490" spans="9:13" x14ac:dyDescent="0.25">
      <c r="I4490" s="134">
        <f t="shared" si="263"/>
        <v>0.46300000000000036</v>
      </c>
      <c r="J4490" s="134">
        <f>IF('2-E-Communication'!$AI$65="no","",ROUND($I4490,4))</f>
        <v>0.46300000000000002</v>
      </c>
      <c r="K4490" s="134">
        <f>IF('2-E-Communication'!$AI$66="no","",ROUND($I4490,4))</f>
        <v>0.46300000000000002</v>
      </c>
      <c r="L4490" s="134">
        <f>IF('2-E-Communication'!$AI$67="no","",ROUND($I4490,4))</f>
        <v>0.46300000000000002</v>
      </c>
      <c r="M4490" s="134">
        <f>IF('2-E-Communication'!$AI$68="no","",ROUND($I4490,4))</f>
        <v>0.46300000000000002</v>
      </c>
    </row>
    <row r="4491" spans="9:13" x14ac:dyDescent="0.25">
      <c r="I4491" s="134">
        <f t="shared" si="263"/>
        <v>0.46400000000000036</v>
      </c>
      <c r="J4491" s="134">
        <f>IF('2-E-Communication'!$AI$65="no","",ROUND($I4491,4))</f>
        <v>0.46400000000000002</v>
      </c>
      <c r="K4491" s="134">
        <f>IF('2-E-Communication'!$AI$66="no","",ROUND($I4491,4))</f>
        <v>0.46400000000000002</v>
      </c>
      <c r="L4491" s="134">
        <f>IF('2-E-Communication'!$AI$67="no","",ROUND($I4491,4))</f>
        <v>0.46400000000000002</v>
      </c>
      <c r="M4491" s="134">
        <f>IF('2-E-Communication'!$AI$68="no","",ROUND($I4491,4))</f>
        <v>0.46400000000000002</v>
      </c>
    </row>
    <row r="4492" spans="9:13" x14ac:dyDescent="0.25">
      <c r="I4492" s="134">
        <f t="shared" si="263"/>
        <v>0.46500000000000036</v>
      </c>
      <c r="J4492" s="134">
        <f>IF('2-E-Communication'!$AI$65="no","",ROUND($I4492,4))</f>
        <v>0.46500000000000002</v>
      </c>
      <c r="K4492" s="134">
        <f>IF('2-E-Communication'!$AI$66="no","",ROUND($I4492,4))</f>
        <v>0.46500000000000002</v>
      </c>
      <c r="L4492" s="134">
        <f>IF('2-E-Communication'!$AI$67="no","",ROUND($I4492,4))</f>
        <v>0.46500000000000002</v>
      </c>
      <c r="M4492" s="134">
        <f>IF('2-E-Communication'!$AI$68="no","",ROUND($I4492,4))</f>
        <v>0.46500000000000002</v>
      </c>
    </row>
    <row r="4493" spans="9:13" x14ac:dyDescent="0.25">
      <c r="I4493" s="134">
        <f t="shared" si="263"/>
        <v>0.46600000000000036</v>
      </c>
      <c r="J4493" s="134">
        <f>IF('2-E-Communication'!$AI$65="no","",ROUND($I4493,4))</f>
        <v>0.46600000000000003</v>
      </c>
      <c r="K4493" s="134">
        <f>IF('2-E-Communication'!$AI$66="no","",ROUND($I4493,4))</f>
        <v>0.46600000000000003</v>
      </c>
      <c r="L4493" s="134">
        <f>IF('2-E-Communication'!$AI$67="no","",ROUND($I4493,4))</f>
        <v>0.46600000000000003</v>
      </c>
      <c r="M4493" s="134">
        <f>IF('2-E-Communication'!$AI$68="no","",ROUND($I4493,4))</f>
        <v>0.46600000000000003</v>
      </c>
    </row>
    <row r="4494" spans="9:13" x14ac:dyDescent="0.25">
      <c r="I4494" s="134">
        <f t="shared" si="263"/>
        <v>0.46700000000000036</v>
      </c>
      <c r="J4494" s="134">
        <f>IF('2-E-Communication'!$AI$65="no","",ROUND($I4494,4))</f>
        <v>0.46700000000000003</v>
      </c>
      <c r="K4494" s="134">
        <f>IF('2-E-Communication'!$AI$66="no","",ROUND($I4494,4))</f>
        <v>0.46700000000000003</v>
      </c>
      <c r="L4494" s="134">
        <f>IF('2-E-Communication'!$AI$67="no","",ROUND($I4494,4))</f>
        <v>0.46700000000000003</v>
      </c>
      <c r="M4494" s="134">
        <f>IF('2-E-Communication'!$AI$68="no","",ROUND($I4494,4))</f>
        <v>0.46700000000000003</v>
      </c>
    </row>
    <row r="4495" spans="9:13" x14ac:dyDescent="0.25">
      <c r="I4495" s="134">
        <f t="shared" si="263"/>
        <v>0.46800000000000036</v>
      </c>
      <c r="J4495" s="134">
        <f>IF('2-E-Communication'!$AI$65="no","",ROUND($I4495,4))</f>
        <v>0.46800000000000003</v>
      </c>
      <c r="K4495" s="134">
        <f>IF('2-E-Communication'!$AI$66="no","",ROUND($I4495,4))</f>
        <v>0.46800000000000003</v>
      </c>
      <c r="L4495" s="134">
        <f>IF('2-E-Communication'!$AI$67="no","",ROUND($I4495,4))</f>
        <v>0.46800000000000003</v>
      </c>
      <c r="M4495" s="134">
        <f>IF('2-E-Communication'!$AI$68="no","",ROUND($I4495,4))</f>
        <v>0.46800000000000003</v>
      </c>
    </row>
    <row r="4496" spans="9:13" x14ac:dyDescent="0.25">
      <c r="I4496" s="134">
        <f t="shared" si="263"/>
        <v>0.46900000000000036</v>
      </c>
      <c r="J4496" s="134">
        <f>IF('2-E-Communication'!$AI$65="no","",ROUND($I4496,4))</f>
        <v>0.46899999999999997</v>
      </c>
      <c r="K4496" s="134">
        <f>IF('2-E-Communication'!$AI$66="no","",ROUND($I4496,4))</f>
        <v>0.46899999999999997</v>
      </c>
      <c r="L4496" s="134">
        <f>IF('2-E-Communication'!$AI$67="no","",ROUND($I4496,4))</f>
        <v>0.46899999999999997</v>
      </c>
      <c r="M4496" s="134">
        <f>IF('2-E-Communication'!$AI$68="no","",ROUND($I4496,4))</f>
        <v>0.46899999999999997</v>
      </c>
    </row>
    <row r="4497" spans="9:13" x14ac:dyDescent="0.25">
      <c r="I4497" s="134">
        <f t="shared" si="263"/>
        <v>0.47000000000000036</v>
      </c>
      <c r="J4497" s="134">
        <f>IF('2-E-Communication'!$AI$65="no","",ROUND($I4497,4))</f>
        <v>0.47</v>
      </c>
      <c r="K4497" s="134">
        <f>IF('2-E-Communication'!$AI$66="no","",ROUND($I4497,4))</f>
        <v>0.47</v>
      </c>
      <c r="L4497" s="134">
        <f>IF('2-E-Communication'!$AI$67="no","",ROUND($I4497,4))</f>
        <v>0.47</v>
      </c>
      <c r="M4497" s="134">
        <f>IF('2-E-Communication'!$AI$68="no","",ROUND($I4497,4))</f>
        <v>0.47</v>
      </c>
    </row>
    <row r="4498" spans="9:13" x14ac:dyDescent="0.25">
      <c r="I4498" s="134">
        <f t="shared" si="263"/>
        <v>0.47100000000000036</v>
      </c>
      <c r="J4498" s="134">
        <f>IF('2-E-Communication'!$AI$65="no","",ROUND($I4498,4))</f>
        <v>0.47099999999999997</v>
      </c>
      <c r="K4498" s="134">
        <f>IF('2-E-Communication'!$AI$66="no","",ROUND($I4498,4))</f>
        <v>0.47099999999999997</v>
      </c>
      <c r="L4498" s="134">
        <f>IF('2-E-Communication'!$AI$67="no","",ROUND($I4498,4))</f>
        <v>0.47099999999999997</v>
      </c>
      <c r="M4498" s="134">
        <f>IF('2-E-Communication'!$AI$68="no","",ROUND($I4498,4))</f>
        <v>0.47099999999999997</v>
      </c>
    </row>
    <row r="4499" spans="9:13" x14ac:dyDescent="0.25">
      <c r="I4499" s="134">
        <f t="shared" si="263"/>
        <v>0.47200000000000036</v>
      </c>
      <c r="J4499" s="134">
        <f>IF('2-E-Communication'!$AI$65="no","",ROUND($I4499,4))</f>
        <v>0.47199999999999998</v>
      </c>
      <c r="K4499" s="134">
        <f>IF('2-E-Communication'!$AI$66="no","",ROUND($I4499,4))</f>
        <v>0.47199999999999998</v>
      </c>
      <c r="L4499" s="134">
        <f>IF('2-E-Communication'!$AI$67="no","",ROUND($I4499,4))</f>
        <v>0.47199999999999998</v>
      </c>
      <c r="M4499" s="134">
        <f>IF('2-E-Communication'!$AI$68="no","",ROUND($I4499,4))</f>
        <v>0.47199999999999998</v>
      </c>
    </row>
    <row r="4500" spans="9:13" x14ac:dyDescent="0.25">
      <c r="I4500" s="134">
        <f t="shared" si="263"/>
        <v>0.47300000000000036</v>
      </c>
      <c r="J4500" s="134">
        <f>IF('2-E-Communication'!$AI$65="no","",ROUND($I4500,4))</f>
        <v>0.47299999999999998</v>
      </c>
      <c r="K4500" s="134">
        <f>IF('2-E-Communication'!$AI$66="no","",ROUND($I4500,4))</f>
        <v>0.47299999999999998</v>
      </c>
      <c r="L4500" s="134">
        <f>IF('2-E-Communication'!$AI$67="no","",ROUND($I4500,4))</f>
        <v>0.47299999999999998</v>
      </c>
      <c r="M4500" s="134">
        <f>IF('2-E-Communication'!$AI$68="no","",ROUND($I4500,4))</f>
        <v>0.47299999999999998</v>
      </c>
    </row>
    <row r="4501" spans="9:13" x14ac:dyDescent="0.25">
      <c r="I4501" s="134">
        <f t="shared" si="263"/>
        <v>0.47400000000000037</v>
      </c>
      <c r="J4501" s="134">
        <f>IF('2-E-Communication'!$AI$65="no","",ROUND($I4501,4))</f>
        <v>0.47399999999999998</v>
      </c>
      <c r="K4501" s="134">
        <f>IF('2-E-Communication'!$AI$66="no","",ROUND($I4501,4))</f>
        <v>0.47399999999999998</v>
      </c>
      <c r="L4501" s="134">
        <f>IF('2-E-Communication'!$AI$67="no","",ROUND($I4501,4))</f>
        <v>0.47399999999999998</v>
      </c>
      <c r="M4501" s="134">
        <f>IF('2-E-Communication'!$AI$68="no","",ROUND($I4501,4))</f>
        <v>0.47399999999999998</v>
      </c>
    </row>
    <row r="4502" spans="9:13" x14ac:dyDescent="0.25">
      <c r="I4502" s="134">
        <f t="shared" si="263"/>
        <v>0.47500000000000037</v>
      </c>
      <c r="J4502" s="134">
        <f>IF('2-E-Communication'!$AI$65="no","",ROUND($I4502,4))</f>
        <v>0.47499999999999998</v>
      </c>
      <c r="K4502" s="134">
        <f>IF('2-E-Communication'!$AI$66="no","",ROUND($I4502,4))</f>
        <v>0.47499999999999998</v>
      </c>
      <c r="L4502" s="134">
        <f>IF('2-E-Communication'!$AI$67="no","",ROUND($I4502,4))</f>
        <v>0.47499999999999998</v>
      </c>
      <c r="M4502" s="134">
        <f>IF('2-E-Communication'!$AI$68="no","",ROUND($I4502,4))</f>
        <v>0.47499999999999998</v>
      </c>
    </row>
    <row r="4503" spans="9:13" x14ac:dyDescent="0.25">
      <c r="I4503" s="134">
        <f t="shared" si="263"/>
        <v>0.47600000000000037</v>
      </c>
      <c r="J4503" s="134">
        <f>IF('2-E-Communication'!$AI$65="no","",ROUND($I4503,4))</f>
        <v>0.47599999999999998</v>
      </c>
      <c r="K4503" s="134">
        <f>IF('2-E-Communication'!$AI$66="no","",ROUND($I4503,4))</f>
        <v>0.47599999999999998</v>
      </c>
      <c r="L4503" s="134">
        <f>IF('2-E-Communication'!$AI$67="no","",ROUND($I4503,4))</f>
        <v>0.47599999999999998</v>
      </c>
      <c r="M4503" s="134">
        <f>IF('2-E-Communication'!$AI$68="no","",ROUND($I4503,4))</f>
        <v>0.47599999999999998</v>
      </c>
    </row>
    <row r="4504" spans="9:13" x14ac:dyDescent="0.25">
      <c r="I4504" s="134">
        <f t="shared" si="263"/>
        <v>0.47700000000000037</v>
      </c>
      <c r="J4504" s="134">
        <f>IF('2-E-Communication'!$AI$65="no","",ROUND($I4504,4))</f>
        <v>0.47699999999999998</v>
      </c>
      <c r="K4504" s="134">
        <f>IF('2-E-Communication'!$AI$66="no","",ROUND($I4504,4))</f>
        <v>0.47699999999999998</v>
      </c>
      <c r="L4504" s="134">
        <f>IF('2-E-Communication'!$AI$67="no","",ROUND($I4504,4))</f>
        <v>0.47699999999999998</v>
      </c>
      <c r="M4504" s="134">
        <f>IF('2-E-Communication'!$AI$68="no","",ROUND($I4504,4))</f>
        <v>0.47699999999999998</v>
      </c>
    </row>
    <row r="4505" spans="9:13" x14ac:dyDescent="0.25">
      <c r="I4505" s="134">
        <f t="shared" si="263"/>
        <v>0.47800000000000037</v>
      </c>
      <c r="J4505" s="134">
        <f>IF('2-E-Communication'!$AI$65="no","",ROUND($I4505,4))</f>
        <v>0.47799999999999998</v>
      </c>
      <c r="K4505" s="134">
        <f>IF('2-E-Communication'!$AI$66="no","",ROUND($I4505,4))</f>
        <v>0.47799999999999998</v>
      </c>
      <c r="L4505" s="134">
        <f>IF('2-E-Communication'!$AI$67="no","",ROUND($I4505,4))</f>
        <v>0.47799999999999998</v>
      </c>
      <c r="M4505" s="134">
        <f>IF('2-E-Communication'!$AI$68="no","",ROUND($I4505,4))</f>
        <v>0.47799999999999998</v>
      </c>
    </row>
    <row r="4506" spans="9:13" x14ac:dyDescent="0.25">
      <c r="I4506" s="134">
        <f t="shared" si="263"/>
        <v>0.47900000000000037</v>
      </c>
      <c r="J4506" s="134">
        <f>IF('2-E-Communication'!$AI$65="no","",ROUND($I4506,4))</f>
        <v>0.47899999999999998</v>
      </c>
      <c r="K4506" s="134">
        <f>IF('2-E-Communication'!$AI$66="no","",ROUND($I4506,4))</f>
        <v>0.47899999999999998</v>
      </c>
      <c r="L4506" s="134">
        <f>IF('2-E-Communication'!$AI$67="no","",ROUND($I4506,4))</f>
        <v>0.47899999999999998</v>
      </c>
      <c r="M4506" s="134">
        <f>IF('2-E-Communication'!$AI$68="no","",ROUND($I4506,4))</f>
        <v>0.47899999999999998</v>
      </c>
    </row>
    <row r="4507" spans="9:13" x14ac:dyDescent="0.25">
      <c r="I4507" s="134">
        <f t="shared" si="263"/>
        <v>0.48000000000000037</v>
      </c>
      <c r="J4507" s="134">
        <f>IF('2-E-Communication'!$AI$65="no","",ROUND($I4507,4))</f>
        <v>0.48</v>
      </c>
      <c r="K4507" s="134">
        <f>IF('2-E-Communication'!$AI$66="no","",ROUND($I4507,4))</f>
        <v>0.48</v>
      </c>
      <c r="L4507" s="134">
        <f>IF('2-E-Communication'!$AI$67="no","",ROUND($I4507,4))</f>
        <v>0.48</v>
      </c>
      <c r="M4507" s="134">
        <f>IF('2-E-Communication'!$AI$68="no","",ROUND($I4507,4))</f>
        <v>0.48</v>
      </c>
    </row>
    <row r="4508" spans="9:13" x14ac:dyDescent="0.25">
      <c r="I4508" s="134">
        <f t="shared" si="263"/>
        <v>0.48100000000000037</v>
      </c>
      <c r="J4508" s="134">
        <f>IF('2-E-Communication'!$AI$65="no","",ROUND($I4508,4))</f>
        <v>0.48099999999999998</v>
      </c>
      <c r="K4508" s="134">
        <f>IF('2-E-Communication'!$AI$66="no","",ROUND($I4508,4))</f>
        <v>0.48099999999999998</v>
      </c>
      <c r="L4508" s="134">
        <f>IF('2-E-Communication'!$AI$67="no","",ROUND($I4508,4))</f>
        <v>0.48099999999999998</v>
      </c>
      <c r="M4508" s="134">
        <f>IF('2-E-Communication'!$AI$68="no","",ROUND($I4508,4))</f>
        <v>0.48099999999999998</v>
      </c>
    </row>
    <row r="4509" spans="9:13" x14ac:dyDescent="0.25">
      <c r="I4509" s="134">
        <f t="shared" si="263"/>
        <v>0.48200000000000037</v>
      </c>
      <c r="J4509" s="134">
        <f>IF('2-E-Communication'!$AI$65="no","",ROUND($I4509,4))</f>
        <v>0.48199999999999998</v>
      </c>
      <c r="K4509" s="134">
        <f>IF('2-E-Communication'!$AI$66="no","",ROUND($I4509,4))</f>
        <v>0.48199999999999998</v>
      </c>
      <c r="L4509" s="134">
        <f>IF('2-E-Communication'!$AI$67="no","",ROUND($I4509,4))</f>
        <v>0.48199999999999998</v>
      </c>
      <c r="M4509" s="134">
        <f>IF('2-E-Communication'!$AI$68="no","",ROUND($I4509,4))</f>
        <v>0.48199999999999998</v>
      </c>
    </row>
    <row r="4510" spans="9:13" x14ac:dyDescent="0.25">
      <c r="I4510" s="134">
        <f t="shared" si="263"/>
        <v>0.48300000000000037</v>
      </c>
      <c r="J4510" s="134">
        <f>IF('2-E-Communication'!$AI$65="no","",ROUND($I4510,4))</f>
        <v>0.48299999999999998</v>
      </c>
      <c r="K4510" s="134">
        <f>IF('2-E-Communication'!$AI$66="no","",ROUND($I4510,4))</f>
        <v>0.48299999999999998</v>
      </c>
      <c r="L4510" s="134">
        <f>IF('2-E-Communication'!$AI$67="no","",ROUND($I4510,4))</f>
        <v>0.48299999999999998</v>
      </c>
      <c r="M4510" s="134">
        <f>IF('2-E-Communication'!$AI$68="no","",ROUND($I4510,4))</f>
        <v>0.48299999999999998</v>
      </c>
    </row>
    <row r="4511" spans="9:13" x14ac:dyDescent="0.25">
      <c r="I4511" s="134">
        <f t="shared" si="263"/>
        <v>0.48400000000000037</v>
      </c>
      <c r="J4511" s="134">
        <f>IF('2-E-Communication'!$AI$65="no","",ROUND($I4511,4))</f>
        <v>0.48399999999999999</v>
      </c>
      <c r="K4511" s="134">
        <f>IF('2-E-Communication'!$AI$66="no","",ROUND($I4511,4))</f>
        <v>0.48399999999999999</v>
      </c>
      <c r="L4511" s="134">
        <f>IF('2-E-Communication'!$AI$67="no","",ROUND($I4511,4))</f>
        <v>0.48399999999999999</v>
      </c>
      <c r="M4511" s="134">
        <f>IF('2-E-Communication'!$AI$68="no","",ROUND($I4511,4))</f>
        <v>0.48399999999999999</v>
      </c>
    </row>
    <row r="4512" spans="9:13" x14ac:dyDescent="0.25">
      <c r="I4512" s="134">
        <f t="shared" si="263"/>
        <v>0.48500000000000038</v>
      </c>
      <c r="J4512" s="134">
        <f>IF('2-E-Communication'!$AI$65="no","",ROUND($I4512,4))</f>
        <v>0.48499999999999999</v>
      </c>
      <c r="K4512" s="134">
        <f>IF('2-E-Communication'!$AI$66="no","",ROUND($I4512,4))</f>
        <v>0.48499999999999999</v>
      </c>
      <c r="L4512" s="134">
        <f>IF('2-E-Communication'!$AI$67="no","",ROUND($I4512,4))</f>
        <v>0.48499999999999999</v>
      </c>
      <c r="M4512" s="134">
        <f>IF('2-E-Communication'!$AI$68="no","",ROUND($I4512,4))</f>
        <v>0.48499999999999999</v>
      </c>
    </row>
    <row r="4513" spans="9:13" x14ac:dyDescent="0.25">
      <c r="I4513" s="134">
        <f t="shared" si="263"/>
        <v>0.48600000000000038</v>
      </c>
      <c r="J4513" s="134">
        <f>IF('2-E-Communication'!$AI$65="no","",ROUND($I4513,4))</f>
        <v>0.48599999999999999</v>
      </c>
      <c r="K4513" s="134">
        <f>IF('2-E-Communication'!$AI$66="no","",ROUND($I4513,4))</f>
        <v>0.48599999999999999</v>
      </c>
      <c r="L4513" s="134">
        <f>IF('2-E-Communication'!$AI$67="no","",ROUND($I4513,4))</f>
        <v>0.48599999999999999</v>
      </c>
      <c r="M4513" s="134">
        <f>IF('2-E-Communication'!$AI$68="no","",ROUND($I4513,4))</f>
        <v>0.48599999999999999</v>
      </c>
    </row>
    <row r="4514" spans="9:13" x14ac:dyDescent="0.25">
      <c r="I4514" s="134">
        <f t="shared" si="263"/>
        <v>0.48700000000000038</v>
      </c>
      <c r="J4514" s="134">
        <f>IF('2-E-Communication'!$AI$65="no","",ROUND($I4514,4))</f>
        <v>0.48699999999999999</v>
      </c>
      <c r="K4514" s="134">
        <f>IF('2-E-Communication'!$AI$66="no","",ROUND($I4514,4))</f>
        <v>0.48699999999999999</v>
      </c>
      <c r="L4514" s="134">
        <f>IF('2-E-Communication'!$AI$67="no","",ROUND($I4514,4))</f>
        <v>0.48699999999999999</v>
      </c>
      <c r="M4514" s="134">
        <f>IF('2-E-Communication'!$AI$68="no","",ROUND($I4514,4))</f>
        <v>0.48699999999999999</v>
      </c>
    </row>
    <row r="4515" spans="9:13" x14ac:dyDescent="0.25">
      <c r="I4515" s="134">
        <f t="shared" si="263"/>
        <v>0.48800000000000038</v>
      </c>
      <c r="J4515" s="134">
        <f>IF('2-E-Communication'!$AI$65="no","",ROUND($I4515,4))</f>
        <v>0.48799999999999999</v>
      </c>
      <c r="K4515" s="134">
        <f>IF('2-E-Communication'!$AI$66="no","",ROUND($I4515,4))</f>
        <v>0.48799999999999999</v>
      </c>
      <c r="L4515" s="134">
        <f>IF('2-E-Communication'!$AI$67="no","",ROUND($I4515,4))</f>
        <v>0.48799999999999999</v>
      </c>
      <c r="M4515" s="134">
        <f>IF('2-E-Communication'!$AI$68="no","",ROUND($I4515,4))</f>
        <v>0.48799999999999999</v>
      </c>
    </row>
    <row r="4516" spans="9:13" x14ac:dyDescent="0.25">
      <c r="I4516" s="134">
        <f t="shared" si="263"/>
        <v>0.48900000000000038</v>
      </c>
      <c r="J4516" s="134">
        <f>IF('2-E-Communication'!$AI$65="no","",ROUND($I4516,4))</f>
        <v>0.48899999999999999</v>
      </c>
      <c r="K4516" s="134">
        <f>IF('2-E-Communication'!$AI$66="no","",ROUND($I4516,4))</f>
        <v>0.48899999999999999</v>
      </c>
      <c r="L4516" s="134">
        <f>IF('2-E-Communication'!$AI$67="no","",ROUND($I4516,4))</f>
        <v>0.48899999999999999</v>
      </c>
      <c r="M4516" s="134">
        <f>IF('2-E-Communication'!$AI$68="no","",ROUND($I4516,4))</f>
        <v>0.48899999999999999</v>
      </c>
    </row>
    <row r="4517" spans="9:13" x14ac:dyDescent="0.25">
      <c r="I4517" s="134">
        <f t="shared" si="263"/>
        <v>0.49000000000000038</v>
      </c>
      <c r="J4517" s="134">
        <f>IF('2-E-Communication'!$AI$65="no","",ROUND($I4517,4))</f>
        <v>0.49</v>
      </c>
      <c r="K4517" s="134">
        <f>IF('2-E-Communication'!$AI$66="no","",ROUND($I4517,4))</f>
        <v>0.49</v>
      </c>
      <c r="L4517" s="134">
        <f>IF('2-E-Communication'!$AI$67="no","",ROUND($I4517,4))</f>
        <v>0.49</v>
      </c>
      <c r="M4517" s="134">
        <f>IF('2-E-Communication'!$AI$68="no","",ROUND($I4517,4))</f>
        <v>0.49</v>
      </c>
    </row>
    <row r="4518" spans="9:13" x14ac:dyDescent="0.25">
      <c r="I4518" s="134">
        <f t="shared" si="263"/>
        <v>0.49100000000000038</v>
      </c>
      <c r="J4518" s="134">
        <f>IF('2-E-Communication'!$AI$65="no","",ROUND($I4518,4))</f>
        <v>0.49099999999999999</v>
      </c>
      <c r="K4518" s="134">
        <f>IF('2-E-Communication'!$AI$66="no","",ROUND($I4518,4))</f>
        <v>0.49099999999999999</v>
      </c>
      <c r="L4518" s="134">
        <f>IF('2-E-Communication'!$AI$67="no","",ROUND($I4518,4))</f>
        <v>0.49099999999999999</v>
      </c>
      <c r="M4518" s="134">
        <f>IF('2-E-Communication'!$AI$68="no","",ROUND($I4518,4))</f>
        <v>0.49099999999999999</v>
      </c>
    </row>
    <row r="4519" spans="9:13" x14ac:dyDescent="0.25">
      <c r="I4519" s="134">
        <f t="shared" si="263"/>
        <v>0.49200000000000038</v>
      </c>
      <c r="J4519" s="134">
        <f>IF('2-E-Communication'!$AI$65="no","",ROUND($I4519,4))</f>
        <v>0.49199999999999999</v>
      </c>
      <c r="K4519" s="134">
        <f>IF('2-E-Communication'!$AI$66="no","",ROUND($I4519,4))</f>
        <v>0.49199999999999999</v>
      </c>
      <c r="L4519" s="134">
        <f>IF('2-E-Communication'!$AI$67="no","",ROUND($I4519,4))</f>
        <v>0.49199999999999999</v>
      </c>
      <c r="M4519" s="134">
        <f>IF('2-E-Communication'!$AI$68="no","",ROUND($I4519,4))</f>
        <v>0.49199999999999999</v>
      </c>
    </row>
    <row r="4520" spans="9:13" x14ac:dyDescent="0.25">
      <c r="I4520" s="134">
        <f t="shared" si="263"/>
        <v>0.49300000000000038</v>
      </c>
      <c r="J4520" s="134">
        <f>IF('2-E-Communication'!$AI$65="no","",ROUND($I4520,4))</f>
        <v>0.49299999999999999</v>
      </c>
      <c r="K4520" s="134">
        <f>IF('2-E-Communication'!$AI$66="no","",ROUND($I4520,4))</f>
        <v>0.49299999999999999</v>
      </c>
      <c r="L4520" s="134">
        <f>IF('2-E-Communication'!$AI$67="no","",ROUND($I4520,4))</f>
        <v>0.49299999999999999</v>
      </c>
      <c r="M4520" s="134">
        <f>IF('2-E-Communication'!$AI$68="no","",ROUND($I4520,4))</f>
        <v>0.49299999999999999</v>
      </c>
    </row>
    <row r="4521" spans="9:13" x14ac:dyDescent="0.25">
      <c r="I4521" s="134">
        <f t="shared" si="263"/>
        <v>0.49400000000000038</v>
      </c>
      <c r="J4521" s="134">
        <f>IF('2-E-Communication'!$AI$65="no","",ROUND($I4521,4))</f>
        <v>0.49399999999999999</v>
      </c>
      <c r="K4521" s="134">
        <f>IF('2-E-Communication'!$AI$66="no","",ROUND($I4521,4))</f>
        <v>0.49399999999999999</v>
      </c>
      <c r="L4521" s="134">
        <f>IF('2-E-Communication'!$AI$67="no","",ROUND($I4521,4))</f>
        <v>0.49399999999999999</v>
      </c>
      <c r="M4521" s="134">
        <f>IF('2-E-Communication'!$AI$68="no","",ROUND($I4521,4))</f>
        <v>0.49399999999999999</v>
      </c>
    </row>
    <row r="4522" spans="9:13" x14ac:dyDescent="0.25">
      <c r="I4522" s="134">
        <f t="shared" si="263"/>
        <v>0.49500000000000038</v>
      </c>
      <c r="J4522" s="134">
        <f>IF('2-E-Communication'!$AI$65="no","",ROUND($I4522,4))</f>
        <v>0.495</v>
      </c>
      <c r="K4522" s="134">
        <f>IF('2-E-Communication'!$AI$66="no","",ROUND($I4522,4))</f>
        <v>0.495</v>
      </c>
      <c r="L4522" s="134">
        <f>IF('2-E-Communication'!$AI$67="no","",ROUND($I4522,4))</f>
        <v>0.495</v>
      </c>
      <c r="M4522" s="134">
        <f>IF('2-E-Communication'!$AI$68="no","",ROUND($I4522,4))</f>
        <v>0.495</v>
      </c>
    </row>
    <row r="4523" spans="9:13" x14ac:dyDescent="0.25">
      <c r="I4523" s="134">
        <f t="shared" si="263"/>
        <v>0.49600000000000039</v>
      </c>
      <c r="J4523" s="134">
        <f>IF('2-E-Communication'!$AI$65="no","",ROUND($I4523,4))</f>
        <v>0.496</v>
      </c>
      <c r="K4523" s="134">
        <f>IF('2-E-Communication'!$AI$66="no","",ROUND($I4523,4))</f>
        <v>0.496</v>
      </c>
      <c r="L4523" s="134">
        <f>IF('2-E-Communication'!$AI$67="no","",ROUND($I4523,4))</f>
        <v>0.496</v>
      </c>
      <c r="M4523" s="134">
        <f>IF('2-E-Communication'!$AI$68="no","",ROUND($I4523,4))</f>
        <v>0.496</v>
      </c>
    </row>
    <row r="4524" spans="9:13" x14ac:dyDescent="0.25">
      <c r="I4524" s="134">
        <f t="shared" si="263"/>
        <v>0.49700000000000039</v>
      </c>
      <c r="J4524" s="134">
        <f>IF('2-E-Communication'!$AI$65="no","",ROUND($I4524,4))</f>
        <v>0.497</v>
      </c>
      <c r="K4524" s="134">
        <f>IF('2-E-Communication'!$AI$66="no","",ROUND($I4524,4))</f>
        <v>0.497</v>
      </c>
      <c r="L4524" s="134">
        <f>IF('2-E-Communication'!$AI$67="no","",ROUND($I4524,4))</f>
        <v>0.497</v>
      </c>
      <c r="M4524" s="134">
        <f>IF('2-E-Communication'!$AI$68="no","",ROUND($I4524,4))</f>
        <v>0.497</v>
      </c>
    </row>
    <row r="4525" spans="9:13" x14ac:dyDescent="0.25">
      <c r="I4525" s="134">
        <f t="shared" si="263"/>
        <v>0.49800000000000039</v>
      </c>
      <c r="J4525" s="134">
        <f>IF('2-E-Communication'!$AI$65="no","",ROUND($I4525,4))</f>
        <v>0.498</v>
      </c>
      <c r="K4525" s="134">
        <f>IF('2-E-Communication'!$AI$66="no","",ROUND($I4525,4))</f>
        <v>0.498</v>
      </c>
      <c r="L4525" s="134">
        <f>IF('2-E-Communication'!$AI$67="no","",ROUND($I4525,4))</f>
        <v>0.498</v>
      </c>
      <c r="M4525" s="134">
        <f>IF('2-E-Communication'!$AI$68="no","",ROUND($I4525,4))</f>
        <v>0.498</v>
      </c>
    </row>
    <row r="4526" spans="9:13" x14ac:dyDescent="0.25">
      <c r="I4526" s="134">
        <f t="shared" si="263"/>
        <v>0.49900000000000039</v>
      </c>
      <c r="J4526" s="134">
        <f>IF('2-E-Communication'!$AI$65="no","",ROUND($I4526,4))</f>
        <v>0.499</v>
      </c>
      <c r="K4526" s="134">
        <f>IF('2-E-Communication'!$AI$66="no","",ROUND($I4526,4))</f>
        <v>0.499</v>
      </c>
      <c r="L4526" s="134">
        <f>IF('2-E-Communication'!$AI$67="no","",ROUND($I4526,4))</f>
        <v>0.499</v>
      </c>
      <c r="M4526" s="134">
        <f>IF('2-E-Communication'!$AI$68="no","",ROUND($I4526,4))</f>
        <v>0.499</v>
      </c>
    </row>
    <row r="4527" spans="9:13" x14ac:dyDescent="0.25">
      <c r="I4527" s="134">
        <f t="shared" si="263"/>
        <v>0.50000000000000033</v>
      </c>
      <c r="J4527" s="134">
        <f>IF('2-E-Communication'!$AI$65="no","",ROUND($I4527,4))</f>
        <v>0.5</v>
      </c>
      <c r="K4527" s="134">
        <f>IF('2-E-Communication'!$AI$66="no","",ROUND($I4527,4))</f>
        <v>0.5</v>
      </c>
      <c r="L4527" s="134">
        <f>IF('2-E-Communication'!$AI$67="no","",ROUND($I4527,4))</f>
        <v>0.5</v>
      </c>
      <c r="M4527" s="134">
        <f>IF('2-E-Communication'!$AI$68="no","",ROUND($I4527,4))</f>
        <v>0.5</v>
      </c>
    </row>
    <row r="4528" spans="9:13" x14ac:dyDescent="0.25">
      <c r="I4528" s="134">
        <f t="shared" si="263"/>
        <v>0.50100000000000033</v>
      </c>
      <c r="J4528" s="134">
        <f>IF('2-E-Communication'!$AI$65="no","",ROUND($I4528,4))</f>
        <v>0.501</v>
      </c>
      <c r="K4528" s="134">
        <f>IF('2-E-Communication'!$AI$66="no","",ROUND($I4528,4))</f>
        <v>0.501</v>
      </c>
      <c r="L4528" s="134">
        <f>IF('2-E-Communication'!$AI$67="no","",ROUND($I4528,4))</f>
        <v>0.501</v>
      </c>
      <c r="M4528" s="134">
        <f>IF('2-E-Communication'!$AI$68="no","",ROUND($I4528,4))</f>
        <v>0.501</v>
      </c>
    </row>
    <row r="4529" spans="9:13" x14ac:dyDescent="0.25">
      <c r="I4529" s="134">
        <f t="shared" si="263"/>
        <v>0.50200000000000033</v>
      </c>
      <c r="J4529" s="134">
        <f>IF('2-E-Communication'!$AI$65="no","",ROUND($I4529,4))</f>
        <v>0.502</v>
      </c>
      <c r="K4529" s="134">
        <f>IF('2-E-Communication'!$AI$66="no","",ROUND($I4529,4))</f>
        <v>0.502</v>
      </c>
      <c r="L4529" s="134">
        <f>IF('2-E-Communication'!$AI$67="no","",ROUND($I4529,4))</f>
        <v>0.502</v>
      </c>
      <c r="M4529" s="134">
        <f>IF('2-E-Communication'!$AI$68="no","",ROUND($I4529,4))</f>
        <v>0.502</v>
      </c>
    </row>
    <row r="4530" spans="9:13" x14ac:dyDescent="0.25">
      <c r="I4530" s="134">
        <f t="shared" si="263"/>
        <v>0.50300000000000034</v>
      </c>
      <c r="J4530" s="134">
        <f>IF('2-E-Communication'!$AI$65="no","",ROUND($I4530,4))</f>
        <v>0.503</v>
      </c>
      <c r="K4530" s="134">
        <f>IF('2-E-Communication'!$AI$66="no","",ROUND($I4530,4))</f>
        <v>0.503</v>
      </c>
      <c r="L4530" s="134">
        <f>IF('2-E-Communication'!$AI$67="no","",ROUND($I4530,4))</f>
        <v>0.503</v>
      </c>
      <c r="M4530" s="134">
        <f>IF('2-E-Communication'!$AI$68="no","",ROUND($I4530,4))</f>
        <v>0.503</v>
      </c>
    </row>
    <row r="4531" spans="9:13" x14ac:dyDescent="0.25">
      <c r="I4531" s="134">
        <f t="shared" si="263"/>
        <v>0.50400000000000034</v>
      </c>
      <c r="J4531" s="134">
        <f>IF('2-E-Communication'!$AI$65="no","",ROUND($I4531,4))</f>
        <v>0.504</v>
      </c>
      <c r="K4531" s="134">
        <f>IF('2-E-Communication'!$AI$66="no","",ROUND($I4531,4))</f>
        <v>0.504</v>
      </c>
      <c r="L4531" s="134">
        <f>IF('2-E-Communication'!$AI$67="no","",ROUND($I4531,4))</f>
        <v>0.504</v>
      </c>
      <c r="M4531" s="134">
        <f>IF('2-E-Communication'!$AI$68="no","",ROUND($I4531,4))</f>
        <v>0.504</v>
      </c>
    </row>
    <row r="4532" spans="9:13" x14ac:dyDescent="0.25">
      <c r="I4532" s="134">
        <f t="shared" ref="I4532:I4595" si="264">I4531+0.001</f>
        <v>0.50500000000000034</v>
      </c>
      <c r="J4532" s="134">
        <f>IF('2-E-Communication'!$AI$65="no","",ROUND($I4532,4))</f>
        <v>0.505</v>
      </c>
      <c r="K4532" s="134">
        <f>IF('2-E-Communication'!$AI$66="no","",ROUND($I4532,4))</f>
        <v>0.505</v>
      </c>
      <c r="L4532" s="134">
        <f>IF('2-E-Communication'!$AI$67="no","",ROUND($I4532,4))</f>
        <v>0.505</v>
      </c>
      <c r="M4532" s="134">
        <f>IF('2-E-Communication'!$AI$68="no","",ROUND($I4532,4))</f>
        <v>0.505</v>
      </c>
    </row>
    <row r="4533" spans="9:13" x14ac:dyDescent="0.25">
      <c r="I4533" s="134">
        <f t="shared" si="264"/>
        <v>0.50600000000000034</v>
      </c>
      <c r="J4533" s="134">
        <f>IF('2-E-Communication'!$AI$65="no","",ROUND($I4533,4))</f>
        <v>0.50600000000000001</v>
      </c>
      <c r="K4533" s="134">
        <f>IF('2-E-Communication'!$AI$66="no","",ROUND($I4533,4))</f>
        <v>0.50600000000000001</v>
      </c>
      <c r="L4533" s="134">
        <f>IF('2-E-Communication'!$AI$67="no","",ROUND($I4533,4))</f>
        <v>0.50600000000000001</v>
      </c>
      <c r="M4533" s="134">
        <f>IF('2-E-Communication'!$AI$68="no","",ROUND($I4533,4))</f>
        <v>0.50600000000000001</v>
      </c>
    </row>
    <row r="4534" spans="9:13" x14ac:dyDescent="0.25">
      <c r="I4534" s="134">
        <f t="shared" si="264"/>
        <v>0.50700000000000034</v>
      </c>
      <c r="J4534" s="134">
        <f>IF('2-E-Communication'!$AI$65="no","",ROUND($I4534,4))</f>
        <v>0.50700000000000001</v>
      </c>
      <c r="K4534" s="134">
        <f>IF('2-E-Communication'!$AI$66="no","",ROUND($I4534,4))</f>
        <v>0.50700000000000001</v>
      </c>
      <c r="L4534" s="134">
        <f>IF('2-E-Communication'!$AI$67="no","",ROUND($I4534,4))</f>
        <v>0.50700000000000001</v>
      </c>
      <c r="M4534" s="134">
        <f>IF('2-E-Communication'!$AI$68="no","",ROUND($I4534,4))</f>
        <v>0.50700000000000001</v>
      </c>
    </row>
    <row r="4535" spans="9:13" x14ac:dyDescent="0.25">
      <c r="I4535" s="134">
        <f t="shared" si="264"/>
        <v>0.50800000000000034</v>
      </c>
      <c r="J4535" s="134">
        <f>IF('2-E-Communication'!$AI$65="no","",ROUND($I4535,4))</f>
        <v>0.50800000000000001</v>
      </c>
      <c r="K4535" s="134">
        <f>IF('2-E-Communication'!$AI$66="no","",ROUND($I4535,4))</f>
        <v>0.50800000000000001</v>
      </c>
      <c r="L4535" s="134">
        <f>IF('2-E-Communication'!$AI$67="no","",ROUND($I4535,4))</f>
        <v>0.50800000000000001</v>
      </c>
      <c r="M4535" s="134">
        <f>IF('2-E-Communication'!$AI$68="no","",ROUND($I4535,4))</f>
        <v>0.50800000000000001</v>
      </c>
    </row>
    <row r="4536" spans="9:13" x14ac:dyDescent="0.25">
      <c r="I4536" s="134">
        <f t="shared" si="264"/>
        <v>0.50900000000000034</v>
      </c>
      <c r="J4536" s="134">
        <f>IF('2-E-Communication'!$AI$65="no","",ROUND($I4536,4))</f>
        <v>0.50900000000000001</v>
      </c>
      <c r="K4536" s="134">
        <f>IF('2-E-Communication'!$AI$66="no","",ROUND($I4536,4))</f>
        <v>0.50900000000000001</v>
      </c>
      <c r="L4536" s="134">
        <f>IF('2-E-Communication'!$AI$67="no","",ROUND($I4536,4))</f>
        <v>0.50900000000000001</v>
      </c>
      <c r="M4536" s="134">
        <f>IF('2-E-Communication'!$AI$68="no","",ROUND($I4536,4))</f>
        <v>0.50900000000000001</v>
      </c>
    </row>
    <row r="4537" spans="9:13" x14ac:dyDescent="0.25">
      <c r="I4537" s="134">
        <f t="shared" si="264"/>
        <v>0.51000000000000034</v>
      </c>
      <c r="J4537" s="134">
        <f>IF('2-E-Communication'!$AI$65="no","",ROUND($I4537,4))</f>
        <v>0.51</v>
      </c>
      <c r="K4537" s="134">
        <f>IF('2-E-Communication'!$AI$66="no","",ROUND($I4537,4))</f>
        <v>0.51</v>
      </c>
      <c r="L4537" s="134">
        <f>IF('2-E-Communication'!$AI$67="no","",ROUND($I4537,4))</f>
        <v>0.51</v>
      </c>
      <c r="M4537" s="134">
        <f>IF('2-E-Communication'!$AI$68="no","",ROUND($I4537,4))</f>
        <v>0.51</v>
      </c>
    </row>
    <row r="4538" spans="9:13" x14ac:dyDescent="0.25">
      <c r="I4538" s="134">
        <f t="shared" si="264"/>
        <v>0.51100000000000034</v>
      </c>
      <c r="J4538" s="134">
        <f>IF('2-E-Communication'!$AI$65="no","",ROUND($I4538,4))</f>
        <v>0.51100000000000001</v>
      </c>
      <c r="K4538" s="134">
        <f>IF('2-E-Communication'!$AI$66="no","",ROUND($I4538,4))</f>
        <v>0.51100000000000001</v>
      </c>
      <c r="L4538" s="134">
        <f>IF('2-E-Communication'!$AI$67="no","",ROUND($I4538,4))</f>
        <v>0.51100000000000001</v>
      </c>
      <c r="M4538" s="134">
        <f>IF('2-E-Communication'!$AI$68="no","",ROUND($I4538,4))</f>
        <v>0.51100000000000001</v>
      </c>
    </row>
    <row r="4539" spans="9:13" x14ac:dyDescent="0.25">
      <c r="I4539" s="134">
        <f t="shared" si="264"/>
        <v>0.51200000000000034</v>
      </c>
      <c r="J4539" s="134">
        <f>IF('2-E-Communication'!$AI$65="no","",ROUND($I4539,4))</f>
        <v>0.51200000000000001</v>
      </c>
      <c r="K4539" s="134">
        <f>IF('2-E-Communication'!$AI$66="no","",ROUND($I4539,4))</f>
        <v>0.51200000000000001</v>
      </c>
      <c r="L4539" s="134">
        <f>IF('2-E-Communication'!$AI$67="no","",ROUND($I4539,4))</f>
        <v>0.51200000000000001</v>
      </c>
      <c r="M4539" s="134">
        <f>IF('2-E-Communication'!$AI$68="no","",ROUND($I4539,4))</f>
        <v>0.51200000000000001</v>
      </c>
    </row>
    <row r="4540" spans="9:13" x14ac:dyDescent="0.25">
      <c r="I4540" s="134">
        <f t="shared" si="264"/>
        <v>0.51300000000000034</v>
      </c>
      <c r="J4540" s="134">
        <f>IF('2-E-Communication'!$AI$65="no","",ROUND($I4540,4))</f>
        <v>0.51300000000000001</v>
      </c>
      <c r="K4540" s="134">
        <f>IF('2-E-Communication'!$AI$66="no","",ROUND($I4540,4))</f>
        <v>0.51300000000000001</v>
      </c>
      <c r="L4540" s="134">
        <f>IF('2-E-Communication'!$AI$67="no","",ROUND($I4540,4))</f>
        <v>0.51300000000000001</v>
      </c>
      <c r="M4540" s="134">
        <f>IF('2-E-Communication'!$AI$68="no","",ROUND($I4540,4))</f>
        <v>0.51300000000000001</v>
      </c>
    </row>
    <row r="4541" spans="9:13" x14ac:dyDescent="0.25">
      <c r="I4541" s="134">
        <f t="shared" si="264"/>
        <v>0.51400000000000035</v>
      </c>
      <c r="J4541" s="134">
        <f>IF('2-E-Communication'!$AI$65="no","",ROUND($I4541,4))</f>
        <v>0.51400000000000001</v>
      </c>
      <c r="K4541" s="134">
        <f>IF('2-E-Communication'!$AI$66="no","",ROUND($I4541,4))</f>
        <v>0.51400000000000001</v>
      </c>
      <c r="L4541" s="134">
        <f>IF('2-E-Communication'!$AI$67="no","",ROUND($I4541,4))</f>
        <v>0.51400000000000001</v>
      </c>
      <c r="M4541" s="134">
        <f>IF('2-E-Communication'!$AI$68="no","",ROUND($I4541,4))</f>
        <v>0.51400000000000001</v>
      </c>
    </row>
    <row r="4542" spans="9:13" x14ac:dyDescent="0.25">
      <c r="I4542" s="134">
        <f t="shared" si="264"/>
        <v>0.51500000000000035</v>
      </c>
      <c r="J4542" s="134">
        <f>IF('2-E-Communication'!$AI$65="no","",ROUND($I4542,4))</f>
        <v>0.51500000000000001</v>
      </c>
      <c r="K4542" s="134">
        <f>IF('2-E-Communication'!$AI$66="no","",ROUND($I4542,4))</f>
        <v>0.51500000000000001</v>
      </c>
      <c r="L4542" s="134">
        <f>IF('2-E-Communication'!$AI$67="no","",ROUND($I4542,4))</f>
        <v>0.51500000000000001</v>
      </c>
      <c r="M4542" s="134">
        <f>IF('2-E-Communication'!$AI$68="no","",ROUND($I4542,4))</f>
        <v>0.51500000000000001</v>
      </c>
    </row>
    <row r="4543" spans="9:13" x14ac:dyDescent="0.25">
      <c r="I4543" s="134">
        <f t="shared" si="264"/>
        <v>0.51600000000000035</v>
      </c>
      <c r="J4543" s="134">
        <f>IF('2-E-Communication'!$AI$65="no","",ROUND($I4543,4))</f>
        <v>0.51600000000000001</v>
      </c>
      <c r="K4543" s="134">
        <f>IF('2-E-Communication'!$AI$66="no","",ROUND($I4543,4))</f>
        <v>0.51600000000000001</v>
      </c>
      <c r="L4543" s="134">
        <f>IF('2-E-Communication'!$AI$67="no","",ROUND($I4543,4))</f>
        <v>0.51600000000000001</v>
      </c>
      <c r="M4543" s="134">
        <f>IF('2-E-Communication'!$AI$68="no","",ROUND($I4543,4))</f>
        <v>0.51600000000000001</v>
      </c>
    </row>
    <row r="4544" spans="9:13" x14ac:dyDescent="0.25">
      <c r="I4544" s="134">
        <f t="shared" si="264"/>
        <v>0.51700000000000035</v>
      </c>
      <c r="J4544" s="134">
        <f>IF('2-E-Communication'!$AI$65="no","",ROUND($I4544,4))</f>
        <v>0.51700000000000002</v>
      </c>
      <c r="K4544" s="134">
        <f>IF('2-E-Communication'!$AI$66="no","",ROUND($I4544,4))</f>
        <v>0.51700000000000002</v>
      </c>
      <c r="L4544" s="134">
        <f>IF('2-E-Communication'!$AI$67="no","",ROUND($I4544,4))</f>
        <v>0.51700000000000002</v>
      </c>
      <c r="M4544" s="134">
        <f>IF('2-E-Communication'!$AI$68="no","",ROUND($I4544,4))</f>
        <v>0.51700000000000002</v>
      </c>
    </row>
    <row r="4545" spans="9:13" x14ac:dyDescent="0.25">
      <c r="I4545" s="134">
        <f t="shared" si="264"/>
        <v>0.51800000000000035</v>
      </c>
      <c r="J4545" s="134">
        <f>IF('2-E-Communication'!$AI$65="no","",ROUND($I4545,4))</f>
        <v>0.51800000000000002</v>
      </c>
      <c r="K4545" s="134">
        <f>IF('2-E-Communication'!$AI$66="no","",ROUND($I4545,4))</f>
        <v>0.51800000000000002</v>
      </c>
      <c r="L4545" s="134">
        <f>IF('2-E-Communication'!$AI$67="no","",ROUND($I4545,4))</f>
        <v>0.51800000000000002</v>
      </c>
      <c r="M4545" s="134">
        <f>IF('2-E-Communication'!$AI$68="no","",ROUND($I4545,4))</f>
        <v>0.51800000000000002</v>
      </c>
    </row>
    <row r="4546" spans="9:13" x14ac:dyDescent="0.25">
      <c r="I4546" s="134">
        <f t="shared" si="264"/>
        <v>0.51900000000000035</v>
      </c>
      <c r="J4546" s="134">
        <f>IF('2-E-Communication'!$AI$65="no","",ROUND($I4546,4))</f>
        <v>0.51900000000000002</v>
      </c>
      <c r="K4546" s="134">
        <f>IF('2-E-Communication'!$AI$66="no","",ROUND($I4546,4))</f>
        <v>0.51900000000000002</v>
      </c>
      <c r="L4546" s="134">
        <f>IF('2-E-Communication'!$AI$67="no","",ROUND($I4546,4))</f>
        <v>0.51900000000000002</v>
      </c>
      <c r="M4546" s="134">
        <f>IF('2-E-Communication'!$AI$68="no","",ROUND($I4546,4))</f>
        <v>0.51900000000000002</v>
      </c>
    </row>
    <row r="4547" spans="9:13" x14ac:dyDescent="0.25">
      <c r="I4547" s="134">
        <f t="shared" si="264"/>
        <v>0.52000000000000035</v>
      </c>
      <c r="J4547" s="134">
        <f>IF('2-E-Communication'!$AI$65="no","",ROUND($I4547,4))</f>
        <v>0.52</v>
      </c>
      <c r="K4547" s="134">
        <f>IF('2-E-Communication'!$AI$66="no","",ROUND($I4547,4))</f>
        <v>0.52</v>
      </c>
      <c r="L4547" s="134">
        <f>IF('2-E-Communication'!$AI$67="no","",ROUND($I4547,4))</f>
        <v>0.52</v>
      </c>
      <c r="M4547" s="134">
        <f>IF('2-E-Communication'!$AI$68="no","",ROUND($I4547,4))</f>
        <v>0.52</v>
      </c>
    </row>
    <row r="4548" spans="9:13" x14ac:dyDescent="0.25">
      <c r="I4548" s="134">
        <f t="shared" si="264"/>
        <v>0.52100000000000035</v>
      </c>
      <c r="J4548" s="134">
        <f>IF('2-E-Communication'!$AI$65="no","",ROUND($I4548,4))</f>
        <v>0.52100000000000002</v>
      </c>
      <c r="K4548" s="134">
        <f>IF('2-E-Communication'!$AI$66="no","",ROUND($I4548,4))</f>
        <v>0.52100000000000002</v>
      </c>
      <c r="L4548" s="134">
        <f>IF('2-E-Communication'!$AI$67="no","",ROUND($I4548,4))</f>
        <v>0.52100000000000002</v>
      </c>
      <c r="M4548" s="134">
        <f>IF('2-E-Communication'!$AI$68="no","",ROUND($I4548,4))</f>
        <v>0.52100000000000002</v>
      </c>
    </row>
    <row r="4549" spans="9:13" x14ac:dyDescent="0.25">
      <c r="I4549" s="134">
        <f t="shared" si="264"/>
        <v>0.52200000000000035</v>
      </c>
      <c r="J4549" s="134">
        <f>IF('2-E-Communication'!$AI$65="no","",ROUND($I4549,4))</f>
        <v>0.52200000000000002</v>
      </c>
      <c r="K4549" s="134">
        <f>IF('2-E-Communication'!$AI$66="no","",ROUND($I4549,4))</f>
        <v>0.52200000000000002</v>
      </c>
      <c r="L4549" s="134">
        <f>IF('2-E-Communication'!$AI$67="no","",ROUND($I4549,4))</f>
        <v>0.52200000000000002</v>
      </c>
      <c r="M4549" s="134">
        <f>IF('2-E-Communication'!$AI$68="no","",ROUND($I4549,4))</f>
        <v>0.52200000000000002</v>
      </c>
    </row>
    <row r="4550" spans="9:13" x14ac:dyDescent="0.25">
      <c r="I4550" s="134">
        <f t="shared" si="264"/>
        <v>0.52300000000000035</v>
      </c>
      <c r="J4550" s="134">
        <f>IF('2-E-Communication'!$AI$65="no","",ROUND($I4550,4))</f>
        <v>0.52300000000000002</v>
      </c>
      <c r="K4550" s="134">
        <f>IF('2-E-Communication'!$AI$66="no","",ROUND($I4550,4))</f>
        <v>0.52300000000000002</v>
      </c>
      <c r="L4550" s="134">
        <f>IF('2-E-Communication'!$AI$67="no","",ROUND($I4550,4))</f>
        <v>0.52300000000000002</v>
      </c>
      <c r="M4550" s="134">
        <f>IF('2-E-Communication'!$AI$68="no","",ROUND($I4550,4))</f>
        <v>0.52300000000000002</v>
      </c>
    </row>
    <row r="4551" spans="9:13" x14ac:dyDescent="0.25">
      <c r="I4551" s="134">
        <f t="shared" si="264"/>
        <v>0.52400000000000035</v>
      </c>
      <c r="J4551" s="134">
        <f>IF('2-E-Communication'!$AI$65="no","",ROUND($I4551,4))</f>
        <v>0.52400000000000002</v>
      </c>
      <c r="K4551" s="134">
        <f>IF('2-E-Communication'!$AI$66="no","",ROUND($I4551,4))</f>
        <v>0.52400000000000002</v>
      </c>
      <c r="L4551" s="134">
        <f>IF('2-E-Communication'!$AI$67="no","",ROUND($I4551,4))</f>
        <v>0.52400000000000002</v>
      </c>
      <c r="M4551" s="134">
        <f>IF('2-E-Communication'!$AI$68="no","",ROUND($I4551,4))</f>
        <v>0.52400000000000002</v>
      </c>
    </row>
    <row r="4552" spans="9:13" x14ac:dyDescent="0.25">
      <c r="I4552" s="134">
        <f t="shared" si="264"/>
        <v>0.52500000000000036</v>
      </c>
      <c r="J4552" s="134">
        <f>IF('2-E-Communication'!$AI$65="no","",ROUND($I4552,4))</f>
        <v>0.52500000000000002</v>
      </c>
      <c r="K4552" s="134">
        <f>IF('2-E-Communication'!$AI$66="no","",ROUND($I4552,4))</f>
        <v>0.52500000000000002</v>
      </c>
      <c r="L4552" s="134">
        <f>IF('2-E-Communication'!$AI$67="no","",ROUND($I4552,4))</f>
        <v>0.52500000000000002</v>
      </c>
      <c r="M4552" s="134">
        <f>IF('2-E-Communication'!$AI$68="no","",ROUND($I4552,4))</f>
        <v>0.52500000000000002</v>
      </c>
    </row>
    <row r="4553" spans="9:13" x14ac:dyDescent="0.25">
      <c r="I4553" s="134">
        <f t="shared" si="264"/>
        <v>0.52600000000000036</v>
      </c>
      <c r="J4553" s="134">
        <f>IF('2-E-Communication'!$AI$65="no","",ROUND($I4553,4))</f>
        <v>0.52600000000000002</v>
      </c>
      <c r="K4553" s="134">
        <f>IF('2-E-Communication'!$AI$66="no","",ROUND($I4553,4))</f>
        <v>0.52600000000000002</v>
      </c>
      <c r="L4553" s="134">
        <f>IF('2-E-Communication'!$AI$67="no","",ROUND($I4553,4))</f>
        <v>0.52600000000000002</v>
      </c>
      <c r="M4553" s="134">
        <f>IF('2-E-Communication'!$AI$68="no","",ROUND($I4553,4))</f>
        <v>0.52600000000000002</v>
      </c>
    </row>
    <row r="4554" spans="9:13" x14ac:dyDescent="0.25">
      <c r="I4554" s="134">
        <f t="shared" si="264"/>
        <v>0.52700000000000036</v>
      </c>
      <c r="J4554" s="134">
        <f>IF('2-E-Communication'!$AI$65="no","",ROUND($I4554,4))</f>
        <v>0.52700000000000002</v>
      </c>
      <c r="K4554" s="134">
        <f>IF('2-E-Communication'!$AI$66="no","",ROUND($I4554,4))</f>
        <v>0.52700000000000002</v>
      </c>
      <c r="L4554" s="134">
        <f>IF('2-E-Communication'!$AI$67="no","",ROUND($I4554,4))</f>
        <v>0.52700000000000002</v>
      </c>
      <c r="M4554" s="134">
        <f>IF('2-E-Communication'!$AI$68="no","",ROUND($I4554,4))</f>
        <v>0.52700000000000002</v>
      </c>
    </row>
    <row r="4555" spans="9:13" x14ac:dyDescent="0.25">
      <c r="I4555" s="134">
        <f t="shared" si="264"/>
        <v>0.52800000000000036</v>
      </c>
      <c r="J4555" s="134">
        <f>IF('2-E-Communication'!$AI$65="no","",ROUND($I4555,4))</f>
        <v>0.52800000000000002</v>
      </c>
      <c r="K4555" s="134">
        <f>IF('2-E-Communication'!$AI$66="no","",ROUND($I4555,4))</f>
        <v>0.52800000000000002</v>
      </c>
      <c r="L4555" s="134">
        <f>IF('2-E-Communication'!$AI$67="no","",ROUND($I4555,4))</f>
        <v>0.52800000000000002</v>
      </c>
      <c r="M4555" s="134">
        <f>IF('2-E-Communication'!$AI$68="no","",ROUND($I4555,4))</f>
        <v>0.52800000000000002</v>
      </c>
    </row>
    <row r="4556" spans="9:13" x14ac:dyDescent="0.25">
      <c r="I4556" s="134">
        <f t="shared" si="264"/>
        <v>0.52900000000000036</v>
      </c>
      <c r="J4556" s="134">
        <f>IF('2-E-Communication'!$AI$65="no","",ROUND($I4556,4))</f>
        <v>0.52900000000000003</v>
      </c>
      <c r="K4556" s="134">
        <f>IF('2-E-Communication'!$AI$66="no","",ROUND($I4556,4))</f>
        <v>0.52900000000000003</v>
      </c>
      <c r="L4556" s="134">
        <f>IF('2-E-Communication'!$AI$67="no","",ROUND($I4556,4))</f>
        <v>0.52900000000000003</v>
      </c>
      <c r="M4556" s="134">
        <f>IF('2-E-Communication'!$AI$68="no","",ROUND($I4556,4))</f>
        <v>0.52900000000000003</v>
      </c>
    </row>
    <row r="4557" spans="9:13" x14ac:dyDescent="0.25">
      <c r="I4557" s="134">
        <f t="shared" si="264"/>
        <v>0.53000000000000036</v>
      </c>
      <c r="J4557" s="134">
        <f>IF('2-E-Communication'!$AI$65="no","",ROUND($I4557,4))</f>
        <v>0.53</v>
      </c>
      <c r="K4557" s="134">
        <f>IF('2-E-Communication'!$AI$66="no","",ROUND($I4557,4))</f>
        <v>0.53</v>
      </c>
      <c r="L4557" s="134">
        <f>IF('2-E-Communication'!$AI$67="no","",ROUND($I4557,4))</f>
        <v>0.53</v>
      </c>
      <c r="M4557" s="134">
        <f>IF('2-E-Communication'!$AI$68="no","",ROUND($I4557,4))</f>
        <v>0.53</v>
      </c>
    </row>
    <row r="4558" spans="9:13" x14ac:dyDescent="0.25">
      <c r="I4558" s="134">
        <f t="shared" si="264"/>
        <v>0.53100000000000036</v>
      </c>
      <c r="J4558" s="134">
        <f>IF('2-E-Communication'!$AI$65="no","",ROUND($I4558,4))</f>
        <v>0.53100000000000003</v>
      </c>
      <c r="K4558" s="134">
        <f>IF('2-E-Communication'!$AI$66="no","",ROUND($I4558,4))</f>
        <v>0.53100000000000003</v>
      </c>
      <c r="L4558" s="134">
        <f>IF('2-E-Communication'!$AI$67="no","",ROUND($I4558,4))</f>
        <v>0.53100000000000003</v>
      </c>
      <c r="M4558" s="134">
        <f>IF('2-E-Communication'!$AI$68="no","",ROUND($I4558,4))</f>
        <v>0.53100000000000003</v>
      </c>
    </row>
    <row r="4559" spans="9:13" x14ac:dyDescent="0.25">
      <c r="I4559" s="134">
        <f t="shared" si="264"/>
        <v>0.53200000000000036</v>
      </c>
      <c r="J4559" s="134">
        <f>IF('2-E-Communication'!$AI$65="no","",ROUND($I4559,4))</f>
        <v>0.53200000000000003</v>
      </c>
      <c r="K4559" s="134">
        <f>IF('2-E-Communication'!$AI$66="no","",ROUND($I4559,4))</f>
        <v>0.53200000000000003</v>
      </c>
      <c r="L4559" s="134">
        <f>IF('2-E-Communication'!$AI$67="no","",ROUND($I4559,4))</f>
        <v>0.53200000000000003</v>
      </c>
      <c r="M4559" s="134">
        <f>IF('2-E-Communication'!$AI$68="no","",ROUND($I4559,4))</f>
        <v>0.53200000000000003</v>
      </c>
    </row>
    <row r="4560" spans="9:13" x14ac:dyDescent="0.25">
      <c r="I4560" s="134">
        <f t="shared" si="264"/>
        <v>0.53300000000000036</v>
      </c>
      <c r="J4560" s="134">
        <f>IF('2-E-Communication'!$AI$65="no","",ROUND($I4560,4))</f>
        <v>0.53300000000000003</v>
      </c>
      <c r="K4560" s="134">
        <f>IF('2-E-Communication'!$AI$66="no","",ROUND($I4560,4))</f>
        <v>0.53300000000000003</v>
      </c>
      <c r="L4560" s="134">
        <f>IF('2-E-Communication'!$AI$67="no","",ROUND($I4560,4))</f>
        <v>0.53300000000000003</v>
      </c>
      <c r="M4560" s="134">
        <f>IF('2-E-Communication'!$AI$68="no","",ROUND($I4560,4))</f>
        <v>0.53300000000000003</v>
      </c>
    </row>
    <row r="4561" spans="9:13" x14ac:dyDescent="0.25">
      <c r="I4561" s="134">
        <f t="shared" si="264"/>
        <v>0.53400000000000036</v>
      </c>
      <c r="J4561" s="134">
        <f>IF('2-E-Communication'!$AI$65="no","",ROUND($I4561,4))</f>
        <v>0.53400000000000003</v>
      </c>
      <c r="K4561" s="134">
        <f>IF('2-E-Communication'!$AI$66="no","",ROUND($I4561,4))</f>
        <v>0.53400000000000003</v>
      </c>
      <c r="L4561" s="134">
        <f>IF('2-E-Communication'!$AI$67="no","",ROUND($I4561,4))</f>
        <v>0.53400000000000003</v>
      </c>
      <c r="M4561" s="134">
        <f>IF('2-E-Communication'!$AI$68="no","",ROUND($I4561,4))</f>
        <v>0.53400000000000003</v>
      </c>
    </row>
    <row r="4562" spans="9:13" x14ac:dyDescent="0.25">
      <c r="I4562" s="134">
        <f t="shared" si="264"/>
        <v>0.53500000000000036</v>
      </c>
      <c r="J4562" s="134">
        <f>IF('2-E-Communication'!$AI$65="no","",ROUND($I4562,4))</f>
        <v>0.53500000000000003</v>
      </c>
      <c r="K4562" s="134">
        <f>IF('2-E-Communication'!$AI$66="no","",ROUND($I4562,4))</f>
        <v>0.53500000000000003</v>
      </c>
      <c r="L4562" s="134">
        <f>IF('2-E-Communication'!$AI$67="no","",ROUND($I4562,4))</f>
        <v>0.53500000000000003</v>
      </c>
      <c r="M4562" s="134">
        <f>IF('2-E-Communication'!$AI$68="no","",ROUND($I4562,4))</f>
        <v>0.53500000000000003</v>
      </c>
    </row>
    <row r="4563" spans="9:13" x14ac:dyDescent="0.25">
      <c r="I4563" s="134">
        <f t="shared" si="264"/>
        <v>0.53600000000000037</v>
      </c>
      <c r="J4563" s="134">
        <f>IF('2-E-Communication'!$AI$65="no","",ROUND($I4563,4))</f>
        <v>0.53600000000000003</v>
      </c>
      <c r="K4563" s="134">
        <f>IF('2-E-Communication'!$AI$66="no","",ROUND($I4563,4))</f>
        <v>0.53600000000000003</v>
      </c>
      <c r="L4563" s="134">
        <f>IF('2-E-Communication'!$AI$67="no","",ROUND($I4563,4))</f>
        <v>0.53600000000000003</v>
      </c>
      <c r="M4563" s="134">
        <f>IF('2-E-Communication'!$AI$68="no","",ROUND($I4563,4))</f>
        <v>0.53600000000000003</v>
      </c>
    </row>
    <row r="4564" spans="9:13" x14ac:dyDescent="0.25">
      <c r="I4564" s="134">
        <f t="shared" si="264"/>
        <v>0.53700000000000037</v>
      </c>
      <c r="J4564" s="134">
        <f>IF('2-E-Communication'!$AI$65="no","",ROUND($I4564,4))</f>
        <v>0.53700000000000003</v>
      </c>
      <c r="K4564" s="134">
        <f>IF('2-E-Communication'!$AI$66="no","",ROUND($I4564,4))</f>
        <v>0.53700000000000003</v>
      </c>
      <c r="L4564" s="134">
        <f>IF('2-E-Communication'!$AI$67="no","",ROUND($I4564,4))</f>
        <v>0.53700000000000003</v>
      </c>
      <c r="M4564" s="134">
        <f>IF('2-E-Communication'!$AI$68="no","",ROUND($I4564,4))</f>
        <v>0.53700000000000003</v>
      </c>
    </row>
    <row r="4565" spans="9:13" x14ac:dyDescent="0.25">
      <c r="I4565" s="134">
        <f t="shared" si="264"/>
        <v>0.53800000000000037</v>
      </c>
      <c r="J4565" s="134">
        <f>IF('2-E-Communication'!$AI$65="no","",ROUND($I4565,4))</f>
        <v>0.53800000000000003</v>
      </c>
      <c r="K4565" s="134">
        <f>IF('2-E-Communication'!$AI$66="no","",ROUND($I4565,4))</f>
        <v>0.53800000000000003</v>
      </c>
      <c r="L4565" s="134">
        <f>IF('2-E-Communication'!$AI$67="no","",ROUND($I4565,4))</f>
        <v>0.53800000000000003</v>
      </c>
      <c r="M4565" s="134">
        <f>IF('2-E-Communication'!$AI$68="no","",ROUND($I4565,4))</f>
        <v>0.53800000000000003</v>
      </c>
    </row>
    <row r="4566" spans="9:13" x14ac:dyDescent="0.25">
      <c r="I4566" s="134">
        <f t="shared" si="264"/>
        <v>0.53900000000000037</v>
      </c>
      <c r="J4566" s="134">
        <f>IF('2-E-Communication'!$AI$65="no","",ROUND($I4566,4))</f>
        <v>0.53900000000000003</v>
      </c>
      <c r="K4566" s="134">
        <f>IF('2-E-Communication'!$AI$66="no","",ROUND($I4566,4))</f>
        <v>0.53900000000000003</v>
      </c>
      <c r="L4566" s="134">
        <f>IF('2-E-Communication'!$AI$67="no","",ROUND($I4566,4))</f>
        <v>0.53900000000000003</v>
      </c>
      <c r="M4566" s="134">
        <f>IF('2-E-Communication'!$AI$68="no","",ROUND($I4566,4))</f>
        <v>0.53900000000000003</v>
      </c>
    </row>
    <row r="4567" spans="9:13" x14ac:dyDescent="0.25">
      <c r="I4567" s="134">
        <f t="shared" si="264"/>
        <v>0.54000000000000037</v>
      </c>
      <c r="J4567" s="134">
        <f>IF('2-E-Communication'!$AI$65="no","",ROUND($I4567,4))</f>
        <v>0.54</v>
      </c>
      <c r="K4567" s="134">
        <f>IF('2-E-Communication'!$AI$66="no","",ROUND($I4567,4))</f>
        <v>0.54</v>
      </c>
      <c r="L4567" s="134">
        <f>IF('2-E-Communication'!$AI$67="no","",ROUND($I4567,4))</f>
        <v>0.54</v>
      </c>
      <c r="M4567" s="134">
        <f>IF('2-E-Communication'!$AI$68="no","",ROUND($I4567,4))</f>
        <v>0.54</v>
      </c>
    </row>
    <row r="4568" spans="9:13" x14ac:dyDescent="0.25">
      <c r="I4568" s="134">
        <f t="shared" si="264"/>
        <v>0.54100000000000037</v>
      </c>
      <c r="J4568" s="134">
        <f>IF('2-E-Communication'!$AI$65="no","",ROUND($I4568,4))</f>
        <v>0.54100000000000004</v>
      </c>
      <c r="K4568" s="134">
        <f>IF('2-E-Communication'!$AI$66="no","",ROUND($I4568,4))</f>
        <v>0.54100000000000004</v>
      </c>
      <c r="L4568" s="134">
        <f>IF('2-E-Communication'!$AI$67="no","",ROUND($I4568,4))</f>
        <v>0.54100000000000004</v>
      </c>
      <c r="M4568" s="134">
        <f>IF('2-E-Communication'!$AI$68="no","",ROUND($I4568,4))</f>
        <v>0.54100000000000004</v>
      </c>
    </row>
    <row r="4569" spans="9:13" x14ac:dyDescent="0.25">
      <c r="I4569" s="134">
        <f t="shared" si="264"/>
        <v>0.54200000000000037</v>
      </c>
      <c r="J4569" s="134">
        <f>IF('2-E-Communication'!$AI$65="no","",ROUND($I4569,4))</f>
        <v>0.54200000000000004</v>
      </c>
      <c r="K4569" s="134">
        <f>IF('2-E-Communication'!$AI$66="no","",ROUND($I4569,4))</f>
        <v>0.54200000000000004</v>
      </c>
      <c r="L4569" s="134">
        <f>IF('2-E-Communication'!$AI$67="no","",ROUND($I4569,4))</f>
        <v>0.54200000000000004</v>
      </c>
      <c r="M4569" s="134">
        <f>IF('2-E-Communication'!$AI$68="no","",ROUND($I4569,4))</f>
        <v>0.54200000000000004</v>
      </c>
    </row>
    <row r="4570" spans="9:13" x14ac:dyDescent="0.25">
      <c r="I4570" s="134">
        <f t="shared" si="264"/>
        <v>0.54300000000000037</v>
      </c>
      <c r="J4570" s="134">
        <f>IF('2-E-Communication'!$AI$65="no","",ROUND($I4570,4))</f>
        <v>0.54300000000000004</v>
      </c>
      <c r="K4570" s="134">
        <f>IF('2-E-Communication'!$AI$66="no","",ROUND($I4570,4))</f>
        <v>0.54300000000000004</v>
      </c>
      <c r="L4570" s="134">
        <f>IF('2-E-Communication'!$AI$67="no","",ROUND($I4570,4))</f>
        <v>0.54300000000000004</v>
      </c>
      <c r="M4570" s="134">
        <f>IF('2-E-Communication'!$AI$68="no","",ROUND($I4570,4))</f>
        <v>0.54300000000000004</v>
      </c>
    </row>
    <row r="4571" spans="9:13" x14ac:dyDescent="0.25">
      <c r="I4571" s="134">
        <f t="shared" si="264"/>
        <v>0.54400000000000037</v>
      </c>
      <c r="J4571" s="134">
        <f>IF('2-E-Communication'!$AI$65="no","",ROUND($I4571,4))</f>
        <v>0.54400000000000004</v>
      </c>
      <c r="K4571" s="134">
        <f>IF('2-E-Communication'!$AI$66="no","",ROUND($I4571,4))</f>
        <v>0.54400000000000004</v>
      </c>
      <c r="L4571" s="134">
        <f>IF('2-E-Communication'!$AI$67="no","",ROUND($I4571,4))</f>
        <v>0.54400000000000004</v>
      </c>
      <c r="M4571" s="134">
        <f>IF('2-E-Communication'!$AI$68="no","",ROUND($I4571,4))</f>
        <v>0.54400000000000004</v>
      </c>
    </row>
    <row r="4572" spans="9:13" x14ac:dyDescent="0.25">
      <c r="I4572" s="134">
        <f t="shared" si="264"/>
        <v>0.54500000000000037</v>
      </c>
      <c r="J4572" s="134">
        <f>IF('2-E-Communication'!$AI$65="no","",ROUND($I4572,4))</f>
        <v>0.54500000000000004</v>
      </c>
      <c r="K4572" s="134">
        <f>IF('2-E-Communication'!$AI$66="no","",ROUND($I4572,4))</f>
        <v>0.54500000000000004</v>
      </c>
      <c r="L4572" s="134">
        <f>IF('2-E-Communication'!$AI$67="no","",ROUND($I4572,4))</f>
        <v>0.54500000000000004</v>
      </c>
      <c r="M4572" s="134">
        <f>IF('2-E-Communication'!$AI$68="no","",ROUND($I4572,4))</f>
        <v>0.54500000000000004</v>
      </c>
    </row>
    <row r="4573" spans="9:13" x14ac:dyDescent="0.25">
      <c r="I4573" s="134">
        <f t="shared" si="264"/>
        <v>0.54600000000000037</v>
      </c>
      <c r="J4573" s="134">
        <f>IF('2-E-Communication'!$AI$65="no","",ROUND($I4573,4))</f>
        <v>0.54600000000000004</v>
      </c>
      <c r="K4573" s="134">
        <f>IF('2-E-Communication'!$AI$66="no","",ROUND($I4573,4))</f>
        <v>0.54600000000000004</v>
      </c>
      <c r="L4573" s="134">
        <f>IF('2-E-Communication'!$AI$67="no","",ROUND($I4573,4))</f>
        <v>0.54600000000000004</v>
      </c>
      <c r="M4573" s="134">
        <f>IF('2-E-Communication'!$AI$68="no","",ROUND($I4573,4))</f>
        <v>0.54600000000000004</v>
      </c>
    </row>
    <row r="4574" spans="9:13" x14ac:dyDescent="0.25">
      <c r="I4574" s="134">
        <f t="shared" si="264"/>
        <v>0.54700000000000037</v>
      </c>
      <c r="J4574" s="134">
        <f>IF('2-E-Communication'!$AI$65="no","",ROUND($I4574,4))</f>
        <v>0.54700000000000004</v>
      </c>
      <c r="K4574" s="134">
        <f>IF('2-E-Communication'!$AI$66="no","",ROUND($I4574,4))</f>
        <v>0.54700000000000004</v>
      </c>
      <c r="L4574" s="134">
        <f>IF('2-E-Communication'!$AI$67="no","",ROUND($I4574,4))</f>
        <v>0.54700000000000004</v>
      </c>
      <c r="M4574" s="134">
        <f>IF('2-E-Communication'!$AI$68="no","",ROUND($I4574,4))</f>
        <v>0.54700000000000004</v>
      </c>
    </row>
    <row r="4575" spans="9:13" x14ac:dyDescent="0.25">
      <c r="I4575" s="134">
        <f t="shared" si="264"/>
        <v>0.54800000000000038</v>
      </c>
      <c r="J4575" s="134">
        <f>IF('2-E-Communication'!$AI$65="no","",ROUND($I4575,4))</f>
        <v>0.54800000000000004</v>
      </c>
      <c r="K4575" s="134">
        <f>IF('2-E-Communication'!$AI$66="no","",ROUND($I4575,4))</f>
        <v>0.54800000000000004</v>
      </c>
      <c r="L4575" s="134">
        <f>IF('2-E-Communication'!$AI$67="no","",ROUND($I4575,4))</f>
        <v>0.54800000000000004</v>
      </c>
      <c r="M4575" s="134">
        <f>IF('2-E-Communication'!$AI$68="no","",ROUND($I4575,4))</f>
        <v>0.54800000000000004</v>
      </c>
    </row>
    <row r="4576" spans="9:13" x14ac:dyDescent="0.25">
      <c r="I4576" s="134">
        <f t="shared" si="264"/>
        <v>0.54900000000000038</v>
      </c>
      <c r="J4576" s="134">
        <f>IF('2-E-Communication'!$AI$65="no","",ROUND($I4576,4))</f>
        <v>0.54900000000000004</v>
      </c>
      <c r="K4576" s="134">
        <f>IF('2-E-Communication'!$AI$66="no","",ROUND($I4576,4))</f>
        <v>0.54900000000000004</v>
      </c>
      <c r="L4576" s="134">
        <f>IF('2-E-Communication'!$AI$67="no","",ROUND($I4576,4))</f>
        <v>0.54900000000000004</v>
      </c>
      <c r="M4576" s="134">
        <f>IF('2-E-Communication'!$AI$68="no","",ROUND($I4576,4))</f>
        <v>0.54900000000000004</v>
      </c>
    </row>
    <row r="4577" spans="9:13" x14ac:dyDescent="0.25">
      <c r="I4577" s="134">
        <f t="shared" si="264"/>
        <v>0.55000000000000038</v>
      </c>
      <c r="J4577" s="134">
        <f>IF('2-E-Communication'!$AI$65="no","",ROUND($I4577,4))</f>
        <v>0.55000000000000004</v>
      </c>
      <c r="K4577" s="134">
        <f>IF('2-E-Communication'!$AI$66="no","",ROUND($I4577,4))</f>
        <v>0.55000000000000004</v>
      </c>
      <c r="L4577" s="134">
        <f>IF('2-E-Communication'!$AI$67="no","",ROUND($I4577,4))</f>
        <v>0.55000000000000004</v>
      </c>
      <c r="M4577" s="134">
        <f>IF('2-E-Communication'!$AI$68="no","",ROUND($I4577,4))</f>
        <v>0.55000000000000004</v>
      </c>
    </row>
    <row r="4578" spans="9:13" x14ac:dyDescent="0.25">
      <c r="I4578" s="134">
        <f t="shared" si="264"/>
        <v>0.55100000000000038</v>
      </c>
      <c r="J4578" s="134">
        <f>IF('2-E-Communication'!$AI$65="no","",ROUND($I4578,4))</f>
        <v>0.55100000000000005</v>
      </c>
      <c r="K4578" s="134">
        <f>IF('2-E-Communication'!$AI$66="no","",ROUND($I4578,4))</f>
        <v>0.55100000000000005</v>
      </c>
      <c r="L4578" s="134">
        <f>IF('2-E-Communication'!$AI$67="no","",ROUND($I4578,4))</f>
        <v>0.55100000000000005</v>
      </c>
      <c r="M4578" s="134">
        <f>IF('2-E-Communication'!$AI$68="no","",ROUND($I4578,4))</f>
        <v>0.55100000000000005</v>
      </c>
    </row>
    <row r="4579" spans="9:13" x14ac:dyDescent="0.25">
      <c r="I4579" s="134">
        <f t="shared" si="264"/>
        <v>0.55200000000000038</v>
      </c>
      <c r="J4579" s="134">
        <f>IF('2-E-Communication'!$AI$65="no","",ROUND($I4579,4))</f>
        <v>0.55200000000000005</v>
      </c>
      <c r="K4579" s="134">
        <f>IF('2-E-Communication'!$AI$66="no","",ROUND($I4579,4))</f>
        <v>0.55200000000000005</v>
      </c>
      <c r="L4579" s="134">
        <f>IF('2-E-Communication'!$AI$67="no","",ROUND($I4579,4))</f>
        <v>0.55200000000000005</v>
      </c>
      <c r="M4579" s="134">
        <f>IF('2-E-Communication'!$AI$68="no","",ROUND($I4579,4))</f>
        <v>0.55200000000000005</v>
      </c>
    </row>
    <row r="4580" spans="9:13" x14ac:dyDescent="0.25">
      <c r="I4580" s="134">
        <f t="shared" si="264"/>
        <v>0.55300000000000038</v>
      </c>
      <c r="J4580" s="134">
        <f>IF('2-E-Communication'!$AI$65="no","",ROUND($I4580,4))</f>
        <v>0.55300000000000005</v>
      </c>
      <c r="K4580" s="134">
        <f>IF('2-E-Communication'!$AI$66="no","",ROUND($I4580,4))</f>
        <v>0.55300000000000005</v>
      </c>
      <c r="L4580" s="134">
        <f>IF('2-E-Communication'!$AI$67="no","",ROUND($I4580,4))</f>
        <v>0.55300000000000005</v>
      </c>
      <c r="M4580" s="134">
        <f>IF('2-E-Communication'!$AI$68="no","",ROUND($I4580,4))</f>
        <v>0.55300000000000005</v>
      </c>
    </row>
    <row r="4581" spans="9:13" x14ac:dyDescent="0.25">
      <c r="I4581" s="134">
        <f t="shared" si="264"/>
        <v>0.55400000000000038</v>
      </c>
      <c r="J4581" s="134">
        <f>IF('2-E-Communication'!$AI$65="no","",ROUND($I4581,4))</f>
        <v>0.55400000000000005</v>
      </c>
      <c r="K4581" s="134">
        <f>IF('2-E-Communication'!$AI$66="no","",ROUND($I4581,4))</f>
        <v>0.55400000000000005</v>
      </c>
      <c r="L4581" s="134">
        <f>IF('2-E-Communication'!$AI$67="no","",ROUND($I4581,4))</f>
        <v>0.55400000000000005</v>
      </c>
      <c r="M4581" s="134">
        <f>IF('2-E-Communication'!$AI$68="no","",ROUND($I4581,4))</f>
        <v>0.55400000000000005</v>
      </c>
    </row>
    <row r="4582" spans="9:13" x14ac:dyDescent="0.25">
      <c r="I4582" s="134">
        <f t="shared" si="264"/>
        <v>0.55500000000000038</v>
      </c>
      <c r="J4582" s="134">
        <f>IF('2-E-Communication'!$AI$65="no","",ROUND($I4582,4))</f>
        <v>0.55500000000000005</v>
      </c>
      <c r="K4582" s="134">
        <f>IF('2-E-Communication'!$AI$66="no","",ROUND($I4582,4))</f>
        <v>0.55500000000000005</v>
      </c>
      <c r="L4582" s="134">
        <f>IF('2-E-Communication'!$AI$67="no","",ROUND($I4582,4))</f>
        <v>0.55500000000000005</v>
      </c>
      <c r="M4582" s="134">
        <f>IF('2-E-Communication'!$AI$68="no","",ROUND($I4582,4))</f>
        <v>0.55500000000000005</v>
      </c>
    </row>
    <row r="4583" spans="9:13" x14ac:dyDescent="0.25">
      <c r="I4583" s="134">
        <f t="shared" si="264"/>
        <v>0.55600000000000038</v>
      </c>
      <c r="J4583" s="134">
        <f>IF('2-E-Communication'!$AI$65="no","",ROUND($I4583,4))</f>
        <v>0.55600000000000005</v>
      </c>
      <c r="K4583" s="134">
        <f>IF('2-E-Communication'!$AI$66="no","",ROUND($I4583,4))</f>
        <v>0.55600000000000005</v>
      </c>
      <c r="L4583" s="134">
        <f>IF('2-E-Communication'!$AI$67="no","",ROUND($I4583,4))</f>
        <v>0.55600000000000005</v>
      </c>
      <c r="M4583" s="134">
        <f>IF('2-E-Communication'!$AI$68="no","",ROUND($I4583,4))</f>
        <v>0.55600000000000005</v>
      </c>
    </row>
    <row r="4584" spans="9:13" x14ac:dyDescent="0.25">
      <c r="I4584" s="134">
        <f t="shared" si="264"/>
        <v>0.55700000000000038</v>
      </c>
      <c r="J4584" s="134">
        <f>IF('2-E-Communication'!$AI$65="no","",ROUND($I4584,4))</f>
        <v>0.55700000000000005</v>
      </c>
      <c r="K4584" s="134">
        <f>IF('2-E-Communication'!$AI$66="no","",ROUND($I4584,4))</f>
        <v>0.55700000000000005</v>
      </c>
      <c r="L4584" s="134">
        <f>IF('2-E-Communication'!$AI$67="no","",ROUND($I4584,4))</f>
        <v>0.55700000000000005</v>
      </c>
      <c r="M4584" s="134">
        <f>IF('2-E-Communication'!$AI$68="no","",ROUND($I4584,4))</f>
        <v>0.55700000000000005</v>
      </c>
    </row>
    <row r="4585" spans="9:13" x14ac:dyDescent="0.25">
      <c r="I4585" s="134">
        <f t="shared" si="264"/>
        <v>0.55800000000000038</v>
      </c>
      <c r="J4585" s="134">
        <f>IF('2-E-Communication'!$AI$65="no","",ROUND($I4585,4))</f>
        <v>0.55800000000000005</v>
      </c>
      <c r="K4585" s="134">
        <f>IF('2-E-Communication'!$AI$66="no","",ROUND($I4585,4))</f>
        <v>0.55800000000000005</v>
      </c>
      <c r="L4585" s="134">
        <f>IF('2-E-Communication'!$AI$67="no","",ROUND($I4585,4))</f>
        <v>0.55800000000000005</v>
      </c>
      <c r="M4585" s="134">
        <f>IF('2-E-Communication'!$AI$68="no","",ROUND($I4585,4))</f>
        <v>0.55800000000000005</v>
      </c>
    </row>
    <row r="4586" spans="9:13" x14ac:dyDescent="0.25">
      <c r="I4586" s="134">
        <f t="shared" si="264"/>
        <v>0.55900000000000039</v>
      </c>
      <c r="J4586" s="134">
        <f>IF('2-E-Communication'!$AI$65="no","",ROUND($I4586,4))</f>
        <v>0.55900000000000005</v>
      </c>
      <c r="K4586" s="134">
        <f>IF('2-E-Communication'!$AI$66="no","",ROUND($I4586,4))</f>
        <v>0.55900000000000005</v>
      </c>
      <c r="L4586" s="134">
        <f>IF('2-E-Communication'!$AI$67="no","",ROUND($I4586,4))</f>
        <v>0.55900000000000005</v>
      </c>
      <c r="M4586" s="134">
        <f>IF('2-E-Communication'!$AI$68="no","",ROUND($I4586,4))</f>
        <v>0.55900000000000005</v>
      </c>
    </row>
    <row r="4587" spans="9:13" x14ac:dyDescent="0.25">
      <c r="I4587" s="134">
        <f t="shared" si="264"/>
        <v>0.56000000000000039</v>
      </c>
      <c r="J4587" s="134">
        <f>IF('2-E-Communication'!$AI$65="no","",ROUND($I4587,4))</f>
        <v>0.56000000000000005</v>
      </c>
      <c r="K4587" s="134">
        <f>IF('2-E-Communication'!$AI$66="no","",ROUND($I4587,4))</f>
        <v>0.56000000000000005</v>
      </c>
      <c r="L4587" s="134">
        <f>IF('2-E-Communication'!$AI$67="no","",ROUND($I4587,4))</f>
        <v>0.56000000000000005</v>
      </c>
      <c r="M4587" s="134">
        <f>IF('2-E-Communication'!$AI$68="no","",ROUND($I4587,4))</f>
        <v>0.56000000000000005</v>
      </c>
    </row>
    <row r="4588" spans="9:13" x14ac:dyDescent="0.25">
      <c r="I4588" s="134">
        <f t="shared" si="264"/>
        <v>0.56100000000000039</v>
      </c>
      <c r="J4588" s="134">
        <f>IF('2-E-Communication'!$AI$65="no","",ROUND($I4588,4))</f>
        <v>0.56100000000000005</v>
      </c>
      <c r="K4588" s="134">
        <f>IF('2-E-Communication'!$AI$66="no","",ROUND($I4588,4))</f>
        <v>0.56100000000000005</v>
      </c>
      <c r="L4588" s="134">
        <f>IF('2-E-Communication'!$AI$67="no","",ROUND($I4588,4))</f>
        <v>0.56100000000000005</v>
      </c>
      <c r="M4588" s="134">
        <f>IF('2-E-Communication'!$AI$68="no","",ROUND($I4588,4))</f>
        <v>0.56100000000000005</v>
      </c>
    </row>
    <row r="4589" spans="9:13" x14ac:dyDescent="0.25">
      <c r="I4589" s="134">
        <f t="shared" si="264"/>
        <v>0.56200000000000039</v>
      </c>
      <c r="J4589" s="134">
        <f>IF('2-E-Communication'!$AI$65="no","",ROUND($I4589,4))</f>
        <v>0.56200000000000006</v>
      </c>
      <c r="K4589" s="134">
        <f>IF('2-E-Communication'!$AI$66="no","",ROUND($I4589,4))</f>
        <v>0.56200000000000006</v>
      </c>
      <c r="L4589" s="134">
        <f>IF('2-E-Communication'!$AI$67="no","",ROUND($I4589,4))</f>
        <v>0.56200000000000006</v>
      </c>
      <c r="M4589" s="134">
        <f>IF('2-E-Communication'!$AI$68="no","",ROUND($I4589,4))</f>
        <v>0.56200000000000006</v>
      </c>
    </row>
    <row r="4590" spans="9:13" x14ac:dyDescent="0.25">
      <c r="I4590" s="134">
        <f t="shared" si="264"/>
        <v>0.56300000000000039</v>
      </c>
      <c r="J4590" s="134">
        <f>IF('2-E-Communication'!$AI$65="no","",ROUND($I4590,4))</f>
        <v>0.56299999999999994</v>
      </c>
      <c r="K4590" s="134">
        <f>IF('2-E-Communication'!$AI$66="no","",ROUND($I4590,4))</f>
        <v>0.56299999999999994</v>
      </c>
      <c r="L4590" s="134">
        <f>IF('2-E-Communication'!$AI$67="no","",ROUND($I4590,4))</f>
        <v>0.56299999999999994</v>
      </c>
      <c r="M4590" s="134">
        <f>IF('2-E-Communication'!$AI$68="no","",ROUND($I4590,4))</f>
        <v>0.56299999999999994</v>
      </c>
    </row>
    <row r="4591" spans="9:13" x14ac:dyDescent="0.25">
      <c r="I4591" s="134">
        <f t="shared" si="264"/>
        <v>0.56400000000000039</v>
      </c>
      <c r="J4591" s="134">
        <f>IF('2-E-Communication'!$AI$65="no","",ROUND($I4591,4))</f>
        <v>0.56399999999999995</v>
      </c>
      <c r="K4591" s="134">
        <f>IF('2-E-Communication'!$AI$66="no","",ROUND($I4591,4))</f>
        <v>0.56399999999999995</v>
      </c>
      <c r="L4591" s="134">
        <f>IF('2-E-Communication'!$AI$67="no","",ROUND($I4591,4))</f>
        <v>0.56399999999999995</v>
      </c>
      <c r="M4591" s="134">
        <f>IF('2-E-Communication'!$AI$68="no","",ROUND($I4591,4))</f>
        <v>0.56399999999999995</v>
      </c>
    </row>
    <row r="4592" spans="9:13" x14ac:dyDescent="0.25">
      <c r="I4592" s="134">
        <f t="shared" si="264"/>
        <v>0.56500000000000039</v>
      </c>
      <c r="J4592" s="134">
        <f>IF('2-E-Communication'!$AI$65="no","",ROUND($I4592,4))</f>
        <v>0.56499999999999995</v>
      </c>
      <c r="K4592" s="134">
        <f>IF('2-E-Communication'!$AI$66="no","",ROUND($I4592,4))</f>
        <v>0.56499999999999995</v>
      </c>
      <c r="L4592" s="134">
        <f>IF('2-E-Communication'!$AI$67="no","",ROUND($I4592,4))</f>
        <v>0.56499999999999995</v>
      </c>
      <c r="M4592" s="134">
        <f>IF('2-E-Communication'!$AI$68="no","",ROUND($I4592,4))</f>
        <v>0.56499999999999995</v>
      </c>
    </row>
    <row r="4593" spans="9:13" x14ac:dyDescent="0.25">
      <c r="I4593" s="134">
        <f t="shared" si="264"/>
        <v>0.56600000000000039</v>
      </c>
      <c r="J4593" s="134">
        <f>IF('2-E-Communication'!$AI$65="no","",ROUND($I4593,4))</f>
        <v>0.56599999999999995</v>
      </c>
      <c r="K4593" s="134">
        <f>IF('2-E-Communication'!$AI$66="no","",ROUND($I4593,4))</f>
        <v>0.56599999999999995</v>
      </c>
      <c r="L4593" s="134">
        <f>IF('2-E-Communication'!$AI$67="no","",ROUND($I4593,4))</f>
        <v>0.56599999999999995</v>
      </c>
      <c r="M4593" s="134">
        <f>IF('2-E-Communication'!$AI$68="no","",ROUND($I4593,4))</f>
        <v>0.56599999999999995</v>
      </c>
    </row>
    <row r="4594" spans="9:13" x14ac:dyDescent="0.25">
      <c r="I4594" s="134">
        <f t="shared" si="264"/>
        <v>0.56700000000000039</v>
      </c>
      <c r="J4594" s="134">
        <f>IF('2-E-Communication'!$AI$65="no","",ROUND($I4594,4))</f>
        <v>0.56699999999999995</v>
      </c>
      <c r="K4594" s="134">
        <f>IF('2-E-Communication'!$AI$66="no","",ROUND($I4594,4))</f>
        <v>0.56699999999999995</v>
      </c>
      <c r="L4594" s="134">
        <f>IF('2-E-Communication'!$AI$67="no","",ROUND($I4594,4))</f>
        <v>0.56699999999999995</v>
      </c>
      <c r="M4594" s="134">
        <f>IF('2-E-Communication'!$AI$68="no","",ROUND($I4594,4))</f>
        <v>0.56699999999999995</v>
      </c>
    </row>
    <row r="4595" spans="9:13" x14ac:dyDescent="0.25">
      <c r="I4595" s="134">
        <f t="shared" si="264"/>
        <v>0.56800000000000039</v>
      </c>
      <c r="J4595" s="134">
        <f>IF('2-E-Communication'!$AI$65="no","",ROUND($I4595,4))</f>
        <v>0.56799999999999995</v>
      </c>
      <c r="K4595" s="134">
        <f>IF('2-E-Communication'!$AI$66="no","",ROUND($I4595,4))</f>
        <v>0.56799999999999995</v>
      </c>
      <c r="L4595" s="134">
        <f>IF('2-E-Communication'!$AI$67="no","",ROUND($I4595,4))</f>
        <v>0.56799999999999995</v>
      </c>
      <c r="M4595" s="134">
        <f>IF('2-E-Communication'!$AI$68="no","",ROUND($I4595,4))</f>
        <v>0.56799999999999995</v>
      </c>
    </row>
    <row r="4596" spans="9:13" x14ac:dyDescent="0.25">
      <c r="I4596" s="134">
        <f t="shared" ref="I4596:I4659" si="265">I4595+0.001</f>
        <v>0.56900000000000039</v>
      </c>
      <c r="J4596" s="134">
        <f>IF('2-E-Communication'!$AI$65="no","",ROUND($I4596,4))</f>
        <v>0.56899999999999995</v>
      </c>
      <c r="K4596" s="134">
        <f>IF('2-E-Communication'!$AI$66="no","",ROUND($I4596,4))</f>
        <v>0.56899999999999995</v>
      </c>
      <c r="L4596" s="134">
        <f>IF('2-E-Communication'!$AI$67="no","",ROUND($I4596,4))</f>
        <v>0.56899999999999995</v>
      </c>
      <c r="M4596" s="134">
        <f>IF('2-E-Communication'!$AI$68="no","",ROUND($I4596,4))</f>
        <v>0.56899999999999995</v>
      </c>
    </row>
    <row r="4597" spans="9:13" x14ac:dyDescent="0.25">
      <c r="I4597" s="134">
        <f t="shared" si="265"/>
        <v>0.5700000000000004</v>
      </c>
      <c r="J4597" s="134">
        <f>IF('2-E-Communication'!$AI$65="no","",ROUND($I4597,4))</f>
        <v>0.56999999999999995</v>
      </c>
      <c r="K4597" s="134">
        <f>IF('2-E-Communication'!$AI$66="no","",ROUND($I4597,4))</f>
        <v>0.56999999999999995</v>
      </c>
      <c r="L4597" s="134">
        <f>IF('2-E-Communication'!$AI$67="no","",ROUND($I4597,4))</f>
        <v>0.56999999999999995</v>
      </c>
      <c r="M4597" s="134">
        <f>IF('2-E-Communication'!$AI$68="no","",ROUND($I4597,4))</f>
        <v>0.56999999999999995</v>
      </c>
    </row>
    <row r="4598" spans="9:13" x14ac:dyDescent="0.25">
      <c r="I4598" s="134">
        <f t="shared" si="265"/>
        <v>0.5710000000000004</v>
      </c>
      <c r="J4598" s="134">
        <f>IF('2-E-Communication'!$AI$65="no","",ROUND($I4598,4))</f>
        <v>0.57099999999999995</v>
      </c>
      <c r="K4598" s="134">
        <f>IF('2-E-Communication'!$AI$66="no","",ROUND($I4598,4))</f>
        <v>0.57099999999999995</v>
      </c>
      <c r="L4598" s="134">
        <f>IF('2-E-Communication'!$AI$67="no","",ROUND($I4598,4))</f>
        <v>0.57099999999999995</v>
      </c>
      <c r="M4598" s="134">
        <f>IF('2-E-Communication'!$AI$68="no","",ROUND($I4598,4))</f>
        <v>0.57099999999999995</v>
      </c>
    </row>
    <row r="4599" spans="9:13" x14ac:dyDescent="0.25">
      <c r="I4599" s="134">
        <f t="shared" si="265"/>
        <v>0.5720000000000004</v>
      </c>
      <c r="J4599" s="134">
        <f>IF('2-E-Communication'!$AI$65="no","",ROUND($I4599,4))</f>
        <v>0.57199999999999995</v>
      </c>
      <c r="K4599" s="134">
        <f>IF('2-E-Communication'!$AI$66="no","",ROUND($I4599,4))</f>
        <v>0.57199999999999995</v>
      </c>
      <c r="L4599" s="134">
        <f>IF('2-E-Communication'!$AI$67="no","",ROUND($I4599,4))</f>
        <v>0.57199999999999995</v>
      </c>
      <c r="M4599" s="134">
        <f>IF('2-E-Communication'!$AI$68="no","",ROUND($I4599,4))</f>
        <v>0.57199999999999995</v>
      </c>
    </row>
    <row r="4600" spans="9:13" x14ac:dyDescent="0.25">
      <c r="I4600" s="134">
        <f t="shared" si="265"/>
        <v>0.5730000000000004</v>
      </c>
      <c r="J4600" s="134">
        <f>IF('2-E-Communication'!$AI$65="no","",ROUND($I4600,4))</f>
        <v>0.57299999999999995</v>
      </c>
      <c r="K4600" s="134">
        <f>IF('2-E-Communication'!$AI$66="no","",ROUND($I4600,4))</f>
        <v>0.57299999999999995</v>
      </c>
      <c r="L4600" s="134">
        <f>IF('2-E-Communication'!$AI$67="no","",ROUND($I4600,4))</f>
        <v>0.57299999999999995</v>
      </c>
      <c r="M4600" s="134">
        <f>IF('2-E-Communication'!$AI$68="no","",ROUND($I4600,4))</f>
        <v>0.57299999999999995</v>
      </c>
    </row>
    <row r="4601" spans="9:13" x14ac:dyDescent="0.25">
      <c r="I4601" s="134">
        <f t="shared" si="265"/>
        <v>0.5740000000000004</v>
      </c>
      <c r="J4601" s="134">
        <f>IF('2-E-Communication'!$AI$65="no","",ROUND($I4601,4))</f>
        <v>0.57399999999999995</v>
      </c>
      <c r="K4601" s="134">
        <f>IF('2-E-Communication'!$AI$66="no","",ROUND($I4601,4))</f>
        <v>0.57399999999999995</v>
      </c>
      <c r="L4601" s="134">
        <f>IF('2-E-Communication'!$AI$67="no","",ROUND($I4601,4))</f>
        <v>0.57399999999999995</v>
      </c>
      <c r="M4601" s="134">
        <f>IF('2-E-Communication'!$AI$68="no","",ROUND($I4601,4))</f>
        <v>0.57399999999999995</v>
      </c>
    </row>
    <row r="4602" spans="9:13" x14ac:dyDescent="0.25">
      <c r="I4602" s="134">
        <f t="shared" si="265"/>
        <v>0.5750000000000004</v>
      </c>
      <c r="J4602" s="134">
        <f>IF('2-E-Communication'!$AI$65="no","",ROUND($I4602,4))</f>
        <v>0.57499999999999996</v>
      </c>
      <c r="K4602" s="134">
        <f>IF('2-E-Communication'!$AI$66="no","",ROUND($I4602,4))</f>
        <v>0.57499999999999996</v>
      </c>
      <c r="L4602" s="134">
        <f>IF('2-E-Communication'!$AI$67="no","",ROUND($I4602,4))</f>
        <v>0.57499999999999996</v>
      </c>
      <c r="M4602" s="134">
        <f>IF('2-E-Communication'!$AI$68="no","",ROUND($I4602,4))</f>
        <v>0.57499999999999996</v>
      </c>
    </row>
    <row r="4603" spans="9:13" x14ac:dyDescent="0.25">
      <c r="I4603" s="134">
        <f t="shared" si="265"/>
        <v>0.5760000000000004</v>
      </c>
      <c r="J4603" s="134">
        <f>IF('2-E-Communication'!$AI$65="no","",ROUND($I4603,4))</f>
        <v>0.57599999999999996</v>
      </c>
      <c r="K4603" s="134">
        <f>IF('2-E-Communication'!$AI$66="no","",ROUND($I4603,4))</f>
        <v>0.57599999999999996</v>
      </c>
      <c r="L4603" s="134">
        <f>IF('2-E-Communication'!$AI$67="no","",ROUND($I4603,4))</f>
        <v>0.57599999999999996</v>
      </c>
      <c r="M4603" s="134">
        <f>IF('2-E-Communication'!$AI$68="no","",ROUND($I4603,4))</f>
        <v>0.57599999999999996</v>
      </c>
    </row>
    <row r="4604" spans="9:13" x14ac:dyDescent="0.25">
      <c r="I4604" s="134">
        <f t="shared" si="265"/>
        <v>0.5770000000000004</v>
      </c>
      <c r="J4604" s="134">
        <f>IF('2-E-Communication'!$AI$65="no","",ROUND($I4604,4))</f>
        <v>0.57699999999999996</v>
      </c>
      <c r="K4604" s="134">
        <f>IF('2-E-Communication'!$AI$66="no","",ROUND($I4604,4))</f>
        <v>0.57699999999999996</v>
      </c>
      <c r="L4604" s="134">
        <f>IF('2-E-Communication'!$AI$67="no","",ROUND($I4604,4))</f>
        <v>0.57699999999999996</v>
      </c>
      <c r="M4604" s="134">
        <f>IF('2-E-Communication'!$AI$68="no","",ROUND($I4604,4))</f>
        <v>0.57699999999999996</v>
      </c>
    </row>
    <row r="4605" spans="9:13" x14ac:dyDescent="0.25">
      <c r="I4605" s="134">
        <f t="shared" si="265"/>
        <v>0.5780000000000004</v>
      </c>
      <c r="J4605" s="134">
        <f>IF('2-E-Communication'!$AI$65="no","",ROUND($I4605,4))</f>
        <v>0.57799999999999996</v>
      </c>
      <c r="K4605" s="134">
        <f>IF('2-E-Communication'!$AI$66="no","",ROUND($I4605,4))</f>
        <v>0.57799999999999996</v>
      </c>
      <c r="L4605" s="134">
        <f>IF('2-E-Communication'!$AI$67="no","",ROUND($I4605,4))</f>
        <v>0.57799999999999996</v>
      </c>
      <c r="M4605" s="134">
        <f>IF('2-E-Communication'!$AI$68="no","",ROUND($I4605,4))</f>
        <v>0.57799999999999996</v>
      </c>
    </row>
    <row r="4606" spans="9:13" x14ac:dyDescent="0.25">
      <c r="I4606" s="134">
        <f t="shared" si="265"/>
        <v>0.5790000000000004</v>
      </c>
      <c r="J4606" s="134">
        <f>IF('2-E-Communication'!$AI$65="no","",ROUND($I4606,4))</f>
        <v>0.57899999999999996</v>
      </c>
      <c r="K4606" s="134">
        <f>IF('2-E-Communication'!$AI$66="no","",ROUND($I4606,4))</f>
        <v>0.57899999999999996</v>
      </c>
      <c r="L4606" s="134">
        <f>IF('2-E-Communication'!$AI$67="no","",ROUND($I4606,4))</f>
        <v>0.57899999999999996</v>
      </c>
      <c r="M4606" s="134">
        <f>IF('2-E-Communication'!$AI$68="no","",ROUND($I4606,4))</f>
        <v>0.57899999999999996</v>
      </c>
    </row>
    <row r="4607" spans="9:13" x14ac:dyDescent="0.25">
      <c r="I4607" s="134">
        <f t="shared" si="265"/>
        <v>0.5800000000000004</v>
      </c>
      <c r="J4607" s="134">
        <f>IF('2-E-Communication'!$AI$65="no","",ROUND($I4607,4))</f>
        <v>0.57999999999999996</v>
      </c>
      <c r="K4607" s="134">
        <f>IF('2-E-Communication'!$AI$66="no","",ROUND($I4607,4))</f>
        <v>0.57999999999999996</v>
      </c>
      <c r="L4607" s="134">
        <f>IF('2-E-Communication'!$AI$67="no","",ROUND($I4607,4))</f>
        <v>0.57999999999999996</v>
      </c>
      <c r="M4607" s="134">
        <f>IF('2-E-Communication'!$AI$68="no","",ROUND($I4607,4))</f>
        <v>0.57999999999999996</v>
      </c>
    </row>
    <row r="4608" spans="9:13" x14ac:dyDescent="0.25">
      <c r="I4608" s="134">
        <f t="shared" si="265"/>
        <v>0.58100000000000041</v>
      </c>
      <c r="J4608" s="134">
        <f>IF('2-E-Communication'!$AI$65="no","",ROUND($I4608,4))</f>
        <v>0.58099999999999996</v>
      </c>
      <c r="K4608" s="134">
        <f>IF('2-E-Communication'!$AI$66="no","",ROUND($I4608,4))</f>
        <v>0.58099999999999996</v>
      </c>
      <c r="L4608" s="134">
        <f>IF('2-E-Communication'!$AI$67="no","",ROUND($I4608,4))</f>
        <v>0.58099999999999996</v>
      </c>
      <c r="M4608" s="134">
        <f>IF('2-E-Communication'!$AI$68="no","",ROUND($I4608,4))</f>
        <v>0.58099999999999996</v>
      </c>
    </row>
    <row r="4609" spans="9:13" x14ac:dyDescent="0.25">
      <c r="I4609" s="134">
        <f t="shared" si="265"/>
        <v>0.58200000000000041</v>
      </c>
      <c r="J4609" s="134">
        <f>IF('2-E-Communication'!$AI$65="no","",ROUND($I4609,4))</f>
        <v>0.58199999999999996</v>
      </c>
      <c r="K4609" s="134">
        <f>IF('2-E-Communication'!$AI$66="no","",ROUND($I4609,4))</f>
        <v>0.58199999999999996</v>
      </c>
      <c r="L4609" s="134">
        <f>IF('2-E-Communication'!$AI$67="no","",ROUND($I4609,4))</f>
        <v>0.58199999999999996</v>
      </c>
      <c r="M4609" s="134">
        <f>IF('2-E-Communication'!$AI$68="no","",ROUND($I4609,4))</f>
        <v>0.58199999999999996</v>
      </c>
    </row>
    <row r="4610" spans="9:13" x14ac:dyDescent="0.25">
      <c r="I4610" s="134">
        <f t="shared" si="265"/>
        <v>0.58300000000000041</v>
      </c>
      <c r="J4610" s="134">
        <f>IF('2-E-Communication'!$AI$65="no","",ROUND($I4610,4))</f>
        <v>0.58299999999999996</v>
      </c>
      <c r="K4610" s="134">
        <f>IF('2-E-Communication'!$AI$66="no","",ROUND($I4610,4))</f>
        <v>0.58299999999999996</v>
      </c>
      <c r="L4610" s="134">
        <f>IF('2-E-Communication'!$AI$67="no","",ROUND($I4610,4))</f>
        <v>0.58299999999999996</v>
      </c>
      <c r="M4610" s="134">
        <f>IF('2-E-Communication'!$AI$68="no","",ROUND($I4610,4))</f>
        <v>0.58299999999999996</v>
      </c>
    </row>
    <row r="4611" spans="9:13" x14ac:dyDescent="0.25">
      <c r="I4611" s="134">
        <f t="shared" si="265"/>
        <v>0.58400000000000041</v>
      </c>
      <c r="J4611" s="134">
        <f>IF('2-E-Communication'!$AI$65="no","",ROUND($I4611,4))</f>
        <v>0.58399999999999996</v>
      </c>
      <c r="K4611" s="134">
        <f>IF('2-E-Communication'!$AI$66="no","",ROUND($I4611,4))</f>
        <v>0.58399999999999996</v>
      </c>
      <c r="L4611" s="134">
        <f>IF('2-E-Communication'!$AI$67="no","",ROUND($I4611,4))</f>
        <v>0.58399999999999996</v>
      </c>
      <c r="M4611" s="134">
        <f>IF('2-E-Communication'!$AI$68="no","",ROUND($I4611,4))</f>
        <v>0.58399999999999996</v>
      </c>
    </row>
    <row r="4612" spans="9:13" x14ac:dyDescent="0.25">
      <c r="I4612" s="134">
        <f t="shared" si="265"/>
        <v>0.58500000000000041</v>
      </c>
      <c r="J4612" s="134">
        <f>IF('2-E-Communication'!$AI$65="no","",ROUND($I4612,4))</f>
        <v>0.58499999999999996</v>
      </c>
      <c r="K4612" s="134">
        <f>IF('2-E-Communication'!$AI$66="no","",ROUND($I4612,4))</f>
        <v>0.58499999999999996</v>
      </c>
      <c r="L4612" s="134">
        <f>IF('2-E-Communication'!$AI$67="no","",ROUND($I4612,4))</f>
        <v>0.58499999999999996</v>
      </c>
      <c r="M4612" s="134">
        <f>IF('2-E-Communication'!$AI$68="no","",ROUND($I4612,4))</f>
        <v>0.58499999999999996</v>
      </c>
    </row>
    <row r="4613" spans="9:13" x14ac:dyDescent="0.25">
      <c r="I4613" s="134">
        <f t="shared" si="265"/>
        <v>0.58600000000000041</v>
      </c>
      <c r="J4613" s="134">
        <f>IF('2-E-Communication'!$AI$65="no","",ROUND($I4613,4))</f>
        <v>0.58599999999999997</v>
      </c>
      <c r="K4613" s="134">
        <f>IF('2-E-Communication'!$AI$66="no","",ROUND($I4613,4))</f>
        <v>0.58599999999999997</v>
      </c>
      <c r="L4613" s="134">
        <f>IF('2-E-Communication'!$AI$67="no","",ROUND($I4613,4))</f>
        <v>0.58599999999999997</v>
      </c>
      <c r="M4613" s="134">
        <f>IF('2-E-Communication'!$AI$68="no","",ROUND($I4613,4))</f>
        <v>0.58599999999999997</v>
      </c>
    </row>
    <row r="4614" spans="9:13" x14ac:dyDescent="0.25">
      <c r="I4614" s="134">
        <f t="shared" si="265"/>
        <v>0.58700000000000041</v>
      </c>
      <c r="J4614" s="134">
        <f>IF('2-E-Communication'!$AI$65="no","",ROUND($I4614,4))</f>
        <v>0.58699999999999997</v>
      </c>
      <c r="K4614" s="134">
        <f>IF('2-E-Communication'!$AI$66="no","",ROUND($I4614,4))</f>
        <v>0.58699999999999997</v>
      </c>
      <c r="L4614" s="134">
        <f>IF('2-E-Communication'!$AI$67="no","",ROUND($I4614,4))</f>
        <v>0.58699999999999997</v>
      </c>
      <c r="M4614" s="134">
        <f>IF('2-E-Communication'!$AI$68="no","",ROUND($I4614,4))</f>
        <v>0.58699999999999997</v>
      </c>
    </row>
    <row r="4615" spans="9:13" x14ac:dyDescent="0.25">
      <c r="I4615" s="134">
        <f t="shared" si="265"/>
        <v>0.58800000000000041</v>
      </c>
      <c r="J4615" s="134">
        <f>IF('2-E-Communication'!$AI$65="no","",ROUND($I4615,4))</f>
        <v>0.58799999999999997</v>
      </c>
      <c r="K4615" s="134">
        <f>IF('2-E-Communication'!$AI$66="no","",ROUND($I4615,4))</f>
        <v>0.58799999999999997</v>
      </c>
      <c r="L4615" s="134">
        <f>IF('2-E-Communication'!$AI$67="no","",ROUND($I4615,4))</f>
        <v>0.58799999999999997</v>
      </c>
      <c r="M4615" s="134">
        <f>IF('2-E-Communication'!$AI$68="no","",ROUND($I4615,4))</f>
        <v>0.58799999999999997</v>
      </c>
    </row>
    <row r="4616" spans="9:13" x14ac:dyDescent="0.25">
      <c r="I4616" s="134">
        <f t="shared" si="265"/>
        <v>0.58900000000000041</v>
      </c>
      <c r="J4616" s="134">
        <f>IF('2-E-Communication'!$AI$65="no","",ROUND($I4616,4))</f>
        <v>0.58899999999999997</v>
      </c>
      <c r="K4616" s="134">
        <f>IF('2-E-Communication'!$AI$66="no","",ROUND($I4616,4))</f>
        <v>0.58899999999999997</v>
      </c>
      <c r="L4616" s="134">
        <f>IF('2-E-Communication'!$AI$67="no","",ROUND($I4616,4))</f>
        <v>0.58899999999999997</v>
      </c>
      <c r="M4616" s="134">
        <f>IF('2-E-Communication'!$AI$68="no","",ROUND($I4616,4))</f>
        <v>0.58899999999999997</v>
      </c>
    </row>
    <row r="4617" spans="9:13" x14ac:dyDescent="0.25">
      <c r="I4617" s="134">
        <f t="shared" si="265"/>
        <v>0.59000000000000041</v>
      </c>
      <c r="J4617" s="134">
        <f>IF('2-E-Communication'!$AI$65="no","",ROUND($I4617,4))</f>
        <v>0.59</v>
      </c>
      <c r="K4617" s="134">
        <f>IF('2-E-Communication'!$AI$66="no","",ROUND($I4617,4))</f>
        <v>0.59</v>
      </c>
      <c r="L4617" s="134">
        <f>IF('2-E-Communication'!$AI$67="no","",ROUND($I4617,4))</f>
        <v>0.59</v>
      </c>
      <c r="M4617" s="134">
        <f>IF('2-E-Communication'!$AI$68="no","",ROUND($I4617,4))</f>
        <v>0.59</v>
      </c>
    </row>
    <row r="4618" spans="9:13" x14ac:dyDescent="0.25">
      <c r="I4618" s="134">
        <f t="shared" si="265"/>
        <v>0.59100000000000041</v>
      </c>
      <c r="J4618" s="134">
        <f>IF('2-E-Communication'!$AI$65="no","",ROUND($I4618,4))</f>
        <v>0.59099999999999997</v>
      </c>
      <c r="K4618" s="134">
        <f>IF('2-E-Communication'!$AI$66="no","",ROUND($I4618,4))</f>
        <v>0.59099999999999997</v>
      </c>
      <c r="L4618" s="134">
        <f>IF('2-E-Communication'!$AI$67="no","",ROUND($I4618,4))</f>
        <v>0.59099999999999997</v>
      </c>
      <c r="M4618" s="134">
        <f>IF('2-E-Communication'!$AI$68="no","",ROUND($I4618,4))</f>
        <v>0.59099999999999997</v>
      </c>
    </row>
    <row r="4619" spans="9:13" x14ac:dyDescent="0.25">
      <c r="I4619" s="134">
        <f t="shared" si="265"/>
        <v>0.59200000000000041</v>
      </c>
      <c r="J4619" s="134">
        <f>IF('2-E-Communication'!$AI$65="no","",ROUND($I4619,4))</f>
        <v>0.59199999999999997</v>
      </c>
      <c r="K4619" s="134">
        <f>IF('2-E-Communication'!$AI$66="no","",ROUND($I4619,4))</f>
        <v>0.59199999999999997</v>
      </c>
      <c r="L4619" s="134">
        <f>IF('2-E-Communication'!$AI$67="no","",ROUND($I4619,4))</f>
        <v>0.59199999999999997</v>
      </c>
      <c r="M4619" s="134">
        <f>IF('2-E-Communication'!$AI$68="no","",ROUND($I4619,4))</f>
        <v>0.59199999999999997</v>
      </c>
    </row>
    <row r="4620" spans="9:13" x14ac:dyDescent="0.25">
      <c r="I4620" s="134">
        <f t="shared" si="265"/>
        <v>0.59300000000000042</v>
      </c>
      <c r="J4620" s="134">
        <f>IF('2-E-Communication'!$AI$65="no","",ROUND($I4620,4))</f>
        <v>0.59299999999999997</v>
      </c>
      <c r="K4620" s="134">
        <f>IF('2-E-Communication'!$AI$66="no","",ROUND($I4620,4))</f>
        <v>0.59299999999999997</v>
      </c>
      <c r="L4620" s="134">
        <f>IF('2-E-Communication'!$AI$67="no","",ROUND($I4620,4))</f>
        <v>0.59299999999999997</v>
      </c>
      <c r="M4620" s="134">
        <f>IF('2-E-Communication'!$AI$68="no","",ROUND($I4620,4))</f>
        <v>0.59299999999999997</v>
      </c>
    </row>
    <row r="4621" spans="9:13" x14ac:dyDescent="0.25">
      <c r="I4621" s="134">
        <f t="shared" si="265"/>
        <v>0.59400000000000042</v>
      </c>
      <c r="J4621" s="134">
        <f>IF('2-E-Communication'!$AI$65="no","",ROUND($I4621,4))</f>
        <v>0.59399999999999997</v>
      </c>
      <c r="K4621" s="134">
        <f>IF('2-E-Communication'!$AI$66="no","",ROUND($I4621,4))</f>
        <v>0.59399999999999997</v>
      </c>
      <c r="L4621" s="134">
        <f>IF('2-E-Communication'!$AI$67="no","",ROUND($I4621,4))</f>
        <v>0.59399999999999997</v>
      </c>
      <c r="M4621" s="134">
        <f>IF('2-E-Communication'!$AI$68="no","",ROUND($I4621,4))</f>
        <v>0.59399999999999997</v>
      </c>
    </row>
    <row r="4622" spans="9:13" x14ac:dyDescent="0.25">
      <c r="I4622" s="134">
        <f t="shared" si="265"/>
        <v>0.59500000000000042</v>
      </c>
      <c r="J4622" s="134">
        <f>IF('2-E-Communication'!$AI$65="no","",ROUND($I4622,4))</f>
        <v>0.59499999999999997</v>
      </c>
      <c r="K4622" s="134">
        <f>IF('2-E-Communication'!$AI$66="no","",ROUND($I4622,4))</f>
        <v>0.59499999999999997</v>
      </c>
      <c r="L4622" s="134">
        <f>IF('2-E-Communication'!$AI$67="no","",ROUND($I4622,4))</f>
        <v>0.59499999999999997</v>
      </c>
      <c r="M4622" s="134">
        <f>IF('2-E-Communication'!$AI$68="no","",ROUND($I4622,4))</f>
        <v>0.59499999999999997</v>
      </c>
    </row>
    <row r="4623" spans="9:13" x14ac:dyDescent="0.25">
      <c r="I4623" s="134">
        <f t="shared" si="265"/>
        <v>0.59600000000000042</v>
      </c>
      <c r="J4623" s="134">
        <f>IF('2-E-Communication'!$AI$65="no","",ROUND($I4623,4))</f>
        <v>0.59599999999999997</v>
      </c>
      <c r="K4623" s="134">
        <f>IF('2-E-Communication'!$AI$66="no","",ROUND($I4623,4))</f>
        <v>0.59599999999999997</v>
      </c>
      <c r="L4623" s="134">
        <f>IF('2-E-Communication'!$AI$67="no","",ROUND($I4623,4))</f>
        <v>0.59599999999999997</v>
      </c>
      <c r="M4623" s="134">
        <f>IF('2-E-Communication'!$AI$68="no","",ROUND($I4623,4))</f>
        <v>0.59599999999999997</v>
      </c>
    </row>
    <row r="4624" spans="9:13" x14ac:dyDescent="0.25">
      <c r="I4624" s="134">
        <f t="shared" si="265"/>
        <v>0.59700000000000042</v>
      </c>
      <c r="J4624" s="134">
        <f>IF('2-E-Communication'!$AI$65="no","",ROUND($I4624,4))</f>
        <v>0.59699999999999998</v>
      </c>
      <c r="K4624" s="134">
        <f>IF('2-E-Communication'!$AI$66="no","",ROUND($I4624,4))</f>
        <v>0.59699999999999998</v>
      </c>
      <c r="L4624" s="134">
        <f>IF('2-E-Communication'!$AI$67="no","",ROUND($I4624,4))</f>
        <v>0.59699999999999998</v>
      </c>
      <c r="M4624" s="134">
        <f>IF('2-E-Communication'!$AI$68="no","",ROUND($I4624,4))</f>
        <v>0.59699999999999998</v>
      </c>
    </row>
    <row r="4625" spans="9:13" x14ac:dyDescent="0.25">
      <c r="I4625" s="134">
        <f t="shared" si="265"/>
        <v>0.59800000000000042</v>
      </c>
      <c r="J4625" s="134">
        <f>IF('2-E-Communication'!$AI$65="no","",ROUND($I4625,4))</f>
        <v>0.59799999999999998</v>
      </c>
      <c r="K4625" s="134">
        <f>IF('2-E-Communication'!$AI$66="no","",ROUND($I4625,4))</f>
        <v>0.59799999999999998</v>
      </c>
      <c r="L4625" s="134">
        <f>IF('2-E-Communication'!$AI$67="no","",ROUND($I4625,4))</f>
        <v>0.59799999999999998</v>
      </c>
      <c r="M4625" s="134">
        <f>IF('2-E-Communication'!$AI$68="no","",ROUND($I4625,4))</f>
        <v>0.59799999999999998</v>
      </c>
    </row>
    <row r="4626" spans="9:13" x14ac:dyDescent="0.25">
      <c r="I4626" s="134">
        <f t="shared" si="265"/>
        <v>0.59900000000000042</v>
      </c>
      <c r="J4626" s="134">
        <f>IF('2-E-Communication'!$AI$65="no","",ROUND($I4626,4))</f>
        <v>0.59899999999999998</v>
      </c>
      <c r="K4626" s="134">
        <f>IF('2-E-Communication'!$AI$66="no","",ROUND($I4626,4))</f>
        <v>0.59899999999999998</v>
      </c>
      <c r="L4626" s="134">
        <f>IF('2-E-Communication'!$AI$67="no","",ROUND($I4626,4))</f>
        <v>0.59899999999999998</v>
      </c>
      <c r="M4626" s="134">
        <f>IF('2-E-Communication'!$AI$68="no","",ROUND($I4626,4))</f>
        <v>0.59899999999999998</v>
      </c>
    </row>
    <row r="4627" spans="9:13" x14ac:dyDescent="0.25">
      <c r="I4627" s="134">
        <f t="shared" si="265"/>
        <v>0.60000000000000042</v>
      </c>
      <c r="J4627" s="134">
        <f>IF('2-E-Communication'!$AI$65="no","",ROUND($I4627,4))</f>
        <v>0.6</v>
      </c>
      <c r="K4627" s="134">
        <f>IF('2-E-Communication'!$AI$66="no","",ROUND($I4627,4))</f>
        <v>0.6</v>
      </c>
      <c r="L4627" s="134">
        <f>IF('2-E-Communication'!$AI$67="no","",ROUND($I4627,4))</f>
        <v>0.6</v>
      </c>
      <c r="M4627" s="134">
        <f>IF('2-E-Communication'!$AI$68="no","",ROUND($I4627,4))</f>
        <v>0.6</v>
      </c>
    </row>
    <row r="4628" spans="9:13" x14ac:dyDescent="0.25">
      <c r="I4628" s="134">
        <f t="shared" si="265"/>
        <v>0.60100000000000042</v>
      </c>
      <c r="J4628" s="134">
        <f>IF('2-E-Communication'!$AI$65="no","",ROUND($I4628,4))</f>
        <v>0.60099999999999998</v>
      </c>
      <c r="K4628" s="134">
        <f>IF('2-E-Communication'!$AI$66="no","",ROUND($I4628,4))</f>
        <v>0.60099999999999998</v>
      </c>
      <c r="L4628" s="134">
        <f>IF('2-E-Communication'!$AI$67="no","",ROUND($I4628,4))</f>
        <v>0.60099999999999998</v>
      </c>
      <c r="M4628" s="134">
        <f>IF('2-E-Communication'!$AI$68="no","",ROUND($I4628,4))</f>
        <v>0.60099999999999998</v>
      </c>
    </row>
    <row r="4629" spans="9:13" x14ac:dyDescent="0.25">
      <c r="I4629" s="134">
        <f t="shared" si="265"/>
        <v>0.60200000000000042</v>
      </c>
      <c r="J4629" s="134">
        <f>IF('2-E-Communication'!$AI$65="no","",ROUND($I4629,4))</f>
        <v>0.60199999999999998</v>
      </c>
      <c r="K4629" s="134">
        <f>IF('2-E-Communication'!$AI$66="no","",ROUND($I4629,4))</f>
        <v>0.60199999999999998</v>
      </c>
      <c r="L4629" s="134">
        <f>IF('2-E-Communication'!$AI$67="no","",ROUND($I4629,4))</f>
        <v>0.60199999999999998</v>
      </c>
      <c r="M4629" s="134">
        <f>IF('2-E-Communication'!$AI$68="no","",ROUND($I4629,4))</f>
        <v>0.60199999999999998</v>
      </c>
    </row>
    <row r="4630" spans="9:13" x14ac:dyDescent="0.25">
      <c r="I4630" s="134">
        <f t="shared" si="265"/>
        <v>0.60300000000000042</v>
      </c>
      <c r="J4630" s="134">
        <f>IF('2-E-Communication'!$AI$65="no","",ROUND($I4630,4))</f>
        <v>0.60299999999999998</v>
      </c>
      <c r="K4630" s="134">
        <f>IF('2-E-Communication'!$AI$66="no","",ROUND($I4630,4))</f>
        <v>0.60299999999999998</v>
      </c>
      <c r="L4630" s="134">
        <f>IF('2-E-Communication'!$AI$67="no","",ROUND($I4630,4))</f>
        <v>0.60299999999999998</v>
      </c>
      <c r="M4630" s="134">
        <f>IF('2-E-Communication'!$AI$68="no","",ROUND($I4630,4))</f>
        <v>0.60299999999999998</v>
      </c>
    </row>
    <row r="4631" spans="9:13" x14ac:dyDescent="0.25">
      <c r="I4631" s="134">
        <f t="shared" si="265"/>
        <v>0.60400000000000043</v>
      </c>
      <c r="J4631" s="134">
        <f>IF('2-E-Communication'!$AI$65="no","",ROUND($I4631,4))</f>
        <v>0.60399999999999998</v>
      </c>
      <c r="K4631" s="134">
        <f>IF('2-E-Communication'!$AI$66="no","",ROUND($I4631,4))</f>
        <v>0.60399999999999998</v>
      </c>
      <c r="L4631" s="134">
        <f>IF('2-E-Communication'!$AI$67="no","",ROUND($I4631,4))</f>
        <v>0.60399999999999998</v>
      </c>
      <c r="M4631" s="134">
        <f>IF('2-E-Communication'!$AI$68="no","",ROUND($I4631,4))</f>
        <v>0.60399999999999998</v>
      </c>
    </row>
    <row r="4632" spans="9:13" x14ac:dyDescent="0.25">
      <c r="I4632" s="134">
        <f t="shared" si="265"/>
        <v>0.60500000000000043</v>
      </c>
      <c r="J4632" s="134">
        <f>IF('2-E-Communication'!$AI$65="no","",ROUND($I4632,4))</f>
        <v>0.60499999999999998</v>
      </c>
      <c r="K4632" s="134">
        <f>IF('2-E-Communication'!$AI$66="no","",ROUND($I4632,4))</f>
        <v>0.60499999999999998</v>
      </c>
      <c r="L4632" s="134">
        <f>IF('2-E-Communication'!$AI$67="no","",ROUND($I4632,4))</f>
        <v>0.60499999999999998</v>
      </c>
      <c r="M4632" s="134">
        <f>IF('2-E-Communication'!$AI$68="no","",ROUND($I4632,4))</f>
        <v>0.60499999999999998</v>
      </c>
    </row>
    <row r="4633" spans="9:13" x14ac:dyDescent="0.25">
      <c r="I4633" s="134">
        <f t="shared" si="265"/>
        <v>0.60600000000000043</v>
      </c>
      <c r="J4633" s="134">
        <f>IF('2-E-Communication'!$AI$65="no","",ROUND($I4633,4))</f>
        <v>0.60599999999999998</v>
      </c>
      <c r="K4633" s="134">
        <f>IF('2-E-Communication'!$AI$66="no","",ROUND($I4633,4))</f>
        <v>0.60599999999999998</v>
      </c>
      <c r="L4633" s="134">
        <f>IF('2-E-Communication'!$AI$67="no","",ROUND($I4633,4))</f>
        <v>0.60599999999999998</v>
      </c>
      <c r="M4633" s="134">
        <f>IF('2-E-Communication'!$AI$68="no","",ROUND($I4633,4))</f>
        <v>0.60599999999999998</v>
      </c>
    </row>
    <row r="4634" spans="9:13" x14ac:dyDescent="0.25">
      <c r="I4634" s="134">
        <f t="shared" si="265"/>
        <v>0.60700000000000043</v>
      </c>
      <c r="J4634" s="134">
        <f>IF('2-E-Communication'!$AI$65="no","",ROUND($I4634,4))</f>
        <v>0.60699999999999998</v>
      </c>
      <c r="K4634" s="134">
        <f>IF('2-E-Communication'!$AI$66="no","",ROUND($I4634,4))</f>
        <v>0.60699999999999998</v>
      </c>
      <c r="L4634" s="134">
        <f>IF('2-E-Communication'!$AI$67="no","",ROUND($I4634,4))</f>
        <v>0.60699999999999998</v>
      </c>
      <c r="M4634" s="134">
        <f>IF('2-E-Communication'!$AI$68="no","",ROUND($I4634,4))</f>
        <v>0.60699999999999998</v>
      </c>
    </row>
    <row r="4635" spans="9:13" x14ac:dyDescent="0.25">
      <c r="I4635" s="134">
        <f t="shared" si="265"/>
        <v>0.60800000000000043</v>
      </c>
      <c r="J4635" s="134">
        <f>IF('2-E-Communication'!$AI$65="no","",ROUND($I4635,4))</f>
        <v>0.60799999999999998</v>
      </c>
      <c r="K4635" s="134">
        <f>IF('2-E-Communication'!$AI$66="no","",ROUND($I4635,4))</f>
        <v>0.60799999999999998</v>
      </c>
      <c r="L4635" s="134">
        <f>IF('2-E-Communication'!$AI$67="no","",ROUND($I4635,4))</f>
        <v>0.60799999999999998</v>
      </c>
      <c r="M4635" s="134">
        <f>IF('2-E-Communication'!$AI$68="no","",ROUND($I4635,4))</f>
        <v>0.60799999999999998</v>
      </c>
    </row>
    <row r="4636" spans="9:13" x14ac:dyDescent="0.25">
      <c r="I4636" s="134">
        <f t="shared" si="265"/>
        <v>0.60900000000000043</v>
      </c>
      <c r="J4636" s="134">
        <f>IF('2-E-Communication'!$AI$65="no","",ROUND($I4636,4))</f>
        <v>0.60899999999999999</v>
      </c>
      <c r="K4636" s="134">
        <f>IF('2-E-Communication'!$AI$66="no","",ROUND($I4636,4))</f>
        <v>0.60899999999999999</v>
      </c>
      <c r="L4636" s="134">
        <f>IF('2-E-Communication'!$AI$67="no","",ROUND($I4636,4))</f>
        <v>0.60899999999999999</v>
      </c>
      <c r="M4636" s="134">
        <f>IF('2-E-Communication'!$AI$68="no","",ROUND($I4636,4))</f>
        <v>0.60899999999999999</v>
      </c>
    </row>
    <row r="4637" spans="9:13" x14ac:dyDescent="0.25">
      <c r="I4637" s="134">
        <f t="shared" si="265"/>
        <v>0.61000000000000043</v>
      </c>
      <c r="J4637" s="134">
        <f>IF('2-E-Communication'!$AI$65="no","",ROUND($I4637,4))</f>
        <v>0.61</v>
      </c>
      <c r="K4637" s="134">
        <f>IF('2-E-Communication'!$AI$66="no","",ROUND($I4637,4))</f>
        <v>0.61</v>
      </c>
      <c r="L4637" s="134">
        <f>IF('2-E-Communication'!$AI$67="no","",ROUND($I4637,4))</f>
        <v>0.61</v>
      </c>
      <c r="M4637" s="134">
        <f>IF('2-E-Communication'!$AI$68="no","",ROUND($I4637,4))</f>
        <v>0.61</v>
      </c>
    </row>
    <row r="4638" spans="9:13" x14ac:dyDescent="0.25">
      <c r="I4638" s="134">
        <f t="shared" si="265"/>
        <v>0.61100000000000043</v>
      </c>
      <c r="J4638" s="134">
        <f>IF('2-E-Communication'!$AI$65="no","",ROUND($I4638,4))</f>
        <v>0.61099999999999999</v>
      </c>
      <c r="K4638" s="134">
        <f>IF('2-E-Communication'!$AI$66="no","",ROUND($I4638,4))</f>
        <v>0.61099999999999999</v>
      </c>
      <c r="L4638" s="134">
        <f>IF('2-E-Communication'!$AI$67="no","",ROUND($I4638,4))</f>
        <v>0.61099999999999999</v>
      </c>
      <c r="M4638" s="134">
        <f>IF('2-E-Communication'!$AI$68="no","",ROUND($I4638,4))</f>
        <v>0.61099999999999999</v>
      </c>
    </row>
    <row r="4639" spans="9:13" x14ac:dyDescent="0.25">
      <c r="I4639" s="134">
        <f t="shared" si="265"/>
        <v>0.61200000000000043</v>
      </c>
      <c r="J4639" s="134">
        <f>IF('2-E-Communication'!$AI$65="no","",ROUND($I4639,4))</f>
        <v>0.61199999999999999</v>
      </c>
      <c r="K4639" s="134">
        <f>IF('2-E-Communication'!$AI$66="no","",ROUND($I4639,4))</f>
        <v>0.61199999999999999</v>
      </c>
      <c r="L4639" s="134">
        <f>IF('2-E-Communication'!$AI$67="no","",ROUND($I4639,4))</f>
        <v>0.61199999999999999</v>
      </c>
      <c r="M4639" s="134">
        <f>IF('2-E-Communication'!$AI$68="no","",ROUND($I4639,4))</f>
        <v>0.61199999999999999</v>
      </c>
    </row>
    <row r="4640" spans="9:13" x14ac:dyDescent="0.25">
      <c r="I4640" s="134">
        <f t="shared" si="265"/>
        <v>0.61300000000000043</v>
      </c>
      <c r="J4640" s="134">
        <f>IF('2-E-Communication'!$AI$65="no","",ROUND($I4640,4))</f>
        <v>0.61299999999999999</v>
      </c>
      <c r="K4640" s="134">
        <f>IF('2-E-Communication'!$AI$66="no","",ROUND($I4640,4))</f>
        <v>0.61299999999999999</v>
      </c>
      <c r="L4640" s="134">
        <f>IF('2-E-Communication'!$AI$67="no","",ROUND($I4640,4))</f>
        <v>0.61299999999999999</v>
      </c>
      <c r="M4640" s="134">
        <f>IF('2-E-Communication'!$AI$68="no","",ROUND($I4640,4))</f>
        <v>0.61299999999999999</v>
      </c>
    </row>
    <row r="4641" spans="9:13" x14ac:dyDescent="0.25">
      <c r="I4641" s="134">
        <f t="shared" si="265"/>
        <v>0.61400000000000043</v>
      </c>
      <c r="J4641" s="134">
        <f>IF('2-E-Communication'!$AI$65="no","",ROUND($I4641,4))</f>
        <v>0.61399999999999999</v>
      </c>
      <c r="K4641" s="134">
        <f>IF('2-E-Communication'!$AI$66="no","",ROUND($I4641,4))</f>
        <v>0.61399999999999999</v>
      </c>
      <c r="L4641" s="134">
        <f>IF('2-E-Communication'!$AI$67="no","",ROUND($I4641,4))</f>
        <v>0.61399999999999999</v>
      </c>
      <c r="M4641" s="134">
        <f>IF('2-E-Communication'!$AI$68="no","",ROUND($I4641,4))</f>
        <v>0.61399999999999999</v>
      </c>
    </row>
    <row r="4642" spans="9:13" x14ac:dyDescent="0.25">
      <c r="I4642" s="134">
        <f t="shared" si="265"/>
        <v>0.61500000000000044</v>
      </c>
      <c r="J4642" s="134">
        <f>IF('2-E-Communication'!$AI$65="no","",ROUND($I4642,4))</f>
        <v>0.61499999999999999</v>
      </c>
      <c r="K4642" s="134">
        <f>IF('2-E-Communication'!$AI$66="no","",ROUND($I4642,4))</f>
        <v>0.61499999999999999</v>
      </c>
      <c r="L4642" s="134">
        <f>IF('2-E-Communication'!$AI$67="no","",ROUND($I4642,4))</f>
        <v>0.61499999999999999</v>
      </c>
      <c r="M4642" s="134">
        <f>IF('2-E-Communication'!$AI$68="no","",ROUND($I4642,4))</f>
        <v>0.61499999999999999</v>
      </c>
    </row>
    <row r="4643" spans="9:13" x14ac:dyDescent="0.25">
      <c r="I4643" s="134">
        <f t="shared" si="265"/>
        <v>0.61600000000000044</v>
      </c>
      <c r="J4643" s="134">
        <f>IF('2-E-Communication'!$AI$65="no","",ROUND($I4643,4))</f>
        <v>0.61599999999999999</v>
      </c>
      <c r="K4643" s="134">
        <f>IF('2-E-Communication'!$AI$66="no","",ROUND($I4643,4))</f>
        <v>0.61599999999999999</v>
      </c>
      <c r="L4643" s="134">
        <f>IF('2-E-Communication'!$AI$67="no","",ROUND($I4643,4))</f>
        <v>0.61599999999999999</v>
      </c>
      <c r="M4643" s="134">
        <f>IF('2-E-Communication'!$AI$68="no","",ROUND($I4643,4))</f>
        <v>0.61599999999999999</v>
      </c>
    </row>
    <row r="4644" spans="9:13" x14ac:dyDescent="0.25">
      <c r="I4644" s="134">
        <f t="shared" si="265"/>
        <v>0.61700000000000044</v>
      </c>
      <c r="J4644" s="134">
        <f>IF('2-E-Communication'!$AI$65="no","",ROUND($I4644,4))</f>
        <v>0.61699999999999999</v>
      </c>
      <c r="K4644" s="134">
        <f>IF('2-E-Communication'!$AI$66="no","",ROUND($I4644,4))</f>
        <v>0.61699999999999999</v>
      </c>
      <c r="L4644" s="134">
        <f>IF('2-E-Communication'!$AI$67="no","",ROUND($I4644,4))</f>
        <v>0.61699999999999999</v>
      </c>
      <c r="M4644" s="134">
        <f>IF('2-E-Communication'!$AI$68="no","",ROUND($I4644,4))</f>
        <v>0.61699999999999999</v>
      </c>
    </row>
    <row r="4645" spans="9:13" x14ac:dyDescent="0.25">
      <c r="I4645" s="134">
        <f t="shared" si="265"/>
        <v>0.61800000000000044</v>
      </c>
      <c r="J4645" s="134">
        <f>IF('2-E-Communication'!$AI$65="no","",ROUND($I4645,4))</f>
        <v>0.61799999999999999</v>
      </c>
      <c r="K4645" s="134">
        <f>IF('2-E-Communication'!$AI$66="no","",ROUND($I4645,4))</f>
        <v>0.61799999999999999</v>
      </c>
      <c r="L4645" s="134">
        <f>IF('2-E-Communication'!$AI$67="no","",ROUND($I4645,4))</f>
        <v>0.61799999999999999</v>
      </c>
      <c r="M4645" s="134">
        <f>IF('2-E-Communication'!$AI$68="no","",ROUND($I4645,4))</f>
        <v>0.61799999999999999</v>
      </c>
    </row>
    <row r="4646" spans="9:13" x14ac:dyDescent="0.25">
      <c r="I4646" s="134">
        <f t="shared" si="265"/>
        <v>0.61900000000000044</v>
      </c>
      <c r="J4646" s="134">
        <f>IF('2-E-Communication'!$AI$65="no","",ROUND($I4646,4))</f>
        <v>0.61899999999999999</v>
      </c>
      <c r="K4646" s="134">
        <f>IF('2-E-Communication'!$AI$66="no","",ROUND($I4646,4))</f>
        <v>0.61899999999999999</v>
      </c>
      <c r="L4646" s="134">
        <f>IF('2-E-Communication'!$AI$67="no","",ROUND($I4646,4))</f>
        <v>0.61899999999999999</v>
      </c>
      <c r="M4646" s="134">
        <f>IF('2-E-Communication'!$AI$68="no","",ROUND($I4646,4))</f>
        <v>0.61899999999999999</v>
      </c>
    </row>
    <row r="4647" spans="9:13" x14ac:dyDescent="0.25">
      <c r="I4647" s="134">
        <f t="shared" si="265"/>
        <v>0.62000000000000044</v>
      </c>
      <c r="J4647" s="134">
        <f>IF('2-E-Communication'!$AI$65="no","",ROUND($I4647,4))</f>
        <v>0.62</v>
      </c>
      <c r="K4647" s="134">
        <f>IF('2-E-Communication'!$AI$66="no","",ROUND($I4647,4))</f>
        <v>0.62</v>
      </c>
      <c r="L4647" s="134">
        <f>IF('2-E-Communication'!$AI$67="no","",ROUND($I4647,4))</f>
        <v>0.62</v>
      </c>
      <c r="M4647" s="134">
        <f>IF('2-E-Communication'!$AI$68="no","",ROUND($I4647,4))</f>
        <v>0.62</v>
      </c>
    </row>
    <row r="4648" spans="9:13" x14ac:dyDescent="0.25">
      <c r="I4648" s="134">
        <f t="shared" si="265"/>
        <v>0.62100000000000044</v>
      </c>
      <c r="J4648" s="134">
        <f>IF('2-E-Communication'!$AI$65="no","",ROUND($I4648,4))</f>
        <v>0.621</v>
      </c>
      <c r="K4648" s="134">
        <f>IF('2-E-Communication'!$AI$66="no","",ROUND($I4648,4))</f>
        <v>0.621</v>
      </c>
      <c r="L4648" s="134">
        <f>IF('2-E-Communication'!$AI$67="no","",ROUND($I4648,4))</f>
        <v>0.621</v>
      </c>
      <c r="M4648" s="134">
        <f>IF('2-E-Communication'!$AI$68="no","",ROUND($I4648,4))</f>
        <v>0.621</v>
      </c>
    </row>
    <row r="4649" spans="9:13" x14ac:dyDescent="0.25">
      <c r="I4649" s="134">
        <f t="shared" si="265"/>
        <v>0.62200000000000044</v>
      </c>
      <c r="J4649" s="134">
        <f>IF('2-E-Communication'!$AI$65="no","",ROUND($I4649,4))</f>
        <v>0.622</v>
      </c>
      <c r="K4649" s="134">
        <f>IF('2-E-Communication'!$AI$66="no","",ROUND($I4649,4))</f>
        <v>0.622</v>
      </c>
      <c r="L4649" s="134">
        <f>IF('2-E-Communication'!$AI$67="no","",ROUND($I4649,4))</f>
        <v>0.622</v>
      </c>
      <c r="M4649" s="134">
        <f>IF('2-E-Communication'!$AI$68="no","",ROUND($I4649,4))</f>
        <v>0.622</v>
      </c>
    </row>
    <row r="4650" spans="9:13" x14ac:dyDescent="0.25">
      <c r="I4650" s="134">
        <f t="shared" si="265"/>
        <v>0.62300000000000044</v>
      </c>
      <c r="J4650" s="134">
        <f>IF('2-E-Communication'!$AI$65="no","",ROUND($I4650,4))</f>
        <v>0.623</v>
      </c>
      <c r="K4650" s="134">
        <f>IF('2-E-Communication'!$AI$66="no","",ROUND($I4650,4))</f>
        <v>0.623</v>
      </c>
      <c r="L4650" s="134">
        <f>IF('2-E-Communication'!$AI$67="no","",ROUND($I4650,4))</f>
        <v>0.623</v>
      </c>
      <c r="M4650" s="134">
        <f>IF('2-E-Communication'!$AI$68="no","",ROUND($I4650,4))</f>
        <v>0.623</v>
      </c>
    </row>
    <row r="4651" spans="9:13" x14ac:dyDescent="0.25">
      <c r="I4651" s="134">
        <f t="shared" si="265"/>
        <v>0.62400000000000044</v>
      </c>
      <c r="J4651" s="134">
        <f>IF('2-E-Communication'!$AI$65="no","",ROUND($I4651,4))</f>
        <v>0.624</v>
      </c>
      <c r="K4651" s="134">
        <f>IF('2-E-Communication'!$AI$66="no","",ROUND($I4651,4))</f>
        <v>0.624</v>
      </c>
      <c r="L4651" s="134">
        <f>IF('2-E-Communication'!$AI$67="no","",ROUND($I4651,4))</f>
        <v>0.624</v>
      </c>
      <c r="M4651" s="134">
        <f>IF('2-E-Communication'!$AI$68="no","",ROUND($I4651,4))</f>
        <v>0.624</v>
      </c>
    </row>
    <row r="4652" spans="9:13" x14ac:dyDescent="0.25">
      <c r="I4652" s="134">
        <f t="shared" si="265"/>
        <v>0.62500000000000044</v>
      </c>
      <c r="J4652" s="134">
        <f>IF('2-E-Communication'!$AI$65="no","",ROUND($I4652,4))</f>
        <v>0.625</v>
      </c>
      <c r="K4652" s="134">
        <f>IF('2-E-Communication'!$AI$66="no","",ROUND($I4652,4))</f>
        <v>0.625</v>
      </c>
      <c r="L4652" s="134">
        <f>IF('2-E-Communication'!$AI$67="no","",ROUND($I4652,4))</f>
        <v>0.625</v>
      </c>
      <c r="M4652" s="134">
        <f>IF('2-E-Communication'!$AI$68="no","",ROUND($I4652,4))</f>
        <v>0.625</v>
      </c>
    </row>
    <row r="4653" spans="9:13" x14ac:dyDescent="0.25">
      <c r="I4653" s="134">
        <f t="shared" si="265"/>
        <v>0.62600000000000044</v>
      </c>
      <c r="J4653" s="134">
        <f>IF('2-E-Communication'!$AI$65="no","",ROUND($I4653,4))</f>
        <v>0.626</v>
      </c>
      <c r="K4653" s="134">
        <f>IF('2-E-Communication'!$AI$66="no","",ROUND($I4653,4))</f>
        <v>0.626</v>
      </c>
      <c r="L4653" s="134">
        <f>IF('2-E-Communication'!$AI$67="no","",ROUND($I4653,4))</f>
        <v>0.626</v>
      </c>
      <c r="M4653" s="134">
        <f>IF('2-E-Communication'!$AI$68="no","",ROUND($I4653,4))</f>
        <v>0.626</v>
      </c>
    </row>
    <row r="4654" spans="9:13" x14ac:dyDescent="0.25">
      <c r="I4654" s="134">
        <f t="shared" si="265"/>
        <v>0.62700000000000045</v>
      </c>
      <c r="J4654" s="134">
        <f>IF('2-E-Communication'!$AI$65="no","",ROUND($I4654,4))</f>
        <v>0.627</v>
      </c>
      <c r="K4654" s="134">
        <f>IF('2-E-Communication'!$AI$66="no","",ROUND($I4654,4))</f>
        <v>0.627</v>
      </c>
      <c r="L4654" s="134">
        <f>IF('2-E-Communication'!$AI$67="no","",ROUND($I4654,4))</f>
        <v>0.627</v>
      </c>
      <c r="M4654" s="134">
        <f>IF('2-E-Communication'!$AI$68="no","",ROUND($I4654,4))</f>
        <v>0.627</v>
      </c>
    </row>
    <row r="4655" spans="9:13" x14ac:dyDescent="0.25">
      <c r="I4655" s="134">
        <f t="shared" si="265"/>
        <v>0.62800000000000045</v>
      </c>
      <c r="J4655" s="134">
        <f>IF('2-E-Communication'!$AI$65="no","",ROUND($I4655,4))</f>
        <v>0.628</v>
      </c>
      <c r="K4655" s="134">
        <f>IF('2-E-Communication'!$AI$66="no","",ROUND($I4655,4))</f>
        <v>0.628</v>
      </c>
      <c r="L4655" s="134">
        <f>IF('2-E-Communication'!$AI$67="no","",ROUND($I4655,4))</f>
        <v>0.628</v>
      </c>
      <c r="M4655" s="134">
        <f>IF('2-E-Communication'!$AI$68="no","",ROUND($I4655,4))</f>
        <v>0.628</v>
      </c>
    </row>
    <row r="4656" spans="9:13" x14ac:dyDescent="0.25">
      <c r="I4656" s="134">
        <f t="shared" si="265"/>
        <v>0.62900000000000045</v>
      </c>
      <c r="J4656" s="134">
        <f>IF('2-E-Communication'!$AI$65="no","",ROUND($I4656,4))</f>
        <v>0.629</v>
      </c>
      <c r="K4656" s="134">
        <f>IF('2-E-Communication'!$AI$66="no","",ROUND($I4656,4))</f>
        <v>0.629</v>
      </c>
      <c r="L4656" s="134">
        <f>IF('2-E-Communication'!$AI$67="no","",ROUND($I4656,4))</f>
        <v>0.629</v>
      </c>
      <c r="M4656" s="134">
        <f>IF('2-E-Communication'!$AI$68="no","",ROUND($I4656,4))</f>
        <v>0.629</v>
      </c>
    </row>
    <row r="4657" spans="9:13" x14ac:dyDescent="0.25">
      <c r="I4657" s="134">
        <f t="shared" si="265"/>
        <v>0.63000000000000045</v>
      </c>
      <c r="J4657" s="134">
        <f>IF('2-E-Communication'!$AI$65="no","",ROUND($I4657,4))</f>
        <v>0.63</v>
      </c>
      <c r="K4657" s="134">
        <f>IF('2-E-Communication'!$AI$66="no","",ROUND($I4657,4))</f>
        <v>0.63</v>
      </c>
      <c r="L4657" s="134">
        <f>IF('2-E-Communication'!$AI$67="no","",ROUND($I4657,4))</f>
        <v>0.63</v>
      </c>
      <c r="M4657" s="134">
        <f>IF('2-E-Communication'!$AI$68="no","",ROUND($I4657,4))</f>
        <v>0.63</v>
      </c>
    </row>
    <row r="4658" spans="9:13" x14ac:dyDescent="0.25">
      <c r="I4658" s="134">
        <f t="shared" si="265"/>
        <v>0.63100000000000045</v>
      </c>
      <c r="J4658" s="134">
        <f>IF('2-E-Communication'!$AI$65="no","",ROUND($I4658,4))</f>
        <v>0.63100000000000001</v>
      </c>
      <c r="K4658" s="134">
        <f>IF('2-E-Communication'!$AI$66="no","",ROUND($I4658,4))</f>
        <v>0.63100000000000001</v>
      </c>
      <c r="L4658" s="134">
        <f>IF('2-E-Communication'!$AI$67="no","",ROUND($I4658,4))</f>
        <v>0.63100000000000001</v>
      </c>
      <c r="M4658" s="134">
        <f>IF('2-E-Communication'!$AI$68="no","",ROUND($I4658,4))</f>
        <v>0.63100000000000001</v>
      </c>
    </row>
    <row r="4659" spans="9:13" x14ac:dyDescent="0.25">
      <c r="I4659" s="134">
        <f t="shared" si="265"/>
        <v>0.63200000000000045</v>
      </c>
      <c r="J4659" s="134">
        <f>IF('2-E-Communication'!$AI$65="no","",ROUND($I4659,4))</f>
        <v>0.63200000000000001</v>
      </c>
      <c r="K4659" s="134">
        <f>IF('2-E-Communication'!$AI$66="no","",ROUND($I4659,4))</f>
        <v>0.63200000000000001</v>
      </c>
      <c r="L4659" s="134">
        <f>IF('2-E-Communication'!$AI$67="no","",ROUND($I4659,4))</f>
        <v>0.63200000000000001</v>
      </c>
      <c r="M4659" s="134">
        <f>IF('2-E-Communication'!$AI$68="no","",ROUND($I4659,4))</f>
        <v>0.63200000000000001</v>
      </c>
    </row>
    <row r="4660" spans="9:13" x14ac:dyDescent="0.25">
      <c r="I4660" s="134">
        <f t="shared" ref="I4660:I4723" si="266">I4659+0.001</f>
        <v>0.63300000000000045</v>
      </c>
      <c r="J4660" s="134">
        <f>IF('2-E-Communication'!$AI$65="no","",ROUND($I4660,4))</f>
        <v>0.63300000000000001</v>
      </c>
      <c r="K4660" s="134">
        <f>IF('2-E-Communication'!$AI$66="no","",ROUND($I4660,4))</f>
        <v>0.63300000000000001</v>
      </c>
      <c r="L4660" s="134">
        <f>IF('2-E-Communication'!$AI$67="no","",ROUND($I4660,4))</f>
        <v>0.63300000000000001</v>
      </c>
      <c r="M4660" s="134">
        <f>IF('2-E-Communication'!$AI$68="no","",ROUND($I4660,4))</f>
        <v>0.63300000000000001</v>
      </c>
    </row>
    <row r="4661" spans="9:13" x14ac:dyDescent="0.25">
      <c r="I4661" s="134">
        <f t="shared" si="266"/>
        <v>0.63400000000000045</v>
      </c>
      <c r="J4661" s="134">
        <f>IF('2-E-Communication'!$AI$65="no","",ROUND($I4661,4))</f>
        <v>0.63400000000000001</v>
      </c>
      <c r="K4661" s="134">
        <f>IF('2-E-Communication'!$AI$66="no","",ROUND($I4661,4))</f>
        <v>0.63400000000000001</v>
      </c>
      <c r="L4661" s="134">
        <f>IF('2-E-Communication'!$AI$67="no","",ROUND($I4661,4))</f>
        <v>0.63400000000000001</v>
      </c>
      <c r="M4661" s="134">
        <f>IF('2-E-Communication'!$AI$68="no","",ROUND($I4661,4))</f>
        <v>0.63400000000000001</v>
      </c>
    </row>
    <row r="4662" spans="9:13" x14ac:dyDescent="0.25">
      <c r="I4662" s="134">
        <f t="shared" si="266"/>
        <v>0.63500000000000045</v>
      </c>
      <c r="J4662" s="134">
        <f>IF('2-E-Communication'!$AI$65="no","",ROUND($I4662,4))</f>
        <v>0.63500000000000001</v>
      </c>
      <c r="K4662" s="134">
        <f>IF('2-E-Communication'!$AI$66="no","",ROUND($I4662,4))</f>
        <v>0.63500000000000001</v>
      </c>
      <c r="L4662" s="134">
        <f>IF('2-E-Communication'!$AI$67="no","",ROUND($I4662,4))</f>
        <v>0.63500000000000001</v>
      </c>
      <c r="M4662" s="134">
        <f>IF('2-E-Communication'!$AI$68="no","",ROUND($I4662,4))</f>
        <v>0.63500000000000001</v>
      </c>
    </row>
    <row r="4663" spans="9:13" x14ac:dyDescent="0.25">
      <c r="I4663" s="134">
        <f t="shared" si="266"/>
        <v>0.63600000000000045</v>
      </c>
      <c r="J4663" s="134">
        <f>IF('2-E-Communication'!$AI$65="no","",ROUND($I4663,4))</f>
        <v>0.63600000000000001</v>
      </c>
      <c r="K4663" s="134">
        <f>IF('2-E-Communication'!$AI$66="no","",ROUND($I4663,4))</f>
        <v>0.63600000000000001</v>
      </c>
      <c r="L4663" s="134">
        <f>IF('2-E-Communication'!$AI$67="no","",ROUND($I4663,4))</f>
        <v>0.63600000000000001</v>
      </c>
      <c r="M4663" s="134">
        <f>IF('2-E-Communication'!$AI$68="no","",ROUND($I4663,4))</f>
        <v>0.63600000000000001</v>
      </c>
    </row>
    <row r="4664" spans="9:13" x14ac:dyDescent="0.25">
      <c r="I4664" s="134">
        <f t="shared" si="266"/>
        <v>0.63700000000000045</v>
      </c>
      <c r="J4664" s="134">
        <f>IF('2-E-Communication'!$AI$65="no","",ROUND($I4664,4))</f>
        <v>0.63700000000000001</v>
      </c>
      <c r="K4664" s="134">
        <f>IF('2-E-Communication'!$AI$66="no","",ROUND($I4664,4))</f>
        <v>0.63700000000000001</v>
      </c>
      <c r="L4664" s="134">
        <f>IF('2-E-Communication'!$AI$67="no","",ROUND($I4664,4))</f>
        <v>0.63700000000000001</v>
      </c>
      <c r="M4664" s="134">
        <f>IF('2-E-Communication'!$AI$68="no","",ROUND($I4664,4))</f>
        <v>0.63700000000000001</v>
      </c>
    </row>
    <row r="4665" spans="9:13" x14ac:dyDescent="0.25">
      <c r="I4665" s="134">
        <f t="shared" si="266"/>
        <v>0.63800000000000046</v>
      </c>
      <c r="J4665" s="134">
        <f>IF('2-E-Communication'!$AI$65="no","",ROUND($I4665,4))</f>
        <v>0.63800000000000001</v>
      </c>
      <c r="K4665" s="134">
        <f>IF('2-E-Communication'!$AI$66="no","",ROUND($I4665,4))</f>
        <v>0.63800000000000001</v>
      </c>
      <c r="L4665" s="134">
        <f>IF('2-E-Communication'!$AI$67="no","",ROUND($I4665,4))</f>
        <v>0.63800000000000001</v>
      </c>
      <c r="M4665" s="134">
        <f>IF('2-E-Communication'!$AI$68="no","",ROUND($I4665,4))</f>
        <v>0.63800000000000001</v>
      </c>
    </row>
    <row r="4666" spans="9:13" x14ac:dyDescent="0.25">
      <c r="I4666" s="134">
        <f t="shared" si="266"/>
        <v>0.63900000000000046</v>
      </c>
      <c r="J4666" s="134">
        <f>IF('2-E-Communication'!$AI$65="no","",ROUND($I4666,4))</f>
        <v>0.63900000000000001</v>
      </c>
      <c r="K4666" s="134">
        <f>IF('2-E-Communication'!$AI$66="no","",ROUND($I4666,4))</f>
        <v>0.63900000000000001</v>
      </c>
      <c r="L4666" s="134">
        <f>IF('2-E-Communication'!$AI$67="no","",ROUND($I4666,4))</f>
        <v>0.63900000000000001</v>
      </c>
      <c r="M4666" s="134">
        <f>IF('2-E-Communication'!$AI$68="no","",ROUND($I4666,4))</f>
        <v>0.63900000000000001</v>
      </c>
    </row>
    <row r="4667" spans="9:13" x14ac:dyDescent="0.25">
      <c r="I4667" s="134">
        <f t="shared" si="266"/>
        <v>0.64000000000000046</v>
      </c>
      <c r="J4667" s="134">
        <f>IF('2-E-Communication'!$AI$65="no","",ROUND($I4667,4))</f>
        <v>0.64</v>
      </c>
      <c r="K4667" s="134">
        <f>IF('2-E-Communication'!$AI$66="no","",ROUND($I4667,4))</f>
        <v>0.64</v>
      </c>
      <c r="L4667" s="134">
        <f>IF('2-E-Communication'!$AI$67="no","",ROUND($I4667,4))</f>
        <v>0.64</v>
      </c>
      <c r="M4667" s="134">
        <f>IF('2-E-Communication'!$AI$68="no","",ROUND($I4667,4))</f>
        <v>0.64</v>
      </c>
    </row>
    <row r="4668" spans="9:13" x14ac:dyDescent="0.25">
      <c r="I4668" s="134">
        <f t="shared" si="266"/>
        <v>0.64100000000000046</v>
      </c>
      <c r="J4668" s="134">
        <f>IF('2-E-Communication'!$AI$65="no","",ROUND($I4668,4))</f>
        <v>0.64100000000000001</v>
      </c>
      <c r="K4668" s="134">
        <f>IF('2-E-Communication'!$AI$66="no","",ROUND($I4668,4))</f>
        <v>0.64100000000000001</v>
      </c>
      <c r="L4668" s="134">
        <f>IF('2-E-Communication'!$AI$67="no","",ROUND($I4668,4))</f>
        <v>0.64100000000000001</v>
      </c>
      <c r="M4668" s="134">
        <f>IF('2-E-Communication'!$AI$68="no","",ROUND($I4668,4))</f>
        <v>0.64100000000000001</v>
      </c>
    </row>
    <row r="4669" spans="9:13" x14ac:dyDescent="0.25">
      <c r="I4669" s="134">
        <f t="shared" si="266"/>
        <v>0.64200000000000046</v>
      </c>
      <c r="J4669" s="134">
        <f>IF('2-E-Communication'!$AI$65="no","",ROUND($I4669,4))</f>
        <v>0.64200000000000002</v>
      </c>
      <c r="K4669" s="134">
        <f>IF('2-E-Communication'!$AI$66="no","",ROUND($I4669,4))</f>
        <v>0.64200000000000002</v>
      </c>
      <c r="L4669" s="134">
        <f>IF('2-E-Communication'!$AI$67="no","",ROUND($I4669,4))</f>
        <v>0.64200000000000002</v>
      </c>
      <c r="M4669" s="134">
        <f>IF('2-E-Communication'!$AI$68="no","",ROUND($I4669,4))</f>
        <v>0.64200000000000002</v>
      </c>
    </row>
    <row r="4670" spans="9:13" x14ac:dyDescent="0.25">
      <c r="I4670" s="134">
        <f t="shared" si="266"/>
        <v>0.64300000000000046</v>
      </c>
      <c r="J4670" s="134">
        <f>IF('2-E-Communication'!$AI$65="no","",ROUND($I4670,4))</f>
        <v>0.64300000000000002</v>
      </c>
      <c r="K4670" s="134">
        <f>IF('2-E-Communication'!$AI$66="no","",ROUND($I4670,4))</f>
        <v>0.64300000000000002</v>
      </c>
      <c r="L4670" s="134">
        <f>IF('2-E-Communication'!$AI$67="no","",ROUND($I4670,4))</f>
        <v>0.64300000000000002</v>
      </c>
      <c r="M4670" s="134">
        <f>IF('2-E-Communication'!$AI$68="no","",ROUND($I4670,4))</f>
        <v>0.64300000000000002</v>
      </c>
    </row>
    <row r="4671" spans="9:13" x14ac:dyDescent="0.25">
      <c r="I4671" s="134">
        <f t="shared" si="266"/>
        <v>0.64400000000000046</v>
      </c>
      <c r="J4671" s="134">
        <f>IF('2-E-Communication'!$AI$65="no","",ROUND($I4671,4))</f>
        <v>0.64400000000000002</v>
      </c>
      <c r="K4671" s="134">
        <f>IF('2-E-Communication'!$AI$66="no","",ROUND($I4671,4))</f>
        <v>0.64400000000000002</v>
      </c>
      <c r="L4671" s="134">
        <f>IF('2-E-Communication'!$AI$67="no","",ROUND($I4671,4))</f>
        <v>0.64400000000000002</v>
      </c>
      <c r="M4671" s="134">
        <f>IF('2-E-Communication'!$AI$68="no","",ROUND($I4671,4))</f>
        <v>0.64400000000000002</v>
      </c>
    </row>
    <row r="4672" spans="9:13" x14ac:dyDescent="0.25">
      <c r="I4672" s="134">
        <f t="shared" si="266"/>
        <v>0.64500000000000046</v>
      </c>
      <c r="J4672" s="134">
        <f>IF('2-E-Communication'!$AI$65="no","",ROUND($I4672,4))</f>
        <v>0.64500000000000002</v>
      </c>
      <c r="K4672" s="134">
        <f>IF('2-E-Communication'!$AI$66="no","",ROUND($I4672,4))</f>
        <v>0.64500000000000002</v>
      </c>
      <c r="L4672" s="134">
        <f>IF('2-E-Communication'!$AI$67="no","",ROUND($I4672,4))</f>
        <v>0.64500000000000002</v>
      </c>
      <c r="M4672" s="134">
        <f>IF('2-E-Communication'!$AI$68="no","",ROUND($I4672,4))</f>
        <v>0.64500000000000002</v>
      </c>
    </row>
    <row r="4673" spans="9:13" x14ac:dyDescent="0.25">
      <c r="I4673" s="134">
        <f t="shared" si="266"/>
        <v>0.64600000000000046</v>
      </c>
      <c r="J4673" s="134">
        <f>IF('2-E-Communication'!$AI$65="no","",ROUND($I4673,4))</f>
        <v>0.64600000000000002</v>
      </c>
      <c r="K4673" s="134">
        <f>IF('2-E-Communication'!$AI$66="no","",ROUND($I4673,4))</f>
        <v>0.64600000000000002</v>
      </c>
      <c r="L4673" s="134">
        <f>IF('2-E-Communication'!$AI$67="no","",ROUND($I4673,4))</f>
        <v>0.64600000000000002</v>
      </c>
      <c r="M4673" s="134">
        <f>IF('2-E-Communication'!$AI$68="no","",ROUND($I4673,4))</f>
        <v>0.64600000000000002</v>
      </c>
    </row>
    <row r="4674" spans="9:13" x14ac:dyDescent="0.25">
      <c r="I4674" s="134">
        <f t="shared" si="266"/>
        <v>0.64700000000000046</v>
      </c>
      <c r="J4674" s="134">
        <f>IF('2-E-Communication'!$AI$65="no","",ROUND($I4674,4))</f>
        <v>0.64700000000000002</v>
      </c>
      <c r="K4674" s="134">
        <f>IF('2-E-Communication'!$AI$66="no","",ROUND($I4674,4))</f>
        <v>0.64700000000000002</v>
      </c>
      <c r="L4674" s="134">
        <f>IF('2-E-Communication'!$AI$67="no","",ROUND($I4674,4))</f>
        <v>0.64700000000000002</v>
      </c>
      <c r="M4674" s="134">
        <f>IF('2-E-Communication'!$AI$68="no","",ROUND($I4674,4))</f>
        <v>0.64700000000000002</v>
      </c>
    </row>
    <row r="4675" spans="9:13" x14ac:dyDescent="0.25">
      <c r="I4675" s="134">
        <f t="shared" si="266"/>
        <v>0.64800000000000046</v>
      </c>
      <c r="J4675" s="134">
        <f>IF('2-E-Communication'!$AI$65="no","",ROUND($I4675,4))</f>
        <v>0.64800000000000002</v>
      </c>
      <c r="K4675" s="134">
        <f>IF('2-E-Communication'!$AI$66="no","",ROUND($I4675,4))</f>
        <v>0.64800000000000002</v>
      </c>
      <c r="L4675" s="134">
        <f>IF('2-E-Communication'!$AI$67="no","",ROUND($I4675,4))</f>
        <v>0.64800000000000002</v>
      </c>
      <c r="M4675" s="134">
        <f>IF('2-E-Communication'!$AI$68="no","",ROUND($I4675,4))</f>
        <v>0.64800000000000002</v>
      </c>
    </row>
    <row r="4676" spans="9:13" x14ac:dyDescent="0.25">
      <c r="I4676" s="134">
        <f t="shared" si="266"/>
        <v>0.64900000000000047</v>
      </c>
      <c r="J4676" s="134">
        <f>IF('2-E-Communication'!$AI$65="no","",ROUND($I4676,4))</f>
        <v>0.64900000000000002</v>
      </c>
      <c r="K4676" s="134">
        <f>IF('2-E-Communication'!$AI$66="no","",ROUND($I4676,4))</f>
        <v>0.64900000000000002</v>
      </c>
      <c r="L4676" s="134">
        <f>IF('2-E-Communication'!$AI$67="no","",ROUND($I4676,4))</f>
        <v>0.64900000000000002</v>
      </c>
      <c r="M4676" s="134">
        <f>IF('2-E-Communication'!$AI$68="no","",ROUND($I4676,4))</f>
        <v>0.64900000000000002</v>
      </c>
    </row>
    <row r="4677" spans="9:13" x14ac:dyDescent="0.25">
      <c r="I4677" s="134">
        <f t="shared" si="266"/>
        <v>0.65000000000000047</v>
      </c>
      <c r="J4677" s="134">
        <f>IF('2-E-Communication'!$AI$65="no","",ROUND($I4677,4))</f>
        <v>0.65</v>
      </c>
      <c r="K4677" s="134">
        <f>IF('2-E-Communication'!$AI$66="no","",ROUND($I4677,4))</f>
        <v>0.65</v>
      </c>
      <c r="L4677" s="134">
        <f>IF('2-E-Communication'!$AI$67="no","",ROUND($I4677,4))</f>
        <v>0.65</v>
      </c>
      <c r="M4677" s="134">
        <f>IF('2-E-Communication'!$AI$68="no","",ROUND($I4677,4))</f>
        <v>0.65</v>
      </c>
    </row>
    <row r="4678" spans="9:13" x14ac:dyDescent="0.25">
      <c r="I4678" s="134">
        <f t="shared" si="266"/>
        <v>0.65100000000000047</v>
      </c>
      <c r="J4678" s="134">
        <f>IF('2-E-Communication'!$AI$65="no","",ROUND($I4678,4))</f>
        <v>0.65100000000000002</v>
      </c>
      <c r="K4678" s="134">
        <f>IF('2-E-Communication'!$AI$66="no","",ROUND($I4678,4))</f>
        <v>0.65100000000000002</v>
      </c>
      <c r="L4678" s="134">
        <f>IF('2-E-Communication'!$AI$67="no","",ROUND($I4678,4))</f>
        <v>0.65100000000000002</v>
      </c>
      <c r="M4678" s="134">
        <f>IF('2-E-Communication'!$AI$68="no","",ROUND($I4678,4))</f>
        <v>0.65100000000000002</v>
      </c>
    </row>
    <row r="4679" spans="9:13" x14ac:dyDescent="0.25">
      <c r="I4679" s="134">
        <f t="shared" si="266"/>
        <v>0.65200000000000047</v>
      </c>
      <c r="J4679" s="134">
        <f>IF('2-E-Communication'!$AI$65="no","",ROUND($I4679,4))</f>
        <v>0.65200000000000002</v>
      </c>
      <c r="K4679" s="134">
        <f>IF('2-E-Communication'!$AI$66="no","",ROUND($I4679,4))</f>
        <v>0.65200000000000002</v>
      </c>
      <c r="L4679" s="134">
        <f>IF('2-E-Communication'!$AI$67="no","",ROUND($I4679,4))</f>
        <v>0.65200000000000002</v>
      </c>
      <c r="M4679" s="134">
        <f>IF('2-E-Communication'!$AI$68="no","",ROUND($I4679,4))</f>
        <v>0.65200000000000002</v>
      </c>
    </row>
    <row r="4680" spans="9:13" x14ac:dyDescent="0.25">
      <c r="I4680" s="134">
        <f t="shared" si="266"/>
        <v>0.65300000000000047</v>
      </c>
      <c r="J4680" s="134">
        <f>IF('2-E-Communication'!$AI$65="no","",ROUND($I4680,4))</f>
        <v>0.65300000000000002</v>
      </c>
      <c r="K4680" s="134">
        <f>IF('2-E-Communication'!$AI$66="no","",ROUND($I4680,4))</f>
        <v>0.65300000000000002</v>
      </c>
      <c r="L4680" s="134">
        <f>IF('2-E-Communication'!$AI$67="no","",ROUND($I4680,4))</f>
        <v>0.65300000000000002</v>
      </c>
      <c r="M4680" s="134">
        <f>IF('2-E-Communication'!$AI$68="no","",ROUND($I4680,4))</f>
        <v>0.65300000000000002</v>
      </c>
    </row>
    <row r="4681" spans="9:13" x14ac:dyDescent="0.25">
      <c r="I4681" s="134">
        <f t="shared" si="266"/>
        <v>0.65400000000000047</v>
      </c>
      <c r="J4681" s="134">
        <f>IF('2-E-Communication'!$AI$65="no","",ROUND($I4681,4))</f>
        <v>0.65400000000000003</v>
      </c>
      <c r="K4681" s="134">
        <f>IF('2-E-Communication'!$AI$66="no","",ROUND($I4681,4))</f>
        <v>0.65400000000000003</v>
      </c>
      <c r="L4681" s="134">
        <f>IF('2-E-Communication'!$AI$67="no","",ROUND($I4681,4))</f>
        <v>0.65400000000000003</v>
      </c>
      <c r="M4681" s="134">
        <f>IF('2-E-Communication'!$AI$68="no","",ROUND($I4681,4))</f>
        <v>0.65400000000000003</v>
      </c>
    </row>
    <row r="4682" spans="9:13" x14ac:dyDescent="0.25">
      <c r="I4682" s="134">
        <f t="shared" si="266"/>
        <v>0.65500000000000047</v>
      </c>
      <c r="J4682" s="134">
        <f>IF('2-E-Communication'!$AI$65="no","",ROUND($I4682,4))</f>
        <v>0.65500000000000003</v>
      </c>
      <c r="K4682" s="134">
        <f>IF('2-E-Communication'!$AI$66="no","",ROUND($I4682,4))</f>
        <v>0.65500000000000003</v>
      </c>
      <c r="L4682" s="134">
        <f>IF('2-E-Communication'!$AI$67="no","",ROUND($I4682,4))</f>
        <v>0.65500000000000003</v>
      </c>
      <c r="M4682" s="134">
        <f>IF('2-E-Communication'!$AI$68="no","",ROUND($I4682,4))</f>
        <v>0.65500000000000003</v>
      </c>
    </row>
    <row r="4683" spans="9:13" x14ac:dyDescent="0.25">
      <c r="I4683" s="134">
        <f t="shared" si="266"/>
        <v>0.65600000000000047</v>
      </c>
      <c r="J4683" s="134">
        <f>IF('2-E-Communication'!$AI$65="no","",ROUND($I4683,4))</f>
        <v>0.65600000000000003</v>
      </c>
      <c r="K4683" s="134">
        <f>IF('2-E-Communication'!$AI$66="no","",ROUND($I4683,4))</f>
        <v>0.65600000000000003</v>
      </c>
      <c r="L4683" s="134">
        <f>IF('2-E-Communication'!$AI$67="no","",ROUND($I4683,4))</f>
        <v>0.65600000000000003</v>
      </c>
      <c r="M4683" s="134">
        <f>IF('2-E-Communication'!$AI$68="no","",ROUND($I4683,4))</f>
        <v>0.65600000000000003</v>
      </c>
    </row>
    <row r="4684" spans="9:13" x14ac:dyDescent="0.25">
      <c r="I4684" s="134">
        <f t="shared" si="266"/>
        <v>0.65700000000000047</v>
      </c>
      <c r="J4684" s="134">
        <f>IF('2-E-Communication'!$AI$65="no","",ROUND($I4684,4))</f>
        <v>0.65700000000000003</v>
      </c>
      <c r="K4684" s="134">
        <f>IF('2-E-Communication'!$AI$66="no","",ROUND($I4684,4))</f>
        <v>0.65700000000000003</v>
      </c>
      <c r="L4684" s="134">
        <f>IF('2-E-Communication'!$AI$67="no","",ROUND($I4684,4))</f>
        <v>0.65700000000000003</v>
      </c>
      <c r="M4684" s="134">
        <f>IF('2-E-Communication'!$AI$68="no","",ROUND($I4684,4))</f>
        <v>0.65700000000000003</v>
      </c>
    </row>
    <row r="4685" spans="9:13" x14ac:dyDescent="0.25">
      <c r="I4685" s="134">
        <f t="shared" si="266"/>
        <v>0.65800000000000047</v>
      </c>
      <c r="J4685" s="134">
        <f>IF('2-E-Communication'!$AI$65="no","",ROUND($I4685,4))</f>
        <v>0.65800000000000003</v>
      </c>
      <c r="K4685" s="134">
        <f>IF('2-E-Communication'!$AI$66="no","",ROUND($I4685,4))</f>
        <v>0.65800000000000003</v>
      </c>
      <c r="L4685" s="134">
        <f>IF('2-E-Communication'!$AI$67="no","",ROUND($I4685,4))</f>
        <v>0.65800000000000003</v>
      </c>
      <c r="M4685" s="134">
        <f>IF('2-E-Communication'!$AI$68="no","",ROUND($I4685,4))</f>
        <v>0.65800000000000003</v>
      </c>
    </row>
    <row r="4686" spans="9:13" x14ac:dyDescent="0.25">
      <c r="I4686" s="134">
        <f t="shared" si="266"/>
        <v>0.65900000000000047</v>
      </c>
      <c r="J4686" s="134">
        <f>IF('2-E-Communication'!$AI$65="no","",ROUND($I4686,4))</f>
        <v>0.65900000000000003</v>
      </c>
      <c r="K4686" s="134">
        <f>IF('2-E-Communication'!$AI$66="no","",ROUND($I4686,4))</f>
        <v>0.65900000000000003</v>
      </c>
      <c r="L4686" s="134">
        <f>IF('2-E-Communication'!$AI$67="no","",ROUND($I4686,4))</f>
        <v>0.65900000000000003</v>
      </c>
      <c r="M4686" s="134">
        <f>IF('2-E-Communication'!$AI$68="no","",ROUND($I4686,4))</f>
        <v>0.65900000000000003</v>
      </c>
    </row>
    <row r="4687" spans="9:13" x14ac:dyDescent="0.25">
      <c r="I4687" s="134">
        <f t="shared" si="266"/>
        <v>0.66000000000000048</v>
      </c>
      <c r="J4687" s="134">
        <f>IF('2-E-Communication'!$AI$65="no","",ROUND($I4687,4))</f>
        <v>0.66</v>
      </c>
      <c r="K4687" s="134">
        <f>IF('2-E-Communication'!$AI$66="no","",ROUND($I4687,4))</f>
        <v>0.66</v>
      </c>
      <c r="L4687" s="134">
        <f>IF('2-E-Communication'!$AI$67="no","",ROUND($I4687,4))</f>
        <v>0.66</v>
      </c>
      <c r="M4687" s="134">
        <f>IF('2-E-Communication'!$AI$68="no","",ROUND($I4687,4))</f>
        <v>0.66</v>
      </c>
    </row>
    <row r="4688" spans="9:13" x14ac:dyDescent="0.25">
      <c r="I4688" s="134">
        <f t="shared" si="266"/>
        <v>0.66100000000000048</v>
      </c>
      <c r="J4688" s="134">
        <f>IF('2-E-Communication'!$AI$65="no","",ROUND($I4688,4))</f>
        <v>0.66100000000000003</v>
      </c>
      <c r="K4688" s="134">
        <f>IF('2-E-Communication'!$AI$66="no","",ROUND($I4688,4))</f>
        <v>0.66100000000000003</v>
      </c>
      <c r="L4688" s="134">
        <f>IF('2-E-Communication'!$AI$67="no","",ROUND($I4688,4))</f>
        <v>0.66100000000000003</v>
      </c>
      <c r="M4688" s="134">
        <f>IF('2-E-Communication'!$AI$68="no","",ROUND($I4688,4))</f>
        <v>0.66100000000000003</v>
      </c>
    </row>
    <row r="4689" spans="9:13" x14ac:dyDescent="0.25">
      <c r="I4689" s="134">
        <f t="shared" si="266"/>
        <v>0.66200000000000048</v>
      </c>
      <c r="J4689" s="134">
        <f>IF('2-E-Communication'!$AI$65="no","",ROUND($I4689,4))</f>
        <v>0.66200000000000003</v>
      </c>
      <c r="K4689" s="134">
        <f>IF('2-E-Communication'!$AI$66="no","",ROUND($I4689,4))</f>
        <v>0.66200000000000003</v>
      </c>
      <c r="L4689" s="134">
        <f>IF('2-E-Communication'!$AI$67="no","",ROUND($I4689,4))</f>
        <v>0.66200000000000003</v>
      </c>
      <c r="M4689" s="134">
        <f>IF('2-E-Communication'!$AI$68="no","",ROUND($I4689,4))</f>
        <v>0.66200000000000003</v>
      </c>
    </row>
    <row r="4690" spans="9:13" x14ac:dyDescent="0.25">
      <c r="I4690" s="134">
        <f t="shared" si="266"/>
        <v>0.66300000000000048</v>
      </c>
      <c r="J4690" s="134">
        <f>IF('2-E-Communication'!$AI$65="no","",ROUND($I4690,4))</f>
        <v>0.66300000000000003</v>
      </c>
      <c r="K4690" s="134">
        <f>IF('2-E-Communication'!$AI$66="no","",ROUND($I4690,4))</f>
        <v>0.66300000000000003</v>
      </c>
      <c r="L4690" s="134">
        <f>IF('2-E-Communication'!$AI$67="no","",ROUND($I4690,4))</f>
        <v>0.66300000000000003</v>
      </c>
      <c r="M4690" s="134">
        <f>IF('2-E-Communication'!$AI$68="no","",ROUND($I4690,4))</f>
        <v>0.66300000000000003</v>
      </c>
    </row>
    <row r="4691" spans="9:13" x14ac:dyDescent="0.25">
      <c r="I4691" s="134">
        <f t="shared" si="266"/>
        <v>0.66400000000000048</v>
      </c>
      <c r="J4691" s="134">
        <f>IF('2-E-Communication'!$AI$65="no","",ROUND($I4691,4))</f>
        <v>0.66400000000000003</v>
      </c>
      <c r="K4691" s="134">
        <f>IF('2-E-Communication'!$AI$66="no","",ROUND($I4691,4))</f>
        <v>0.66400000000000003</v>
      </c>
      <c r="L4691" s="134">
        <f>IF('2-E-Communication'!$AI$67="no","",ROUND($I4691,4))</f>
        <v>0.66400000000000003</v>
      </c>
      <c r="M4691" s="134">
        <f>IF('2-E-Communication'!$AI$68="no","",ROUND($I4691,4))</f>
        <v>0.66400000000000003</v>
      </c>
    </row>
    <row r="4692" spans="9:13" x14ac:dyDescent="0.25">
      <c r="I4692" s="134">
        <f t="shared" si="266"/>
        <v>0.66500000000000048</v>
      </c>
      <c r="J4692" s="134">
        <f>IF('2-E-Communication'!$AI$65="no","",ROUND($I4692,4))</f>
        <v>0.66500000000000004</v>
      </c>
      <c r="K4692" s="134">
        <f>IF('2-E-Communication'!$AI$66="no","",ROUND($I4692,4))</f>
        <v>0.66500000000000004</v>
      </c>
      <c r="L4692" s="134">
        <f>IF('2-E-Communication'!$AI$67="no","",ROUND($I4692,4))</f>
        <v>0.66500000000000004</v>
      </c>
      <c r="M4692" s="134">
        <f>IF('2-E-Communication'!$AI$68="no","",ROUND($I4692,4))</f>
        <v>0.66500000000000004</v>
      </c>
    </row>
    <row r="4693" spans="9:13" x14ac:dyDescent="0.25">
      <c r="I4693" s="134">
        <f t="shared" si="266"/>
        <v>0.66600000000000048</v>
      </c>
      <c r="J4693" s="134">
        <f>IF('2-E-Communication'!$AI$65="no","",ROUND($I4693,4))</f>
        <v>0.66600000000000004</v>
      </c>
      <c r="K4693" s="134">
        <f>IF('2-E-Communication'!$AI$66="no","",ROUND($I4693,4))</f>
        <v>0.66600000000000004</v>
      </c>
      <c r="L4693" s="134">
        <f>IF('2-E-Communication'!$AI$67="no","",ROUND($I4693,4))</f>
        <v>0.66600000000000004</v>
      </c>
      <c r="M4693" s="134">
        <f>IF('2-E-Communication'!$AI$68="no","",ROUND($I4693,4))</f>
        <v>0.66600000000000004</v>
      </c>
    </row>
    <row r="4694" spans="9:13" x14ac:dyDescent="0.25">
      <c r="I4694" s="134">
        <f t="shared" si="266"/>
        <v>0.66700000000000048</v>
      </c>
      <c r="J4694" s="134">
        <f>IF('2-E-Communication'!$AI$65="no","",ROUND($I4694,4))</f>
        <v>0.66700000000000004</v>
      </c>
      <c r="K4694" s="134">
        <f>IF('2-E-Communication'!$AI$66="no","",ROUND($I4694,4))</f>
        <v>0.66700000000000004</v>
      </c>
      <c r="L4694" s="134">
        <f>IF('2-E-Communication'!$AI$67="no","",ROUND($I4694,4))</f>
        <v>0.66700000000000004</v>
      </c>
      <c r="M4694" s="134">
        <f>IF('2-E-Communication'!$AI$68="no","",ROUND($I4694,4))</f>
        <v>0.66700000000000004</v>
      </c>
    </row>
    <row r="4695" spans="9:13" x14ac:dyDescent="0.25">
      <c r="I4695" s="134">
        <f t="shared" si="266"/>
        <v>0.66800000000000048</v>
      </c>
      <c r="J4695" s="134">
        <f>IF('2-E-Communication'!$AI$65="no","",ROUND($I4695,4))</f>
        <v>0.66800000000000004</v>
      </c>
      <c r="K4695" s="134">
        <f>IF('2-E-Communication'!$AI$66="no","",ROUND($I4695,4))</f>
        <v>0.66800000000000004</v>
      </c>
      <c r="L4695" s="134">
        <f>IF('2-E-Communication'!$AI$67="no","",ROUND($I4695,4))</f>
        <v>0.66800000000000004</v>
      </c>
      <c r="M4695" s="134">
        <f>IF('2-E-Communication'!$AI$68="no","",ROUND($I4695,4))</f>
        <v>0.66800000000000004</v>
      </c>
    </row>
    <row r="4696" spans="9:13" x14ac:dyDescent="0.25">
      <c r="I4696" s="134">
        <f t="shared" si="266"/>
        <v>0.66900000000000048</v>
      </c>
      <c r="J4696" s="134">
        <f>IF('2-E-Communication'!$AI$65="no","",ROUND($I4696,4))</f>
        <v>0.66900000000000004</v>
      </c>
      <c r="K4696" s="134">
        <f>IF('2-E-Communication'!$AI$66="no","",ROUND($I4696,4))</f>
        <v>0.66900000000000004</v>
      </c>
      <c r="L4696" s="134">
        <f>IF('2-E-Communication'!$AI$67="no","",ROUND($I4696,4))</f>
        <v>0.66900000000000004</v>
      </c>
      <c r="M4696" s="134">
        <f>IF('2-E-Communication'!$AI$68="no","",ROUND($I4696,4))</f>
        <v>0.66900000000000004</v>
      </c>
    </row>
    <row r="4697" spans="9:13" x14ac:dyDescent="0.25">
      <c r="I4697" s="134">
        <f t="shared" si="266"/>
        <v>0.67000000000000048</v>
      </c>
      <c r="J4697" s="134">
        <f>IF('2-E-Communication'!$AI$65="no","",ROUND($I4697,4))</f>
        <v>0.67</v>
      </c>
      <c r="K4697" s="134">
        <f>IF('2-E-Communication'!$AI$66="no","",ROUND($I4697,4))</f>
        <v>0.67</v>
      </c>
      <c r="L4697" s="134">
        <f>IF('2-E-Communication'!$AI$67="no","",ROUND($I4697,4))</f>
        <v>0.67</v>
      </c>
      <c r="M4697" s="134">
        <f>IF('2-E-Communication'!$AI$68="no","",ROUND($I4697,4))</f>
        <v>0.67</v>
      </c>
    </row>
    <row r="4698" spans="9:13" x14ac:dyDescent="0.25">
      <c r="I4698" s="134">
        <f t="shared" si="266"/>
        <v>0.67100000000000048</v>
      </c>
      <c r="J4698" s="134">
        <f>IF('2-E-Communication'!$AI$65="no","",ROUND($I4698,4))</f>
        <v>0.67100000000000004</v>
      </c>
      <c r="K4698" s="134">
        <f>IF('2-E-Communication'!$AI$66="no","",ROUND($I4698,4))</f>
        <v>0.67100000000000004</v>
      </c>
      <c r="L4698" s="134">
        <f>IF('2-E-Communication'!$AI$67="no","",ROUND($I4698,4))</f>
        <v>0.67100000000000004</v>
      </c>
      <c r="M4698" s="134">
        <f>IF('2-E-Communication'!$AI$68="no","",ROUND($I4698,4))</f>
        <v>0.67100000000000004</v>
      </c>
    </row>
    <row r="4699" spans="9:13" x14ac:dyDescent="0.25">
      <c r="I4699" s="134">
        <f t="shared" si="266"/>
        <v>0.67200000000000049</v>
      </c>
      <c r="J4699" s="134">
        <f>IF('2-E-Communication'!$AI$65="no","",ROUND($I4699,4))</f>
        <v>0.67200000000000004</v>
      </c>
      <c r="K4699" s="134">
        <f>IF('2-E-Communication'!$AI$66="no","",ROUND($I4699,4))</f>
        <v>0.67200000000000004</v>
      </c>
      <c r="L4699" s="134">
        <f>IF('2-E-Communication'!$AI$67="no","",ROUND($I4699,4))</f>
        <v>0.67200000000000004</v>
      </c>
      <c r="M4699" s="134">
        <f>IF('2-E-Communication'!$AI$68="no","",ROUND($I4699,4))</f>
        <v>0.67200000000000004</v>
      </c>
    </row>
    <row r="4700" spans="9:13" x14ac:dyDescent="0.25">
      <c r="I4700" s="134">
        <f t="shared" si="266"/>
        <v>0.67300000000000049</v>
      </c>
      <c r="J4700" s="134">
        <f>IF('2-E-Communication'!$AI$65="no","",ROUND($I4700,4))</f>
        <v>0.67300000000000004</v>
      </c>
      <c r="K4700" s="134">
        <f>IF('2-E-Communication'!$AI$66="no","",ROUND($I4700,4))</f>
        <v>0.67300000000000004</v>
      </c>
      <c r="L4700" s="134">
        <f>IF('2-E-Communication'!$AI$67="no","",ROUND($I4700,4))</f>
        <v>0.67300000000000004</v>
      </c>
      <c r="M4700" s="134">
        <f>IF('2-E-Communication'!$AI$68="no","",ROUND($I4700,4))</f>
        <v>0.67300000000000004</v>
      </c>
    </row>
    <row r="4701" spans="9:13" x14ac:dyDescent="0.25">
      <c r="I4701" s="134">
        <f t="shared" si="266"/>
        <v>0.67400000000000049</v>
      </c>
      <c r="J4701" s="134">
        <f>IF('2-E-Communication'!$AI$65="no","",ROUND($I4701,4))</f>
        <v>0.67400000000000004</v>
      </c>
      <c r="K4701" s="134">
        <f>IF('2-E-Communication'!$AI$66="no","",ROUND($I4701,4))</f>
        <v>0.67400000000000004</v>
      </c>
      <c r="L4701" s="134">
        <f>IF('2-E-Communication'!$AI$67="no","",ROUND($I4701,4))</f>
        <v>0.67400000000000004</v>
      </c>
      <c r="M4701" s="134">
        <f>IF('2-E-Communication'!$AI$68="no","",ROUND($I4701,4))</f>
        <v>0.67400000000000004</v>
      </c>
    </row>
    <row r="4702" spans="9:13" x14ac:dyDescent="0.25">
      <c r="I4702" s="134">
        <f t="shared" si="266"/>
        <v>0.67500000000000049</v>
      </c>
      <c r="J4702" s="134">
        <f>IF('2-E-Communication'!$AI$65="no","",ROUND($I4702,4))</f>
        <v>0.67500000000000004</v>
      </c>
      <c r="K4702" s="134">
        <f>IF('2-E-Communication'!$AI$66="no","",ROUND($I4702,4))</f>
        <v>0.67500000000000004</v>
      </c>
      <c r="L4702" s="134">
        <f>IF('2-E-Communication'!$AI$67="no","",ROUND($I4702,4))</f>
        <v>0.67500000000000004</v>
      </c>
      <c r="M4702" s="134">
        <f>IF('2-E-Communication'!$AI$68="no","",ROUND($I4702,4))</f>
        <v>0.67500000000000004</v>
      </c>
    </row>
    <row r="4703" spans="9:13" x14ac:dyDescent="0.25">
      <c r="I4703" s="134">
        <f t="shared" si="266"/>
        <v>0.67600000000000049</v>
      </c>
      <c r="J4703" s="134">
        <f>IF('2-E-Communication'!$AI$65="no","",ROUND($I4703,4))</f>
        <v>0.67600000000000005</v>
      </c>
      <c r="K4703" s="134">
        <f>IF('2-E-Communication'!$AI$66="no","",ROUND($I4703,4))</f>
        <v>0.67600000000000005</v>
      </c>
      <c r="L4703" s="134">
        <f>IF('2-E-Communication'!$AI$67="no","",ROUND($I4703,4))</f>
        <v>0.67600000000000005</v>
      </c>
      <c r="M4703" s="134">
        <f>IF('2-E-Communication'!$AI$68="no","",ROUND($I4703,4))</f>
        <v>0.67600000000000005</v>
      </c>
    </row>
    <row r="4704" spans="9:13" x14ac:dyDescent="0.25">
      <c r="I4704" s="134">
        <f t="shared" si="266"/>
        <v>0.67700000000000049</v>
      </c>
      <c r="J4704" s="134">
        <f>IF('2-E-Communication'!$AI$65="no","",ROUND($I4704,4))</f>
        <v>0.67700000000000005</v>
      </c>
      <c r="K4704" s="134">
        <f>IF('2-E-Communication'!$AI$66="no","",ROUND($I4704,4))</f>
        <v>0.67700000000000005</v>
      </c>
      <c r="L4704" s="134">
        <f>IF('2-E-Communication'!$AI$67="no","",ROUND($I4704,4))</f>
        <v>0.67700000000000005</v>
      </c>
      <c r="M4704" s="134">
        <f>IF('2-E-Communication'!$AI$68="no","",ROUND($I4704,4))</f>
        <v>0.67700000000000005</v>
      </c>
    </row>
    <row r="4705" spans="9:13" x14ac:dyDescent="0.25">
      <c r="I4705" s="134">
        <f t="shared" si="266"/>
        <v>0.67800000000000049</v>
      </c>
      <c r="J4705" s="134">
        <f>IF('2-E-Communication'!$AI$65="no","",ROUND($I4705,4))</f>
        <v>0.67800000000000005</v>
      </c>
      <c r="K4705" s="134">
        <f>IF('2-E-Communication'!$AI$66="no","",ROUND($I4705,4))</f>
        <v>0.67800000000000005</v>
      </c>
      <c r="L4705" s="134">
        <f>IF('2-E-Communication'!$AI$67="no","",ROUND($I4705,4))</f>
        <v>0.67800000000000005</v>
      </c>
      <c r="M4705" s="134">
        <f>IF('2-E-Communication'!$AI$68="no","",ROUND($I4705,4))</f>
        <v>0.67800000000000005</v>
      </c>
    </row>
    <row r="4706" spans="9:13" x14ac:dyDescent="0.25">
      <c r="I4706" s="134">
        <f t="shared" si="266"/>
        <v>0.67900000000000049</v>
      </c>
      <c r="J4706" s="134">
        <f>IF('2-E-Communication'!$AI$65="no","",ROUND($I4706,4))</f>
        <v>0.67900000000000005</v>
      </c>
      <c r="K4706" s="134">
        <f>IF('2-E-Communication'!$AI$66="no","",ROUND($I4706,4))</f>
        <v>0.67900000000000005</v>
      </c>
      <c r="L4706" s="134">
        <f>IF('2-E-Communication'!$AI$67="no","",ROUND($I4706,4))</f>
        <v>0.67900000000000005</v>
      </c>
      <c r="M4706" s="134">
        <f>IF('2-E-Communication'!$AI$68="no","",ROUND($I4706,4))</f>
        <v>0.67900000000000005</v>
      </c>
    </row>
    <row r="4707" spans="9:13" x14ac:dyDescent="0.25">
      <c r="I4707" s="134">
        <f t="shared" si="266"/>
        <v>0.68000000000000049</v>
      </c>
      <c r="J4707" s="134">
        <f>IF('2-E-Communication'!$AI$65="no","",ROUND($I4707,4))</f>
        <v>0.68</v>
      </c>
      <c r="K4707" s="134">
        <f>IF('2-E-Communication'!$AI$66="no","",ROUND($I4707,4))</f>
        <v>0.68</v>
      </c>
      <c r="L4707" s="134">
        <f>IF('2-E-Communication'!$AI$67="no","",ROUND($I4707,4))</f>
        <v>0.68</v>
      </c>
      <c r="M4707" s="134">
        <f>IF('2-E-Communication'!$AI$68="no","",ROUND($I4707,4))</f>
        <v>0.68</v>
      </c>
    </row>
    <row r="4708" spans="9:13" x14ac:dyDescent="0.25">
      <c r="I4708" s="134">
        <f t="shared" si="266"/>
        <v>0.68100000000000049</v>
      </c>
      <c r="J4708" s="134">
        <f>IF('2-E-Communication'!$AI$65="no","",ROUND($I4708,4))</f>
        <v>0.68100000000000005</v>
      </c>
      <c r="K4708" s="134">
        <f>IF('2-E-Communication'!$AI$66="no","",ROUND($I4708,4))</f>
        <v>0.68100000000000005</v>
      </c>
      <c r="L4708" s="134">
        <f>IF('2-E-Communication'!$AI$67="no","",ROUND($I4708,4))</f>
        <v>0.68100000000000005</v>
      </c>
      <c r="M4708" s="134">
        <f>IF('2-E-Communication'!$AI$68="no","",ROUND($I4708,4))</f>
        <v>0.68100000000000005</v>
      </c>
    </row>
    <row r="4709" spans="9:13" x14ac:dyDescent="0.25">
      <c r="I4709" s="134">
        <f t="shared" si="266"/>
        <v>0.68200000000000049</v>
      </c>
      <c r="J4709" s="134">
        <f>IF('2-E-Communication'!$AI$65="no","",ROUND($I4709,4))</f>
        <v>0.68200000000000005</v>
      </c>
      <c r="K4709" s="134">
        <f>IF('2-E-Communication'!$AI$66="no","",ROUND($I4709,4))</f>
        <v>0.68200000000000005</v>
      </c>
      <c r="L4709" s="134">
        <f>IF('2-E-Communication'!$AI$67="no","",ROUND($I4709,4))</f>
        <v>0.68200000000000005</v>
      </c>
      <c r="M4709" s="134">
        <f>IF('2-E-Communication'!$AI$68="no","",ROUND($I4709,4))</f>
        <v>0.68200000000000005</v>
      </c>
    </row>
    <row r="4710" spans="9:13" x14ac:dyDescent="0.25">
      <c r="I4710" s="134">
        <f t="shared" si="266"/>
        <v>0.6830000000000005</v>
      </c>
      <c r="J4710" s="134">
        <f>IF('2-E-Communication'!$AI$65="no","",ROUND($I4710,4))</f>
        <v>0.68300000000000005</v>
      </c>
      <c r="K4710" s="134">
        <f>IF('2-E-Communication'!$AI$66="no","",ROUND($I4710,4))</f>
        <v>0.68300000000000005</v>
      </c>
      <c r="L4710" s="134">
        <f>IF('2-E-Communication'!$AI$67="no","",ROUND($I4710,4))</f>
        <v>0.68300000000000005</v>
      </c>
      <c r="M4710" s="134">
        <f>IF('2-E-Communication'!$AI$68="no","",ROUND($I4710,4))</f>
        <v>0.68300000000000005</v>
      </c>
    </row>
    <row r="4711" spans="9:13" x14ac:dyDescent="0.25">
      <c r="I4711" s="134">
        <f t="shared" si="266"/>
        <v>0.6840000000000005</v>
      </c>
      <c r="J4711" s="134">
        <f>IF('2-E-Communication'!$AI$65="no","",ROUND($I4711,4))</f>
        <v>0.68400000000000005</v>
      </c>
      <c r="K4711" s="134">
        <f>IF('2-E-Communication'!$AI$66="no","",ROUND($I4711,4))</f>
        <v>0.68400000000000005</v>
      </c>
      <c r="L4711" s="134">
        <f>IF('2-E-Communication'!$AI$67="no","",ROUND($I4711,4))</f>
        <v>0.68400000000000005</v>
      </c>
      <c r="M4711" s="134">
        <f>IF('2-E-Communication'!$AI$68="no","",ROUND($I4711,4))</f>
        <v>0.68400000000000005</v>
      </c>
    </row>
    <row r="4712" spans="9:13" x14ac:dyDescent="0.25">
      <c r="I4712" s="134">
        <f t="shared" si="266"/>
        <v>0.6850000000000005</v>
      </c>
      <c r="J4712" s="134">
        <f>IF('2-E-Communication'!$AI$65="no","",ROUND($I4712,4))</f>
        <v>0.68500000000000005</v>
      </c>
      <c r="K4712" s="134">
        <f>IF('2-E-Communication'!$AI$66="no","",ROUND($I4712,4))</f>
        <v>0.68500000000000005</v>
      </c>
      <c r="L4712" s="134">
        <f>IF('2-E-Communication'!$AI$67="no","",ROUND($I4712,4))</f>
        <v>0.68500000000000005</v>
      </c>
      <c r="M4712" s="134">
        <f>IF('2-E-Communication'!$AI$68="no","",ROUND($I4712,4))</f>
        <v>0.68500000000000005</v>
      </c>
    </row>
    <row r="4713" spans="9:13" x14ac:dyDescent="0.25">
      <c r="I4713" s="134">
        <f t="shared" si="266"/>
        <v>0.6860000000000005</v>
      </c>
      <c r="J4713" s="134">
        <f>IF('2-E-Communication'!$AI$65="no","",ROUND($I4713,4))</f>
        <v>0.68600000000000005</v>
      </c>
      <c r="K4713" s="134">
        <f>IF('2-E-Communication'!$AI$66="no","",ROUND($I4713,4))</f>
        <v>0.68600000000000005</v>
      </c>
      <c r="L4713" s="134">
        <f>IF('2-E-Communication'!$AI$67="no","",ROUND($I4713,4))</f>
        <v>0.68600000000000005</v>
      </c>
      <c r="M4713" s="134">
        <f>IF('2-E-Communication'!$AI$68="no","",ROUND($I4713,4))</f>
        <v>0.68600000000000005</v>
      </c>
    </row>
    <row r="4714" spans="9:13" x14ac:dyDescent="0.25">
      <c r="I4714" s="134">
        <f t="shared" si="266"/>
        <v>0.6870000000000005</v>
      </c>
      <c r="J4714" s="134">
        <f>IF('2-E-Communication'!$AI$65="no","",ROUND($I4714,4))</f>
        <v>0.68700000000000006</v>
      </c>
      <c r="K4714" s="134">
        <f>IF('2-E-Communication'!$AI$66="no","",ROUND($I4714,4))</f>
        <v>0.68700000000000006</v>
      </c>
      <c r="L4714" s="134">
        <f>IF('2-E-Communication'!$AI$67="no","",ROUND($I4714,4))</f>
        <v>0.68700000000000006</v>
      </c>
      <c r="M4714" s="134">
        <f>IF('2-E-Communication'!$AI$68="no","",ROUND($I4714,4))</f>
        <v>0.68700000000000006</v>
      </c>
    </row>
    <row r="4715" spans="9:13" x14ac:dyDescent="0.25">
      <c r="I4715" s="134">
        <f t="shared" si="266"/>
        <v>0.6880000000000005</v>
      </c>
      <c r="J4715" s="134">
        <f>IF('2-E-Communication'!$AI$65="no","",ROUND($I4715,4))</f>
        <v>0.68799999999999994</v>
      </c>
      <c r="K4715" s="134">
        <f>IF('2-E-Communication'!$AI$66="no","",ROUND($I4715,4))</f>
        <v>0.68799999999999994</v>
      </c>
      <c r="L4715" s="134">
        <f>IF('2-E-Communication'!$AI$67="no","",ROUND($I4715,4))</f>
        <v>0.68799999999999994</v>
      </c>
      <c r="M4715" s="134">
        <f>IF('2-E-Communication'!$AI$68="no","",ROUND($I4715,4))</f>
        <v>0.68799999999999994</v>
      </c>
    </row>
    <row r="4716" spans="9:13" x14ac:dyDescent="0.25">
      <c r="I4716" s="134">
        <f t="shared" si="266"/>
        <v>0.6890000000000005</v>
      </c>
      <c r="J4716" s="134">
        <f>IF('2-E-Communication'!$AI$65="no","",ROUND($I4716,4))</f>
        <v>0.68899999999999995</v>
      </c>
      <c r="K4716" s="134">
        <f>IF('2-E-Communication'!$AI$66="no","",ROUND($I4716,4))</f>
        <v>0.68899999999999995</v>
      </c>
      <c r="L4716" s="134">
        <f>IF('2-E-Communication'!$AI$67="no","",ROUND($I4716,4))</f>
        <v>0.68899999999999995</v>
      </c>
      <c r="M4716" s="134">
        <f>IF('2-E-Communication'!$AI$68="no","",ROUND($I4716,4))</f>
        <v>0.68899999999999995</v>
      </c>
    </row>
    <row r="4717" spans="9:13" x14ac:dyDescent="0.25">
      <c r="I4717" s="134">
        <f t="shared" si="266"/>
        <v>0.6900000000000005</v>
      </c>
      <c r="J4717" s="134">
        <f>IF('2-E-Communication'!$AI$65="no","",ROUND($I4717,4))</f>
        <v>0.69</v>
      </c>
      <c r="K4717" s="134">
        <f>IF('2-E-Communication'!$AI$66="no","",ROUND($I4717,4))</f>
        <v>0.69</v>
      </c>
      <c r="L4717" s="134">
        <f>IF('2-E-Communication'!$AI$67="no","",ROUND($I4717,4))</f>
        <v>0.69</v>
      </c>
      <c r="M4717" s="134">
        <f>IF('2-E-Communication'!$AI$68="no","",ROUND($I4717,4))</f>
        <v>0.69</v>
      </c>
    </row>
    <row r="4718" spans="9:13" x14ac:dyDescent="0.25">
      <c r="I4718" s="134">
        <f t="shared" si="266"/>
        <v>0.6910000000000005</v>
      </c>
      <c r="J4718" s="134">
        <f>IF('2-E-Communication'!$AI$65="no","",ROUND($I4718,4))</f>
        <v>0.69099999999999995</v>
      </c>
      <c r="K4718" s="134">
        <f>IF('2-E-Communication'!$AI$66="no","",ROUND($I4718,4))</f>
        <v>0.69099999999999995</v>
      </c>
      <c r="L4718" s="134">
        <f>IF('2-E-Communication'!$AI$67="no","",ROUND($I4718,4))</f>
        <v>0.69099999999999995</v>
      </c>
      <c r="M4718" s="134">
        <f>IF('2-E-Communication'!$AI$68="no","",ROUND($I4718,4))</f>
        <v>0.69099999999999995</v>
      </c>
    </row>
    <row r="4719" spans="9:13" x14ac:dyDescent="0.25">
      <c r="I4719" s="134">
        <f t="shared" si="266"/>
        <v>0.6920000000000005</v>
      </c>
      <c r="J4719" s="134">
        <f>IF('2-E-Communication'!$AI$65="no","",ROUND($I4719,4))</f>
        <v>0.69199999999999995</v>
      </c>
      <c r="K4719" s="134">
        <f>IF('2-E-Communication'!$AI$66="no","",ROUND($I4719,4))</f>
        <v>0.69199999999999995</v>
      </c>
      <c r="L4719" s="134">
        <f>IF('2-E-Communication'!$AI$67="no","",ROUND($I4719,4))</f>
        <v>0.69199999999999995</v>
      </c>
      <c r="M4719" s="134">
        <f>IF('2-E-Communication'!$AI$68="no","",ROUND($I4719,4))</f>
        <v>0.69199999999999995</v>
      </c>
    </row>
    <row r="4720" spans="9:13" x14ac:dyDescent="0.25">
      <c r="I4720" s="134">
        <f t="shared" si="266"/>
        <v>0.6930000000000005</v>
      </c>
      <c r="J4720" s="134">
        <f>IF('2-E-Communication'!$AI$65="no","",ROUND($I4720,4))</f>
        <v>0.69299999999999995</v>
      </c>
      <c r="K4720" s="134">
        <f>IF('2-E-Communication'!$AI$66="no","",ROUND($I4720,4))</f>
        <v>0.69299999999999995</v>
      </c>
      <c r="L4720" s="134">
        <f>IF('2-E-Communication'!$AI$67="no","",ROUND($I4720,4))</f>
        <v>0.69299999999999995</v>
      </c>
      <c r="M4720" s="134">
        <f>IF('2-E-Communication'!$AI$68="no","",ROUND($I4720,4))</f>
        <v>0.69299999999999995</v>
      </c>
    </row>
    <row r="4721" spans="9:13" x14ac:dyDescent="0.25">
      <c r="I4721" s="134">
        <f t="shared" si="266"/>
        <v>0.69400000000000051</v>
      </c>
      <c r="J4721" s="134">
        <f>IF('2-E-Communication'!$AI$65="no","",ROUND($I4721,4))</f>
        <v>0.69399999999999995</v>
      </c>
      <c r="K4721" s="134">
        <f>IF('2-E-Communication'!$AI$66="no","",ROUND($I4721,4))</f>
        <v>0.69399999999999995</v>
      </c>
      <c r="L4721" s="134">
        <f>IF('2-E-Communication'!$AI$67="no","",ROUND($I4721,4))</f>
        <v>0.69399999999999995</v>
      </c>
      <c r="M4721" s="134">
        <f>IF('2-E-Communication'!$AI$68="no","",ROUND($I4721,4))</f>
        <v>0.69399999999999995</v>
      </c>
    </row>
    <row r="4722" spans="9:13" x14ac:dyDescent="0.25">
      <c r="I4722" s="134">
        <f t="shared" si="266"/>
        <v>0.69500000000000051</v>
      </c>
      <c r="J4722" s="134">
        <f>IF('2-E-Communication'!$AI$65="no","",ROUND($I4722,4))</f>
        <v>0.69499999999999995</v>
      </c>
      <c r="K4722" s="134">
        <f>IF('2-E-Communication'!$AI$66="no","",ROUND($I4722,4))</f>
        <v>0.69499999999999995</v>
      </c>
      <c r="L4722" s="134">
        <f>IF('2-E-Communication'!$AI$67="no","",ROUND($I4722,4))</f>
        <v>0.69499999999999995</v>
      </c>
      <c r="M4722" s="134">
        <f>IF('2-E-Communication'!$AI$68="no","",ROUND($I4722,4))</f>
        <v>0.69499999999999995</v>
      </c>
    </row>
    <row r="4723" spans="9:13" x14ac:dyDescent="0.25">
      <c r="I4723" s="134">
        <f t="shared" si="266"/>
        <v>0.69600000000000051</v>
      </c>
      <c r="J4723" s="134">
        <f>IF('2-E-Communication'!$AI$65="no","",ROUND($I4723,4))</f>
        <v>0.69599999999999995</v>
      </c>
      <c r="K4723" s="134">
        <f>IF('2-E-Communication'!$AI$66="no","",ROUND($I4723,4))</f>
        <v>0.69599999999999995</v>
      </c>
      <c r="L4723" s="134">
        <f>IF('2-E-Communication'!$AI$67="no","",ROUND($I4723,4))</f>
        <v>0.69599999999999995</v>
      </c>
      <c r="M4723" s="134">
        <f>IF('2-E-Communication'!$AI$68="no","",ROUND($I4723,4))</f>
        <v>0.69599999999999995</v>
      </c>
    </row>
    <row r="4724" spans="9:13" x14ac:dyDescent="0.25">
      <c r="I4724" s="134">
        <f t="shared" ref="I4724:I4787" si="267">I4723+0.001</f>
        <v>0.69700000000000051</v>
      </c>
      <c r="J4724" s="134">
        <f>IF('2-E-Communication'!$AI$65="no","",ROUND($I4724,4))</f>
        <v>0.69699999999999995</v>
      </c>
      <c r="K4724" s="134">
        <f>IF('2-E-Communication'!$AI$66="no","",ROUND($I4724,4))</f>
        <v>0.69699999999999995</v>
      </c>
      <c r="L4724" s="134">
        <f>IF('2-E-Communication'!$AI$67="no","",ROUND($I4724,4))</f>
        <v>0.69699999999999995</v>
      </c>
      <c r="M4724" s="134">
        <f>IF('2-E-Communication'!$AI$68="no","",ROUND($I4724,4))</f>
        <v>0.69699999999999995</v>
      </c>
    </row>
    <row r="4725" spans="9:13" x14ac:dyDescent="0.25">
      <c r="I4725" s="134">
        <f t="shared" si="267"/>
        <v>0.69800000000000051</v>
      </c>
      <c r="J4725" s="134">
        <f>IF('2-E-Communication'!$AI$65="no","",ROUND($I4725,4))</f>
        <v>0.69799999999999995</v>
      </c>
      <c r="K4725" s="134">
        <f>IF('2-E-Communication'!$AI$66="no","",ROUND($I4725,4))</f>
        <v>0.69799999999999995</v>
      </c>
      <c r="L4725" s="134">
        <f>IF('2-E-Communication'!$AI$67="no","",ROUND($I4725,4))</f>
        <v>0.69799999999999995</v>
      </c>
      <c r="M4725" s="134">
        <f>IF('2-E-Communication'!$AI$68="no","",ROUND($I4725,4))</f>
        <v>0.69799999999999995</v>
      </c>
    </row>
    <row r="4726" spans="9:13" x14ac:dyDescent="0.25">
      <c r="I4726" s="134">
        <f t="shared" si="267"/>
        <v>0.69900000000000051</v>
      </c>
      <c r="J4726" s="134">
        <f>IF('2-E-Communication'!$AI$65="no","",ROUND($I4726,4))</f>
        <v>0.69899999999999995</v>
      </c>
      <c r="K4726" s="134">
        <f>IF('2-E-Communication'!$AI$66="no","",ROUND($I4726,4))</f>
        <v>0.69899999999999995</v>
      </c>
      <c r="L4726" s="134">
        <f>IF('2-E-Communication'!$AI$67="no","",ROUND($I4726,4))</f>
        <v>0.69899999999999995</v>
      </c>
      <c r="M4726" s="134">
        <f>IF('2-E-Communication'!$AI$68="no","",ROUND($I4726,4))</f>
        <v>0.69899999999999995</v>
      </c>
    </row>
    <row r="4727" spans="9:13" x14ac:dyDescent="0.25">
      <c r="I4727" s="134">
        <f t="shared" si="267"/>
        <v>0.70000000000000051</v>
      </c>
      <c r="J4727" s="134">
        <f>IF('2-E-Communication'!$AI$65="no","",ROUND($I4727,4))</f>
        <v>0.7</v>
      </c>
      <c r="K4727" s="134">
        <f>IF('2-E-Communication'!$AI$66="no","",ROUND($I4727,4))</f>
        <v>0.7</v>
      </c>
      <c r="L4727" s="134">
        <f>IF('2-E-Communication'!$AI$67="no","",ROUND($I4727,4))</f>
        <v>0.7</v>
      </c>
      <c r="M4727" s="134">
        <f>IF('2-E-Communication'!$AI$68="no","",ROUND($I4727,4))</f>
        <v>0.7</v>
      </c>
    </row>
    <row r="4728" spans="9:13" x14ac:dyDescent="0.25">
      <c r="I4728" s="134">
        <f t="shared" si="267"/>
        <v>0.70100000000000051</v>
      </c>
      <c r="J4728" s="134">
        <f>IF('2-E-Communication'!$AI$65="no","",ROUND($I4728,4))</f>
        <v>0.70099999999999996</v>
      </c>
      <c r="K4728" s="134">
        <f>IF('2-E-Communication'!$AI$66="no","",ROUND($I4728,4))</f>
        <v>0.70099999999999996</v>
      </c>
      <c r="L4728" s="134">
        <f>IF('2-E-Communication'!$AI$67="no","",ROUND($I4728,4))</f>
        <v>0.70099999999999996</v>
      </c>
      <c r="M4728" s="134">
        <f>IF('2-E-Communication'!$AI$68="no","",ROUND($I4728,4))</f>
        <v>0.70099999999999996</v>
      </c>
    </row>
    <row r="4729" spans="9:13" x14ac:dyDescent="0.25">
      <c r="I4729" s="134">
        <f t="shared" si="267"/>
        <v>0.70200000000000051</v>
      </c>
      <c r="J4729" s="134">
        <f>IF('2-E-Communication'!$AI$65="no","",ROUND($I4729,4))</f>
        <v>0.70199999999999996</v>
      </c>
      <c r="K4729" s="134">
        <f>IF('2-E-Communication'!$AI$66="no","",ROUND($I4729,4))</f>
        <v>0.70199999999999996</v>
      </c>
      <c r="L4729" s="134">
        <f>IF('2-E-Communication'!$AI$67="no","",ROUND($I4729,4))</f>
        <v>0.70199999999999996</v>
      </c>
      <c r="M4729" s="134">
        <f>IF('2-E-Communication'!$AI$68="no","",ROUND($I4729,4))</f>
        <v>0.70199999999999996</v>
      </c>
    </row>
    <row r="4730" spans="9:13" x14ac:dyDescent="0.25">
      <c r="I4730" s="134">
        <f t="shared" si="267"/>
        <v>0.70300000000000051</v>
      </c>
      <c r="J4730" s="134">
        <f>IF('2-E-Communication'!$AI$65="no","",ROUND($I4730,4))</f>
        <v>0.70299999999999996</v>
      </c>
      <c r="K4730" s="134">
        <f>IF('2-E-Communication'!$AI$66="no","",ROUND($I4730,4))</f>
        <v>0.70299999999999996</v>
      </c>
      <c r="L4730" s="134">
        <f>IF('2-E-Communication'!$AI$67="no","",ROUND($I4730,4))</f>
        <v>0.70299999999999996</v>
      </c>
      <c r="M4730" s="134">
        <f>IF('2-E-Communication'!$AI$68="no","",ROUND($I4730,4))</f>
        <v>0.70299999999999996</v>
      </c>
    </row>
    <row r="4731" spans="9:13" x14ac:dyDescent="0.25">
      <c r="I4731" s="134">
        <f t="shared" si="267"/>
        <v>0.70400000000000051</v>
      </c>
      <c r="J4731" s="134">
        <f>IF('2-E-Communication'!$AI$65="no","",ROUND($I4731,4))</f>
        <v>0.70399999999999996</v>
      </c>
      <c r="K4731" s="134">
        <f>IF('2-E-Communication'!$AI$66="no","",ROUND($I4731,4))</f>
        <v>0.70399999999999996</v>
      </c>
      <c r="L4731" s="134">
        <f>IF('2-E-Communication'!$AI$67="no","",ROUND($I4731,4))</f>
        <v>0.70399999999999996</v>
      </c>
      <c r="M4731" s="134">
        <f>IF('2-E-Communication'!$AI$68="no","",ROUND($I4731,4))</f>
        <v>0.70399999999999996</v>
      </c>
    </row>
    <row r="4732" spans="9:13" x14ac:dyDescent="0.25">
      <c r="I4732" s="134">
        <f t="shared" si="267"/>
        <v>0.70500000000000052</v>
      </c>
      <c r="J4732" s="134">
        <f>IF('2-E-Communication'!$AI$65="no","",ROUND($I4732,4))</f>
        <v>0.70499999999999996</v>
      </c>
      <c r="K4732" s="134">
        <f>IF('2-E-Communication'!$AI$66="no","",ROUND($I4732,4))</f>
        <v>0.70499999999999996</v>
      </c>
      <c r="L4732" s="134">
        <f>IF('2-E-Communication'!$AI$67="no","",ROUND($I4732,4))</f>
        <v>0.70499999999999996</v>
      </c>
      <c r="M4732" s="134">
        <f>IF('2-E-Communication'!$AI$68="no","",ROUND($I4732,4))</f>
        <v>0.70499999999999996</v>
      </c>
    </row>
    <row r="4733" spans="9:13" x14ac:dyDescent="0.25">
      <c r="I4733" s="134">
        <f t="shared" si="267"/>
        <v>0.70600000000000052</v>
      </c>
      <c r="J4733" s="134">
        <f>IF('2-E-Communication'!$AI$65="no","",ROUND($I4733,4))</f>
        <v>0.70599999999999996</v>
      </c>
      <c r="K4733" s="134">
        <f>IF('2-E-Communication'!$AI$66="no","",ROUND($I4733,4))</f>
        <v>0.70599999999999996</v>
      </c>
      <c r="L4733" s="134">
        <f>IF('2-E-Communication'!$AI$67="no","",ROUND($I4733,4))</f>
        <v>0.70599999999999996</v>
      </c>
      <c r="M4733" s="134">
        <f>IF('2-E-Communication'!$AI$68="no","",ROUND($I4733,4))</f>
        <v>0.70599999999999996</v>
      </c>
    </row>
    <row r="4734" spans="9:13" x14ac:dyDescent="0.25">
      <c r="I4734" s="134">
        <f t="shared" si="267"/>
        <v>0.70700000000000052</v>
      </c>
      <c r="J4734" s="134">
        <f>IF('2-E-Communication'!$AI$65="no","",ROUND($I4734,4))</f>
        <v>0.70699999999999996</v>
      </c>
      <c r="K4734" s="134">
        <f>IF('2-E-Communication'!$AI$66="no","",ROUND($I4734,4))</f>
        <v>0.70699999999999996</v>
      </c>
      <c r="L4734" s="134">
        <f>IF('2-E-Communication'!$AI$67="no","",ROUND($I4734,4))</f>
        <v>0.70699999999999996</v>
      </c>
      <c r="M4734" s="134">
        <f>IF('2-E-Communication'!$AI$68="no","",ROUND($I4734,4))</f>
        <v>0.70699999999999996</v>
      </c>
    </row>
    <row r="4735" spans="9:13" x14ac:dyDescent="0.25">
      <c r="I4735" s="134">
        <f t="shared" si="267"/>
        <v>0.70800000000000052</v>
      </c>
      <c r="J4735" s="134">
        <f>IF('2-E-Communication'!$AI$65="no","",ROUND($I4735,4))</f>
        <v>0.70799999999999996</v>
      </c>
      <c r="K4735" s="134">
        <f>IF('2-E-Communication'!$AI$66="no","",ROUND($I4735,4))</f>
        <v>0.70799999999999996</v>
      </c>
      <c r="L4735" s="134">
        <f>IF('2-E-Communication'!$AI$67="no","",ROUND($I4735,4))</f>
        <v>0.70799999999999996</v>
      </c>
      <c r="M4735" s="134">
        <f>IF('2-E-Communication'!$AI$68="no","",ROUND($I4735,4))</f>
        <v>0.70799999999999996</v>
      </c>
    </row>
    <row r="4736" spans="9:13" x14ac:dyDescent="0.25">
      <c r="I4736" s="134">
        <f t="shared" si="267"/>
        <v>0.70900000000000052</v>
      </c>
      <c r="J4736" s="134">
        <f>IF('2-E-Communication'!$AI$65="no","",ROUND($I4736,4))</f>
        <v>0.70899999999999996</v>
      </c>
      <c r="K4736" s="134">
        <f>IF('2-E-Communication'!$AI$66="no","",ROUND($I4736,4))</f>
        <v>0.70899999999999996</v>
      </c>
      <c r="L4736" s="134">
        <f>IF('2-E-Communication'!$AI$67="no","",ROUND($I4736,4))</f>
        <v>0.70899999999999996</v>
      </c>
      <c r="M4736" s="134">
        <f>IF('2-E-Communication'!$AI$68="no","",ROUND($I4736,4))</f>
        <v>0.70899999999999996</v>
      </c>
    </row>
    <row r="4737" spans="9:13" x14ac:dyDescent="0.25">
      <c r="I4737" s="134">
        <f t="shared" si="267"/>
        <v>0.71000000000000052</v>
      </c>
      <c r="J4737" s="134">
        <f>IF('2-E-Communication'!$AI$65="no","",ROUND($I4737,4))</f>
        <v>0.71</v>
      </c>
      <c r="K4737" s="134">
        <f>IF('2-E-Communication'!$AI$66="no","",ROUND($I4737,4))</f>
        <v>0.71</v>
      </c>
      <c r="L4737" s="134">
        <f>IF('2-E-Communication'!$AI$67="no","",ROUND($I4737,4))</f>
        <v>0.71</v>
      </c>
      <c r="M4737" s="134">
        <f>IF('2-E-Communication'!$AI$68="no","",ROUND($I4737,4))</f>
        <v>0.71</v>
      </c>
    </row>
    <row r="4738" spans="9:13" x14ac:dyDescent="0.25">
      <c r="I4738" s="134">
        <f t="shared" si="267"/>
        <v>0.71100000000000052</v>
      </c>
      <c r="J4738" s="134">
        <f>IF('2-E-Communication'!$AI$65="no","",ROUND($I4738,4))</f>
        <v>0.71099999999999997</v>
      </c>
      <c r="K4738" s="134">
        <f>IF('2-E-Communication'!$AI$66="no","",ROUND($I4738,4))</f>
        <v>0.71099999999999997</v>
      </c>
      <c r="L4738" s="134">
        <f>IF('2-E-Communication'!$AI$67="no","",ROUND($I4738,4))</f>
        <v>0.71099999999999997</v>
      </c>
      <c r="M4738" s="134">
        <f>IF('2-E-Communication'!$AI$68="no","",ROUND($I4738,4))</f>
        <v>0.71099999999999997</v>
      </c>
    </row>
    <row r="4739" spans="9:13" x14ac:dyDescent="0.25">
      <c r="I4739" s="134">
        <f t="shared" si="267"/>
        <v>0.71200000000000052</v>
      </c>
      <c r="J4739" s="134">
        <f>IF('2-E-Communication'!$AI$65="no","",ROUND($I4739,4))</f>
        <v>0.71199999999999997</v>
      </c>
      <c r="K4739" s="134">
        <f>IF('2-E-Communication'!$AI$66="no","",ROUND($I4739,4))</f>
        <v>0.71199999999999997</v>
      </c>
      <c r="L4739" s="134">
        <f>IF('2-E-Communication'!$AI$67="no","",ROUND($I4739,4))</f>
        <v>0.71199999999999997</v>
      </c>
      <c r="M4739" s="134">
        <f>IF('2-E-Communication'!$AI$68="no","",ROUND($I4739,4))</f>
        <v>0.71199999999999997</v>
      </c>
    </row>
    <row r="4740" spans="9:13" x14ac:dyDescent="0.25">
      <c r="I4740" s="134">
        <f t="shared" si="267"/>
        <v>0.71300000000000052</v>
      </c>
      <c r="J4740" s="134">
        <f>IF('2-E-Communication'!$AI$65="no","",ROUND($I4740,4))</f>
        <v>0.71299999999999997</v>
      </c>
      <c r="K4740" s="134">
        <f>IF('2-E-Communication'!$AI$66="no","",ROUND($I4740,4))</f>
        <v>0.71299999999999997</v>
      </c>
      <c r="L4740" s="134">
        <f>IF('2-E-Communication'!$AI$67="no","",ROUND($I4740,4))</f>
        <v>0.71299999999999997</v>
      </c>
      <c r="M4740" s="134">
        <f>IF('2-E-Communication'!$AI$68="no","",ROUND($I4740,4))</f>
        <v>0.71299999999999997</v>
      </c>
    </row>
    <row r="4741" spans="9:13" x14ac:dyDescent="0.25">
      <c r="I4741" s="134">
        <f t="shared" si="267"/>
        <v>0.71400000000000052</v>
      </c>
      <c r="J4741" s="134">
        <f>IF('2-E-Communication'!$AI$65="no","",ROUND($I4741,4))</f>
        <v>0.71399999999999997</v>
      </c>
      <c r="K4741" s="134">
        <f>IF('2-E-Communication'!$AI$66="no","",ROUND($I4741,4))</f>
        <v>0.71399999999999997</v>
      </c>
      <c r="L4741" s="134">
        <f>IF('2-E-Communication'!$AI$67="no","",ROUND($I4741,4))</f>
        <v>0.71399999999999997</v>
      </c>
      <c r="M4741" s="134">
        <f>IF('2-E-Communication'!$AI$68="no","",ROUND($I4741,4))</f>
        <v>0.71399999999999997</v>
      </c>
    </row>
    <row r="4742" spans="9:13" x14ac:dyDescent="0.25">
      <c r="I4742" s="134">
        <f t="shared" si="267"/>
        <v>0.71500000000000052</v>
      </c>
      <c r="J4742" s="134">
        <f>IF('2-E-Communication'!$AI$65="no","",ROUND($I4742,4))</f>
        <v>0.71499999999999997</v>
      </c>
      <c r="K4742" s="134">
        <f>IF('2-E-Communication'!$AI$66="no","",ROUND($I4742,4))</f>
        <v>0.71499999999999997</v>
      </c>
      <c r="L4742" s="134">
        <f>IF('2-E-Communication'!$AI$67="no","",ROUND($I4742,4))</f>
        <v>0.71499999999999997</v>
      </c>
      <c r="M4742" s="134">
        <f>IF('2-E-Communication'!$AI$68="no","",ROUND($I4742,4))</f>
        <v>0.71499999999999997</v>
      </c>
    </row>
    <row r="4743" spans="9:13" x14ac:dyDescent="0.25">
      <c r="I4743" s="134">
        <f t="shared" si="267"/>
        <v>0.71600000000000052</v>
      </c>
      <c r="J4743" s="134">
        <f>IF('2-E-Communication'!$AI$65="no","",ROUND($I4743,4))</f>
        <v>0.71599999999999997</v>
      </c>
      <c r="K4743" s="134">
        <f>IF('2-E-Communication'!$AI$66="no","",ROUND($I4743,4))</f>
        <v>0.71599999999999997</v>
      </c>
      <c r="L4743" s="134">
        <f>IF('2-E-Communication'!$AI$67="no","",ROUND($I4743,4))</f>
        <v>0.71599999999999997</v>
      </c>
      <c r="M4743" s="134">
        <f>IF('2-E-Communication'!$AI$68="no","",ROUND($I4743,4))</f>
        <v>0.71599999999999997</v>
      </c>
    </row>
    <row r="4744" spans="9:13" x14ac:dyDescent="0.25">
      <c r="I4744" s="134">
        <f t="shared" si="267"/>
        <v>0.71700000000000053</v>
      </c>
      <c r="J4744" s="134">
        <f>IF('2-E-Communication'!$AI$65="no","",ROUND($I4744,4))</f>
        <v>0.71699999999999997</v>
      </c>
      <c r="K4744" s="134">
        <f>IF('2-E-Communication'!$AI$66="no","",ROUND($I4744,4))</f>
        <v>0.71699999999999997</v>
      </c>
      <c r="L4744" s="134">
        <f>IF('2-E-Communication'!$AI$67="no","",ROUND($I4744,4))</f>
        <v>0.71699999999999997</v>
      </c>
      <c r="M4744" s="134">
        <f>IF('2-E-Communication'!$AI$68="no","",ROUND($I4744,4))</f>
        <v>0.71699999999999997</v>
      </c>
    </row>
    <row r="4745" spans="9:13" x14ac:dyDescent="0.25">
      <c r="I4745" s="134">
        <f t="shared" si="267"/>
        <v>0.71800000000000053</v>
      </c>
      <c r="J4745" s="134">
        <f>IF('2-E-Communication'!$AI$65="no","",ROUND($I4745,4))</f>
        <v>0.71799999999999997</v>
      </c>
      <c r="K4745" s="134">
        <f>IF('2-E-Communication'!$AI$66="no","",ROUND($I4745,4))</f>
        <v>0.71799999999999997</v>
      </c>
      <c r="L4745" s="134">
        <f>IF('2-E-Communication'!$AI$67="no","",ROUND($I4745,4))</f>
        <v>0.71799999999999997</v>
      </c>
      <c r="M4745" s="134">
        <f>IF('2-E-Communication'!$AI$68="no","",ROUND($I4745,4))</f>
        <v>0.71799999999999997</v>
      </c>
    </row>
    <row r="4746" spans="9:13" x14ac:dyDescent="0.25">
      <c r="I4746" s="134">
        <f t="shared" si="267"/>
        <v>0.71900000000000053</v>
      </c>
      <c r="J4746" s="134">
        <f>IF('2-E-Communication'!$AI$65="no","",ROUND($I4746,4))</f>
        <v>0.71899999999999997</v>
      </c>
      <c r="K4746" s="134">
        <f>IF('2-E-Communication'!$AI$66="no","",ROUND($I4746,4))</f>
        <v>0.71899999999999997</v>
      </c>
      <c r="L4746" s="134">
        <f>IF('2-E-Communication'!$AI$67="no","",ROUND($I4746,4))</f>
        <v>0.71899999999999997</v>
      </c>
      <c r="M4746" s="134">
        <f>IF('2-E-Communication'!$AI$68="no","",ROUND($I4746,4))</f>
        <v>0.71899999999999997</v>
      </c>
    </row>
    <row r="4747" spans="9:13" x14ac:dyDescent="0.25">
      <c r="I4747" s="134">
        <f t="shared" si="267"/>
        <v>0.72000000000000053</v>
      </c>
      <c r="J4747" s="134">
        <f>IF('2-E-Communication'!$AI$65="no","",ROUND($I4747,4))</f>
        <v>0.72</v>
      </c>
      <c r="K4747" s="134">
        <f>IF('2-E-Communication'!$AI$66="no","",ROUND($I4747,4))</f>
        <v>0.72</v>
      </c>
      <c r="L4747" s="134">
        <f>IF('2-E-Communication'!$AI$67="no","",ROUND($I4747,4))</f>
        <v>0.72</v>
      </c>
      <c r="M4747" s="134">
        <f>IF('2-E-Communication'!$AI$68="no","",ROUND($I4747,4))</f>
        <v>0.72</v>
      </c>
    </row>
    <row r="4748" spans="9:13" x14ac:dyDescent="0.25">
      <c r="I4748" s="134">
        <f t="shared" si="267"/>
        <v>0.72100000000000053</v>
      </c>
      <c r="J4748" s="134">
        <f>IF('2-E-Communication'!$AI$65="no","",ROUND($I4748,4))</f>
        <v>0.72099999999999997</v>
      </c>
      <c r="K4748" s="134">
        <f>IF('2-E-Communication'!$AI$66="no","",ROUND($I4748,4))</f>
        <v>0.72099999999999997</v>
      </c>
      <c r="L4748" s="134">
        <f>IF('2-E-Communication'!$AI$67="no","",ROUND($I4748,4))</f>
        <v>0.72099999999999997</v>
      </c>
      <c r="M4748" s="134">
        <f>IF('2-E-Communication'!$AI$68="no","",ROUND($I4748,4))</f>
        <v>0.72099999999999997</v>
      </c>
    </row>
    <row r="4749" spans="9:13" x14ac:dyDescent="0.25">
      <c r="I4749" s="134">
        <f t="shared" si="267"/>
        <v>0.72200000000000053</v>
      </c>
      <c r="J4749" s="134">
        <f>IF('2-E-Communication'!$AI$65="no","",ROUND($I4749,4))</f>
        <v>0.72199999999999998</v>
      </c>
      <c r="K4749" s="134">
        <f>IF('2-E-Communication'!$AI$66="no","",ROUND($I4749,4))</f>
        <v>0.72199999999999998</v>
      </c>
      <c r="L4749" s="134">
        <f>IF('2-E-Communication'!$AI$67="no","",ROUND($I4749,4))</f>
        <v>0.72199999999999998</v>
      </c>
      <c r="M4749" s="134">
        <f>IF('2-E-Communication'!$AI$68="no","",ROUND($I4749,4))</f>
        <v>0.72199999999999998</v>
      </c>
    </row>
    <row r="4750" spans="9:13" x14ac:dyDescent="0.25">
      <c r="I4750" s="134">
        <f t="shared" si="267"/>
        <v>0.72300000000000053</v>
      </c>
      <c r="J4750" s="134">
        <f>IF('2-E-Communication'!$AI$65="no","",ROUND($I4750,4))</f>
        <v>0.72299999999999998</v>
      </c>
      <c r="K4750" s="134">
        <f>IF('2-E-Communication'!$AI$66="no","",ROUND($I4750,4))</f>
        <v>0.72299999999999998</v>
      </c>
      <c r="L4750" s="134">
        <f>IF('2-E-Communication'!$AI$67="no","",ROUND($I4750,4))</f>
        <v>0.72299999999999998</v>
      </c>
      <c r="M4750" s="134">
        <f>IF('2-E-Communication'!$AI$68="no","",ROUND($I4750,4))</f>
        <v>0.72299999999999998</v>
      </c>
    </row>
    <row r="4751" spans="9:13" x14ac:dyDescent="0.25">
      <c r="I4751" s="134">
        <f t="shared" si="267"/>
        <v>0.72400000000000053</v>
      </c>
      <c r="J4751" s="134">
        <f>IF('2-E-Communication'!$AI$65="no","",ROUND($I4751,4))</f>
        <v>0.72399999999999998</v>
      </c>
      <c r="K4751" s="134">
        <f>IF('2-E-Communication'!$AI$66="no","",ROUND($I4751,4))</f>
        <v>0.72399999999999998</v>
      </c>
      <c r="L4751" s="134">
        <f>IF('2-E-Communication'!$AI$67="no","",ROUND($I4751,4))</f>
        <v>0.72399999999999998</v>
      </c>
      <c r="M4751" s="134">
        <f>IF('2-E-Communication'!$AI$68="no","",ROUND($I4751,4))</f>
        <v>0.72399999999999998</v>
      </c>
    </row>
    <row r="4752" spans="9:13" x14ac:dyDescent="0.25">
      <c r="I4752" s="134">
        <f t="shared" si="267"/>
        <v>0.72500000000000053</v>
      </c>
      <c r="J4752" s="134">
        <f>IF('2-E-Communication'!$AI$65="no","",ROUND($I4752,4))</f>
        <v>0.72499999999999998</v>
      </c>
      <c r="K4752" s="134">
        <f>IF('2-E-Communication'!$AI$66="no","",ROUND($I4752,4))</f>
        <v>0.72499999999999998</v>
      </c>
      <c r="L4752" s="134">
        <f>IF('2-E-Communication'!$AI$67="no","",ROUND($I4752,4))</f>
        <v>0.72499999999999998</v>
      </c>
      <c r="M4752" s="134">
        <f>IF('2-E-Communication'!$AI$68="no","",ROUND($I4752,4))</f>
        <v>0.72499999999999998</v>
      </c>
    </row>
    <row r="4753" spans="9:13" x14ac:dyDescent="0.25">
      <c r="I4753" s="134">
        <f t="shared" si="267"/>
        <v>0.72600000000000053</v>
      </c>
      <c r="J4753" s="134">
        <f>IF('2-E-Communication'!$AI$65="no","",ROUND($I4753,4))</f>
        <v>0.72599999999999998</v>
      </c>
      <c r="K4753" s="134">
        <f>IF('2-E-Communication'!$AI$66="no","",ROUND($I4753,4))</f>
        <v>0.72599999999999998</v>
      </c>
      <c r="L4753" s="134">
        <f>IF('2-E-Communication'!$AI$67="no","",ROUND($I4753,4))</f>
        <v>0.72599999999999998</v>
      </c>
      <c r="M4753" s="134">
        <f>IF('2-E-Communication'!$AI$68="no","",ROUND($I4753,4))</f>
        <v>0.72599999999999998</v>
      </c>
    </row>
    <row r="4754" spans="9:13" x14ac:dyDescent="0.25">
      <c r="I4754" s="134">
        <f t="shared" si="267"/>
        <v>0.72700000000000053</v>
      </c>
      <c r="J4754" s="134">
        <f>IF('2-E-Communication'!$AI$65="no","",ROUND($I4754,4))</f>
        <v>0.72699999999999998</v>
      </c>
      <c r="K4754" s="134">
        <f>IF('2-E-Communication'!$AI$66="no","",ROUND($I4754,4))</f>
        <v>0.72699999999999998</v>
      </c>
      <c r="L4754" s="134">
        <f>IF('2-E-Communication'!$AI$67="no","",ROUND($I4754,4))</f>
        <v>0.72699999999999998</v>
      </c>
      <c r="M4754" s="134">
        <f>IF('2-E-Communication'!$AI$68="no","",ROUND($I4754,4))</f>
        <v>0.72699999999999998</v>
      </c>
    </row>
    <row r="4755" spans="9:13" x14ac:dyDescent="0.25">
      <c r="I4755" s="134">
        <f t="shared" si="267"/>
        <v>0.72800000000000054</v>
      </c>
      <c r="J4755" s="134">
        <f>IF('2-E-Communication'!$AI$65="no","",ROUND($I4755,4))</f>
        <v>0.72799999999999998</v>
      </c>
      <c r="K4755" s="134">
        <f>IF('2-E-Communication'!$AI$66="no","",ROUND($I4755,4))</f>
        <v>0.72799999999999998</v>
      </c>
      <c r="L4755" s="134">
        <f>IF('2-E-Communication'!$AI$67="no","",ROUND($I4755,4))</f>
        <v>0.72799999999999998</v>
      </c>
      <c r="M4755" s="134">
        <f>IF('2-E-Communication'!$AI$68="no","",ROUND($I4755,4))</f>
        <v>0.72799999999999998</v>
      </c>
    </row>
    <row r="4756" spans="9:13" x14ac:dyDescent="0.25">
      <c r="I4756" s="134">
        <f t="shared" si="267"/>
        <v>0.72900000000000054</v>
      </c>
      <c r="J4756" s="134">
        <f>IF('2-E-Communication'!$AI$65="no","",ROUND($I4756,4))</f>
        <v>0.72899999999999998</v>
      </c>
      <c r="K4756" s="134">
        <f>IF('2-E-Communication'!$AI$66="no","",ROUND($I4756,4))</f>
        <v>0.72899999999999998</v>
      </c>
      <c r="L4756" s="134">
        <f>IF('2-E-Communication'!$AI$67="no","",ROUND($I4756,4))</f>
        <v>0.72899999999999998</v>
      </c>
      <c r="M4756" s="134">
        <f>IF('2-E-Communication'!$AI$68="no","",ROUND($I4756,4))</f>
        <v>0.72899999999999998</v>
      </c>
    </row>
    <row r="4757" spans="9:13" x14ac:dyDescent="0.25">
      <c r="I4757" s="134">
        <f t="shared" si="267"/>
        <v>0.73000000000000054</v>
      </c>
      <c r="J4757" s="134">
        <f>IF('2-E-Communication'!$AI$65="no","",ROUND($I4757,4))</f>
        <v>0.73</v>
      </c>
      <c r="K4757" s="134">
        <f>IF('2-E-Communication'!$AI$66="no","",ROUND($I4757,4))</f>
        <v>0.73</v>
      </c>
      <c r="L4757" s="134">
        <f>IF('2-E-Communication'!$AI$67="no","",ROUND($I4757,4))</f>
        <v>0.73</v>
      </c>
      <c r="M4757" s="134">
        <f>IF('2-E-Communication'!$AI$68="no","",ROUND($I4757,4))</f>
        <v>0.73</v>
      </c>
    </row>
    <row r="4758" spans="9:13" x14ac:dyDescent="0.25">
      <c r="I4758" s="134">
        <f t="shared" si="267"/>
        <v>0.73100000000000054</v>
      </c>
      <c r="J4758" s="134">
        <f>IF('2-E-Communication'!$AI$65="no","",ROUND($I4758,4))</f>
        <v>0.73099999999999998</v>
      </c>
      <c r="K4758" s="134">
        <f>IF('2-E-Communication'!$AI$66="no","",ROUND($I4758,4))</f>
        <v>0.73099999999999998</v>
      </c>
      <c r="L4758" s="134">
        <f>IF('2-E-Communication'!$AI$67="no","",ROUND($I4758,4))</f>
        <v>0.73099999999999998</v>
      </c>
      <c r="M4758" s="134">
        <f>IF('2-E-Communication'!$AI$68="no","",ROUND($I4758,4))</f>
        <v>0.73099999999999998</v>
      </c>
    </row>
    <row r="4759" spans="9:13" x14ac:dyDescent="0.25">
      <c r="I4759" s="134">
        <f t="shared" si="267"/>
        <v>0.73200000000000054</v>
      </c>
      <c r="J4759" s="134">
        <f>IF('2-E-Communication'!$AI$65="no","",ROUND($I4759,4))</f>
        <v>0.73199999999999998</v>
      </c>
      <c r="K4759" s="134">
        <f>IF('2-E-Communication'!$AI$66="no","",ROUND($I4759,4))</f>
        <v>0.73199999999999998</v>
      </c>
      <c r="L4759" s="134">
        <f>IF('2-E-Communication'!$AI$67="no","",ROUND($I4759,4))</f>
        <v>0.73199999999999998</v>
      </c>
      <c r="M4759" s="134">
        <f>IF('2-E-Communication'!$AI$68="no","",ROUND($I4759,4))</f>
        <v>0.73199999999999998</v>
      </c>
    </row>
    <row r="4760" spans="9:13" x14ac:dyDescent="0.25">
      <c r="I4760" s="134">
        <f t="shared" si="267"/>
        <v>0.73300000000000054</v>
      </c>
      <c r="J4760" s="134">
        <f>IF('2-E-Communication'!$AI$65="no","",ROUND($I4760,4))</f>
        <v>0.73299999999999998</v>
      </c>
      <c r="K4760" s="134">
        <f>IF('2-E-Communication'!$AI$66="no","",ROUND($I4760,4))</f>
        <v>0.73299999999999998</v>
      </c>
      <c r="L4760" s="134">
        <f>IF('2-E-Communication'!$AI$67="no","",ROUND($I4760,4))</f>
        <v>0.73299999999999998</v>
      </c>
      <c r="M4760" s="134">
        <f>IF('2-E-Communication'!$AI$68="no","",ROUND($I4760,4))</f>
        <v>0.73299999999999998</v>
      </c>
    </row>
    <row r="4761" spans="9:13" x14ac:dyDescent="0.25">
      <c r="I4761" s="134">
        <f t="shared" si="267"/>
        <v>0.73400000000000054</v>
      </c>
      <c r="J4761" s="134">
        <f>IF('2-E-Communication'!$AI$65="no","",ROUND($I4761,4))</f>
        <v>0.73399999999999999</v>
      </c>
      <c r="K4761" s="134">
        <f>IF('2-E-Communication'!$AI$66="no","",ROUND($I4761,4))</f>
        <v>0.73399999999999999</v>
      </c>
      <c r="L4761" s="134">
        <f>IF('2-E-Communication'!$AI$67="no","",ROUND($I4761,4))</f>
        <v>0.73399999999999999</v>
      </c>
      <c r="M4761" s="134">
        <f>IF('2-E-Communication'!$AI$68="no","",ROUND($I4761,4))</f>
        <v>0.73399999999999999</v>
      </c>
    </row>
    <row r="4762" spans="9:13" x14ac:dyDescent="0.25">
      <c r="I4762" s="134">
        <f t="shared" si="267"/>
        <v>0.73500000000000054</v>
      </c>
      <c r="J4762" s="134">
        <f>IF('2-E-Communication'!$AI$65="no","",ROUND($I4762,4))</f>
        <v>0.73499999999999999</v>
      </c>
      <c r="K4762" s="134">
        <f>IF('2-E-Communication'!$AI$66="no","",ROUND($I4762,4))</f>
        <v>0.73499999999999999</v>
      </c>
      <c r="L4762" s="134">
        <f>IF('2-E-Communication'!$AI$67="no","",ROUND($I4762,4))</f>
        <v>0.73499999999999999</v>
      </c>
      <c r="M4762" s="134">
        <f>IF('2-E-Communication'!$AI$68="no","",ROUND($I4762,4))</f>
        <v>0.73499999999999999</v>
      </c>
    </row>
    <row r="4763" spans="9:13" x14ac:dyDescent="0.25">
      <c r="I4763" s="134">
        <f t="shared" si="267"/>
        <v>0.73600000000000054</v>
      </c>
      <c r="J4763" s="134">
        <f>IF('2-E-Communication'!$AI$65="no","",ROUND($I4763,4))</f>
        <v>0.73599999999999999</v>
      </c>
      <c r="K4763" s="134">
        <f>IF('2-E-Communication'!$AI$66="no","",ROUND($I4763,4))</f>
        <v>0.73599999999999999</v>
      </c>
      <c r="L4763" s="134">
        <f>IF('2-E-Communication'!$AI$67="no","",ROUND($I4763,4))</f>
        <v>0.73599999999999999</v>
      </c>
      <c r="M4763" s="134">
        <f>IF('2-E-Communication'!$AI$68="no","",ROUND($I4763,4))</f>
        <v>0.73599999999999999</v>
      </c>
    </row>
    <row r="4764" spans="9:13" x14ac:dyDescent="0.25">
      <c r="I4764" s="134">
        <f t="shared" si="267"/>
        <v>0.73700000000000054</v>
      </c>
      <c r="J4764" s="134">
        <f>IF('2-E-Communication'!$AI$65="no","",ROUND($I4764,4))</f>
        <v>0.73699999999999999</v>
      </c>
      <c r="K4764" s="134">
        <f>IF('2-E-Communication'!$AI$66="no","",ROUND($I4764,4))</f>
        <v>0.73699999999999999</v>
      </c>
      <c r="L4764" s="134">
        <f>IF('2-E-Communication'!$AI$67="no","",ROUND($I4764,4))</f>
        <v>0.73699999999999999</v>
      </c>
      <c r="M4764" s="134">
        <f>IF('2-E-Communication'!$AI$68="no","",ROUND($I4764,4))</f>
        <v>0.73699999999999999</v>
      </c>
    </row>
    <row r="4765" spans="9:13" x14ac:dyDescent="0.25">
      <c r="I4765" s="134">
        <f t="shared" si="267"/>
        <v>0.73800000000000054</v>
      </c>
      <c r="J4765" s="134">
        <f>IF('2-E-Communication'!$AI$65="no","",ROUND($I4765,4))</f>
        <v>0.73799999999999999</v>
      </c>
      <c r="K4765" s="134">
        <f>IF('2-E-Communication'!$AI$66="no","",ROUND($I4765,4))</f>
        <v>0.73799999999999999</v>
      </c>
      <c r="L4765" s="134">
        <f>IF('2-E-Communication'!$AI$67="no","",ROUND($I4765,4))</f>
        <v>0.73799999999999999</v>
      </c>
      <c r="M4765" s="134">
        <f>IF('2-E-Communication'!$AI$68="no","",ROUND($I4765,4))</f>
        <v>0.73799999999999999</v>
      </c>
    </row>
    <row r="4766" spans="9:13" x14ac:dyDescent="0.25">
      <c r="I4766" s="134">
        <f t="shared" si="267"/>
        <v>0.73900000000000055</v>
      </c>
      <c r="J4766" s="134">
        <f>IF('2-E-Communication'!$AI$65="no","",ROUND($I4766,4))</f>
        <v>0.73899999999999999</v>
      </c>
      <c r="K4766" s="134">
        <f>IF('2-E-Communication'!$AI$66="no","",ROUND($I4766,4))</f>
        <v>0.73899999999999999</v>
      </c>
      <c r="L4766" s="134">
        <f>IF('2-E-Communication'!$AI$67="no","",ROUND($I4766,4))</f>
        <v>0.73899999999999999</v>
      </c>
      <c r="M4766" s="134">
        <f>IF('2-E-Communication'!$AI$68="no","",ROUND($I4766,4))</f>
        <v>0.73899999999999999</v>
      </c>
    </row>
    <row r="4767" spans="9:13" x14ac:dyDescent="0.25">
      <c r="I4767" s="134">
        <f t="shared" si="267"/>
        <v>0.74000000000000055</v>
      </c>
      <c r="J4767" s="134">
        <f>IF('2-E-Communication'!$AI$65="no","",ROUND($I4767,4))</f>
        <v>0.74</v>
      </c>
      <c r="K4767" s="134">
        <f>IF('2-E-Communication'!$AI$66="no","",ROUND($I4767,4))</f>
        <v>0.74</v>
      </c>
      <c r="L4767" s="134">
        <f>IF('2-E-Communication'!$AI$67="no","",ROUND($I4767,4))</f>
        <v>0.74</v>
      </c>
      <c r="M4767" s="134">
        <f>IF('2-E-Communication'!$AI$68="no","",ROUND($I4767,4))</f>
        <v>0.74</v>
      </c>
    </row>
    <row r="4768" spans="9:13" x14ac:dyDescent="0.25">
      <c r="I4768" s="134">
        <f t="shared" si="267"/>
        <v>0.74100000000000055</v>
      </c>
      <c r="J4768" s="134">
        <f>IF('2-E-Communication'!$AI$65="no","",ROUND($I4768,4))</f>
        <v>0.74099999999999999</v>
      </c>
      <c r="K4768" s="134">
        <f>IF('2-E-Communication'!$AI$66="no","",ROUND($I4768,4))</f>
        <v>0.74099999999999999</v>
      </c>
      <c r="L4768" s="134">
        <f>IF('2-E-Communication'!$AI$67="no","",ROUND($I4768,4))</f>
        <v>0.74099999999999999</v>
      </c>
      <c r="M4768" s="134">
        <f>IF('2-E-Communication'!$AI$68="no","",ROUND($I4768,4))</f>
        <v>0.74099999999999999</v>
      </c>
    </row>
    <row r="4769" spans="9:13" x14ac:dyDescent="0.25">
      <c r="I4769" s="134">
        <f t="shared" si="267"/>
        <v>0.74200000000000055</v>
      </c>
      <c r="J4769" s="134">
        <f>IF('2-E-Communication'!$AI$65="no","",ROUND($I4769,4))</f>
        <v>0.74199999999999999</v>
      </c>
      <c r="K4769" s="134">
        <f>IF('2-E-Communication'!$AI$66="no","",ROUND($I4769,4))</f>
        <v>0.74199999999999999</v>
      </c>
      <c r="L4769" s="134">
        <f>IF('2-E-Communication'!$AI$67="no","",ROUND($I4769,4))</f>
        <v>0.74199999999999999</v>
      </c>
      <c r="M4769" s="134">
        <f>IF('2-E-Communication'!$AI$68="no","",ROUND($I4769,4))</f>
        <v>0.74199999999999999</v>
      </c>
    </row>
    <row r="4770" spans="9:13" x14ac:dyDescent="0.25">
      <c r="I4770" s="134">
        <f t="shared" si="267"/>
        <v>0.74300000000000055</v>
      </c>
      <c r="J4770" s="134">
        <f>IF('2-E-Communication'!$AI$65="no","",ROUND($I4770,4))</f>
        <v>0.74299999999999999</v>
      </c>
      <c r="K4770" s="134">
        <f>IF('2-E-Communication'!$AI$66="no","",ROUND($I4770,4))</f>
        <v>0.74299999999999999</v>
      </c>
      <c r="L4770" s="134">
        <f>IF('2-E-Communication'!$AI$67="no","",ROUND($I4770,4))</f>
        <v>0.74299999999999999</v>
      </c>
      <c r="M4770" s="134">
        <f>IF('2-E-Communication'!$AI$68="no","",ROUND($I4770,4))</f>
        <v>0.74299999999999999</v>
      </c>
    </row>
    <row r="4771" spans="9:13" x14ac:dyDescent="0.25">
      <c r="I4771" s="134">
        <f t="shared" si="267"/>
        <v>0.74400000000000055</v>
      </c>
      <c r="J4771" s="134">
        <f>IF('2-E-Communication'!$AI$65="no","",ROUND($I4771,4))</f>
        <v>0.74399999999999999</v>
      </c>
      <c r="K4771" s="134">
        <f>IF('2-E-Communication'!$AI$66="no","",ROUND($I4771,4))</f>
        <v>0.74399999999999999</v>
      </c>
      <c r="L4771" s="134">
        <f>IF('2-E-Communication'!$AI$67="no","",ROUND($I4771,4))</f>
        <v>0.74399999999999999</v>
      </c>
      <c r="M4771" s="134">
        <f>IF('2-E-Communication'!$AI$68="no","",ROUND($I4771,4))</f>
        <v>0.74399999999999999</v>
      </c>
    </row>
    <row r="4772" spans="9:13" x14ac:dyDescent="0.25">
      <c r="I4772" s="134">
        <f t="shared" si="267"/>
        <v>0.74500000000000055</v>
      </c>
      <c r="J4772" s="134">
        <f>IF('2-E-Communication'!$AI$65="no","",ROUND($I4772,4))</f>
        <v>0.745</v>
      </c>
      <c r="K4772" s="134">
        <f>IF('2-E-Communication'!$AI$66="no","",ROUND($I4772,4))</f>
        <v>0.745</v>
      </c>
      <c r="L4772" s="134">
        <f>IF('2-E-Communication'!$AI$67="no","",ROUND($I4772,4))</f>
        <v>0.745</v>
      </c>
      <c r="M4772" s="134">
        <f>IF('2-E-Communication'!$AI$68="no","",ROUND($I4772,4))</f>
        <v>0.745</v>
      </c>
    </row>
    <row r="4773" spans="9:13" x14ac:dyDescent="0.25">
      <c r="I4773" s="134">
        <f t="shared" si="267"/>
        <v>0.74600000000000055</v>
      </c>
      <c r="J4773" s="134">
        <f>IF('2-E-Communication'!$AI$65="no","",ROUND($I4773,4))</f>
        <v>0.746</v>
      </c>
      <c r="K4773" s="134">
        <f>IF('2-E-Communication'!$AI$66="no","",ROUND($I4773,4))</f>
        <v>0.746</v>
      </c>
      <c r="L4773" s="134">
        <f>IF('2-E-Communication'!$AI$67="no","",ROUND($I4773,4))</f>
        <v>0.746</v>
      </c>
      <c r="M4773" s="134">
        <f>IF('2-E-Communication'!$AI$68="no","",ROUND($I4773,4))</f>
        <v>0.746</v>
      </c>
    </row>
    <row r="4774" spans="9:13" x14ac:dyDescent="0.25">
      <c r="I4774" s="134">
        <f t="shared" si="267"/>
        <v>0.74700000000000055</v>
      </c>
      <c r="J4774" s="134">
        <f>IF('2-E-Communication'!$AI$65="no","",ROUND($I4774,4))</f>
        <v>0.747</v>
      </c>
      <c r="K4774" s="134">
        <f>IF('2-E-Communication'!$AI$66="no","",ROUND($I4774,4))</f>
        <v>0.747</v>
      </c>
      <c r="L4774" s="134">
        <f>IF('2-E-Communication'!$AI$67="no","",ROUND($I4774,4))</f>
        <v>0.747</v>
      </c>
      <c r="M4774" s="134">
        <f>IF('2-E-Communication'!$AI$68="no","",ROUND($I4774,4))</f>
        <v>0.747</v>
      </c>
    </row>
    <row r="4775" spans="9:13" x14ac:dyDescent="0.25">
      <c r="I4775" s="134">
        <f t="shared" si="267"/>
        <v>0.74800000000000055</v>
      </c>
      <c r="J4775" s="134">
        <f>IF('2-E-Communication'!$AI$65="no","",ROUND($I4775,4))</f>
        <v>0.748</v>
      </c>
      <c r="K4775" s="134">
        <f>IF('2-E-Communication'!$AI$66="no","",ROUND($I4775,4))</f>
        <v>0.748</v>
      </c>
      <c r="L4775" s="134">
        <f>IF('2-E-Communication'!$AI$67="no","",ROUND($I4775,4))</f>
        <v>0.748</v>
      </c>
      <c r="M4775" s="134">
        <f>IF('2-E-Communication'!$AI$68="no","",ROUND($I4775,4))</f>
        <v>0.748</v>
      </c>
    </row>
    <row r="4776" spans="9:13" x14ac:dyDescent="0.25">
      <c r="I4776" s="134">
        <f t="shared" si="267"/>
        <v>0.74900000000000055</v>
      </c>
      <c r="J4776" s="134">
        <f>IF('2-E-Communication'!$AI$65="no","",ROUND($I4776,4))</f>
        <v>0.749</v>
      </c>
      <c r="K4776" s="134">
        <f>IF('2-E-Communication'!$AI$66="no","",ROUND($I4776,4))</f>
        <v>0.749</v>
      </c>
      <c r="L4776" s="134">
        <f>IF('2-E-Communication'!$AI$67="no","",ROUND($I4776,4))</f>
        <v>0.749</v>
      </c>
      <c r="M4776" s="134">
        <f>IF('2-E-Communication'!$AI$68="no","",ROUND($I4776,4))</f>
        <v>0.749</v>
      </c>
    </row>
    <row r="4777" spans="9:13" x14ac:dyDescent="0.25">
      <c r="I4777" s="134">
        <f t="shared" si="267"/>
        <v>0.75000000000000056</v>
      </c>
      <c r="J4777" s="134">
        <f>IF('2-E-Communication'!$AI$65="no","",ROUND($I4777,4))</f>
        <v>0.75</v>
      </c>
      <c r="K4777" s="134">
        <f>IF('2-E-Communication'!$AI$66="no","",ROUND($I4777,4))</f>
        <v>0.75</v>
      </c>
      <c r="L4777" s="134">
        <f>IF('2-E-Communication'!$AI$67="no","",ROUND($I4777,4))</f>
        <v>0.75</v>
      </c>
      <c r="M4777" s="134">
        <f>IF('2-E-Communication'!$AI$68="no","",ROUND($I4777,4))</f>
        <v>0.75</v>
      </c>
    </row>
    <row r="4778" spans="9:13" x14ac:dyDescent="0.25">
      <c r="I4778" s="134">
        <f t="shared" si="267"/>
        <v>0.75100000000000056</v>
      </c>
      <c r="J4778" s="134">
        <f>IF('2-E-Communication'!$AI$65="no","",ROUND($I4778,4))</f>
        <v>0.751</v>
      </c>
      <c r="K4778" s="134">
        <f>IF('2-E-Communication'!$AI$66="no","",ROUND($I4778,4))</f>
        <v>0.751</v>
      </c>
      <c r="L4778" s="134">
        <f>IF('2-E-Communication'!$AI$67="no","",ROUND($I4778,4))</f>
        <v>0.751</v>
      </c>
      <c r="M4778" s="134">
        <f>IF('2-E-Communication'!$AI$68="no","",ROUND($I4778,4))</f>
        <v>0.751</v>
      </c>
    </row>
    <row r="4779" spans="9:13" x14ac:dyDescent="0.25">
      <c r="I4779" s="134">
        <f t="shared" si="267"/>
        <v>0.75200000000000056</v>
      </c>
      <c r="J4779" s="134">
        <f>IF('2-E-Communication'!$AI$65="no","",ROUND($I4779,4))</f>
        <v>0.752</v>
      </c>
      <c r="K4779" s="134">
        <f>IF('2-E-Communication'!$AI$66="no","",ROUND($I4779,4))</f>
        <v>0.752</v>
      </c>
      <c r="L4779" s="134">
        <f>IF('2-E-Communication'!$AI$67="no","",ROUND($I4779,4))</f>
        <v>0.752</v>
      </c>
      <c r="M4779" s="134">
        <f>IF('2-E-Communication'!$AI$68="no","",ROUND($I4779,4))</f>
        <v>0.752</v>
      </c>
    </row>
    <row r="4780" spans="9:13" x14ac:dyDescent="0.25">
      <c r="I4780" s="134">
        <f t="shared" si="267"/>
        <v>0.75300000000000056</v>
      </c>
      <c r="J4780" s="134">
        <f>IF('2-E-Communication'!$AI$65="no","",ROUND($I4780,4))</f>
        <v>0.753</v>
      </c>
      <c r="K4780" s="134">
        <f>IF('2-E-Communication'!$AI$66="no","",ROUND($I4780,4))</f>
        <v>0.753</v>
      </c>
      <c r="L4780" s="134">
        <f>IF('2-E-Communication'!$AI$67="no","",ROUND($I4780,4))</f>
        <v>0.753</v>
      </c>
      <c r="M4780" s="134">
        <f>IF('2-E-Communication'!$AI$68="no","",ROUND($I4780,4))</f>
        <v>0.753</v>
      </c>
    </row>
    <row r="4781" spans="9:13" x14ac:dyDescent="0.25">
      <c r="I4781" s="134">
        <f t="shared" si="267"/>
        <v>0.75400000000000056</v>
      </c>
      <c r="J4781" s="134">
        <f>IF('2-E-Communication'!$AI$65="no","",ROUND($I4781,4))</f>
        <v>0.754</v>
      </c>
      <c r="K4781" s="134">
        <f>IF('2-E-Communication'!$AI$66="no","",ROUND($I4781,4))</f>
        <v>0.754</v>
      </c>
      <c r="L4781" s="134">
        <f>IF('2-E-Communication'!$AI$67="no","",ROUND($I4781,4))</f>
        <v>0.754</v>
      </c>
      <c r="M4781" s="134">
        <f>IF('2-E-Communication'!$AI$68="no","",ROUND($I4781,4))</f>
        <v>0.754</v>
      </c>
    </row>
    <row r="4782" spans="9:13" x14ac:dyDescent="0.25">
      <c r="I4782" s="134">
        <f t="shared" si="267"/>
        <v>0.75500000000000056</v>
      </c>
      <c r="J4782" s="134">
        <f>IF('2-E-Communication'!$AI$65="no","",ROUND($I4782,4))</f>
        <v>0.755</v>
      </c>
      <c r="K4782" s="134">
        <f>IF('2-E-Communication'!$AI$66="no","",ROUND($I4782,4))</f>
        <v>0.755</v>
      </c>
      <c r="L4782" s="134">
        <f>IF('2-E-Communication'!$AI$67="no","",ROUND($I4782,4))</f>
        <v>0.755</v>
      </c>
      <c r="M4782" s="134">
        <f>IF('2-E-Communication'!$AI$68="no","",ROUND($I4782,4))</f>
        <v>0.755</v>
      </c>
    </row>
    <row r="4783" spans="9:13" x14ac:dyDescent="0.25">
      <c r="I4783" s="134">
        <f t="shared" si="267"/>
        <v>0.75600000000000056</v>
      </c>
      <c r="J4783" s="134">
        <f>IF('2-E-Communication'!$AI$65="no","",ROUND($I4783,4))</f>
        <v>0.75600000000000001</v>
      </c>
      <c r="K4783" s="134">
        <f>IF('2-E-Communication'!$AI$66="no","",ROUND($I4783,4))</f>
        <v>0.75600000000000001</v>
      </c>
      <c r="L4783" s="134">
        <f>IF('2-E-Communication'!$AI$67="no","",ROUND($I4783,4))</f>
        <v>0.75600000000000001</v>
      </c>
      <c r="M4783" s="134">
        <f>IF('2-E-Communication'!$AI$68="no","",ROUND($I4783,4))</f>
        <v>0.75600000000000001</v>
      </c>
    </row>
    <row r="4784" spans="9:13" x14ac:dyDescent="0.25">
      <c r="I4784" s="134">
        <f t="shared" si="267"/>
        <v>0.75700000000000056</v>
      </c>
      <c r="J4784" s="134">
        <f>IF('2-E-Communication'!$AI$65="no","",ROUND($I4784,4))</f>
        <v>0.75700000000000001</v>
      </c>
      <c r="K4784" s="134">
        <f>IF('2-E-Communication'!$AI$66="no","",ROUND($I4784,4))</f>
        <v>0.75700000000000001</v>
      </c>
      <c r="L4784" s="134">
        <f>IF('2-E-Communication'!$AI$67="no","",ROUND($I4784,4))</f>
        <v>0.75700000000000001</v>
      </c>
      <c r="M4784" s="134">
        <f>IF('2-E-Communication'!$AI$68="no","",ROUND($I4784,4))</f>
        <v>0.75700000000000001</v>
      </c>
    </row>
    <row r="4785" spans="9:13" x14ac:dyDescent="0.25">
      <c r="I4785" s="134">
        <f t="shared" si="267"/>
        <v>0.75800000000000056</v>
      </c>
      <c r="J4785" s="134">
        <f>IF('2-E-Communication'!$AI$65="no","",ROUND($I4785,4))</f>
        <v>0.75800000000000001</v>
      </c>
      <c r="K4785" s="134">
        <f>IF('2-E-Communication'!$AI$66="no","",ROUND($I4785,4))</f>
        <v>0.75800000000000001</v>
      </c>
      <c r="L4785" s="134">
        <f>IF('2-E-Communication'!$AI$67="no","",ROUND($I4785,4))</f>
        <v>0.75800000000000001</v>
      </c>
      <c r="M4785" s="134">
        <f>IF('2-E-Communication'!$AI$68="no","",ROUND($I4785,4))</f>
        <v>0.75800000000000001</v>
      </c>
    </row>
    <row r="4786" spans="9:13" x14ac:dyDescent="0.25">
      <c r="I4786" s="134">
        <f t="shared" si="267"/>
        <v>0.75900000000000056</v>
      </c>
      <c r="J4786" s="134">
        <f>IF('2-E-Communication'!$AI$65="no","",ROUND($I4786,4))</f>
        <v>0.75900000000000001</v>
      </c>
      <c r="K4786" s="134">
        <f>IF('2-E-Communication'!$AI$66="no","",ROUND($I4786,4))</f>
        <v>0.75900000000000001</v>
      </c>
      <c r="L4786" s="134">
        <f>IF('2-E-Communication'!$AI$67="no","",ROUND($I4786,4))</f>
        <v>0.75900000000000001</v>
      </c>
      <c r="M4786" s="134">
        <f>IF('2-E-Communication'!$AI$68="no","",ROUND($I4786,4))</f>
        <v>0.75900000000000001</v>
      </c>
    </row>
    <row r="4787" spans="9:13" x14ac:dyDescent="0.25">
      <c r="I4787" s="134">
        <f t="shared" si="267"/>
        <v>0.76000000000000056</v>
      </c>
      <c r="J4787" s="134">
        <f>IF('2-E-Communication'!$AI$65="no","",ROUND($I4787,4))</f>
        <v>0.76</v>
      </c>
      <c r="K4787" s="134">
        <f>IF('2-E-Communication'!$AI$66="no","",ROUND($I4787,4))</f>
        <v>0.76</v>
      </c>
      <c r="L4787" s="134">
        <f>IF('2-E-Communication'!$AI$67="no","",ROUND($I4787,4))</f>
        <v>0.76</v>
      </c>
      <c r="M4787" s="134">
        <f>IF('2-E-Communication'!$AI$68="no","",ROUND($I4787,4))</f>
        <v>0.76</v>
      </c>
    </row>
    <row r="4788" spans="9:13" x14ac:dyDescent="0.25">
      <c r="I4788" s="134">
        <f t="shared" ref="I4788:I4851" si="268">I4787+0.001</f>
        <v>0.76100000000000056</v>
      </c>
      <c r="J4788" s="134">
        <f>IF('2-E-Communication'!$AI$65="no","",ROUND($I4788,4))</f>
        <v>0.76100000000000001</v>
      </c>
      <c r="K4788" s="134">
        <f>IF('2-E-Communication'!$AI$66="no","",ROUND($I4788,4))</f>
        <v>0.76100000000000001</v>
      </c>
      <c r="L4788" s="134">
        <f>IF('2-E-Communication'!$AI$67="no","",ROUND($I4788,4))</f>
        <v>0.76100000000000001</v>
      </c>
      <c r="M4788" s="134">
        <f>IF('2-E-Communication'!$AI$68="no","",ROUND($I4788,4))</f>
        <v>0.76100000000000001</v>
      </c>
    </row>
    <row r="4789" spans="9:13" x14ac:dyDescent="0.25">
      <c r="I4789" s="134">
        <f t="shared" si="268"/>
        <v>0.76200000000000057</v>
      </c>
      <c r="J4789" s="134">
        <f>IF('2-E-Communication'!$AI$65="no","",ROUND($I4789,4))</f>
        <v>0.76200000000000001</v>
      </c>
      <c r="K4789" s="134">
        <f>IF('2-E-Communication'!$AI$66="no","",ROUND($I4789,4))</f>
        <v>0.76200000000000001</v>
      </c>
      <c r="L4789" s="134">
        <f>IF('2-E-Communication'!$AI$67="no","",ROUND($I4789,4))</f>
        <v>0.76200000000000001</v>
      </c>
      <c r="M4789" s="134">
        <f>IF('2-E-Communication'!$AI$68="no","",ROUND($I4789,4))</f>
        <v>0.76200000000000001</v>
      </c>
    </row>
    <row r="4790" spans="9:13" x14ac:dyDescent="0.25">
      <c r="I4790" s="134">
        <f t="shared" si="268"/>
        <v>0.76300000000000057</v>
      </c>
      <c r="J4790" s="134">
        <f>IF('2-E-Communication'!$AI$65="no","",ROUND($I4790,4))</f>
        <v>0.76300000000000001</v>
      </c>
      <c r="K4790" s="134">
        <f>IF('2-E-Communication'!$AI$66="no","",ROUND($I4790,4))</f>
        <v>0.76300000000000001</v>
      </c>
      <c r="L4790" s="134">
        <f>IF('2-E-Communication'!$AI$67="no","",ROUND($I4790,4))</f>
        <v>0.76300000000000001</v>
      </c>
      <c r="M4790" s="134">
        <f>IF('2-E-Communication'!$AI$68="no","",ROUND($I4790,4))</f>
        <v>0.76300000000000001</v>
      </c>
    </row>
    <row r="4791" spans="9:13" x14ac:dyDescent="0.25">
      <c r="I4791" s="134">
        <f t="shared" si="268"/>
        <v>0.76400000000000057</v>
      </c>
      <c r="J4791" s="134">
        <f>IF('2-E-Communication'!$AI$65="no","",ROUND($I4791,4))</f>
        <v>0.76400000000000001</v>
      </c>
      <c r="K4791" s="134">
        <f>IF('2-E-Communication'!$AI$66="no","",ROUND($I4791,4))</f>
        <v>0.76400000000000001</v>
      </c>
      <c r="L4791" s="134">
        <f>IF('2-E-Communication'!$AI$67="no","",ROUND($I4791,4))</f>
        <v>0.76400000000000001</v>
      </c>
      <c r="M4791" s="134">
        <f>IF('2-E-Communication'!$AI$68="no","",ROUND($I4791,4))</f>
        <v>0.76400000000000001</v>
      </c>
    </row>
    <row r="4792" spans="9:13" x14ac:dyDescent="0.25">
      <c r="I4792" s="134">
        <f t="shared" si="268"/>
        <v>0.76500000000000057</v>
      </c>
      <c r="J4792" s="134">
        <f>IF('2-E-Communication'!$AI$65="no","",ROUND($I4792,4))</f>
        <v>0.76500000000000001</v>
      </c>
      <c r="K4792" s="134">
        <f>IF('2-E-Communication'!$AI$66="no","",ROUND($I4792,4))</f>
        <v>0.76500000000000001</v>
      </c>
      <c r="L4792" s="134">
        <f>IF('2-E-Communication'!$AI$67="no","",ROUND($I4792,4))</f>
        <v>0.76500000000000001</v>
      </c>
      <c r="M4792" s="134">
        <f>IF('2-E-Communication'!$AI$68="no","",ROUND($I4792,4))</f>
        <v>0.76500000000000001</v>
      </c>
    </row>
    <row r="4793" spans="9:13" x14ac:dyDescent="0.25">
      <c r="I4793" s="134">
        <f t="shared" si="268"/>
        <v>0.76600000000000057</v>
      </c>
      <c r="J4793" s="134">
        <f>IF('2-E-Communication'!$AI$65="no","",ROUND($I4793,4))</f>
        <v>0.76600000000000001</v>
      </c>
      <c r="K4793" s="134">
        <f>IF('2-E-Communication'!$AI$66="no","",ROUND($I4793,4))</f>
        <v>0.76600000000000001</v>
      </c>
      <c r="L4793" s="134">
        <f>IF('2-E-Communication'!$AI$67="no","",ROUND($I4793,4))</f>
        <v>0.76600000000000001</v>
      </c>
      <c r="M4793" s="134">
        <f>IF('2-E-Communication'!$AI$68="no","",ROUND($I4793,4))</f>
        <v>0.76600000000000001</v>
      </c>
    </row>
    <row r="4794" spans="9:13" x14ac:dyDescent="0.25">
      <c r="I4794" s="134">
        <f t="shared" si="268"/>
        <v>0.76700000000000057</v>
      </c>
      <c r="J4794" s="134">
        <f>IF('2-E-Communication'!$AI$65="no","",ROUND($I4794,4))</f>
        <v>0.76700000000000002</v>
      </c>
      <c r="K4794" s="134">
        <f>IF('2-E-Communication'!$AI$66="no","",ROUND($I4794,4))</f>
        <v>0.76700000000000002</v>
      </c>
      <c r="L4794" s="134">
        <f>IF('2-E-Communication'!$AI$67="no","",ROUND($I4794,4))</f>
        <v>0.76700000000000002</v>
      </c>
      <c r="M4794" s="134">
        <f>IF('2-E-Communication'!$AI$68="no","",ROUND($I4794,4))</f>
        <v>0.76700000000000002</v>
      </c>
    </row>
    <row r="4795" spans="9:13" x14ac:dyDescent="0.25">
      <c r="I4795" s="134">
        <f t="shared" si="268"/>
        <v>0.76800000000000057</v>
      </c>
      <c r="J4795" s="134">
        <f>IF('2-E-Communication'!$AI$65="no","",ROUND($I4795,4))</f>
        <v>0.76800000000000002</v>
      </c>
      <c r="K4795" s="134">
        <f>IF('2-E-Communication'!$AI$66="no","",ROUND($I4795,4))</f>
        <v>0.76800000000000002</v>
      </c>
      <c r="L4795" s="134">
        <f>IF('2-E-Communication'!$AI$67="no","",ROUND($I4795,4))</f>
        <v>0.76800000000000002</v>
      </c>
      <c r="M4795" s="134">
        <f>IF('2-E-Communication'!$AI$68="no","",ROUND($I4795,4))</f>
        <v>0.76800000000000002</v>
      </c>
    </row>
    <row r="4796" spans="9:13" x14ac:dyDescent="0.25">
      <c r="I4796" s="134">
        <f t="shared" si="268"/>
        <v>0.76900000000000057</v>
      </c>
      <c r="J4796" s="134">
        <f>IF('2-E-Communication'!$AI$65="no","",ROUND($I4796,4))</f>
        <v>0.76900000000000002</v>
      </c>
      <c r="K4796" s="134">
        <f>IF('2-E-Communication'!$AI$66="no","",ROUND($I4796,4))</f>
        <v>0.76900000000000002</v>
      </c>
      <c r="L4796" s="134">
        <f>IF('2-E-Communication'!$AI$67="no","",ROUND($I4796,4))</f>
        <v>0.76900000000000002</v>
      </c>
      <c r="M4796" s="134">
        <f>IF('2-E-Communication'!$AI$68="no","",ROUND($I4796,4))</f>
        <v>0.76900000000000002</v>
      </c>
    </row>
    <row r="4797" spans="9:13" x14ac:dyDescent="0.25">
      <c r="I4797" s="134">
        <f t="shared" si="268"/>
        <v>0.77000000000000057</v>
      </c>
      <c r="J4797" s="134">
        <f>IF('2-E-Communication'!$AI$65="no","",ROUND($I4797,4))</f>
        <v>0.77</v>
      </c>
      <c r="K4797" s="134">
        <f>IF('2-E-Communication'!$AI$66="no","",ROUND($I4797,4))</f>
        <v>0.77</v>
      </c>
      <c r="L4797" s="134">
        <f>IF('2-E-Communication'!$AI$67="no","",ROUND($I4797,4))</f>
        <v>0.77</v>
      </c>
      <c r="M4797" s="134">
        <f>IF('2-E-Communication'!$AI$68="no","",ROUND($I4797,4))</f>
        <v>0.77</v>
      </c>
    </row>
    <row r="4798" spans="9:13" x14ac:dyDescent="0.25">
      <c r="I4798" s="134">
        <f t="shared" si="268"/>
        <v>0.77100000000000057</v>
      </c>
      <c r="J4798" s="134">
        <f>IF('2-E-Communication'!$AI$65="no","",ROUND($I4798,4))</f>
        <v>0.77100000000000002</v>
      </c>
      <c r="K4798" s="134">
        <f>IF('2-E-Communication'!$AI$66="no","",ROUND($I4798,4))</f>
        <v>0.77100000000000002</v>
      </c>
      <c r="L4798" s="134">
        <f>IF('2-E-Communication'!$AI$67="no","",ROUND($I4798,4))</f>
        <v>0.77100000000000002</v>
      </c>
      <c r="M4798" s="134">
        <f>IF('2-E-Communication'!$AI$68="no","",ROUND($I4798,4))</f>
        <v>0.77100000000000002</v>
      </c>
    </row>
    <row r="4799" spans="9:13" x14ac:dyDescent="0.25">
      <c r="I4799" s="134">
        <f t="shared" si="268"/>
        <v>0.77200000000000057</v>
      </c>
      <c r="J4799" s="134">
        <f>IF('2-E-Communication'!$AI$65="no","",ROUND($I4799,4))</f>
        <v>0.77200000000000002</v>
      </c>
      <c r="K4799" s="134">
        <f>IF('2-E-Communication'!$AI$66="no","",ROUND($I4799,4))</f>
        <v>0.77200000000000002</v>
      </c>
      <c r="L4799" s="134">
        <f>IF('2-E-Communication'!$AI$67="no","",ROUND($I4799,4))</f>
        <v>0.77200000000000002</v>
      </c>
      <c r="M4799" s="134">
        <f>IF('2-E-Communication'!$AI$68="no","",ROUND($I4799,4))</f>
        <v>0.77200000000000002</v>
      </c>
    </row>
    <row r="4800" spans="9:13" x14ac:dyDescent="0.25">
      <c r="I4800" s="134">
        <f t="shared" si="268"/>
        <v>0.77300000000000058</v>
      </c>
      <c r="J4800" s="134">
        <f>IF('2-E-Communication'!$AI$65="no","",ROUND($I4800,4))</f>
        <v>0.77300000000000002</v>
      </c>
      <c r="K4800" s="134">
        <f>IF('2-E-Communication'!$AI$66="no","",ROUND($I4800,4))</f>
        <v>0.77300000000000002</v>
      </c>
      <c r="L4800" s="134">
        <f>IF('2-E-Communication'!$AI$67="no","",ROUND($I4800,4))</f>
        <v>0.77300000000000002</v>
      </c>
      <c r="M4800" s="134">
        <f>IF('2-E-Communication'!$AI$68="no","",ROUND($I4800,4))</f>
        <v>0.77300000000000002</v>
      </c>
    </row>
    <row r="4801" spans="9:13" x14ac:dyDescent="0.25">
      <c r="I4801" s="134">
        <f t="shared" si="268"/>
        <v>0.77400000000000058</v>
      </c>
      <c r="J4801" s="134">
        <f>IF('2-E-Communication'!$AI$65="no","",ROUND($I4801,4))</f>
        <v>0.77400000000000002</v>
      </c>
      <c r="K4801" s="134">
        <f>IF('2-E-Communication'!$AI$66="no","",ROUND($I4801,4))</f>
        <v>0.77400000000000002</v>
      </c>
      <c r="L4801" s="134">
        <f>IF('2-E-Communication'!$AI$67="no","",ROUND($I4801,4))</f>
        <v>0.77400000000000002</v>
      </c>
      <c r="M4801" s="134">
        <f>IF('2-E-Communication'!$AI$68="no","",ROUND($I4801,4))</f>
        <v>0.77400000000000002</v>
      </c>
    </row>
    <row r="4802" spans="9:13" x14ac:dyDescent="0.25">
      <c r="I4802" s="134">
        <f t="shared" si="268"/>
        <v>0.77500000000000058</v>
      </c>
      <c r="J4802" s="134">
        <f>IF('2-E-Communication'!$AI$65="no","",ROUND($I4802,4))</f>
        <v>0.77500000000000002</v>
      </c>
      <c r="K4802" s="134">
        <f>IF('2-E-Communication'!$AI$66="no","",ROUND($I4802,4))</f>
        <v>0.77500000000000002</v>
      </c>
      <c r="L4802" s="134">
        <f>IF('2-E-Communication'!$AI$67="no","",ROUND($I4802,4))</f>
        <v>0.77500000000000002</v>
      </c>
      <c r="M4802" s="134">
        <f>IF('2-E-Communication'!$AI$68="no","",ROUND($I4802,4))</f>
        <v>0.77500000000000002</v>
      </c>
    </row>
    <row r="4803" spans="9:13" x14ac:dyDescent="0.25">
      <c r="I4803" s="134">
        <f t="shared" si="268"/>
        <v>0.77600000000000058</v>
      </c>
      <c r="J4803" s="134">
        <f>IF('2-E-Communication'!$AI$65="no","",ROUND($I4803,4))</f>
        <v>0.77600000000000002</v>
      </c>
      <c r="K4803" s="134">
        <f>IF('2-E-Communication'!$AI$66="no","",ROUND($I4803,4))</f>
        <v>0.77600000000000002</v>
      </c>
      <c r="L4803" s="134">
        <f>IF('2-E-Communication'!$AI$67="no","",ROUND($I4803,4))</f>
        <v>0.77600000000000002</v>
      </c>
      <c r="M4803" s="134">
        <f>IF('2-E-Communication'!$AI$68="no","",ROUND($I4803,4))</f>
        <v>0.77600000000000002</v>
      </c>
    </row>
    <row r="4804" spans="9:13" x14ac:dyDescent="0.25">
      <c r="I4804" s="134">
        <f t="shared" si="268"/>
        <v>0.77700000000000058</v>
      </c>
      <c r="J4804" s="134">
        <f>IF('2-E-Communication'!$AI$65="no","",ROUND($I4804,4))</f>
        <v>0.77700000000000002</v>
      </c>
      <c r="K4804" s="134">
        <f>IF('2-E-Communication'!$AI$66="no","",ROUND($I4804,4))</f>
        <v>0.77700000000000002</v>
      </c>
      <c r="L4804" s="134">
        <f>IF('2-E-Communication'!$AI$67="no","",ROUND($I4804,4))</f>
        <v>0.77700000000000002</v>
      </c>
      <c r="M4804" s="134">
        <f>IF('2-E-Communication'!$AI$68="no","",ROUND($I4804,4))</f>
        <v>0.77700000000000002</v>
      </c>
    </row>
    <row r="4805" spans="9:13" x14ac:dyDescent="0.25">
      <c r="I4805" s="134">
        <f t="shared" si="268"/>
        <v>0.77800000000000058</v>
      </c>
      <c r="J4805" s="134">
        <f>IF('2-E-Communication'!$AI$65="no","",ROUND($I4805,4))</f>
        <v>0.77800000000000002</v>
      </c>
      <c r="K4805" s="134">
        <f>IF('2-E-Communication'!$AI$66="no","",ROUND($I4805,4))</f>
        <v>0.77800000000000002</v>
      </c>
      <c r="L4805" s="134">
        <f>IF('2-E-Communication'!$AI$67="no","",ROUND($I4805,4))</f>
        <v>0.77800000000000002</v>
      </c>
      <c r="M4805" s="134">
        <f>IF('2-E-Communication'!$AI$68="no","",ROUND($I4805,4))</f>
        <v>0.77800000000000002</v>
      </c>
    </row>
    <row r="4806" spans="9:13" x14ac:dyDescent="0.25">
      <c r="I4806" s="134">
        <f t="shared" si="268"/>
        <v>0.77900000000000058</v>
      </c>
      <c r="J4806" s="134">
        <f>IF('2-E-Communication'!$AI$65="no","",ROUND($I4806,4))</f>
        <v>0.77900000000000003</v>
      </c>
      <c r="K4806" s="134">
        <f>IF('2-E-Communication'!$AI$66="no","",ROUND($I4806,4))</f>
        <v>0.77900000000000003</v>
      </c>
      <c r="L4806" s="134">
        <f>IF('2-E-Communication'!$AI$67="no","",ROUND($I4806,4))</f>
        <v>0.77900000000000003</v>
      </c>
      <c r="M4806" s="134">
        <f>IF('2-E-Communication'!$AI$68="no","",ROUND($I4806,4))</f>
        <v>0.77900000000000003</v>
      </c>
    </row>
    <row r="4807" spans="9:13" x14ac:dyDescent="0.25">
      <c r="I4807" s="134">
        <f t="shared" si="268"/>
        <v>0.78000000000000058</v>
      </c>
      <c r="J4807" s="134">
        <f>IF('2-E-Communication'!$AI$65="no","",ROUND($I4807,4))</f>
        <v>0.78</v>
      </c>
      <c r="K4807" s="134">
        <f>IF('2-E-Communication'!$AI$66="no","",ROUND($I4807,4))</f>
        <v>0.78</v>
      </c>
      <c r="L4807" s="134">
        <f>IF('2-E-Communication'!$AI$67="no","",ROUND($I4807,4))</f>
        <v>0.78</v>
      </c>
      <c r="M4807" s="134">
        <f>IF('2-E-Communication'!$AI$68="no","",ROUND($I4807,4))</f>
        <v>0.78</v>
      </c>
    </row>
    <row r="4808" spans="9:13" x14ac:dyDescent="0.25">
      <c r="I4808" s="134">
        <f t="shared" si="268"/>
        <v>0.78100000000000058</v>
      </c>
      <c r="J4808" s="134">
        <f>IF('2-E-Communication'!$AI$65="no","",ROUND($I4808,4))</f>
        <v>0.78100000000000003</v>
      </c>
      <c r="K4808" s="134">
        <f>IF('2-E-Communication'!$AI$66="no","",ROUND($I4808,4))</f>
        <v>0.78100000000000003</v>
      </c>
      <c r="L4808" s="134">
        <f>IF('2-E-Communication'!$AI$67="no","",ROUND($I4808,4))</f>
        <v>0.78100000000000003</v>
      </c>
      <c r="M4808" s="134">
        <f>IF('2-E-Communication'!$AI$68="no","",ROUND($I4808,4))</f>
        <v>0.78100000000000003</v>
      </c>
    </row>
    <row r="4809" spans="9:13" x14ac:dyDescent="0.25">
      <c r="I4809" s="134">
        <f t="shared" si="268"/>
        <v>0.78200000000000058</v>
      </c>
      <c r="J4809" s="134">
        <f>IF('2-E-Communication'!$AI$65="no","",ROUND($I4809,4))</f>
        <v>0.78200000000000003</v>
      </c>
      <c r="K4809" s="134">
        <f>IF('2-E-Communication'!$AI$66="no","",ROUND($I4809,4))</f>
        <v>0.78200000000000003</v>
      </c>
      <c r="L4809" s="134">
        <f>IF('2-E-Communication'!$AI$67="no","",ROUND($I4809,4))</f>
        <v>0.78200000000000003</v>
      </c>
      <c r="M4809" s="134">
        <f>IF('2-E-Communication'!$AI$68="no","",ROUND($I4809,4))</f>
        <v>0.78200000000000003</v>
      </c>
    </row>
    <row r="4810" spans="9:13" x14ac:dyDescent="0.25">
      <c r="I4810" s="134">
        <f t="shared" si="268"/>
        <v>0.78300000000000058</v>
      </c>
      <c r="J4810" s="134">
        <f>IF('2-E-Communication'!$AI$65="no","",ROUND($I4810,4))</f>
        <v>0.78300000000000003</v>
      </c>
      <c r="K4810" s="134">
        <f>IF('2-E-Communication'!$AI$66="no","",ROUND($I4810,4))</f>
        <v>0.78300000000000003</v>
      </c>
      <c r="L4810" s="134">
        <f>IF('2-E-Communication'!$AI$67="no","",ROUND($I4810,4))</f>
        <v>0.78300000000000003</v>
      </c>
      <c r="M4810" s="134">
        <f>IF('2-E-Communication'!$AI$68="no","",ROUND($I4810,4))</f>
        <v>0.78300000000000003</v>
      </c>
    </row>
    <row r="4811" spans="9:13" x14ac:dyDescent="0.25">
      <c r="I4811" s="134">
        <f t="shared" si="268"/>
        <v>0.78400000000000059</v>
      </c>
      <c r="J4811" s="134">
        <f>IF('2-E-Communication'!$AI$65="no","",ROUND($I4811,4))</f>
        <v>0.78400000000000003</v>
      </c>
      <c r="K4811" s="134">
        <f>IF('2-E-Communication'!$AI$66="no","",ROUND($I4811,4))</f>
        <v>0.78400000000000003</v>
      </c>
      <c r="L4811" s="134">
        <f>IF('2-E-Communication'!$AI$67="no","",ROUND($I4811,4))</f>
        <v>0.78400000000000003</v>
      </c>
      <c r="M4811" s="134">
        <f>IF('2-E-Communication'!$AI$68="no","",ROUND($I4811,4))</f>
        <v>0.78400000000000003</v>
      </c>
    </row>
    <row r="4812" spans="9:13" x14ac:dyDescent="0.25">
      <c r="I4812" s="134">
        <f t="shared" si="268"/>
        <v>0.78500000000000059</v>
      </c>
      <c r="J4812" s="134">
        <f>IF('2-E-Communication'!$AI$65="no","",ROUND($I4812,4))</f>
        <v>0.78500000000000003</v>
      </c>
      <c r="K4812" s="134">
        <f>IF('2-E-Communication'!$AI$66="no","",ROUND($I4812,4))</f>
        <v>0.78500000000000003</v>
      </c>
      <c r="L4812" s="134">
        <f>IF('2-E-Communication'!$AI$67="no","",ROUND($I4812,4))</f>
        <v>0.78500000000000003</v>
      </c>
      <c r="M4812" s="134">
        <f>IF('2-E-Communication'!$AI$68="no","",ROUND($I4812,4))</f>
        <v>0.78500000000000003</v>
      </c>
    </row>
    <row r="4813" spans="9:13" x14ac:dyDescent="0.25">
      <c r="I4813" s="134">
        <f t="shared" si="268"/>
        <v>0.78600000000000059</v>
      </c>
      <c r="J4813" s="134">
        <f>IF('2-E-Communication'!$AI$65="no","",ROUND($I4813,4))</f>
        <v>0.78600000000000003</v>
      </c>
      <c r="K4813" s="134">
        <f>IF('2-E-Communication'!$AI$66="no","",ROUND($I4813,4))</f>
        <v>0.78600000000000003</v>
      </c>
      <c r="L4813" s="134">
        <f>IF('2-E-Communication'!$AI$67="no","",ROUND($I4813,4))</f>
        <v>0.78600000000000003</v>
      </c>
      <c r="M4813" s="134">
        <f>IF('2-E-Communication'!$AI$68="no","",ROUND($I4813,4))</f>
        <v>0.78600000000000003</v>
      </c>
    </row>
    <row r="4814" spans="9:13" x14ac:dyDescent="0.25">
      <c r="I4814" s="134">
        <f t="shared" si="268"/>
        <v>0.78700000000000059</v>
      </c>
      <c r="J4814" s="134">
        <f>IF('2-E-Communication'!$AI$65="no","",ROUND($I4814,4))</f>
        <v>0.78700000000000003</v>
      </c>
      <c r="K4814" s="134">
        <f>IF('2-E-Communication'!$AI$66="no","",ROUND($I4814,4))</f>
        <v>0.78700000000000003</v>
      </c>
      <c r="L4814" s="134">
        <f>IF('2-E-Communication'!$AI$67="no","",ROUND($I4814,4))</f>
        <v>0.78700000000000003</v>
      </c>
      <c r="M4814" s="134">
        <f>IF('2-E-Communication'!$AI$68="no","",ROUND($I4814,4))</f>
        <v>0.78700000000000003</v>
      </c>
    </row>
    <row r="4815" spans="9:13" x14ac:dyDescent="0.25">
      <c r="I4815" s="134">
        <f t="shared" si="268"/>
        <v>0.78800000000000059</v>
      </c>
      <c r="J4815" s="134">
        <f>IF('2-E-Communication'!$AI$65="no","",ROUND($I4815,4))</f>
        <v>0.78800000000000003</v>
      </c>
      <c r="K4815" s="134">
        <f>IF('2-E-Communication'!$AI$66="no","",ROUND($I4815,4))</f>
        <v>0.78800000000000003</v>
      </c>
      <c r="L4815" s="134">
        <f>IF('2-E-Communication'!$AI$67="no","",ROUND($I4815,4))</f>
        <v>0.78800000000000003</v>
      </c>
      <c r="M4815" s="134">
        <f>IF('2-E-Communication'!$AI$68="no","",ROUND($I4815,4))</f>
        <v>0.78800000000000003</v>
      </c>
    </row>
    <row r="4816" spans="9:13" x14ac:dyDescent="0.25">
      <c r="I4816" s="134">
        <f t="shared" si="268"/>
        <v>0.78900000000000059</v>
      </c>
      <c r="J4816" s="134">
        <f>IF('2-E-Communication'!$AI$65="no","",ROUND($I4816,4))</f>
        <v>0.78900000000000003</v>
      </c>
      <c r="K4816" s="134">
        <f>IF('2-E-Communication'!$AI$66="no","",ROUND($I4816,4))</f>
        <v>0.78900000000000003</v>
      </c>
      <c r="L4816" s="134">
        <f>IF('2-E-Communication'!$AI$67="no","",ROUND($I4816,4))</f>
        <v>0.78900000000000003</v>
      </c>
      <c r="M4816" s="134">
        <f>IF('2-E-Communication'!$AI$68="no","",ROUND($I4816,4))</f>
        <v>0.78900000000000003</v>
      </c>
    </row>
    <row r="4817" spans="9:13" x14ac:dyDescent="0.25">
      <c r="I4817" s="134">
        <f t="shared" si="268"/>
        <v>0.79000000000000059</v>
      </c>
      <c r="J4817" s="134">
        <f>IF('2-E-Communication'!$AI$65="no","",ROUND($I4817,4))</f>
        <v>0.79</v>
      </c>
      <c r="K4817" s="134">
        <f>IF('2-E-Communication'!$AI$66="no","",ROUND($I4817,4))</f>
        <v>0.79</v>
      </c>
      <c r="L4817" s="134">
        <f>IF('2-E-Communication'!$AI$67="no","",ROUND($I4817,4))</f>
        <v>0.79</v>
      </c>
      <c r="M4817" s="134">
        <f>IF('2-E-Communication'!$AI$68="no","",ROUND($I4817,4))</f>
        <v>0.79</v>
      </c>
    </row>
    <row r="4818" spans="9:13" x14ac:dyDescent="0.25">
      <c r="I4818" s="134">
        <f t="shared" si="268"/>
        <v>0.79100000000000059</v>
      </c>
      <c r="J4818" s="134">
        <f>IF('2-E-Communication'!$AI$65="no","",ROUND($I4818,4))</f>
        <v>0.79100000000000004</v>
      </c>
      <c r="K4818" s="134">
        <f>IF('2-E-Communication'!$AI$66="no","",ROUND($I4818,4))</f>
        <v>0.79100000000000004</v>
      </c>
      <c r="L4818" s="134">
        <f>IF('2-E-Communication'!$AI$67="no","",ROUND($I4818,4))</f>
        <v>0.79100000000000004</v>
      </c>
      <c r="M4818" s="134">
        <f>IF('2-E-Communication'!$AI$68="no","",ROUND($I4818,4))</f>
        <v>0.79100000000000004</v>
      </c>
    </row>
    <row r="4819" spans="9:13" x14ac:dyDescent="0.25">
      <c r="I4819" s="134">
        <f t="shared" si="268"/>
        <v>0.79200000000000059</v>
      </c>
      <c r="J4819" s="134">
        <f>IF('2-E-Communication'!$AI$65="no","",ROUND($I4819,4))</f>
        <v>0.79200000000000004</v>
      </c>
      <c r="K4819" s="134">
        <f>IF('2-E-Communication'!$AI$66="no","",ROUND($I4819,4))</f>
        <v>0.79200000000000004</v>
      </c>
      <c r="L4819" s="134">
        <f>IF('2-E-Communication'!$AI$67="no","",ROUND($I4819,4))</f>
        <v>0.79200000000000004</v>
      </c>
      <c r="M4819" s="134">
        <f>IF('2-E-Communication'!$AI$68="no","",ROUND($I4819,4))</f>
        <v>0.79200000000000004</v>
      </c>
    </row>
    <row r="4820" spans="9:13" x14ac:dyDescent="0.25">
      <c r="I4820" s="134">
        <f t="shared" si="268"/>
        <v>0.79300000000000059</v>
      </c>
      <c r="J4820" s="134">
        <f>IF('2-E-Communication'!$AI$65="no","",ROUND($I4820,4))</f>
        <v>0.79300000000000004</v>
      </c>
      <c r="K4820" s="134">
        <f>IF('2-E-Communication'!$AI$66="no","",ROUND($I4820,4))</f>
        <v>0.79300000000000004</v>
      </c>
      <c r="L4820" s="134">
        <f>IF('2-E-Communication'!$AI$67="no","",ROUND($I4820,4))</f>
        <v>0.79300000000000004</v>
      </c>
      <c r="M4820" s="134">
        <f>IF('2-E-Communication'!$AI$68="no","",ROUND($I4820,4))</f>
        <v>0.79300000000000004</v>
      </c>
    </row>
    <row r="4821" spans="9:13" x14ac:dyDescent="0.25">
      <c r="I4821" s="134">
        <f t="shared" si="268"/>
        <v>0.79400000000000059</v>
      </c>
      <c r="J4821" s="134">
        <f>IF('2-E-Communication'!$AI$65="no","",ROUND($I4821,4))</f>
        <v>0.79400000000000004</v>
      </c>
      <c r="K4821" s="134">
        <f>IF('2-E-Communication'!$AI$66="no","",ROUND($I4821,4))</f>
        <v>0.79400000000000004</v>
      </c>
      <c r="L4821" s="134">
        <f>IF('2-E-Communication'!$AI$67="no","",ROUND($I4821,4))</f>
        <v>0.79400000000000004</v>
      </c>
      <c r="M4821" s="134">
        <f>IF('2-E-Communication'!$AI$68="no","",ROUND($I4821,4))</f>
        <v>0.79400000000000004</v>
      </c>
    </row>
    <row r="4822" spans="9:13" x14ac:dyDescent="0.25">
      <c r="I4822" s="134">
        <f t="shared" si="268"/>
        <v>0.7950000000000006</v>
      </c>
      <c r="J4822" s="134">
        <f>IF('2-E-Communication'!$AI$65="no","",ROUND($I4822,4))</f>
        <v>0.79500000000000004</v>
      </c>
      <c r="K4822" s="134">
        <f>IF('2-E-Communication'!$AI$66="no","",ROUND($I4822,4))</f>
        <v>0.79500000000000004</v>
      </c>
      <c r="L4822" s="134">
        <f>IF('2-E-Communication'!$AI$67="no","",ROUND($I4822,4))</f>
        <v>0.79500000000000004</v>
      </c>
      <c r="M4822" s="134">
        <f>IF('2-E-Communication'!$AI$68="no","",ROUND($I4822,4))</f>
        <v>0.79500000000000004</v>
      </c>
    </row>
    <row r="4823" spans="9:13" x14ac:dyDescent="0.25">
      <c r="I4823" s="134">
        <f t="shared" si="268"/>
        <v>0.7960000000000006</v>
      </c>
      <c r="J4823" s="134">
        <f>IF('2-E-Communication'!$AI$65="no","",ROUND($I4823,4))</f>
        <v>0.79600000000000004</v>
      </c>
      <c r="K4823" s="134">
        <f>IF('2-E-Communication'!$AI$66="no","",ROUND($I4823,4))</f>
        <v>0.79600000000000004</v>
      </c>
      <c r="L4823" s="134">
        <f>IF('2-E-Communication'!$AI$67="no","",ROUND($I4823,4))</f>
        <v>0.79600000000000004</v>
      </c>
      <c r="M4823" s="134">
        <f>IF('2-E-Communication'!$AI$68="no","",ROUND($I4823,4))</f>
        <v>0.79600000000000004</v>
      </c>
    </row>
    <row r="4824" spans="9:13" x14ac:dyDescent="0.25">
      <c r="I4824" s="134">
        <f t="shared" si="268"/>
        <v>0.7970000000000006</v>
      </c>
      <c r="J4824" s="134">
        <f>IF('2-E-Communication'!$AI$65="no","",ROUND($I4824,4))</f>
        <v>0.79700000000000004</v>
      </c>
      <c r="K4824" s="134">
        <f>IF('2-E-Communication'!$AI$66="no","",ROUND($I4824,4))</f>
        <v>0.79700000000000004</v>
      </c>
      <c r="L4824" s="134">
        <f>IF('2-E-Communication'!$AI$67="no","",ROUND($I4824,4))</f>
        <v>0.79700000000000004</v>
      </c>
      <c r="M4824" s="134">
        <f>IF('2-E-Communication'!$AI$68="no","",ROUND($I4824,4))</f>
        <v>0.79700000000000004</v>
      </c>
    </row>
    <row r="4825" spans="9:13" x14ac:dyDescent="0.25">
      <c r="I4825" s="134">
        <f t="shared" si="268"/>
        <v>0.7980000000000006</v>
      </c>
      <c r="J4825" s="134">
        <f>IF('2-E-Communication'!$AI$65="no","",ROUND($I4825,4))</f>
        <v>0.79800000000000004</v>
      </c>
      <c r="K4825" s="134">
        <f>IF('2-E-Communication'!$AI$66="no","",ROUND($I4825,4))</f>
        <v>0.79800000000000004</v>
      </c>
      <c r="L4825" s="134">
        <f>IF('2-E-Communication'!$AI$67="no","",ROUND($I4825,4))</f>
        <v>0.79800000000000004</v>
      </c>
      <c r="M4825" s="134">
        <f>IF('2-E-Communication'!$AI$68="no","",ROUND($I4825,4))</f>
        <v>0.79800000000000004</v>
      </c>
    </row>
    <row r="4826" spans="9:13" x14ac:dyDescent="0.25">
      <c r="I4826" s="134">
        <f t="shared" si="268"/>
        <v>0.7990000000000006</v>
      </c>
      <c r="J4826" s="134">
        <f>IF('2-E-Communication'!$AI$65="no","",ROUND($I4826,4))</f>
        <v>0.79900000000000004</v>
      </c>
      <c r="K4826" s="134">
        <f>IF('2-E-Communication'!$AI$66="no","",ROUND($I4826,4))</f>
        <v>0.79900000000000004</v>
      </c>
      <c r="L4826" s="134">
        <f>IF('2-E-Communication'!$AI$67="no","",ROUND($I4826,4))</f>
        <v>0.79900000000000004</v>
      </c>
      <c r="M4826" s="134">
        <f>IF('2-E-Communication'!$AI$68="no","",ROUND($I4826,4))</f>
        <v>0.79900000000000004</v>
      </c>
    </row>
    <row r="4827" spans="9:13" x14ac:dyDescent="0.25">
      <c r="I4827" s="134">
        <f t="shared" si="268"/>
        <v>0.8000000000000006</v>
      </c>
      <c r="J4827" s="134">
        <f>IF('2-E-Communication'!$AI$65="no","",ROUND($I4827,4))</f>
        <v>0.8</v>
      </c>
      <c r="K4827" s="134">
        <f>IF('2-E-Communication'!$AI$66="no","",ROUND($I4827,4))</f>
        <v>0.8</v>
      </c>
      <c r="L4827" s="134">
        <f>IF('2-E-Communication'!$AI$67="no","",ROUND($I4827,4))</f>
        <v>0.8</v>
      </c>
      <c r="M4827" s="134">
        <f>IF('2-E-Communication'!$AI$68="no","",ROUND($I4827,4))</f>
        <v>0.8</v>
      </c>
    </row>
    <row r="4828" spans="9:13" x14ac:dyDescent="0.25">
      <c r="I4828" s="134">
        <f t="shared" si="268"/>
        <v>0.8010000000000006</v>
      </c>
      <c r="J4828" s="134">
        <f>IF('2-E-Communication'!$AI$65="no","",ROUND($I4828,4))</f>
        <v>0.80100000000000005</v>
      </c>
      <c r="K4828" s="134">
        <f>IF('2-E-Communication'!$AI$66="no","",ROUND($I4828,4))</f>
        <v>0.80100000000000005</v>
      </c>
      <c r="L4828" s="134">
        <f>IF('2-E-Communication'!$AI$67="no","",ROUND($I4828,4))</f>
        <v>0.80100000000000005</v>
      </c>
      <c r="M4828" s="134">
        <f>IF('2-E-Communication'!$AI$68="no","",ROUND($I4828,4))</f>
        <v>0.80100000000000005</v>
      </c>
    </row>
    <row r="4829" spans="9:13" x14ac:dyDescent="0.25">
      <c r="I4829" s="134">
        <f t="shared" si="268"/>
        <v>0.8020000000000006</v>
      </c>
      <c r="J4829" s="134">
        <f>IF('2-E-Communication'!$AI$65="no","",ROUND($I4829,4))</f>
        <v>0.80200000000000005</v>
      </c>
      <c r="K4829" s="134">
        <f>IF('2-E-Communication'!$AI$66="no","",ROUND($I4829,4))</f>
        <v>0.80200000000000005</v>
      </c>
      <c r="L4829" s="134">
        <f>IF('2-E-Communication'!$AI$67="no","",ROUND($I4829,4))</f>
        <v>0.80200000000000005</v>
      </c>
      <c r="M4829" s="134">
        <f>IF('2-E-Communication'!$AI$68="no","",ROUND($I4829,4))</f>
        <v>0.80200000000000005</v>
      </c>
    </row>
    <row r="4830" spans="9:13" x14ac:dyDescent="0.25">
      <c r="I4830" s="134">
        <f t="shared" si="268"/>
        <v>0.8030000000000006</v>
      </c>
      <c r="J4830" s="134">
        <f>IF('2-E-Communication'!$AI$65="no","",ROUND($I4830,4))</f>
        <v>0.80300000000000005</v>
      </c>
      <c r="K4830" s="134">
        <f>IF('2-E-Communication'!$AI$66="no","",ROUND($I4830,4))</f>
        <v>0.80300000000000005</v>
      </c>
      <c r="L4830" s="134">
        <f>IF('2-E-Communication'!$AI$67="no","",ROUND($I4830,4))</f>
        <v>0.80300000000000005</v>
      </c>
      <c r="M4830" s="134">
        <f>IF('2-E-Communication'!$AI$68="no","",ROUND($I4830,4))</f>
        <v>0.80300000000000005</v>
      </c>
    </row>
    <row r="4831" spans="9:13" x14ac:dyDescent="0.25">
      <c r="I4831" s="134">
        <f t="shared" si="268"/>
        <v>0.8040000000000006</v>
      </c>
      <c r="J4831" s="134">
        <f>IF('2-E-Communication'!$AI$65="no","",ROUND($I4831,4))</f>
        <v>0.80400000000000005</v>
      </c>
      <c r="K4831" s="134">
        <f>IF('2-E-Communication'!$AI$66="no","",ROUND($I4831,4))</f>
        <v>0.80400000000000005</v>
      </c>
      <c r="L4831" s="134">
        <f>IF('2-E-Communication'!$AI$67="no","",ROUND($I4831,4))</f>
        <v>0.80400000000000005</v>
      </c>
      <c r="M4831" s="134">
        <f>IF('2-E-Communication'!$AI$68="no","",ROUND($I4831,4))</f>
        <v>0.80400000000000005</v>
      </c>
    </row>
    <row r="4832" spans="9:13" x14ac:dyDescent="0.25">
      <c r="I4832" s="134">
        <f t="shared" si="268"/>
        <v>0.8050000000000006</v>
      </c>
      <c r="J4832" s="134">
        <f>IF('2-E-Communication'!$AI$65="no","",ROUND($I4832,4))</f>
        <v>0.80500000000000005</v>
      </c>
      <c r="K4832" s="134">
        <f>IF('2-E-Communication'!$AI$66="no","",ROUND($I4832,4))</f>
        <v>0.80500000000000005</v>
      </c>
      <c r="L4832" s="134">
        <f>IF('2-E-Communication'!$AI$67="no","",ROUND($I4832,4))</f>
        <v>0.80500000000000005</v>
      </c>
      <c r="M4832" s="134">
        <f>IF('2-E-Communication'!$AI$68="no","",ROUND($I4832,4))</f>
        <v>0.80500000000000005</v>
      </c>
    </row>
    <row r="4833" spans="9:13" x14ac:dyDescent="0.25">
      <c r="I4833" s="134">
        <f t="shared" si="268"/>
        <v>0.8060000000000006</v>
      </c>
      <c r="J4833" s="134">
        <f>IF('2-E-Communication'!$AI$65="no","",ROUND($I4833,4))</f>
        <v>0.80600000000000005</v>
      </c>
      <c r="K4833" s="134">
        <f>IF('2-E-Communication'!$AI$66="no","",ROUND($I4833,4))</f>
        <v>0.80600000000000005</v>
      </c>
      <c r="L4833" s="134">
        <f>IF('2-E-Communication'!$AI$67="no","",ROUND($I4833,4))</f>
        <v>0.80600000000000005</v>
      </c>
      <c r="M4833" s="134">
        <f>IF('2-E-Communication'!$AI$68="no","",ROUND($I4833,4))</f>
        <v>0.80600000000000005</v>
      </c>
    </row>
    <row r="4834" spans="9:13" x14ac:dyDescent="0.25">
      <c r="I4834" s="134">
        <f t="shared" si="268"/>
        <v>0.80700000000000061</v>
      </c>
      <c r="J4834" s="134">
        <f>IF('2-E-Communication'!$AI$65="no","",ROUND($I4834,4))</f>
        <v>0.80700000000000005</v>
      </c>
      <c r="K4834" s="134">
        <f>IF('2-E-Communication'!$AI$66="no","",ROUND($I4834,4))</f>
        <v>0.80700000000000005</v>
      </c>
      <c r="L4834" s="134">
        <f>IF('2-E-Communication'!$AI$67="no","",ROUND($I4834,4))</f>
        <v>0.80700000000000005</v>
      </c>
      <c r="M4834" s="134">
        <f>IF('2-E-Communication'!$AI$68="no","",ROUND($I4834,4))</f>
        <v>0.80700000000000005</v>
      </c>
    </row>
    <row r="4835" spans="9:13" x14ac:dyDescent="0.25">
      <c r="I4835" s="134">
        <f t="shared" si="268"/>
        <v>0.80800000000000061</v>
      </c>
      <c r="J4835" s="134">
        <f>IF('2-E-Communication'!$AI$65="no","",ROUND($I4835,4))</f>
        <v>0.80800000000000005</v>
      </c>
      <c r="K4835" s="134">
        <f>IF('2-E-Communication'!$AI$66="no","",ROUND($I4835,4))</f>
        <v>0.80800000000000005</v>
      </c>
      <c r="L4835" s="134">
        <f>IF('2-E-Communication'!$AI$67="no","",ROUND($I4835,4))</f>
        <v>0.80800000000000005</v>
      </c>
      <c r="M4835" s="134">
        <f>IF('2-E-Communication'!$AI$68="no","",ROUND($I4835,4))</f>
        <v>0.80800000000000005</v>
      </c>
    </row>
    <row r="4836" spans="9:13" x14ac:dyDescent="0.25">
      <c r="I4836" s="134">
        <f t="shared" si="268"/>
        <v>0.80900000000000061</v>
      </c>
      <c r="J4836" s="134">
        <f>IF('2-E-Communication'!$AI$65="no","",ROUND($I4836,4))</f>
        <v>0.80900000000000005</v>
      </c>
      <c r="K4836" s="134">
        <f>IF('2-E-Communication'!$AI$66="no","",ROUND($I4836,4))</f>
        <v>0.80900000000000005</v>
      </c>
      <c r="L4836" s="134">
        <f>IF('2-E-Communication'!$AI$67="no","",ROUND($I4836,4))</f>
        <v>0.80900000000000005</v>
      </c>
      <c r="M4836" s="134">
        <f>IF('2-E-Communication'!$AI$68="no","",ROUND($I4836,4))</f>
        <v>0.80900000000000005</v>
      </c>
    </row>
    <row r="4837" spans="9:13" x14ac:dyDescent="0.25">
      <c r="I4837" s="134">
        <f t="shared" si="268"/>
        <v>0.81000000000000061</v>
      </c>
      <c r="J4837" s="134">
        <f>IF('2-E-Communication'!$AI$65="no","",ROUND($I4837,4))</f>
        <v>0.81</v>
      </c>
      <c r="K4837" s="134">
        <f>IF('2-E-Communication'!$AI$66="no","",ROUND($I4837,4))</f>
        <v>0.81</v>
      </c>
      <c r="L4837" s="134">
        <f>IF('2-E-Communication'!$AI$67="no","",ROUND($I4837,4))</f>
        <v>0.81</v>
      </c>
      <c r="M4837" s="134">
        <f>IF('2-E-Communication'!$AI$68="no","",ROUND($I4837,4))</f>
        <v>0.81</v>
      </c>
    </row>
    <row r="4838" spans="9:13" x14ac:dyDescent="0.25">
      <c r="I4838" s="134">
        <f t="shared" si="268"/>
        <v>0.81100000000000061</v>
      </c>
      <c r="J4838" s="134">
        <f>IF('2-E-Communication'!$AI$65="no","",ROUND($I4838,4))</f>
        <v>0.81100000000000005</v>
      </c>
      <c r="K4838" s="134">
        <f>IF('2-E-Communication'!$AI$66="no","",ROUND($I4838,4))</f>
        <v>0.81100000000000005</v>
      </c>
      <c r="L4838" s="134">
        <f>IF('2-E-Communication'!$AI$67="no","",ROUND($I4838,4))</f>
        <v>0.81100000000000005</v>
      </c>
      <c r="M4838" s="134">
        <f>IF('2-E-Communication'!$AI$68="no","",ROUND($I4838,4))</f>
        <v>0.81100000000000005</v>
      </c>
    </row>
    <row r="4839" spans="9:13" x14ac:dyDescent="0.25">
      <c r="I4839" s="134">
        <f t="shared" si="268"/>
        <v>0.81200000000000061</v>
      </c>
      <c r="J4839" s="134">
        <f>IF('2-E-Communication'!$AI$65="no","",ROUND($I4839,4))</f>
        <v>0.81200000000000006</v>
      </c>
      <c r="K4839" s="134">
        <f>IF('2-E-Communication'!$AI$66="no","",ROUND($I4839,4))</f>
        <v>0.81200000000000006</v>
      </c>
      <c r="L4839" s="134">
        <f>IF('2-E-Communication'!$AI$67="no","",ROUND($I4839,4))</f>
        <v>0.81200000000000006</v>
      </c>
      <c r="M4839" s="134">
        <f>IF('2-E-Communication'!$AI$68="no","",ROUND($I4839,4))</f>
        <v>0.81200000000000006</v>
      </c>
    </row>
    <row r="4840" spans="9:13" x14ac:dyDescent="0.25">
      <c r="I4840" s="134">
        <f t="shared" si="268"/>
        <v>0.81300000000000061</v>
      </c>
      <c r="J4840" s="134">
        <f>IF('2-E-Communication'!$AI$65="no","",ROUND($I4840,4))</f>
        <v>0.81299999999999994</v>
      </c>
      <c r="K4840" s="134">
        <f>IF('2-E-Communication'!$AI$66="no","",ROUND($I4840,4))</f>
        <v>0.81299999999999994</v>
      </c>
      <c r="L4840" s="134">
        <f>IF('2-E-Communication'!$AI$67="no","",ROUND($I4840,4))</f>
        <v>0.81299999999999994</v>
      </c>
      <c r="M4840" s="134">
        <f>IF('2-E-Communication'!$AI$68="no","",ROUND($I4840,4))</f>
        <v>0.81299999999999994</v>
      </c>
    </row>
    <row r="4841" spans="9:13" x14ac:dyDescent="0.25">
      <c r="I4841" s="134">
        <f t="shared" si="268"/>
        <v>0.81400000000000061</v>
      </c>
      <c r="J4841" s="134">
        <f>IF('2-E-Communication'!$AI$65="no","",ROUND($I4841,4))</f>
        <v>0.81399999999999995</v>
      </c>
      <c r="K4841" s="134">
        <f>IF('2-E-Communication'!$AI$66="no","",ROUND($I4841,4))</f>
        <v>0.81399999999999995</v>
      </c>
      <c r="L4841" s="134">
        <f>IF('2-E-Communication'!$AI$67="no","",ROUND($I4841,4))</f>
        <v>0.81399999999999995</v>
      </c>
      <c r="M4841" s="134">
        <f>IF('2-E-Communication'!$AI$68="no","",ROUND($I4841,4))</f>
        <v>0.81399999999999995</v>
      </c>
    </row>
    <row r="4842" spans="9:13" x14ac:dyDescent="0.25">
      <c r="I4842" s="134">
        <f t="shared" si="268"/>
        <v>0.81500000000000061</v>
      </c>
      <c r="J4842" s="134">
        <f>IF('2-E-Communication'!$AI$65="no","",ROUND($I4842,4))</f>
        <v>0.81499999999999995</v>
      </c>
      <c r="K4842" s="134">
        <f>IF('2-E-Communication'!$AI$66="no","",ROUND($I4842,4))</f>
        <v>0.81499999999999995</v>
      </c>
      <c r="L4842" s="134">
        <f>IF('2-E-Communication'!$AI$67="no","",ROUND($I4842,4))</f>
        <v>0.81499999999999995</v>
      </c>
      <c r="M4842" s="134">
        <f>IF('2-E-Communication'!$AI$68="no","",ROUND($I4842,4))</f>
        <v>0.81499999999999995</v>
      </c>
    </row>
    <row r="4843" spans="9:13" x14ac:dyDescent="0.25">
      <c r="I4843" s="134">
        <f t="shared" si="268"/>
        <v>0.81600000000000061</v>
      </c>
      <c r="J4843" s="134">
        <f>IF('2-E-Communication'!$AI$65="no","",ROUND($I4843,4))</f>
        <v>0.81599999999999995</v>
      </c>
      <c r="K4843" s="134">
        <f>IF('2-E-Communication'!$AI$66="no","",ROUND($I4843,4))</f>
        <v>0.81599999999999995</v>
      </c>
      <c r="L4843" s="134">
        <f>IF('2-E-Communication'!$AI$67="no","",ROUND($I4843,4))</f>
        <v>0.81599999999999995</v>
      </c>
      <c r="M4843" s="134">
        <f>IF('2-E-Communication'!$AI$68="no","",ROUND($I4843,4))</f>
        <v>0.81599999999999995</v>
      </c>
    </row>
    <row r="4844" spans="9:13" x14ac:dyDescent="0.25">
      <c r="I4844" s="134">
        <f t="shared" si="268"/>
        <v>0.81700000000000061</v>
      </c>
      <c r="J4844" s="134">
        <f>IF('2-E-Communication'!$AI$65="no","",ROUND($I4844,4))</f>
        <v>0.81699999999999995</v>
      </c>
      <c r="K4844" s="134">
        <f>IF('2-E-Communication'!$AI$66="no","",ROUND($I4844,4))</f>
        <v>0.81699999999999995</v>
      </c>
      <c r="L4844" s="134">
        <f>IF('2-E-Communication'!$AI$67="no","",ROUND($I4844,4))</f>
        <v>0.81699999999999995</v>
      </c>
      <c r="M4844" s="134">
        <f>IF('2-E-Communication'!$AI$68="no","",ROUND($I4844,4))</f>
        <v>0.81699999999999995</v>
      </c>
    </row>
    <row r="4845" spans="9:13" x14ac:dyDescent="0.25">
      <c r="I4845" s="134">
        <f t="shared" si="268"/>
        <v>0.81800000000000062</v>
      </c>
      <c r="J4845" s="134">
        <f>IF('2-E-Communication'!$AI$65="no","",ROUND($I4845,4))</f>
        <v>0.81799999999999995</v>
      </c>
      <c r="K4845" s="134">
        <f>IF('2-E-Communication'!$AI$66="no","",ROUND($I4845,4))</f>
        <v>0.81799999999999995</v>
      </c>
      <c r="L4845" s="134">
        <f>IF('2-E-Communication'!$AI$67="no","",ROUND($I4845,4))</f>
        <v>0.81799999999999995</v>
      </c>
      <c r="M4845" s="134">
        <f>IF('2-E-Communication'!$AI$68="no","",ROUND($I4845,4))</f>
        <v>0.81799999999999995</v>
      </c>
    </row>
    <row r="4846" spans="9:13" x14ac:dyDescent="0.25">
      <c r="I4846" s="134">
        <f t="shared" si="268"/>
        <v>0.81900000000000062</v>
      </c>
      <c r="J4846" s="134">
        <f>IF('2-E-Communication'!$AI$65="no","",ROUND($I4846,4))</f>
        <v>0.81899999999999995</v>
      </c>
      <c r="K4846" s="134">
        <f>IF('2-E-Communication'!$AI$66="no","",ROUND($I4846,4))</f>
        <v>0.81899999999999995</v>
      </c>
      <c r="L4846" s="134">
        <f>IF('2-E-Communication'!$AI$67="no","",ROUND($I4846,4))</f>
        <v>0.81899999999999995</v>
      </c>
      <c r="M4846" s="134">
        <f>IF('2-E-Communication'!$AI$68="no","",ROUND($I4846,4))</f>
        <v>0.81899999999999995</v>
      </c>
    </row>
    <row r="4847" spans="9:13" x14ac:dyDescent="0.25">
      <c r="I4847" s="134">
        <f t="shared" si="268"/>
        <v>0.82000000000000062</v>
      </c>
      <c r="J4847" s="134">
        <f>IF('2-E-Communication'!$AI$65="no","",ROUND($I4847,4))</f>
        <v>0.82</v>
      </c>
      <c r="K4847" s="134">
        <f>IF('2-E-Communication'!$AI$66="no","",ROUND($I4847,4))</f>
        <v>0.82</v>
      </c>
      <c r="L4847" s="134">
        <f>IF('2-E-Communication'!$AI$67="no","",ROUND($I4847,4))</f>
        <v>0.82</v>
      </c>
      <c r="M4847" s="134">
        <f>IF('2-E-Communication'!$AI$68="no","",ROUND($I4847,4))</f>
        <v>0.82</v>
      </c>
    </row>
    <row r="4848" spans="9:13" x14ac:dyDescent="0.25">
      <c r="I4848" s="134">
        <f t="shared" si="268"/>
        <v>0.82100000000000062</v>
      </c>
      <c r="J4848" s="134">
        <f>IF('2-E-Communication'!$AI$65="no","",ROUND($I4848,4))</f>
        <v>0.82099999999999995</v>
      </c>
      <c r="K4848" s="134">
        <f>IF('2-E-Communication'!$AI$66="no","",ROUND($I4848,4))</f>
        <v>0.82099999999999995</v>
      </c>
      <c r="L4848" s="134">
        <f>IF('2-E-Communication'!$AI$67="no","",ROUND($I4848,4))</f>
        <v>0.82099999999999995</v>
      </c>
      <c r="M4848" s="134">
        <f>IF('2-E-Communication'!$AI$68="no","",ROUND($I4848,4))</f>
        <v>0.82099999999999995</v>
      </c>
    </row>
    <row r="4849" spans="9:13" x14ac:dyDescent="0.25">
      <c r="I4849" s="134">
        <f t="shared" si="268"/>
        <v>0.82200000000000062</v>
      </c>
      <c r="J4849" s="134">
        <f>IF('2-E-Communication'!$AI$65="no","",ROUND($I4849,4))</f>
        <v>0.82199999999999995</v>
      </c>
      <c r="K4849" s="134">
        <f>IF('2-E-Communication'!$AI$66="no","",ROUND($I4849,4))</f>
        <v>0.82199999999999995</v>
      </c>
      <c r="L4849" s="134">
        <f>IF('2-E-Communication'!$AI$67="no","",ROUND($I4849,4))</f>
        <v>0.82199999999999995</v>
      </c>
      <c r="M4849" s="134">
        <f>IF('2-E-Communication'!$AI$68="no","",ROUND($I4849,4))</f>
        <v>0.82199999999999995</v>
      </c>
    </row>
    <row r="4850" spans="9:13" x14ac:dyDescent="0.25">
      <c r="I4850" s="134">
        <f t="shared" si="268"/>
        <v>0.82300000000000062</v>
      </c>
      <c r="J4850" s="134">
        <f>IF('2-E-Communication'!$AI$65="no","",ROUND($I4850,4))</f>
        <v>0.82299999999999995</v>
      </c>
      <c r="K4850" s="134">
        <f>IF('2-E-Communication'!$AI$66="no","",ROUND($I4850,4))</f>
        <v>0.82299999999999995</v>
      </c>
      <c r="L4850" s="134">
        <f>IF('2-E-Communication'!$AI$67="no","",ROUND($I4850,4))</f>
        <v>0.82299999999999995</v>
      </c>
      <c r="M4850" s="134">
        <f>IF('2-E-Communication'!$AI$68="no","",ROUND($I4850,4))</f>
        <v>0.82299999999999995</v>
      </c>
    </row>
    <row r="4851" spans="9:13" x14ac:dyDescent="0.25">
      <c r="I4851" s="134">
        <f t="shared" si="268"/>
        <v>0.82400000000000062</v>
      </c>
      <c r="J4851" s="134">
        <f>IF('2-E-Communication'!$AI$65="no","",ROUND($I4851,4))</f>
        <v>0.82399999999999995</v>
      </c>
      <c r="K4851" s="134">
        <f>IF('2-E-Communication'!$AI$66="no","",ROUND($I4851,4))</f>
        <v>0.82399999999999995</v>
      </c>
      <c r="L4851" s="134">
        <f>IF('2-E-Communication'!$AI$67="no","",ROUND($I4851,4))</f>
        <v>0.82399999999999995</v>
      </c>
      <c r="M4851" s="134">
        <f>IF('2-E-Communication'!$AI$68="no","",ROUND($I4851,4))</f>
        <v>0.82399999999999995</v>
      </c>
    </row>
    <row r="4852" spans="9:13" x14ac:dyDescent="0.25">
      <c r="I4852" s="134">
        <f t="shared" ref="I4852:I4915" si="269">I4851+0.001</f>
        <v>0.82500000000000062</v>
      </c>
      <c r="J4852" s="134">
        <f>IF('2-E-Communication'!$AI$65="no","",ROUND($I4852,4))</f>
        <v>0.82499999999999996</v>
      </c>
      <c r="K4852" s="134">
        <f>IF('2-E-Communication'!$AI$66="no","",ROUND($I4852,4))</f>
        <v>0.82499999999999996</v>
      </c>
      <c r="L4852" s="134">
        <f>IF('2-E-Communication'!$AI$67="no","",ROUND($I4852,4))</f>
        <v>0.82499999999999996</v>
      </c>
      <c r="M4852" s="134">
        <f>IF('2-E-Communication'!$AI$68="no","",ROUND($I4852,4))</f>
        <v>0.82499999999999996</v>
      </c>
    </row>
    <row r="4853" spans="9:13" x14ac:dyDescent="0.25">
      <c r="I4853" s="134">
        <f t="shared" si="269"/>
        <v>0.82600000000000062</v>
      </c>
      <c r="J4853" s="134">
        <f>IF('2-E-Communication'!$AI$65="no","",ROUND($I4853,4))</f>
        <v>0.82599999999999996</v>
      </c>
      <c r="K4853" s="134">
        <f>IF('2-E-Communication'!$AI$66="no","",ROUND($I4853,4))</f>
        <v>0.82599999999999996</v>
      </c>
      <c r="L4853" s="134">
        <f>IF('2-E-Communication'!$AI$67="no","",ROUND($I4853,4))</f>
        <v>0.82599999999999996</v>
      </c>
      <c r="M4853" s="134">
        <f>IF('2-E-Communication'!$AI$68="no","",ROUND($I4853,4))</f>
        <v>0.82599999999999996</v>
      </c>
    </row>
    <row r="4854" spans="9:13" x14ac:dyDescent="0.25">
      <c r="I4854" s="134">
        <f t="shared" si="269"/>
        <v>0.82700000000000062</v>
      </c>
      <c r="J4854" s="134">
        <f>IF('2-E-Communication'!$AI$65="no","",ROUND($I4854,4))</f>
        <v>0.82699999999999996</v>
      </c>
      <c r="K4854" s="134">
        <f>IF('2-E-Communication'!$AI$66="no","",ROUND($I4854,4))</f>
        <v>0.82699999999999996</v>
      </c>
      <c r="L4854" s="134">
        <f>IF('2-E-Communication'!$AI$67="no","",ROUND($I4854,4))</f>
        <v>0.82699999999999996</v>
      </c>
      <c r="M4854" s="134">
        <f>IF('2-E-Communication'!$AI$68="no","",ROUND($I4854,4))</f>
        <v>0.82699999999999996</v>
      </c>
    </row>
    <row r="4855" spans="9:13" x14ac:dyDescent="0.25">
      <c r="I4855" s="134">
        <f t="shared" si="269"/>
        <v>0.82800000000000062</v>
      </c>
      <c r="J4855" s="134">
        <f>IF('2-E-Communication'!$AI$65="no","",ROUND($I4855,4))</f>
        <v>0.82799999999999996</v>
      </c>
      <c r="K4855" s="134">
        <f>IF('2-E-Communication'!$AI$66="no","",ROUND($I4855,4))</f>
        <v>0.82799999999999996</v>
      </c>
      <c r="L4855" s="134">
        <f>IF('2-E-Communication'!$AI$67="no","",ROUND($I4855,4))</f>
        <v>0.82799999999999996</v>
      </c>
      <c r="M4855" s="134">
        <f>IF('2-E-Communication'!$AI$68="no","",ROUND($I4855,4))</f>
        <v>0.82799999999999996</v>
      </c>
    </row>
    <row r="4856" spans="9:13" x14ac:dyDescent="0.25">
      <c r="I4856" s="134">
        <f t="shared" si="269"/>
        <v>0.82900000000000063</v>
      </c>
      <c r="J4856" s="134">
        <f>IF('2-E-Communication'!$AI$65="no","",ROUND($I4856,4))</f>
        <v>0.82899999999999996</v>
      </c>
      <c r="K4856" s="134">
        <f>IF('2-E-Communication'!$AI$66="no","",ROUND($I4856,4))</f>
        <v>0.82899999999999996</v>
      </c>
      <c r="L4856" s="134">
        <f>IF('2-E-Communication'!$AI$67="no","",ROUND($I4856,4))</f>
        <v>0.82899999999999996</v>
      </c>
      <c r="M4856" s="134">
        <f>IF('2-E-Communication'!$AI$68="no","",ROUND($I4856,4))</f>
        <v>0.82899999999999996</v>
      </c>
    </row>
    <row r="4857" spans="9:13" x14ac:dyDescent="0.25">
      <c r="I4857" s="134">
        <f t="shared" si="269"/>
        <v>0.83000000000000063</v>
      </c>
      <c r="J4857" s="134">
        <f>IF('2-E-Communication'!$AI$65="no","",ROUND($I4857,4))</f>
        <v>0.83</v>
      </c>
      <c r="K4857" s="134">
        <f>IF('2-E-Communication'!$AI$66="no","",ROUND($I4857,4))</f>
        <v>0.83</v>
      </c>
      <c r="L4857" s="134">
        <f>IF('2-E-Communication'!$AI$67="no","",ROUND($I4857,4))</f>
        <v>0.83</v>
      </c>
      <c r="M4857" s="134">
        <f>IF('2-E-Communication'!$AI$68="no","",ROUND($I4857,4))</f>
        <v>0.83</v>
      </c>
    </row>
    <row r="4858" spans="9:13" x14ac:dyDescent="0.25">
      <c r="I4858" s="134">
        <f t="shared" si="269"/>
        <v>0.83100000000000063</v>
      </c>
      <c r="J4858" s="134">
        <f>IF('2-E-Communication'!$AI$65="no","",ROUND($I4858,4))</f>
        <v>0.83099999999999996</v>
      </c>
      <c r="K4858" s="134">
        <f>IF('2-E-Communication'!$AI$66="no","",ROUND($I4858,4))</f>
        <v>0.83099999999999996</v>
      </c>
      <c r="L4858" s="134">
        <f>IF('2-E-Communication'!$AI$67="no","",ROUND($I4858,4))</f>
        <v>0.83099999999999996</v>
      </c>
      <c r="M4858" s="134">
        <f>IF('2-E-Communication'!$AI$68="no","",ROUND($I4858,4))</f>
        <v>0.83099999999999996</v>
      </c>
    </row>
    <row r="4859" spans="9:13" x14ac:dyDescent="0.25">
      <c r="I4859" s="134">
        <f t="shared" si="269"/>
        <v>0.83200000000000063</v>
      </c>
      <c r="J4859" s="134">
        <f>IF('2-E-Communication'!$AI$65="no","",ROUND($I4859,4))</f>
        <v>0.83199999999999996</v>
      </c>
      <c r="K4859" s="134">
        <f>IF('2-E-Communication'!$AI$66="no","",ROUND($I4859,4))</f>
        <v>0.83199999999999996</v>
      </c>
      <c r="L4859" s="134">
        <f>IF('2-E-Communication'!$AI$67="no","",ROUND($I4859,4))</f>
        <v>0.83199999999999996</v>
      </c>
      <c r="M4859" s="134">
        <f>IF('2-E-Communication'!$AI$68="no","",ROUND($I4859,4))</f>
        <v>0.83199999999999996</v>
      </c>
    </row>
    <row r="4860" spans="9:13" x14ac:dyDescent="0.25">
      <c r="I4860" s="134">
        <f t="shared" si="269"/>
        <v>0.83300000000000063</v>
      </c>
      <c r="J4860" s="134">
        <f>IF('2-E-Communication'!$AI$65="no","",ROUND($I4860,4))</f>
        <v>0.83299999999999996</v>
      </c>
      <c r="K4860" s="134">
        <f>IF('2-E-Communication'!$AI$66="no","",ROUND($I4860,4))</f>
        <v>0.83299999999999996</v>
      </c>
      <c r="L4860" s="134">
        <f>IF('2-E-Communication'!$AI$67="no","",ROUND($I4860,4))</f>
        <v>0.83299999999999996</v>
      </c>
      <c r="M4860" s="134">
        <f>IF('2-E-Communication'!$AI$68="no","",ROUND($I4860,4))</f>
        <v>0.83299999999999996</v>
      </c>
    </row>
    <row r="4861" spans="9:13" x14ac:dyDescent="0.25">
      <c r="I4861" s="134">
        <f t="shared" si="269"/>
        <v>0.83400000000000063</v>
      </c>
      <c r="J4861" s="134">
        <f>IF('2-E-Communication'!$AI$65="no","",ROUND($I4861,4))</f>
        <v>0.83399999999999996</v>
      </c>
      <c r="K4861" s="134">
        <f>IF('2-E-Communication'!$AI$66="no","",ROUND($I4861,4))</f>
        <v>0.83399999999999996</v>
      </c>
      <c r="L4861" s="134">
        <f>IF('2-E-Communication'!$AI$67="no","",ROUND($I4861,4))</f>
        <v>0.83399999999999996</v>
      </c>
      <c r="M4861" s="134">
        <f>IF('2-E-Communication'!$AI$68="no","",ROUND($I4861,4))</f>
        <v>0.83399999999999996</v>
      </c>
    </row>
    <row r="4862" spans="9:13" x14ac:dyDescent="0.25">
      <c r="I4862" s="134">
        <f t="shared" si="269"/>
        <v>0.83500000000000063</v>
      </c>
      <c r="J4862" s="134">
        <f>IF('2-E-Communication'!$AI$65="no","",ROUND($I4862,4))</f>
        <v>0.83499999999999996</v>
      </c>
      <c r="K4862" s="134">
        <f>IF('2-E-Communication'!$AI$66="no","",ROUND($I4862,4))</f>
        <v>0.83499999999999996</v>
      </c>
      <c r="L4862" s="134">
        <f>IF('2-E-Communication'!$AI$67="no","",ROUND($I4862,4))</f>
        <v>0.83499999999999996</v>
      </c>
      <c r="M4862" s="134">
        <f>IF('2-E-Communication'!$AI$68="no","",ROUND($I4862,4))</f>
        <v>0.83499999999999996</v>
      </c>
    </row>
    <row r="4863" spans="9:13" x14ac:dyDescent="0.25">
      <c r="I4863" s="134">
        <f t="shared" si="269"/>
        <v>0.83600000000000063</v>
      </c>
      <c r="J4863" s="134">
        <f>IF('2-E-Communication'!$AI$65="no","",ROUND($I4863,4))</f>
        <v>0.83599999999999997</v>
      </c>
      <c r="K4863" s="134">
        <f>IF('2-E-Communication'!$AI$66="no","",ROUND($I4863,4))</f>
        <v>0.83599999999999997</v>
      </c>
      <c r="L4863" s="134">
        <f>IF('2-E-Communication'!$AI$67="no","",ROUND($I4863,4))</f>
        <v>0.83599999999999997</v>
      </c>
      <c r="M4863" s="134">
        <f>IF('2-E-Communication'!$AI$68="no","",ROUND($I4863,4))</f>
        <v>0.83599999999999997</v>
      </c>
    </row>
    <row r="4864" spans="9:13" x14ac:dyDescent="0.25">
      <c r="I4864" s="134">
        <f t="shared" si="269"/>
        <v>0.83700000000000063</v>
      </c>
      <c r="J4864" s="134">
        <f>IF('2-E-Communication'!$AI$65="no","",ROUND($I4864,4))</f>
        <v>0.83699999999999997</v>
      </c>
      <c r="K4864" s="134">
        <f>IF('2-E-Communication'!$AI$66="no","",ROUND($I4864,4))</f>
        <v>0.83699999999999997</v>
      </c>
      <c r="L4864" s="134">
        <f>IF('2-E-Communication'!$AI$67="no","",ROUND($I4864,4))</f>
        <v>0.83699999999999997</v>
      </c>
      <c r="M4864" s="134">
        <f>IF('2-E-Communication'!$AI$68="no","",ROUND($I4864,4))</f>
        <v>0.83699999999999997</v>
      </c>
    </row>
    <row r="4865" spans="9:13" x14ac:dyDescent="0.25">
      <c r="I4865" s="134">
        <f t="shared" si="269"/>
        <v>0.83800000000000063</v>
      </c>
      <c r="J4865" s="134">
        <f>IF('2-E-Communication'!$AI$65="no","",ROUND($I4865,4))</f>
        <v>0.83799999999999997</v>
      </c>
      <c r="K4865" s="134">
        <f>IF('2-E-Communication'!$AI$66="no","",ROUND($I4865,4))</f>
        <v>0.83799999999999997</v>
      </c>
      <c r="L4865" s="134">
        <f>IF('2-E-Communication'!$AI$67="no","",ROUND($I4865,4))</f>
        <v>0.83799999999999997</v>
      </c>
      <c r="M4865" s="134">
        <f>IF('2-E-Communication'!$AI$68="no","",ROUND($I4865,4))</f>
        <v>0.83799999999999997</v>
      </c>
    </row>
    <row r="4866" spans="9:13" x14ac:dyDescent="0.25">
      <c r="I4866" s="134">
        <f t="shared" si="269"/>
        <v>0.83900000000000063</v>
      </c>
      <c r="J4866" s="134">
        <f>IF('2-E-Communication'!$AI$65="no","",ROUND($I4866,4))</f>
        <v>0.83899999999999997</v>
      </c>
      <c r="K4866" s="134">
        <f>IF('2-E-Communication'!$AI$66="no","",ROUND($I4866,4))</f>
        <v>0.83899999999999997</v>
      </c>
      <c r="L4866" s="134">
        <f>IF('2-E-Communication'!$AI$67="no","",ROUND($I4866,4))</f>
        <v>0.83899999999999997</v>
      </c>
      <c r="M4866" s="134">
        <f>IF('2-E-Communication'!$AI$68="no","",ROUND($I4866,4))</f>
        <v>0.83899999999999997</v>
      </c>
    </row>
    <row r="4867" spans="9:13" x14ac:dyDescent="0.25">
      <c r="I4867" s="134">
        <f t="shared" si="269"/>
        <v>0.84000000000000064</v>
      </c>
      <c r="J4867" s="134">
        <f>IF('2-E-Communication'!$AI$65="no","",ROUND($I4867,4))</f>
        <v>0.84</v>
      </c>
      <c r="K4867" s="134">
        <f>IF('2-E-Communication'!$AI$66="no","",ROUND($I4867,4))</f>
        <v>0.84</v>
      </c>
      <c r="L4867" s="134">
        <f>IF('2-E-Communication'!$AI$67="no","",ROUND($I4867,4))</f>
        <v>0.84</v>
      </c>
      <c r="M4867" s="134">
        <f>IF('2-E-Communication'!$AI$68="no","",ROUND($I4867,4))</f>
        <v>0.84</v>
      </c>
    </row>
    <row r="4868" spans="9:13" x14ac:dyDescent="0.25">
      <c r="I4868" s="134">
        <f t="shared" si="269"/>
        <v>0.84100000000000064</v>
      </c>
      <c r="J4868" s="134">
        <f>IF('2-E-Communication'!$AI$65="no","",ROUND($I4868,4))</f>
        <v>0.84099999999999997</v>
      </c>
      <c r="K4868" s="134">
        <f>IF('2-E-Communication'!$AI$66="no","",ROUND($I4868,4))</f>
        <v>0.84099999999999997</v>
      </c>
      <c r="L4868" s="134">
        <f>IF('2-E-Communication'!$AI$67="no","",ROUND($I4868,4))</f>
        <v>0.84099999999999997</v>
      </c>
      <c r="M4868" s="134">
        <f>IF('2-E-Communication'!$AI$68="no","",ROUND($I4868,4))</f>
        <v>0.84099999999999997</v>
      </c>
    </row>
    <row r="4869" spans="9:13" x14ac:dyDescent="0.25">
      <c r="I4869" s="134">
        <f t="shared" si="269"/>
        <v>0.84200000000000064</v>
      </c>
      <c r="J4869" s="134">
        <f>IF('2-E-Communication'!$AI$65="no","",ROUND($I4869,4))</f>
        <v>0.84199999999999997</v>
      </c>
      <c r="K4869" s="134">
        <f>IF('2-E-Communication'!$AI$66="no","",ROUND($I4869,4))</f>
        <v>0.84199999999999997</v>
      </c>
      <c r="L4869" s="134">
        <f>IF('2-E-Communication'!$AI$67="no","",ROUND($I4869,4))</f>
        <v>0.84199999999999997</v>
      </c>
      <c r="M4869" s="134">
        <f>IF('2-E-Communication'!$AI$68="no","",ROUND($I4869,4))</f>
        <v>0.84199999999999997</v>
      </c>
    </row>
    <row r="4870" spans="9:13" x14ac:dyDescent="0.25">
      <c r="I4870" s="134">
        <f t="shared" si="269"/>
        <v>0.84300000000000064</v>
      </c>
      <c r="J4870" s="134">
        <f>IF('2-E-Communication'!$AI$65="no","",ROUND($I4870,4))</f>
        <v>0.84299999999999997</v>
      </c>
      <c r="K4870" s="134">
        <f>IF('2-E-Communication'!$AI$66="no","",ROUND($I4870,4))</f>
        <v>0.84299999999999997</v>
      </c>
      <c r="L4870" s="134">
        <f>IF('2-E-Communication'!$AI$67="no","",ROUND($I4870,4))</f>
        <v>0.84299999999999997</v>
      </c>
      <c r="M4870" s="134">
        <f>IF('2-E-Communication'!$AI$68="no","",ROUND($I4870,4))</f>
        <v>0.84299999999999997</v>
      </c>
    </row>
    <row r="4871" spans="9:13" x14ac:dyDescent="0.25">
      <c r="I4871" s="134">
        <f t="shared" si="269"/>
        <v>0.84400000000000064</v>
      </c>
      <c r="J4871" s="134">
        <f>IF('2-E-Communication'!$AI$65="no","",ROUND($I4871,4))</f>
        <v>0.84399999999999997</v>
      </c>
      <c r="K4871" s="134">
        <f>IF('2-E-Communication'!$AI$66="no","",ROUND($I4871,4))</f>
        <v>0.84399999999999997</v>
      </c>
      <c r="L4871" s="134">
        <f>IF('2-E-Communication'!$AI$67="no","",ROUND($I4871,4))</f>
        <v>0.84399999999999997</v>
      </c>
      <c r="M4871" s="134">
        <f>IF('2-E-Communication'!$AI$68="no","",ROUND($I4871,4))</f>
        <v>0.84399999999999997</v>
      </c>
    </row>
    <row r="4872" spans="9:13" x14ac:dyDescent="0.25">
      <c r="I4872" s="134">
        <f t="shared" si="269"/>
        <v>0.84500000000000064</v>
      </c>
      <c r="J4872" s="134">
        <f>IF('2-E-Communication'!$AI$65="no","",ROUND($I4872,4))</f>
        <v>0.84499999999999997</v>
      </c>
      <c r="K4872" s="134">
        <f>IF('2-E-Communication'!$AI$66="no","",ROUND($I4872,4))</f>
        <v>0.84499999999999997</v>
      </c>
      <c r="L4872" s="134">
        <f>IF('2-E-Communication'!$AI$67="no","",ROUND($I4872,4))</f>
        <v>0.84499999999999997</v>
      </c>
      <c r="M4872" s="134">
        <f>IF('2-E-Communication'!$AI$68="no","",ROUND($I4872,4))</f>
        <v>0.84499999999999997</v>
      </c>
    </row>
    <row r="4873" spans="9:13" x14ac:dyDescent="0.25">
      <c r="I4873" s="134">
        <f t="shared" si="269"/>
        <v>0.84600000000000064</v>
      </c>
      <c r="J4873" s="134">
        <f>IF('2-E-Communication'!$AI$65="no","",ROUND($I4873,4))</f>
        <v>0.84599999999999997</v>
      </c>
      <c r="K4873" s="134">
        <f>IF('2-E-Communication'!$AI$66="no","",ROUND($I4873,4))</f>
        <v>0.84599999999999997</v>
      </c>
      <c r="L4873" s="134">
        <f>IF('2-E-Communication'!$AI$67="no","",ROUND($I4873,4))</f>
        <v>0.84599999999999997</v>
      </c>
      <c r="M4873" s="134">
        <f>IF('2-E-Communication'!$AI$68="no","",ROUND($I4873,4))</f>
        <v>0.84599999999999997</v>
      </c>
    </row>
    <row r="4874" spans="9:13" x14ac:dyDescent="0.25">
      <c r="I4874" s="134">
        <f t="shared" si="269"/>
        <v>0.84700000000000064</v>
      </c>
      <c r="J4874" s="134">
        <f>IF('2-E-Communication'!$AI$65="no","",ROUND($I4874,4))</f>
        <v>0.84699999999999998</v>
      </c>
      <c r="K4874" s="134">
        <f>IF('2-E-Communication'!$AI$66="no","",ROUND($I4874,4))</f>
        <v>0.84699999999999998</v>
      </c>
      <c r="L4874" s="134">
        <f>IF('2-E-Communication'!$AI$67="no","",ROUND($I4874,4))</f>
        <v>0.84699999999999998</v>
      </c>
      <c r="M4874" s="134">
        <f>IF('2-E-Communication'!$AI$68="no","",ROUND($I4874,4))</f>
        <v>0.84699999999999998</v>
      </c>
    </row>
    <row r="4875" spans="9:13" x14ac:dyDescent="0.25">
      <c r="I4875" s="134">
        <f t="shared" si="269"/>
        <v>0.84800000000000064</v>
      </c>
      <c r="J4875" s="134">
        <f>IF('2-E-Communication'!$AI$65="no","",ROUND($I4875,4))</f>
        <v>0.84799999999999998</v>
      </c>
      <c r="K4875" s="134">
        <f>IF('2-E-Communication'!$AI$66="no","",ROUND($I4875,4))</f>
        <v>0.84799999999999998</v>
      </c>
      <c r="L4875" s="134">
        <f>IF('2-E-Communication'!$AI$67="no","",ROUND($I4875,4))</f>
        <v>0.84799999999999998</v>
      </c>
      <c r="M4875" s="134">
        <f>IF('2-E-Communication'!$AI$68="no","",ROUND($I4875,4))</f>
        <v>0.84799999999999998</v>
      </c>
    </row>
    <row r="4876" spans="9:13" x14ac:dyDescent="0.25">
      <c r="I4876" s="134">
        <f t="shared" si="269"/>
        <v>0.84900000000000064</v>
      </c>
      <c r="J4876" s="134">
        <f>IF('2-E-Communication'!$AI$65="no","",ROUND($I4876,4))</f>
        <v>0.84899999999999998</v>
      </c>
      <c r="K4876" s="134">
        <f>IF('2-E-Communication'!$AI$66="no","",ROUND($I4876,4))</f>
        <v>0.84899999999999998</v>
      </c>
      <c r="L4876" s="134">
        <f>IF('2-E-Communication'!$AI$67="no","",ROUND($I4876,4))</f>
        <v>0.84899999999999998</v>
      </c>
      <c r="M4876" s="134">
        <f>IF('2-E-Communication'!$AI$68="no","",ROUND($I4876,4))</f>
        <v>0.84899999999999998</v>
      </c>
    </row>
    <row r="4877" spans="9:13" x14ac:dyDescent="0.25">
      <c r="I4877" s="134">
        <f t="shared" si="269"/>
        <v>0.85000000000000064</v>
      </c>
      <c r="J4877" s="134">
        <f>IF('2-E-Communication'!$AI$65="no","",ROUND($I4877,4))</f>
        <v>0.85</v>
      </c>
      <c r="K4877" s="134">
        <f>IF('2-E-Communication'!$AI$66="no","",ROUND($I4877,4))</f>
        <v>0.85</v>
      </c>
      <c r="L4877" s="134">
        <f>IF('2-E-Communication'!$AI$67="no","",ROUND($I4877,4))</f>
        <v>0.85</v>
      </c>
      <c r="M4877" s="134">
        <f>IF('2-E-Communication'!$AI$68="no","",ROUND($I4877,4))</f>
        <v>0.85</v>
      </c>
    </row>
    <row r="4878" spans="9:13" x14ac:dyDescent="0.25">
      <c r="I4878" s="134">
        <f t="shared" si="269"/>
        <v>0.85100000000000064</v>
      </c>
      <c r="J4878" s="134">
        <f>IF('2-E-Communication'!$AI$65="no","",ROUND($I4878,4))</f>
        <v>0.85099999999999998</v>
      </c>
      <c r="K4878" s="134">
        <f>IF('2-E-Communication'!$AI$66="no","",ROUND($I4878,4))</f>
        <v>0.85099999999999998</v>
      </c>
      <c r="L4878" s="134">
        <f>IF('2-E-Communication'!$AI$67="no","",ROUND($I4878,4))</f>
        <v>0.85099999999999998</v>
      </c>
      <c r="M4878" s="134">
        <f>IF('2-E-Communication'!$AI$68="no","",ROUND($I4878,4))</f>
        <v>0.85099999999999998</v>
      </c>
    </row>
    <row r="4879" spans="9:13" x14ac:dyDescent="0.25">
      <c r="I4879" s="134">
        <f t="shared" si="269"/>
        <v>0.85200000000000065</v>
      </c>
      <c r="J4879" s="134">
        <f>IF('2-E-Communication'!$AI$65="no","",ROUND($I4879,4))</f>
        <v>0.85199999999999998</v>
      </c>
      <c r="K4879" s="134">
        <f>IF('2-E-Communication'!$AI$66="no","",ROUND($I4879,4))</f>
        <v>0.85199999999999998</v>
      </c>
      <c r="L4879" s="134">
        <f>IF('2-E-Communication'!$AI$67="no","",ROUND($I4879,4))</f>
        <v>0.85199999999999998</v>
      </c>
      <c r="M4879" s="134">
        <f>IF('2-E-Communication'!$AI$68="no","",ROUND($I4879,4))</f>
        <v>0.85199999999999998</v>
      </c>
    </row>
    <row r="4880" spans="9:13" x14ac:dyDescent="0.25">
      <c r="I4880" s="134">
        <f t="shared" si="269"/>
        <v>0.85300000000000065</v>
      </c>
      <c r="J4880" s="134">
        <f>IF('2-E-Communication'!$AI$65="no","",ROUND($I4880,4))</f>
        <v>0.85299999999999998</v>
      </c>
      <c r="K4880" s="134">
        <f>IF('2-E-Communication'!$AI$66="no","",ROUND($I4880,4))</f>
        <v>0.85299999999999998</v>
      </c>
      <c r="L4880" s="134">
        <f>IF('2-E-Communication'!$AI$67="no","",ROUND($I4880,4))</f>
        <v>0.85299999999999998</v>
      </c>
      <c r="M4880" s="134">
        <f>IF('2-E-Communication'!$AI$68="no","",ROUND($I4880,4))</f>
        <v>0.85299999999999998</v>
      </c>
    </row>
    <row r="4881" spans="9:13" x14ac:dyDescent="0.25">
      <c r="I4881" s="134">
        <f t="shared" si="269"/>
        <v>0.85400000000000065</v>
      </c>
      <c r="J4881" s="134">
        <f>IF('2-E-Communication'!$AI$65="no","",ROUND($I4881,4))</f>
        <v>0.85399999999999998</v>
      </c>
      <c r="K4881" s="134">
        <f>IF('2-E-Communication'!$AI$66="no","",ROUND($I4881,4))</f>
        <v>0.85399999999999998</v>
      </c>
      <c r="L4881" s="134">
        <f>IF('2-E-Communication'!$AI$67="no","",ROUND($I4881,4))</f>
        <v>0.85399999999999998</v>
      </c>
      <c r="M4881" s="134">
        <f>IF('2-E-Communication'!$AI$68="no","",ROUND($I4881,4))</f>
        <v>0.85399999999999998</v>
      </c>
    </row>
    <row r="4882" spans="9:13" x14ac:dyDescent="0.25">
      <c r="I4882" s="134">
        <f t="shared" si="269"/>
        <v>0.85500000000000065</v>
      </c>
      <c r="J4882" s="134">
        <f>IF('2-E-Communication'!$AI$65="no","",ROUND($I4882,4))</f>
        <v>0.85499999999999998</v>
      </c>
      <c r="K4882" s="134">
        <f>IF('2-E-Communication'!$AI$66="no","",ROUND($I4882,4))</f>
        <v>0.85499999999999998</v>
      </c>
      <c r="L4882" s="134">
        <f>IF('2-E-Communication'!$AI$67="no","",ROUND($I4882,4))</f>
        <v>0.85499999999999998</v>
      </c>
      <c r="M4882" s="134">
        <f>IF('2-E-Communication'!$AI$68="no","",ROUND($I4882,4))</f>
        <v>0.85499999999999998</v>
      </c>
    </row>
    <row r="4883" spans="9:13" x14ac:dyDescent="0.25">
      <c r="I4883" s="134">
        <f t="shared" si="269"/>
        <v>0.85600000000000065</v>
      </c>
      <c r="J4883" s="134">
        <f>IF('2-E-Communication'!$AI$65="no","",ROUND($I4883,4))</f>
        <v>0.85599999999999998</v>
      </c>
      <c r="K4883" s="134">
        <f>IF('2-E-Communication'!$AI$66="no","",ROUND($I4883,4))</f>
        <v>0.85599999999999998</v>
      </c>
      <c r="L4883" s="134">
        <f>IF('2-E-Communication'!$AI$67="no","",ROUND($I4883,4))</f>
        <v>0.85599999999999998</v>
      </c>
      <c r="M4883" s="134">
        <f>IF('2-E-Communication'!$AI$68="no","",ROUND($I4883,4))</f>
        <v>0.85599999999999998</v>
      </c>
    </row>
    <row r="4884" spans="9:13" x14ac:dyDescent="0.25">
      <c r="I4884" s="134">
        <f t="shared" si="269"/>
        <v>0.85700000000000065</v>
      </c>
      <c r="J4884" s="134">
        <f>IF('2-E-Communication'!$AI$65="no","",ROUND($I4884,4))</f>
        <v>0.85699999999999998</v>
      </c>
      <c r="K4884" s="134">
        <f>IF('2-E-Communication'!$AI$66="no","",ROUND($I4884,4))</f>
        <v>0.85699999999999998</v>
      </c>
      <c r="L4884" s="134">
        <f>IF('2-E-Communication'!$AI$67="no","",ROUND($I4884,4))</f>
        <v>0.85699999999999998</v>
      </c>
      <c r="M4884" s="134">
        <f>IF('2-E-Communication'!$AI$68="no","",ROUND($I4884,4))</f>
        <v>0.85699999999999998</v>
      </c>
    </row>
    <row r="4885" spans="9:13" x14ac:dyDescent="0.25">
      <c r="I4885" s="134">
        <f t="shared" si="269"/>
        <v>0.85800000000000065</v>
      </c>
      <c r="J4885" s="134">
        <f>IF('2-E-Communication'!$AI$65="no","",ROUND($I4885,4))</f>
        <v>0.85799999999999998</v>
      </c>
      <c r="K4885" s="134">
        <f>IF('2-E-Communication'!$AI$66="no","",ROUND($I4885,4))</f>
        <v>0.85799999999999998</v>
      </c>
      <c r="L4885" s="134">
        <f>IF('2-E-Communication'!$AI$67="no","",ROUND($I4885,4))</f>
        <v>0.85799999999999998</v>
      </c>
      <c r="M4885" s="134">
        <f>IF('2-E-Communication'!$AI$68="no","",ROUND($I4885,4))</f>
        <v>0.85799999999999998</v>
      </c>
    </row>
    <row r="4886" spans="9:13" x14ac:dyDescent="0.25">
      <c r="I4886" s="134">
        <f t="shared" si="269"/>
        <v>0.85900000000000065</v>
      </c>
      <c r="J4886" s="134">
        <f>IF('2-E-Communication'!$AI$65="no","",ROUND($I4886,4))</f>
        <v>0.85899999999999999</v>
      </c>
      <c r="K4886" s="134">
        <f>IF('2-E-Communication'!$AI$66="no","",ROUND($I4886,4))</f>
        <v>0.85899999999999999</v>
      </c>
      <c r="L4886" s="134">
        <f>IF('2-E-Communication'!$AI$67="no","",ROUND($I4886,4))</f>
        <v>0.85899999999999999</v>
      </c>
      <c r="M4886" s="134">
        <f>IF('2-E-Communication'!$AI$68="no","",ROUND($I4886,4))</f>
        <v>0.85899999999999999</v>
      </c>
    </row>
    <row r="4887" spans="9:13" x14ac:dyDescent="0.25">
      <c r="I4887" s="134">
        <f t="shared" si="269"/>
        <v>0.86000000000000065</v>
      </c>
      <c r="J4887" s="134">
        <f>IF('2-E-Communication'!$AI$65="no","",ROUND($I4887,4))</f>
        <v>0.86</v>
      </c>
      <c r="K4887" s="134">
        <f>IF('2-E-Communication'!$AI$66="no","",ROUND($I4887,4))</f>
        <v>0.86</v>
      </c>
      <c r="L4887" s="134">
        <f>IF('2-E-Communication'!$AI$67="no","",ROUND($I4887,4))</f>
        <v>0.86</v>
      </c>
      <c r="M4887" s="134">
        <f>IF('2-E-Communication'!$AI$68="no","",ROUND($I4887,4))</f>
        <v>0.86</v>
      </c>
    </row>
    <row r="4888" spans="9:13" x14ac:dyDescent="0.25">
      <c r="I4888" s="134">
        <f t="shared" si="269"/>
        <v>0.86100000000000065</v>
      </c>
      <c r="J4888" s="134">
        <f>IF('2-E-Communication'!$AI$65="no","",ROUND($I4888,4))</f>
        <v>0.86099999999999999</v>
      </c>
      <c r="K4888" s="134">
        <f>IF('2-E-Communication'!$AI$66="no","",ROUND($I4888,4))</f>
        <v>0.86099999999999999</v>
      </c>
      <c r="L4888" s="134">
        <f>IF('2-E-Communication'!$AI$67="no","",ROUND($I4888,4))</f>
        <v>0.86099999999999999</v>
      </c>
      <c r="M4888" s="134">
        <f>IF('2-E-Communication'!$AI$68="no","",ROUND($I4888,4))</f>
        <v>0.86099999999999999</v>
      </c>
    </row>
    <row r="4889" spans="9:13" x14ac:dyDescent="0.25">
      <c r="I4889" s="134">
        <f t="shared" si="269"/>
        <v>0.86200000000000065</v>
      </c>
      <c r="J4889" s="134">
        <f>IF('2-E-Communication'!$AI$65="no","",ROUND($I4889,4))</f>
        <v>0.86199999999999999</v>
      </c>
      <c r="K4889" s="134">
        <f>IF('2-E-Communication'!$AI$66="no","",ROUND($I4889,4))</f>
        <v>0.86199999999999999</v>
      </c>
      <c r="L4889" s="134">
        <f>IF('2-E-Communication'!$AI$67="no","",ROUND($I4889,4))</f>
        <v>0.86199999999999999</v>
      </c>
      <c r="M4889" s="134">
        <f>IF('2-E-Communication'!$AI$68="no","",ROUND($I4889,4))</f>
        <v>0.86199999999999999</v>
      </c>
    </row>
    <row r="4890" spans="9:13" x14ac:dyDescent="0.25">
      <c r="I4890" s="134">
        <f t="shared" si="269"/>
        <v>0.86300000000000066</v>
      </c>
      <c r="J4890" s="134">
        <f>IF('2-E-Communication'!$AI$65="no","",ROUND($I4890,4))</f>
        <v>0.86299999999999999</v>
      </c>
      <c r="K4890" s="134">
        <f>IF('2-E-Communication'!$AI$66="no","",ROUND($I4890,4))</f>
        <v>0.86299999999999999</v>
      </c>
      <c r="L4890" s="134">
        <f>IF('2-E-Communication'!$AI$67="no","",ROUND($I4890,4))</f>
        <v>0.86299999999999999</v>
      </c>
      <c r="M4890" s="134">
        <f>IF('2-E-Communication'!$AI$68="no","",ROUND($I4890,4))</f>
        <v>0.86299999999999999</v>
      </c>
    </row>
    <row r="4891" spans="9:13" x14ac:dyDescent="0.25">
      <c r="I4891" s="134">
        <f t="shared" si="269"/>
        <v>0.86400000000000066</v>
      </c>
      <c r="J4891" s="134">
        <f>IF('2-E-Communication'!$AI$65="no","",ROUND($I4891,4))</f>
        <v>0.86399999999999999</v>
      </c>
      <c r="K4891" s="134">
        <f>IF('2-E-Communication'!$AI$66="no","",ROUND($I4891,4))</f>
        <v>0.86399999999999999</v>
      </c>
      <c r="L4891" s="134">
        <f>IF('2-E-Communication'!$AI$67="no","",ROUND($I4891,4))</f>
        <v>0.86399999999999999</v>
      </c>
      <c r="M4891" s="134">
        <f>IF('2-E-Communication'!$AI$68="no","",ROUND($I4891,4))</f>
        <v>0.86399999999999999</v>
      </c>
    </row>
    <row r="4892" spans="9:13" x14ac:dyDescent="0.25">
      <c r="I4892" s="134">
        <f t="shared" si="269"/>
        <v>0.86500000000000066</v>
      </c>
      <c r="J4892" s="134">
        <f>IF('2-E-Communication'!$AI$65="no","",ROUND($I4892,4))</f>
        <v>0.86499999999999999</v>
      </c>
      <c r="K4892" s="134">
        <f>IF('2-E-Communication'!$AI$66="no","",ROUND($I4892,4))</f>
        <v>0.86499999999999999</v>
      </c>
      <c r="L4892" s="134">
        <f>IF('2-E-Communication'!$AI$67="no","",ROUND($I4892,4))</f>
        <v>0.86499999999999999</v>
      </c>
      <c r="M4892" s="134">
        <f>IF('2-E-Communication'!$AI$68="no","",ROUND($I4892,4))</f>
        <v>0.86499999999999999</v>
      </c>
    </row>
    <row r="4893" spans="9:13" x14ac:dyDescent="0.25">
      <c r="I4893" s="134">
        <f t="shared" si="269"/>
        <v>0.86600000000000066</v>
      </c>
      <c r="J4893" s="134">
        <f>IF('2-E-Communication'!$AI$65="no","",ROUND($I4893,4))</f>
        <v>0.86599999999999999</v>
      </c>
      <c r="K4893" s="134">
        <f>IF('2-E-Communication'!$AI$66="no","",ROUND($I4893,4))</f>
        <v>0.86599999999999999</v>
      </c>
      <c r="L4893" s="134">
        <f>IF('2-E-Communication'!$AI$67="no","",ROUND($I4893,4))</f>
        <v>0.86599999999999999</v>
      </c>
      <c r="M4893" s="134">
        <f>IF('2-E-Communication'!$AI$68="no","",ROUND($I4893,4))</f>
        <v>0.86599999999999999</v>
      </c>
    </row>
    <row r="4894" spans="9:13" x14ac:dyDescent="0.25">
      <c r="I4894" s="134">
        <f t="shared" si="269"/>
        <v>0.86700000000000066</v>
      </c>
      <c r="J4894" s="134">
        <f>IF('2-E-Communication'!$AI$65="no","",ROUND($I4894,4))</f>
        <v>0.86699999999999999</v>
      </c>
      <c r="K4894" s="134">
        <f>IF('2-E-Communication'!$AI$66="no","",ROUND($I4894,4))</f>
        <v>0.86699999999999999</v>
      </c>
      <c r="L4894" s="134">
        <f>IF('2-E-Communication'!$AI$67="no","",ROUND($I4894,4))</f>
        <v>0.86699999999999999</v>
      </c>
      <c r="M4894" s="134">
        <f>IF('2-E-Communication'!$AI$68="no","",ROUND($I4894,4))</f>
        <v>0.86699999999999999</v>
      </c>
    </row>
    <row r="4895" spans="9:13" x14ac:dyDescent="0.25">
      <c r="I4895" s="134">
        <f t="shared" si="269"/>
        <v>0.86800000000000066</v>
      </c>
      <c r="J4895" s="134">
        <f>IF('2-E-Communication'!$AI$65="no","",ROUND($I4895,4))</f>
        <v>0.86799999999999999</v>
      </c>
      <c r="K4895" s="134">
        <f>IF('2-E-Communication'!$AI$66="no","",ROUND($I4895,4))</f>
        <v>0.86799999999999999</v>
      </c>
      <c r="L4895" s="134">
        <f>IF('2-E-Communication'!$AI$67="no","",ROUND($I4895,4))</f>
        <v>0.86799999999999999</v>
      </c>
      <c r="M4895" s="134">
        <f>IF('2-E-Communication'!$AI$68="no","",ROUND($I4895,4))</f>
        <v>0.86799999999999999</v>
      </c>
    </row>
    <row r="4896" spans="9:13" x14ac:dyDescent="0.25">
      <c r="I4896" s="134">
        <f t="shared" si="269"/>
        <v>0.86900000000000066</v>
      </c>
      <c r="J4896" s="134">
        <f>IF('2-E-Communication'!$AI$65="no","",ROUND($I4896,4))</f>
        <v>0.86899999999999999</v>
      </c>
      <c r="K4896" s="134">
        <f>IF('2-E-Communication'!$AI$66="no","",ROUND($I4896,4))</f>
        <v>0.86899999999999999</v>
      </c>
      <c r="L4896" s="134">
        <f>IF('2-E-Communication'!$AI$67="no","",ROUND($I4896,4))</f>
        <v>0.86899999999999999</v>
      </c>
      <c r="M4896" s="134">
        <f>IF('2-E-Communication'!$AI$68="no","",ROUND($I4896,4))</f>
        <v>0.86899999999999999</v>
      </c>
    </row>
    <row r="4897" spans="9:13" x14ac:dyDescent="0.25">
      <c r="I4897" s="134">
        <f t="shared" si="269"/>
        <v>0.87000000000000066</v>
      </c>
      <c r="J4897" s="134">
        <f>IF('2-E-Communication'!$AI$65="no","",ROUND($I4897,4))</f>
        <v>0.87</v>
      </c>
      <c r="K4897" s="134">
        <f>IF('2-E-Communication'!$AI$66="no","",ROUND($I4897,4))</f>
        <v>0.87</v>
      </c>
      <c r="L4897" s="134">
        <f>IF('2-E-Communication'!$AI$67="no","",ROUND($I4897,4))</f>
        <v>0.87</v>
      </c>
      <c r="M4897" s="134">
        <f>IF('2-E-Communication'!$AI$68="no","",ROUND($I4897,4))</f>
        <v>0.87</v>
      </c>
    </row>
    <row r="4898" spans="9:13" x14ac:dyDescent="0.25">
      <c r="I4898" s="134">
        <f t="shared" si="269"/>
        <v>0.87100000000000066</v>
      </c>
      <c r="J4898" s="134">
        <f>IF('2-E-Communication'!$AI$65="no","",ROUND($I4898,4))</f>
        <v>0.871</v>
      </c>
      <c r="K4898" s="134">
        <f>IF('2-E-Communication'!$AI$66="no","",ROUND($I4898,4))</f>
        <v>0.871</v>
      </c>
      <c r="L4898" s="134">
        <f>IF('2-E-Communication'!$AI$67="no","",ROUND($I4898,4))</f>
        <v>0.871</v>
      </c>
      <c r="M4898" s="134">
        <f>IF('2-E-Communication'!$AI$68="no","",ROUND($I4898,4))</f>
        <v>0.871</v>
      </c>
    </row>
    <row r="4899" spans="9:13" x14ac:dyDescent="0.25">
      <c r="I4899" s="134">
        <f t="shared" si="269"/>
        <v>0.87200000000000066</v>
      </c>
      <c r="J4899" s="134">
        <f>IF('2-E-Communication'!$AI$65="no","",ROUND($I4899,4))</f>
        <v>0.872</v>
      </c>
      <c r="K4899" s="134">
        <f>IF('2-E-Communication'!$AI$66="no","",ROUND($I4899,4))</f>
        <v>0.872</v>
      </c>
      <c r="L4899" s="134">
        <f>IF('2-E-Communication'!$AI$67="no","",ROUND($I4899,4))</f>
        <v>0.872</v>
      </c>
      <c r="M4899" s="134">
        <f>IF('2-E-Communication'!$AI$68="no","",ROUND($I4899,4))</f>
        <v>0.872</v>
      </c>
    </row>
    <row r="4900" spans="9:13" x14ac:dyDescent="0.25">
      <c r="I4900" s="134">
        <f t="shared" si="269"/>
        <v>0.87300000000000066</v>
      </c>
      <c r="J4900" s="134">
        <f>IF('2-E-Communication'!$AI$65="no","",ROUND($I4900,4))</f>
        <v>0.873</v>
      </c>
      <c r="K4900" s="134">
        <f>IF('2-E-Communication'!$AI$66="no","",ROUND($I4900,4))</f>
        <v>0.873</v>
      </c>
      <c r="L4900" s="134">
        <f>IF('2-E-Communication'!$AI$67="no","",ROUND($I4900,4))</f>
        <v>0.873</v>
      </c>
      <c r="M4900" s="134">
        <f>IF('2-E-Communication'!$AI$68="no","",ROUND($I4900,4))</f>
        <v>0.873</v>
      </c>
    </row>
    <row r="4901" spans="9:13" x14ac:dyDescent="0.25">
      <c r="I4901" s="134">
        <f t="shared" si="269"/>
        <v>0.87400000000000067</v>
      </c>
      <c r="J4901" s="134">
        <f>IF('2-E-Communication'!$AI$65="no","",ROUND($I4901,4))</f>
        <v>0.874</v>
      </c>
      <c r="K4901" s="134">
        <f>IF('2-E-Communication'!$AI$66="no","",ROUND($I4901,4))</f>
        <v>0.874</v>
      </c>
      <c r="L4901" s="134">
        <f>IF('2-E-Communication'!$AI$67="no","",ROUND($I4901,4))</f>
        <v>0.874</v>
      </c>
      <c r="M4901" s="134">
        <f>IF('2-E-Communication'!$AI$68="no","",ROUND($I4901,4))</f>
        <v>0.874</v>
      </c>
    </row>
    <row r="4902" spans="9:13" x14ac:dyDescent="0.25">
      <c r="I4902" s="134">
        <f t="shared" si="269"/>
        <v>0.87500000000000067</v>
      </c>
      <c r="J4902" s="134">
        <f>IF('2-E-Communication'!$AI$65="no","",ROUND($I4902,4))</f>
        <v>0.875</v>
      </c>
      <c r="K4902" s="134">
        <f>IF('2-E-Communication'!$AI$66="no","",ROUND($I4902,4))</f>
        <v>0.875</v>
      </c>
      <c r="L4902" s="134">
        <f>IF('2-E-Communication'!$AI$67="no","",ROUND($I4902,4))</f>
        <v>0.875</v>
      </c>
      <c r="M4902" s="134">
        <f>IF('2-E-Communication'!$AI$68="no","",ROUND($I4902,4))</f>
        <v>0.875</v>
      </c>
    </row>
    <row r="4903" spans="9:13" x14ac:dyDescent="0.25">
      <c r="I4903" s="134">
        <f t="shared" si="269"/>
        <v>0.87600000000000067</v>
      </c>
      <c r="J4903" s="134">
        <f>IF('2-E-Communication'!$AI$65="no","",ROUND($I4903,4))</f>
        <v>0.876</v>
      </c>
      <c r="K4903" s="134">
        <f>IF('2-E-Communication'!$AI$66="no","",ROUND($I4903,4))</f>
        <v>0.876</v>
      </c>
      <c r="L4903" s="134">
        <f>IF('2-E-Communication'!$AI$67="no","",ROUND($I4903,4))</f>
        <v>0.876</v>
      </c>
      <c r="M4903" s="134">
        <f>IF('2-E-Communication'!$AI$68="no","",ROUND($I4903,4))</f>
        <v>0.876</v>
      </c>
    </row>
    <row r="4904" spans="9:13" x14ac:dyDescent="0.25">
      <c r="I4904" s="134">
        <f t="shared" si="269"/>
        <v>0.87700000000000067</v>
      </c>
      <c r="J4904" s="134">
        <f>IF('2-E-Communication'!$AI$65="no","",ROUND($I4904,4))</f>
        <v>0.877</v>
      </c>
      <c r="K4904" s="134">
        <f>IF('2-E-Communication'!$AI$66="no","",ROUND($I4904,4))</f>
        <v>0.877</v>
      </c>
      <c r="L4904" s="134">
        <f>IF('2-E-Communication'!$AI$67="no","",ROUND($I4904,4))</f>
        <v>0.877</v>
      </c>
      <c r="M4904" s="134">
        <f>IF('2-E-Communication'!$AI$68="no","",ROUND($I4904,4))</f>
        <v>0.877</v>
      </c>
    </row>
    <row r="4905" spans="9:13" x14ac:dyDescent="0.25">
      <c r="I4905" s="134">
        <f t="shared" si="269"/>
        <v>0.87800000000000067</v>
      </c>
      <c r="J4905" s="134">
        <f>IF('2-E-Communication'!$AI$65="no","",ROUND($I4905,4))</f>
        <v>0.878</v>
      </c>
      <c r="K4905" s="134">
        <f>IF('2-E-Communication'!$AI$66="no","",ROUND($I4905,4))</f>
        <v>0.878</v>
      </c>
      <c r="L4905" s="134">
        <f>IF('2-E-Communication'!$AI$67="no","",ROUND($I4905,4))</f>
        <v>0.878</v>
      </c>
      <c r="M4905" s="134">
        <f>IF('2-E-Communication'!$AI$68="no","",ROUND($I4905,4))</f>
        <v>0.878</v>
      </c>
    </row>
    <row r="4906" spans="9:13" x14ac:dyDescent="0.25">
      <c r="I4906" s="134">
        <f t="shared" si="269"/>
        <v>0.87900000000000067</v>
      </c>
      <c r="J4906" s="134">
        <f>IF('2-E-Communication'!$AI$65="no","",ROUND($I4906,4))</f>
        <v>0.879</v>
      </c>
      <c r="K4906" s="134">
        <f>IF('2-E-Communication'!$AI$66="no","",ROUND($I4906,4))</f>
        <v>0.879</v>
      </c>
      <c r="L4906" s="134">
        <f>IF('2-E-Communication'!$AI$67="no","",ROUND($I4906,4))</f>
        <v>0.879</v>
      </c>
      <c r="M4906" s="134">
        <f>IF('2-E-Communication'!$AI$68="no","",ROUND($I4906,4))</f>
        <v>0.879</v>
      </c>
    </row>
    <row r="4907" spans="9:13" x14ac:dyDescent="0.25">
      <c r="I4907" s="134">
        <f t="shared" si="269"/>
        <v>0.88000000000000067</v>
      </c>
      <c r="J4907" s="134">
        <f>IF('2-E-Communication'!$AI$65="no","",ROUND($I4907,4))</f>
        <v>0.88</v>
      </c>
      <c r="K4907" s="134">
        <f>IF('2-E-Communication'!$AI$66="no","",ROUND($I4907,4))</f>
        <v>0.88</v>
      </c>
      <c r="L4907" s="134">
        <f>IF('2-E-Communication'!$AI$67="no","",ROUND($I4907,4))</f>
        <v>0.88</v>
      </c>
      <c r="M4907" s="134">
        <f>IF('2-E-Communication'!$AI$68="no","",ROUND($I4907,4))</f>
        <v>0.88</v>
      </c>
    </row>
    <row r="4908" spans="9:13" x14ac:dyDescent="0.25">
      <c r="I4908" s="134">
        <f t="shared" si="269"/>
        <v>0.88100000000000067</v>
      </c>
      <c r="J4908" s="134">
        <f>IF('2-E-Communication'!$AI$65="no","",ROUND($I4908,4))</f>
        <v>0.88100000000000001</v>
      </c>
      <c r="K4908" s="134">
        <f>IF('2-E-Communication'!$AI$66="no","",ROUND($I4908,4))</f>
        <v>0.88100000000000001</v>
      </c>
      <c r="L4908" s="134">
        <f>IF('2-E-Communication'!$AI$67="no","",ROUND($I4908,4))</f>
        <v>0.88100000000000001</v>
      </c>
      <c r="M4908" s="134">
        <f>IF('2-E-Communication'!$AI$68="no","",ROUND($I4908,4))</f>
        <v>0.88100000000000001</v>
      </c>
    </row>
    <row r="4909" spans="9:13" x14ac:dyDescent="0.25">
      <c r="I4909" s="134">
        <f t="shared" si="269"/>
        <v>0.88200000000000067</v>
      </c>
      <c r="J4909" s="134">
        <f>IF('2-E-Communication'!$AI$65="no","",ROUND($I4909,4))</f>
        <v>0.88200000000000001</v>
      </c>
      <c r="K4909" s="134">
        <f>IF('2-E-Communication'!$AI$66="no","",ROUND($I4909,4))</f>
        <v>0.88200000000000001</v>
      </c>
      <c r="L4909" s="134">
        <f>IF('2-E-Communication'!$AI$67="no","",ROUND($I4909,4))</f>
        <v>0.88200000000000001</v>
      </c>
      <c r="M4909" s="134">
        <f>IF('2-E-Communication'!$AI$68="no","",ROUND($I4909,4))</f>
        <v>0.88200000000000001</v>
      </c>
    </row>
    <row r="4910" spans="9:13" x14ac:dyDescent="0.25">
      <c r="I4910" s="134">
        <f t="shared" si="269"/>
        <v>0.88300000000000067</v>
      </c>
      <c r="J4910" s="134">
        <f>IF('2-E-Communication'!$AI$65="no","",ROUND($I4910,4))</f>
        <v>0.88300000000000001</v>
      </c>
      <c r="K4910" s="134">
        <f>IF('2-E-Communication'!$AI$66="no","",ROUND($I4910,4))</f>
        <v>0.88300000000000001</v>
      </c>
      <c r="L4910" s="134">
        <f>IF('2-E-Communication'!$AI$67="no","",ROUND($I4910,4))</f>
        <v>0.88300000000000001</v>
      </c>
      <c r="M4910" s="134">
        <f>IF('2-E-Communication'!$AI$68="no","",ROUND($I4910,4))</f>
        <v>0.88300000000000001</v>
      </c>
    </row>
    <row r="4911" spans="9:13" x14ac:dyDescent="0.25">
      <c r="I4911" s="134">
        <f t="shared" si="269"/>
        <v>0.88400000000000067</v>
      </c>
      <c r="J4911" s="134">
        <f>IF('2-E-Communication'!$AI$65="no","",ROUND($I4911,4))</f>
        <v>0.88400000000000001</v>
      </c>
      <c r="K4911" s="134">
        <f>IF('2-E-Communication'!$AI$66="no","",ROUND($I4911,4))</f>
        <v>0.88400000000000001</v>
      </c>
      <c r="L4911" s="134">
        <f>IF('2-E-Communication'!$AI$67="no","",ROUND($I4911,4))</f>
        <v>0.88400000000000001</v>
      </c>
      <c r="M4911" s="134">
        <f>IF('2-E-Communication'!$AI$68="no","",ROUND($I4911,4))</f>
        <v>0.88400000000000001</v>
      </c>
    </row>
    <row r="4912" spans="9:13" x14ac:dyDescent="0.25">
      <c r="I4912" s="134">
        <f t="shared" si="269"/>
        <v>0.88500000000000068</v>
      </c>
      <c r="J4912" s="134">
        <f>IF('2-E-Communication'!$AI$65="no","",ROUND($I4912,4))</f>
        <v>0.88500000000000001</v>
      </c>
      <c r="K4912" s="134">
        <f>IF('2-E-Communication'!$AI$66="no","",ROUND($I4912,4))</f>
        <v>0.88500000000000001</v>
      </c>
      <c r="L4912" s="134">
        <f>IF('2-E-Communication'!$AI$67="no","",ROUND($I4912,4))</f>
        <v>0.88500000000000001</v>
      </c>
      <c r="M4912" s="134">
        <f>IF('2-E-Communication'!$AI$68="no","",ROUND($I4912,4))</f>
        <v>0.88500000000000001</v>
      </c>
    </row>
    <row r="4913" spans="9:13" x14ac:dyDescent="0.25">
      <c r="I4913" s="134">
        <f t="shared" si="269"/>
        <v>0.88600000000000068</v>
      </c>
      <c r="J4913" s="134">
        <f>IF('2-E-Communication'!$AI$65="no","",ROUND($I4913,4))</f>
        <v>0.88600000000000001</v>
      </c>
      <c r="K4913" s="134">
        <f>IF('2-E-Communication'!$AI$66="no","",ROUND($I4913,4))</f>
        <v>0.88600000000000001</v>
      </c>
      <c r="L4913" s="134">
        <f>IF('2-E-Communication'!$AI$67="no","",ROUND($I4913,4))</f>
        <v>0.88600000000000001</v>
      </c>
      <c r="M4913" s="134">
        <f>IF('2-E-Communication'!$AI$68="no","",ROUND($I4913,4))</f>
        <v>0.88600000000000001</v>
      </c>
    </row>
    <row r="4914" spans="9:13" x14ac:dyDescent="0.25">
      <c r="I4914" s="134">
        <f t="shared" si="269"/>
        <v>0.88700000000000068</v>
      </c>
      <c r="J4914" s="134">
        <f>IF('2-E-Communication'!$AI$65="no","",ROUND($I4914,4))</f>
        <v>0.88700000000000001</v>
      </c>
      <c r="K4914" s="134">
        <f>IF('2-E-Communication'!$AI$66="no","",ROUND($I4914,4))</f>
        <v>0.88700000000000001</v>
      </c>
      <c r="L4914" s="134">
        <f>IF('2-E-Communication'!$AI$67="no","",ROUND($I4914,4))</f>
        <v>0.88700000000000001</v>
      </c>
      <c r="M4914" s="134">
        <f>IF('2-E-Communication'!$AI$68="no","",ROUND($I4914,4))</f>
        <v>0.88700000000000001</v>
      </c>
    </row>
    <row r="4915" spans="9:13" x14ac:dyDescent="0.25">
      <c r="I4915" s="134">
        <f t="shared" si="269"/>
        <v>0.88800000000000068</v>
      </c>
      <c r="J4915" s="134">
        <f>IF('2-E-Communication'!$AI$65="no","",ROUND($I4915,4))</f>
        <v>0.88800000000000001</v>
      </c>
      <c r="K4915" s="134">
        <f>IF('2-E-Communication'!$AI$66="no","",ROUND($I4915,4))</f>
        <v>0.88800000000000001</v>
      </c>
      <c r="L4915" s="134">
        <f>IF('2-E-Communication'!$AI$67="no","",ROUND($I4915,4))</f>
        <v>0.88800000000000001</v>
      </c>
      <c r="M4915" s="134">
        <f>IF('2-E-Communication'!$AI$68="no","",ROUND($I4915,4))</f>
        <v>0.88800000000000001</v>
      </c>
    </row>
    <row r="4916" spans="9:13" x14ac:dyDescent="0.25">
      <c r="I4916" s="134">
        <f t="shared" ref="I4916:I4979" si="270">I4915+0.001</f>
        <v>0.88900000000000068</v>
      </c>
      <c r="J4916" s="134">
        <f>IF('2-E-Communication'!$AI$65="no","",ROUND($I4916,4))</f>
        <v>0.88900000000000001</v>
      </c>
      <c r="K4916" s="134">
        <f>IF('2-E-Communication'!$AI$66="no","",ROUND($I4916,4))</f>
        <v>0.88900000000000001</v>
      </c>
      <c r="L4916" s="134">
        <f>IF('2-E-Communication'!$AI$67="no","",ROUND($I4916,4))</f>
        <v>0.88900000000000001</v>
      </c>
      <c r="M4916" s="134">
        <f>IF('2-E-Communication'!$AI$68="no","",ROUND($I4916,4))</f>
        <v>0.88900000000000001</v>
      </c>
    </row>
    <row r="4917" spans="9:13" x14ac:dyDescent="0.25">
      <c r="I4917" s="134">
        <f t="shared" si="270"/>
        <v>0.89000000000000068</v>
      </c>
      <c r="J4917" s="134">
        <f>IF('2-E-Communication'!$AI$65="no","",ROUND($I4917,4))</f>
        <v>0.89</v>
      </c>
      <c r="K4917" s="134">
        <f>IF('2-E-Communication'!$AI$66="no","",ROUND($I4917,4))</f>
        <v>0.89</v>
      </c>
      <c r="L4917" s="134">
        <f>IF('2-E-Communication'!$AI$67="no","",ROUND($I4917,4))</f>
        <v>0.89</v>
      </c>
      <c r="M4917" s="134">
        <f>IF('2-E-Communication'!$AI$68="no","",ROUND($I4917,4))</f>
        <v>0.89</v>
      </c>
    </row>
    <row r="4918" spans="9:13" x14ac:dyDescent="0.25">
      <c r="I4918" s="134">
        <f t="shared" si="270"/>
        <v>0.89100000000000068</v>
      </c>
      <c r="J4918" s="134">
        <f>IF('2-E-Communication'!$AI$65="no","",ROUND($I4918,4))</f>
        <v>0.89100000000000001</v>
      </c>
      <c r="K4918" s="134">
        <f>IF('2-E-Communication'!$AI$66="no","",ROUND($I4918,4))</f>
        <v>0.89100000000000001</v>
      </c>
      <c r="L4918" s="134">
        <f>IF('2-E-Communication'!$AI$67="no","",ROUND($I4918,4))</f>
        <v>0.89100000000000001</v>
      </c>
      <c r="M4918" s="134">
        <f>IF('2-E-Communication'!$AI$68="no","",ROUND($I4918,4))</f>
        <v>0.89100000000000001</v>
      </c>
    </row>
    <row r="4919" spans="9:13" x14ac:dyDescent="0.25">
      <c r="I4919" s="134">
        <f t="shared" si="270"/>
        <v>0.89200000000000068</v>
      </c>
      <c r="J4919" s="134">
        <f>IF('2-E-Communication'!$AI$65="no","",ROUND($I4919,4))</f>
        <v>0.89200000000000002</v>
      </c>
      <c r="K4919" s="134">
        <f>IF('2-E-Communication'!$AI$66="no","",ROUND($I4919,4))</f>
        <v>0.89200000000000002</v>
      </c>
      <c r="L4919" s="134">
        <f>IF('2-E-Communication'!$AI$67="no","",ROUND($I4919,4))</f>
        <v>0.89200000000000002</v>
      </c>
      <c r="M4919" s="134">
        <f>IF('2-E-Communication'!$AI$68="no","",ROUND($I4919,4))</f>
        <v>0.89200000000000002</v>
      </c>
    </row>
    <row r="4920" spans="9:13" x14ac:dyDescent="0.25">
      <c r="I4920" s="134">
        <f t="shared" si="270"/>
        <v>0.89300000000000068</v>
      </c>
      <c r="J4920" s="134">
        <f>IF('2-E-Communication'!$AI$65="no","",ROUND($I4920,4))</f>
        <v>0.89300000000000002</v>
      </c>
      <c r="K4920" s="134">
        <f>IF('2-E-Communication'!$AI$66="no","",ROUND($I4920,4))</f>
        <v>0.89300000000000002</v>
      </c>
      <c r="L4920" s="134">
        <f>IF('2-E-Communication'!$AI$67="no","",ROUND($I4920,4))</f>
        <v>0.89300000000000002</v>
      </c>
      <c r="M4920" s="134">
        <f>IF('2-E-Communication'!$AI$68="no","",ROUND($I4920,4))</f>
        <v>0.89300000000000002</v>
      </c>
    </row>
    <row r="4921" spans="9:13" x14ac:dyDescent="0.25">
      <c r="I4921" s="134">
        <f t="shared" si="270"/>
        <v>0.89400000000000068</v>
      </c>
      <c r="J4921" s="134">
        <f>IF('2-E-Communication'!$AI$65="no","",ROUND($I4921,4))</f>
        <v>0.89400000000000002</v>
      </c>
      <c r="K4921" s="134">
        <f>IF('2-E-Communication'!$AI$66="no","",ROUND($I4921,4))</f>
        <v>0.89400000000000002</v>
      </c>
      <c r="L4921" s="134">
        <f>IF('2-E-Communication'!$AI$67="no","",ROUND($I4921,4))</f>
        <v>0.89400000000000002</v>
      </c>
      <c r="M4921" s="134">
        <f>IF('2-E-Communication'!$AI$68="no","",ROUND($I4921,4))</f>
        <v>0.89400000000000002</v>
      </c>
    </row>
    <row r="4922" spans="9:13" x14ac:dyDescent="0.25">
      <c r="I4922" s="134">
        <f t="shared" si="270"/>
        <v>0.89500000000000068</v>
      </c>
      <c r="J4922" s="134">
        <f>IF('2-E-Communication'!$AI$65="no","",ROUND($I4922,4))</f>
        <v>0.89500000000000002</v>
      </c>
      <c r="K4922" s="134">
        <f>IF('2-E-Communication'!$AI$66="no","",ROUND($I4922,4))</f>
        <v>0.89500000000000002</v>
      </c>
      <c r="L4922" s="134">
        <f>IF('2-E-Communication'!$AI$67="no","",ROUND($I4922,4))</f>
        <v>0.89500000000000002</v>
      </c>
      <c r="M4922" s="134">
        <f>IF('2-E-Communication'!$AI$68="no","",ROUND($I4922,4))</f>
        <v>0.89500000000000002</v>
      </c>
    </row>
    <row r="4923" spans="9:13" x14ac:dyDescent="0.25">
      <c r="I4923" s="134">
        <f t="shared" si="270"/>
        <v>0.89600000000000068</v>
      </c>
      <c r="J4923" s="134">
        <f>IF('2-E-Communication'!$AI$65="no","",ROUND($I4923,4))</f>
        <v>0.89600000000000002</v>
      </c>
      <c r="K4923" s="134">
        <f>IF('2-E-Communication'!$AI$66="no","",ROUND($I4923,4))</f>
        <v>0.89600000000000002</v>
      </c>
      <c r="L4923" s="134">
        <f>IF('2-E-Communication'!$AI$67="no","",ROUND($I4923,4))</f>
        <v>0.89600000000000002</v>
      </c>
      <c r="M4923" s="134">
        <f>IF('2-E-Communication'!$AI$68="no","",ROUND($I4923,4))</f>
        <v>0.89600000000000002</v>
      </c>
    </row>
    <row r="4924" spans="9:13" x14ac:dyDescent="0.25">
      <c r="I4924" s="134">
        <f t="shared" si="270"/>
        <v>0.89700000000000069</v>
      </c>
      <c r="J4924" s="134">
        <f>IF('2-E-Communication'!$AI$65="no","",ROUND($I4924,4))</f>
        <v>0.89700000000000002</v>
      </c>
      <c r="K4924" s="134">
        <f>IF('2-E-Communication'!$AI$66="no","",ROUND($I4924,4))</f>
        <v>0.89700000000000002</v>
      </c>
      <c r="L4924" s="134">
        <f>IF('2-E-Communication'!$AI$67="no","",ROUND($I4924,4))</f>
        <v>0.89700000000000002</v>
      </c>
      <c r="M4924" s="134">
        <f>IF('2-E-Communication'!$AI$68="no","",ROUND($I4924,4))</f>
        <v>0.89700000000000002</v>
      </c>
    </row>
    <row r="4925" spans="9:13" x14ac:dyDescent="0.25">
      <c r="I4925" s="134">
        <f t="shared" si="270"/>
        <v>0.89800000000000069</v>
      </c>
      <c r="J4925" s="134">
        <f>IF('2-E-Communication'!$AI$65="no","",ROUND($I4925,4))</f>
        <v>0.89800000000000002</v>
      </c>
      <c r="K4925" s="134">
        <f>IF('2-E-Communication'!$AI$66="no","",ROUND($I4925,4))</f>
        <v>0.89800000000000002</v>
      </c>
      <c r="L4925" s="134">
        <f>IF('2-E-Communication'!$AI$67="no","",ROUND($I4925,4))</f>
        <v>0.89800000000000002</v>
      </c>
      <c r="M4925" s="134">
        <f>IF('2-E-Communication'!$AI$68="no","",ROUND($I4925,4))</f>
        <v>0.89800000000000002</v>
      </c>
    </row>
    <row r="4926" spans="9:13" x14ac:dyDescent="0.25">
      <c r="I4926" s="134">
        <f t="shared" si="270"/>
        <v>0.89900000000000069</v>
      </c>
      <c r="J4926" s="134">
        <f>IF('2-E-Communication'!$AI$65="no","",ROUND($I4926,4))</f>
        <v>0.89900000000000002</v>
      </c>
      <c r="K4926" s="134">
        <f>IF('2-E-Communication'!$AI$66="no","",ROUND($I4926,4))</f>
        <v>0.89900000000000002</v>
      </c>
      <c r="L4926" s="134">
        <f>IF('2-E-Communication'!$AI$67="no","",ROUND($I4926,4))</f>
        <v>0.89900000000000002</v>
      </c>
      <c r="M4926" s="134">
        <f>IF('2-E-Communication'!$AI$68="no","",ROUND($I4926,4))</f>
        <v>0.89900000000000002</v>
      </c>
    </row>
    <row r="4927" spans="9:13" x14ac:dyDescent="0.25">
      <c r="I4927" s="134">
        <f t="shared" si="270"/>
        <v>0.90000000000000069</v>
      </c>
      <c r="J4927" s="134">
        <f>IF('2-E-Communication'!$AI$65="no","",ROUND($I4927,4))</f>
        <v>0.9</v>
      </c>
      <c r="K4927" s="134">
        <f>IF('2-E-Communication'!$AI$66="no","",ROUND($I4927,4))</f>
        <v>0.9</v>
      </c>
      <c r="L4927" s="134">
        <f>IF('2-E-Communication'!$AI$67="no","",ROUND($I4927,4))</f>
        <v>0.9</v>
      </c>
      <c r="M4927" s="134">
        <f>IF('2-E-Communication'!$AI$68="no","",ROUND($I4927,4))</f>
        <v>0.9</v>
      </c>
    </row>
    <row r="4928" spans="9:13" x14ac:dyDescent="0.25">
      <c r="I4928" s="134">
        <f t="shared" si="270"/>
        <v>0.90100000000000069</v>
      </c>
      <c r="J4928" s="134">
        <f>IF('2-E-Communication'!$AI$65="no","",ROUND($I4928,4))</f>
        <v>0.90100000000000002</v>
      </c>
      <c r="K4928" s="134">
        <f>IF('2-E-Communication'!$AI$66="no","",ROUND($I4928,4))</f>
        <v>0.90100000000000002</v>
      </c>
      <c r="L4928" s="134">
        <f>IF('2-E-Communication'!$AI$67="no","",ROUND($I4928,4))</f>
        <v>0.90100000000000002</v>
      </c>
      <c r="M4928" s="134">
        <f>IF('2-E-Communication'!$AI$68="no","",ROUND($I4928,4))</f>
        <v>0.90100000000000002</v>
      </c>
    </row>
    <row r="4929" spans="9:13" x14ac:dyDescent="0.25">
      <c r="I4929" s="134">
        <f t="shared" si="270"/>
        <v>0.90200000000000069</v>
      </c>
      <c r="J4929" s="134">
        <f>IF('2-E-Communication'!$AI$65="no","",ROUND($I4929,4))</f>
        <v>0.90200000000000002</v>
      </c>
      <c r="K4929" s="134">
        <f>IF('2-E-Communication'!$AI$66="no","",ROUND($I4929,4))</f>
        <v>0.90200000000000002</v>
      </c>
      <c r="L4929" s="134">
        <f>IF('2-E-Communication'!$AI$67="no","",ROUND($I4929,4))</f>
        <v>0.90200000000000002</v>
      </c>
      <c r="M4929" s="134">
        <f>IF('2-E-Communication'!$AI$68="no","",ROUND($I4929,4))</f>
        <v>0.90200000000000002</v>
      </c>
    </row>
    <row r="4930" spans="9:13" x14ac:dyDescent="0.25">
      <c r="I4930" s="134">
        <f t="shared" si="270"/>
        <v>0.90300000000000069</v>
      </c>
      <c r="J4930" s="134">
        <f>IF('2-E-Communication'!$AI$65="no","",ROUND($I4930,4))</f>
        <v>0.90300000000000002</v>
      </c>
      <c r="K4930" s="134">
        <f>IF('2-E-Communication'!$AI$66="no","",ROUND($I4930,4))</f>
        <v>0.90300000000000002</v>
      </c>
      <c r="L4930" s="134">
        <f>IF('2-E-Communication'!$AI$67="no","",ROUND($I4930,4))</f>
        <v>0.90300000000000002</v>
      </c>
      <c r="M4930" s="134">
        <f>IF('2-E-Communication'!$AI$68="no","",ROUND($I4930,4))</f>
        <v>0.90300000000000002</v>
      </c>
    </row>
    <row r="4931" spans="9:13" x14ac:dyDescent="0.25">
      <c r="I4931" s="134">
        <f t="shared" si="270"/>
        <v>0.90400000000000069</v>
      </c>
      <c r="J4931" s="134">
        <f>IF('2-E-Communication'!$AI$65="no","",ROUND($I4931,4))</f>
        <v>0.90400000000000003</v>
      </c>
      <c r="K4931" s="134">
        <f>IF('2-E-Communication'!$AI$66="no","",ROUND($I4931,4))</f>
        <v>0.90400000000000003</v>
      </c>
      <c r="L4931" s="134">
        <f>IF('2-E-Communication'!$AI$67="no","",ROUND($I4931,4))</f>
        <v>0.90400000000000003</v>
      </c>
      <c r="M4931" s="134">
        <f>IF('2-E-Communication'!$AI$68="no","",ROUND($I4931,4))</f>
        <v>0.90400000000000003</v>
      </c>
    </row>
    <row r="4932" spans="9:13" x14ac:dyDescent="0.25">
      <c r="I4932" s="134">
        <f t="shared" si="270"/>
        <v>0.90500000000000069</v>
      </c>
      <c r="J4932" s="134">
        <f>IF('2-E-Communication'!$AI$65="no","",ROUND($I4932,4))</f>
        <v>0.90500000000000003</v>
      </c>
      <c r="K4932" s="134">
        <f>IF('2-E-Communication'!$AI$66="no","",ROUND($I4932,4))</f>
        <v>0.90500000000000003</v>
      </c>
      <c r="L4932" s="134">
        <f>IF('2-E-Communication'!$AI$67="no","",ROUND($I4932,4))</f>
        <v>0.90500000000000003</v>
      </c>
      <c r="M4932" s="134">
        <f>IF('2-E-Communication'!$AI$68="no","",ROUND($I4932,4))</f>
        <v>0.90500000000000003</v>
      </c>
    </row>
    <row r="4933" spans="9:13" x14ac:dyDescent="0.25">
      <c r="I4933" s="134">
        <f t="shared" si="270"/>
        <v>0.90600000000000069</v>
      </c>
      <c r="J4933" s="134">
        <f>IF('2-E-Communication'!$AI$65="no","",ROUND($I4933,4))</f>
        <v>0.90600000000000003</v>
      </c>
      <c r="K4933" s="134">
        <f>IF('2-E-Communication'!$AI$66="no","",ROUND($I4933,4))</f>
        <v>0.90600000000000003</v>
      </c>
      <c r="L4933" s="134">
        <f>IF('2-E-Communication'!$AI$67="no","",ROUND($I4933,4))</f>
        <v>0.90600000000000003</v>
      </c>
      <c r="M4933" s="134">
        <f>IF('2-E-Communication'!$AI$68="no","",ROUND($I4933,4))</f>
        <v>0.90600000000000003</v>
      </c>
    </row>
    <row r="4934" spans="9:13" x14ac:dyDescent="0.25">
      <c r="I4934" s="134">
        <f t="shared" si="270"/>
        <v>0.90700000000000069</v>
      </c>
      <c r="J4934" s="134">
        <f>IF('2-E-Communication'!$AI$65="no","",ROUND($I4934,4))</f>
        <v>0.90700000000000003</v>
      </c>
      <c r="K4934" s="134">
        <f>IF('2-E-Communication'!$AI$66="no","",ROUND($I4934,4))</f>
        <v>0.90700000000000003</v>
      </c>
      <c r="L4934" s="134">
        <f>IF('2-E-Communication'!$AI$67="no","",ROUND($I4934,4))</f>
        <v>0.90700000000000003</v>
      </c>
      <c r="M4934" s="134">
        <f>IF('2-E-Communication'!$AI$68="no","",ROUND($I4934,4))</f>
        <v>0.90700000000000003</v>
      </c>
    </row>
    <row r="4935" spans="9:13" x14ac:dyDescent="0.25">
      <c r="I4935" s="134">
        <f t="shared" si="270"/>
        <v>0.9080000000000007</v>
      </c>
      <c r="J4935" s="134">
        <f>IF('2-E-Communication'!$AI$65="no","",ROUND($I4935,4))</f>
        <v>0.90800000000000003</v>
      </c>
      <c r="K4935" s="134">
        <f>IF('2-E-Communication'!$AI$66="no","",ROUND($I4935,4))</f>
        <v>0.90800000000000003</v>
      </c>
      <c r="L4935" s="134">
        <f>IF('2-E-Communication'!$AI$67="no","",ROUND($I4935,4))</f>
        <v>0.90800000000000003</v>
      </c>
      <c r="M4935" s="134">
        <f>IF('2-E-Communication'!$AI$68="no","",ROUND($I4935,4))</f>
        <v>0.90800000000000003</v>
      </c>
    </row>
    <row r="4936" spans="9:13" x14ac:dyDescent="0.25">
      <c r="I4936" s="134">
        <f t="shared" si="270"/>
        <v>0.9090000000000007</v>
      </c>
      <c r="J4936" s="134">
        <f>IF('2-E-Communication'!$AI$65="no","",ROUND($I4936,4))</f>
        <v>0.90900000000000003</v>
      </c>
      <c r="K4936" s="134">
        <f>IF('2-E-Communication'!$AI$66="no","",ROUND($I4936,4))</f>
        <v>0.90900000000000003</v>
      </c>
      <c r="L4936" s="134">
        <f>IF('2-E-Communication'!$AI$67="no","",ROUND($I4936,4))</f>
        <v>0.90900000000000003</v>
      </c>
      <c r="M4936" s="134">
        <f>IF('2-E-Communication'!$AI$68="no","",ROUND($I4936,4))</f>
        <v>0.90900000000000003</v>
      </c>
    </row>
    <row r="4937" spans="9:13" x14ac:dyDescent="0.25">
      <c r="I4937" s="134">
        <f t="shared" si="270"/>
        <v>0.9100000000000007</v>
      </c>
      <c r="J4937" s="134">
        <f>IF('2-E-Communication'!$AI$65="no","",ROUND($I4937,4))</f>
        <v>0.91</v>
      </c>
      <c r="K4937" s="134">
        <f>IF('2-E-Communication'!$AI$66="no","",ROUND($I4937,4))</f>
        <v>0.91</v>
      </c>
      <c r="L4937" s="134">
        <f>IF('2-E-Communication'!$AI$67="no","",ROUND($I4937,4))</f>
        <v>0.91</v>
      </c>
      <c r="M4937" s="134">
        <f>IF('2-E-Communication'!$AI$68="no","",ROUND($I4937,4))</f>
        <v>0.91</v>
      </c>
    </row>
    <row r="4938" spans="9:13" x14ac:dyDescent="0.25">
      <c r="I4938" s="134">
        <f t="shared" si="270"/>
        <v>0.9110000000000007</v>
      </c>
      <c r="J4938" s="134">
        <f>IF('2-E-Communication'!$AI$65="no","",ROUND($I4938,4))</f>
        <v>0.91100000000000003</v>
      </c>
      <c r="K4938" s="134">
        <f>IF('2-E-Communication'!$AI$66="no","",ROUND($I4938,4))</f>
        <v>0.91100000000000003</v>
      </c>
      <c r="L4938" s="134">
        <f>IF('2-E-Communication'!$AI$67="no","",ROUND($I4938,4))</f>
        <v>0.91100000000000003</v>
      </c>
      <c r="M4938" s="134">
        <f>IF('2-E-Communication'!$AI$68="no","",ROUND($I4938,4))</f>
        <v>0.91100000000000003</v>
      </c>
    </row>
    <row r="4939" spans="9:13" x14ac:dyDescent="0.25">
      <c r="I4939" s="134">
        <f t="shared" si="270"/>
        <v>0.9120000000000007</v>
      </c>
      <c r="J4939" s="134">
        <f>IF('2-E-Communication'!$AI$65="no","",ROUND($I4939,4))</f>
        <v>0.91200000000000003</v>
      </c>
      <c r="K4939" s="134">
        <f>IF('2-E-Communication'!$AI$66="no","",ROUND($I4939,4))</f>
        <v>0.91200000000000003</v>
      </c>
      <c r="L4939" s="134">
        <f>IF('2-E-Communication'!$AI$67="no","",ROUND($I4939,4))</f>
        <v>0.91200000000000003</v>
      </c>
      <c r="M4939" s="134">
        <f>IF('2-E-Communication'!$AI$68="no","",ROUND($I4939,4))</f>
        <v>0.91200000000000003</v>
      </c>
    </row>
    <row r="4940" spans="9:13" x14ac:dyDescent="0.25">
      <c r="I4940" s="134">
        <f t="shared" si="270"/>
        <v>0.9130000000000007</v>
      </c>
      <c r="J4940" s="134">
        <f>IF('2-E-Communication'!$AI$65="no","",ROUND($I4940,4))</f>
        <v>0.91300000000000003</v>
      </c>
      <c r="K4940" s="134">
        <f>IF('2-E-Communication'!$AI$66="no","",ROUND($I4940,4))</f>
        <v>0.91300000000000003</v>
      </c>
      <c r="L4940" s="134">
        <f>IF('2-E-Communication'!$AI$67="no","",ROUND($I4940,4))</f>
        <v>0.91300000000000003</v>
      </c>
      <c r="M4940" s="134">
        <f>IF('2-E-Communication'!$AI$68="no","",ROUND($I4940,4))</f>
        <v>0.91300000000000003</v>
      </c>
    </row>
    <row r="4941" spans="9:13" x14ac:dyDescent="0.25">
      <c r="I4941" s="134">
        <f t="shared" si="270"/>
        <v>0.9140000000000007</v>
      </c>
      <c r="J4941" s="134">
        <f>IF('2-E-Communication'!$AI$65="no","",ROUND($I4941,4))</f>
        <v>0.91400000000000003</v>
      </c>
      <c r="K4941" s="134">
        <f>IF('2-E-Communication'!$AI$66="no","",ROUND($I4941,4))</f>
        <v>0.91400000000000003</v>
      </c>
      <c r="L4941" s="134">
        <f>IF('2-E-Communication'!$AI$67="no","",ROUND($I4941,4))</f>
        <v>0.91400000000000003</v>
      </c>
      <c r="M4941" s="134">
        <f>IF('2-E-Communication'!$AI$68="no","",ROUND($I4941,4))</f>
        <v>0.91400000000000003</v>
      </c>
    </row>
    <row r="4942" spans="9:13" x14ac:dyDescent="0.25">
      <c r="I4942" s="134">
        <f t="shared" si="270"/>
        <v>0.9150000000000007</v>
      </c>
      <c r="J4942" s="134">
        <f>IF('2-E-Communication'!$AI$65="no","",ROUND($I4942,4))</f>
        <v>0.91500000000000004</v>
      </c>
      <c r="K4942" s="134">
        <f>IF('2-E-Communication'!$AI$66="no","",ROUND($I4942,4))</f>
        <v>0.91500000000000004</v>
      </c>
      <c r="L4942" s="134">
        <f>IF('2-E-Communication'!$AI$67="no","",ROUND($I4942,4))</f>
        <v>0.91500000000000004</v>
      </c>
      <c r="M4942" s="134">
        <f>IF('2-E-Communication'!$AI$68="no","",ROUND($I4942,4))</f>
        <v>0.91500000000000004</v>
      </c>
    </row>
    <row r="4943" spans="9:13" x14ac:dyDescent="0.25">
      <c r="I4943" s="134">
        <f t="shared" si="270"/>
        <v>0.9160000000000007</v>
      </c>
      <c r="J4943" s="134">
        <f>IF('2-E-Communication'!$AI$65="no","",ROUND($I4943,4))</f>
        <v>0.91600000000000004</v>
      </c>
      <c r="K4943" s="134">
        <f>IF('2-E-Communication'!$AI$66="no","",ROUND($I4943,4))</f>
        <v>0.91600000000000004</v>
      </c>
      <c r="L4943" s="134">
        <f>IF('2-E-Communication'!$AI$67="no","",ROUND($I4943,4))</f>
        <v>0.91600000000000004</v>
      </c>
      <c r="M4943" s="134">
        <f>IF('2-E-Communication'!$AI$68="no","",ROUND($I4943,4))</f>
        <v>0.91600000000000004</v>
      </c>
    </row>
    <row r="4944" spans="9:13" x14ac:dyDescent="0.25">
      <c r="I4944" s="134">
        <f t="shared" si="270"/>
        <v>0.9170000000000007</v>
      </c>
      <c r="J4944" s="134">
        <f>IF('2-E-Communication'!$AI$65="no","",ROUND($I4944,4))</f>
        <v>0.91700000000000004</v>
      </c>
      <c r="K4944" s="134">
        <f>IF('2-E-Communication'!$AI$66="no","",ROUND($I4944,4))</f>
        <v>0.91700000000000004</v>
      </c>
      <c r="L4944" s="134">
        <f>IF('2-E-Communication'!$AI$67="no","",ROUND($I4944,4))</f>
        <v>0.91700000000000004</v>
      </c>
      <c r="M4944" s="134">
        <f>IF('2-E-Communication'!$AI$68="no","",ROUND($I4944,4))</f>
        <v>0.91700000000000004</v>
      </c>
    </row>
    <row r="4945" spans="9:13" x14ac:dyDescent="0.25">
      <c r="I4945" s="134">
        <f t="shared" si="270"/>
        <v>0.9180000000000007</v>
      </c>
      <c r="J4945" s="134">
        <f>IF('2-E-Communication'!$AI$65="no","",ROUND($I4945,4))</f>
        <v>0.91800000000000004</v>
      </c>
      <c r="K4945" s="134">
        <f>IF('2-E-Communication'!$AI$66="no","",ROUND($I4945,4))</f>
        <v>0.91800000000000004</v>
      </c>
      <c r="L4945" s="134">
        <f>IF('2-E-Communication'!$AI$67="no","",ROUND($I4945,4))</f>
        <v>0.91800000000000004</v>
      </c>
      <c r="M4945" s="134">
        <f>IF('2-E-Communication'!$AI$68="no","",ROUND($I4945,4))</f>
        <v>0.91800000000000004</v>
      </c>
    </row>
    <row r="4946" spans="9:13" x14ac:dyDescent="0.25">
      <c r="I4946" s="134">
        <f t="shared" si="270"/>
        <v>0.91900000000000071</v>
      </c>
      <c r="J4946" s="134">
        <f>IF('2-E-Communication'!$AI$65="no","",ROUND($I4946,4))</f>
        <v>0.91900000000000004</v>
      </c>
      <c r="K4946" s="134">
        <f>IF('2-E-Communication'!$AI$66="no","",ROUND($I4946,4))</f>
        <v>0.91900000000000004</v>
      </c>
      <c r="L4946" s="134">
        <f>IF('2-E-Communication'!$AI$67="no","",ROUND($I4946,4))</f>
        <v>0.91900000000000004</v>
      </c>
      <c r="M4946" s="134">
        <f>IF('2-E-Communication'!$AI$68="no","",ROUND($I4946,4))</f>
        <v>0.91900000000000004</v>
      </c>
    </row>
    <row r="4947" spans="9:13" x14ac:dyDescent="0.25">
      <c r="I4947" s="134">
        <f t="shared" si="270"/>
        <v>0.92000000000000071</v>
      </c>
      <c r="J4947" s="134">
        <f>IF('2-E-Communication'!$AI$65="no","",ROUND($I4947,4))</f>
        <v>0.92</v>
      </c>
      <c r="K4947" s="134">
        <f>IF('2-E-Communication'!$AI$66="no","",ROUND($I4947,4))</f>
        <v>0.92</v>
      </c>
      <c r="L4947" s="134">
        <f>IF('2-E-Communication'!$AI$67="no","",ROUND($I4947,4))</f>
        <v>0.92</v>
      </c>
      <c r="M4947" s="134">
        <f>IF('2-E-Communication'!$AI$68="no","",ROUND($I4947,4))</f>
        <v>0.92</v>
      </c>
    </row>
    <row r="4948" spans="9:13" x14ac:dyDescent="0.25">
      <c r="I4948" s="134">
        <f t="shared" si="270"/>
        <v>0.92100000000000071</v>
      </c>
      <c r="J4948" s="134">
        <f>IF('2-E-Communication'!$AI$65="no","",ROUND($I4948,4))</f>
        <v>0.92100000000000004</v>
      </c>
      <c r="K4948" s="134">
        <f>IF('2-E-Communication'!$AI$66="no","",ROUND($I4948,4))</f>
        <v>0.92100000000000004</v>
      </c>
      <c r="L4948" s="134">
        <f>IF('2-E-Communication'!$AI$67="no","",ROUND($I4948,4))</f>
        <v>0.92100000000000004</v>
      </c>
      <c r="M4948" s="134">
        <f>IF('2-E-Communication'!$AI$68="no","",ROUND($I4948,4))</f>
        <v>0.92100000000000004</v>
      </c>
    </row>
    <row r="4949" spans="9:13" x14ac:dyDescent="0.25">
      <c r="I4949" s="134">
        <f t="shared" si="270"/>
        <v>0.92200000000000071</v>
      </c>
      <c r="J4949" s="134">
        <f>IF('2-E-Communication'!$AI$65="no","",ROUND($I4949,4))</f>
        <v>0.92200000000000004</v>
      </c>
      <c r="K4949" s="134">
        <f>IF('2-E-Communication'!$AI$66="no","",ROUND($I4949,4))</f>
        <v>0.92200000000000004</v>
      </c>
      <c r="L4949" s="134">
        <f>IF('2-E-Communication'!$AI$67="no","",ROUND($I4949,4))</f>
        <v>0.92200000000000004</v>
      </c>
      <c r="M4949" s="134">
        <f>IF('2-E-Communication'!$AI$68="no","",ROUND($I4949,4))</f>
        <v>0.92200000000000004</v>
      </c>
    </row>
    <row r="4950" spans="9:13" x14ac:dyDescent="0.25">
      <c r="I4950" s="134">
        <f t="shared" si="270"/>
        <v>0.92300000000000071</v>
      </c>
      <c r="J4950" s="134">
        <f>IF('2-E-Communication'!$AI$65="no","",ROUND($I4950,4))</f>
        <v>0.92300000000000004</v>
      </c>
      <c r="K4950" s="134">
        <f>IF('2-E-Communication'!$AI$66="no","",ROUND($I4950,4))</f>
        <v>0.92300000000000004</v>
      </c>
      <c r="L4950" s="134">
        <f>IF('2-E-Communication'!$AI$67="no","",ROUND($I4950,4))</f>
        <v>0.92300000000000004</v>
      </c>
      <c r="M4950" s="134">
        <f>IF('2-E-Communication'!$AI$68="no","",ROUND($I4950,4))</f>
        <v>0.92300000000000004</v>
      </c>
    </row>
    <row r="4951" spans="9:13" x14ac:dyDescent="0.25">
      <c r="I4951" s="134">
        <f t="shared" si="270"/>
        <v>0.92400000000000071</v>
      </c>
      <c r="J4951" s="134">
        <f>IF('2-E-Communication'!$AI$65="no","",ROUND($I4951,4))</f>
        <v>0.92400000000000004</v>
      </c>
      <c r="K4951" s="134">
        <f>IF('2-E-Communication'!$AI$66="no","",ROUND($I4951,4))</f>
        <v>0.92400000000000004</v>
      </c>
      <c r="L4951" s="134">
        <f>IF('2-E-Communication'!$AI$67="no","",ROUND($I4951,4))</f>
        <v>0.92400000000000004</v>
      </c>
      <c r="M4951" s="134">
        <f>IF('2-E-Communication'!$AI$68="no","",ROUND($I4951,4))</f>
        <v>0.92400000000000004</v>
      </c>
    </row>
    <row r="4952" spans="9:13" x14ac:dyDescent="0.25">
      <c r="I4952" s="134">
        <f t="shared" si="270"/>
        <v>0.92500000000000071</v>
      </c>
      <c r="J4952" s="134">
        <f>IF('2-E-Communication'!$AI$65="no","",ROUND($I4952,4))</f>
        <v>0.92500000000000004</v>
      </c>
      <c r="K4952" s="134">
        <f>IF('2-E-Communication'!$AI$66="no","",ROUND($I4952,4))</f>
        <v>0.92500000000000004</v>
      </c>
      <c r="L4952" s="134">
        <f>IF('2-E-Communication'!$AI$67="no","",ROUND($I4952,4))</f>
        <v>0.92500000000000004</v>
      </c>
      <c r="M4952" s="134">
        <f>IF('2-E-Communication'!$AI$68="no","",ROUND($I4952,4))</f>
        <v>0.92500000000000004</v>
      </c>
    </row>
    <row r="4953" spans="9:13" x14ac:dyDescent="0.25">
      <c r="I4953" s="134">
        <f t="shared" si="270"/>
        <v>0.92600000000000071</v>
      </c>
      <c r="J4953" s="134">
        <f>IF('2-E-Communication'!$AI$65="no","",ROUND($I4953,4))</f>
        <v>0.92600000000000005</v>
      </c>
      <c r="K4953" s="134">
        <f>IF('2-E-Communication'!$AI$66="no","",ROUND($I4953,4))</f>
        <v>0.92600000000000005</v>
      </c>
      <c r="L4953" s="134">
        <f>IF('2-E-Communication'!$AI$67="no","",ROUND($I4953,4))</f>
        <v>0.92600000000000005</v>
      </c>
      <c r="M4953" s="134">
        <f>IF('2-E-Communication'!$AI$68="no","",ROUND($I4953,4))</f>
        <v>0.92600000000000005</v>
      </c>
    </row>
    <row r="4954" spans="9:13" x14ac:dyDescent="0.25">
      <c r="I4954" s="134">
        <f t="shared" si="270"/>
        <v>0.92700000000000071</v>
      </c>
      <c r="J4954" s="134">
        <f>IF('2-E-Communication'!$AI$65="no","",ROUND($I4954,4))</f>
        <v>0.92700000000000005</v>
      </c>
      <c r="K4954" s="134">
        <f>IF('2-E-Communication'!$AI$66="no","",ROUND($I4954,4))</f>
        <v>0.92700000000000005</v>
      </c>
      <c r="L4954" s="134">
        <f>IF('2-E-Communication'!$AI$67="no","",ROUND($I4954,4))</f>
        <v>0.92700000000000005</v>
      </c>
      <c r="M4954" s="134">
        <f>IF('2-E-Communication'!$AI$68="no","",ROUND($I4954,4))</f>
        <v>0.92700000000000005</v>
      </c>
    </row>
    <row r="4955" spans="9:13" x14ac:dyDescent="0.25">
      <c r="I4955" s="134">
        <f t="shared" si="270"/>
        <v>0.92800000000000071</v>
      </c>
      <c r="J4955" s="134">
        <f>IF('2-E-Communication'!$AI$65="no","",ROUND($I4955,4))</f>
        <v>0.92800000000000005</v>
      </c>
      <c r="K4955" s="134">
        <f>IF('2-E-Communication'!$AI$66="no","",ROUND($I4955,4))</f>
        <v>0.92800000000000005</v>
      </c>
      <c r="L4955" s="134">
        <f>IF('2-E-Communication'!$AI$67="no","",ROUND($I4955,4))</f>
        <v>0.92800000000000005</v>
      </c>
      <c r="M4955" s="134">
        <f>IF('2-E-Communication'!$AI$68="no","",ROUND($I4955,4))</f>
        <v>0.92800000000000005</v>
      </c>
    </row>
    <row r="4956" spans="9:13" x14ac:dyDescent="0.25">
      <c r="I4956" s="134">
        <f t="shared" si="270"/>
        <v>0.92900000000000071</v>
      </c>
      <c r="J4956" s="134">
        <f>IF('2-E-Communication'!$AI$65="no","",ROUND($I4956,4))</f>
        <v>0.92900000000000005</v>
      </c>
      <c r="K4956" s="134">
        <f>IF('2-E-Communication'!$AI$66="no","",ROUND($I4956,4))</f>
        <v>0.92900000000000005</v>
      </c>
      <c r="L4956" s="134">
        <f>IF('2-E-Communication'!$AI$67="no","",ROUND($I4956,4))</f>
        <v>0.92900000000000005</v>
      </c>
      <c r="M4956" s="134">
        <f>IF('2-E-Communication'!$AI$68="no","",ROUND($I4956,4))</f>
        <v>0.92900000000000005</v>
      </c>
    </row>
    <row r="4957" spans="9:13" x14ac:dyDescent="0.25">
      <c r="I4957" s="134">
        <f t="shared" si="270"/>
        <v>0.93000000000000071</v>
      </c>
      <c r="J4957" s="134">
        <f>IF('2-E-Communication'!$AI$65="no","",ROUND($I4957,4))</f>
        <v>0.93</v>
      </c>
      <c r="K4957" s="134">
        <f>IF('2-E-Communication'!$AI$66="no","",ROUND($I4957,4))</f>
        <v>0.93</v>
      </c>
      <c r="L4957" s="134">
        <f>IF('2-E-Communication'!$AI$67="no","",ROUND($I4957,4))</f>
        <v>0.93</v>
      </c>
      <c r="M4957" s="134">
        <f>IF('2-E-Communication'!$AI$68="no","",ROUND($I4957,4))</f>
        <v>0.93</v>
      </c>
    </row>
    <row r="4958" spans="9:13" x14ac:dyDescent="0.25">
      <c r="I4958" s="134">
        <f t="shared" si="270"/>
        <v>0.93100000000000072</v>
      </c>
      <c r="J4958" s="134">
        <f>IF('2-E-Communication'!$AI$65="no","",ROUND($I4958,4))</f>
        <v>0.93100000000000005</v>
      </c>
      <c r="K4958" s="134">
        <f>IF('2-E-Communication'!$AI$66="no","",ROUND($I4958,4))</f>
        <v>0.93100000000000005</v>
      </c>
      <c r="L4958" s="134">
        <f>IF('2-E-Communication'!$AI$67="no","",ROUND($I4958,4))</f>
        <v>0.93100000000000005</v>
      </c>
      <c r="M4958" s="134">
        <f>IF('2-E-Communication'!$AI$68="no","",ROUND($I4958,4))</f>
        <v>0.93100000000000005</v>
      </c>
    </row>
    <row r="4959" spans="9:13" x14ac:dyDescent="0.25">
      <c r="I4959" s="134">
        <f t="shared" si="270"/>
        <v>0.93200000000000072</v>
      </c>
      <c r="J4959" s="134">
        <f>IF('2-E-Communication'!$AI$65="no","",ROUND($I4959,4))</f>
        <v>0.93200000000000005</v>
      </c>
      <c r="K4959" s="134">
        <f>IF('2-E-Communication'!$AI$66="no","",ROUND($I4959,4))</f>
        <v>0.93200000000000005</v>
      </c>
      <c r="L4959" s="134">
        <f>IF('2-E-Communication'!$AI$67="no","",ROUND($I4959,4))</f>
        <v>0.93200000000000005</v>
      </c>
      <c r="M4959" s="134">
        <f>IF('2-E-Communication'!$AI$68="no","",ROUND($I4959,4))</f>
        <v>0.93200000000000005</v>
      </c>
    </row>
    <row r="4960" spans="9:13" x14ac:dyDescent="0.25">
      <c r="I4960" s="134">
        <f t="shared" si="270"/>
        <v>0.93300000000000072</v>
      </c>
      <c r="J4960" s="134">
        <f>IF('2-E-Communication'!$AI$65="no","",ROUND($I4960,4))</f>
        <v>0.93300000000000005</v>
      </c>
      <c r="K4960" s="134">
        <f>IF('2-E-Communication'!$AI$66="no","",ROUND($I4960,4))</f>
        <v>0.93300000000000005</v>
      </c>
      <c r="L4960" s="134">
        <f>IF('2-E-Communication'!$AI$67="no","",ROUND($I4960,4))</f>
        <v>0.93300000000000005</v>
      </c>
      <c r="M4960" s="134">
        <f>IF('2-E-Communication'!$AI$68="no","",ROUND($I4960,4))</f>
        <v>0.93300000000000005</v>
      </c>
    </row>
    <row r="4961" spans="9:13" x14ac:dyDescent="0.25">
      <c r="I4961" s="134">
        <f t="shared" si="270"/>
        <v>0.93400000000000072</v>
      </c>
      <c r="J4961" s="134">
        <f>IF('2-E-Communication'!$AI$65="no","",ROUND($I4961,4))</f>
        <v>0.93400000000000005</v>
      </c>
      <c r="K4961" s="134">
        <f>IF('2-E-Communication'!$AI$66="no","",ROUND($I4961,4))</f>
        <v>0.93400000000000005</v>
      </c>
      <c r="L4961" s="134">
        <f>IF('2-E-Communication'!$AI$67="no","",ROUND($I4961,4))</f>
        <v>0.93400000000000005</v>
      </c>
      <c r="M4961" s="134">
        <f>IF('2-E-Communication'!$AI$68="no","",ROUND($I4961,4))</f>
        <v>0.93400000000000005</v>
      </c>
    </row>
    <row r="4962" spans="9:13" x14ac:dyDescent="0.25">
      <c r="I4962" s="134">
        <f t="shared" si="270"/>
        <v>0.93500000000000072</v>
      </c>
      <c r="J4962" s="134">
        <f>IF('2-E-Communication'!$AI$65="no","",ROUND($I4962,4))</f>
        <v>0.93500000000000005</v>
      </c>
      <c r="K4962" s="134">
        <f>IF('2-E-Communication'!$AI$66="no","",ROUND($I4962,4))</f>
        <v>0.93500000000000005</v>
      </c>
      <c r="L4962" s="134">
        <f>IF('2-E-Communication'!$AI$67="no","",ROUND($I4962,4))</f>
        <v>0.93500000000000005</v>
      </c>
      <c r="M4962" s="134">
        <f>IF('2-E-Communication'!$AI$68="no","",ROUND($I4962,4))</f>
        <v>0.93500000000000005</v>
      </c>
    </row>
    <row r="4963" spans="9:13" x14ac:dyDescent="0.25">
      <c r="I4963" s="134">
        <f t="shared" si="270"/>
        <v>0.93600000000000072</v>
      </c>
      <c r="J4963" s="134">
        <f>IF('2-E-Communication'!$AI$65="no","",ROUND($I4963,4))</f>
        <v>0.93600000000000005</v>
      </c>
      <c r="K4963" s="134">
        <f>IF('2-E-Communication'!$AI$66="no","",ROUND($I4963,4))</f>
        <v>0.93600000000000005</v>
      </c>
      <c r="L4963" s="134">
        <f>IF('2-E-Communication'!$AI$67="no","",ROUND($I4963,4))</f>
        <v>0.93600000000000005</v>
      </c>
      <c r="M4963" s="134">
        <f>IF('2-E-Communication'!$AI$68="no","",ROUND($I4963,4))</f>
        <v>0.93600000000000005</v>
      </c>
    </row>
    <row r="4964" spans="9:13" x14ac:dyDescent="0.25">
      <c r="I4964" s="134">
        <f t="shared" si="270"/>
        <v>0.93700000000000072</v>
      </c>
      <c r="J4964" s="134">
        <f>IF('2-E-Communication'!$AI$65="no","",ROUND($I4964,4))</f>
        <v>0.93700000000000006</v>
      </c>
      <c r="K4964" s="134">
        <f>IF('2-E-Communication'!$AI$66="no","",ROUND($I4964,4))</f>
        <v>0.93700000000000006</v>
      </c>
      <c r="L4964" s="134">
        <f>IF('2-E-Communication'!$AI$67="no","",ROUND($I4964,4))</f>
        <v>0.93700000000000006</v>
      </c>
      <c r="M4964" s="134">
        <f>IF('2-E-Communication'!$AI$68="no","",ROUND($I4964,4))</f>
        <v>0.93700000000000006</v>
      </c>
    </row>
    <row r="4965" spans="9:13" x14ac:dyDescent="0.25">
      <c r="I4965" s="134">
        <f t="shared" si="270"/>
        <v>0.93800000000000072</v>
      </c>
      <c r="J4965" s="134">
        <f>IF('2-E-Communication'!$AI$65="no","",ROUND($I4965,4))</f>
        <v>0.93799999999999994</v>
      </c>
      <c r="K4965" s="134">
        <f>IF('2-E-Communication'!$AI$66="no","",ROUND($I4965,4))</f>
        <v>0.93799999999999994</v>
      </c>
      <c r="L4965" s="134">
        <f>IF('2-E-Communication'!$AI$67="no","",ROUND($I4965,4))</f>
        <v>0.93799999999999994</v>
      </c>
      <c r="M4965" s="134">
        <f>IF('2-E-Communication'!$AI$68="no","",ROUND($I4965,4))</f>
        <v>0.93799999999999994</v>
      </c>
    </row>
    <row r="4966" spans="9:13" x14ac:dyDescent="0.25">
      <c r="I4966" s="134">
        <f t="shared" si="270"/>
        <v>0.93900000000000072</v>
      </c>
      <c r="J4966" s="134">
        <f>IF('2-E-Communication'!$AI$65="no","",ROUND($I4966,4))</f>
        <v>0.93899999999999995</v>
      </c>
      <c r="K4966" s="134">
        <f>IF('2-E-Communication'!$AI$66="no","",ROUND($I4966,4))</f>
        <v>0.93899999999999995</v>
      </c>
      <c r="L4966" s="134">
        <f>IF('2-E-Communication'!$AI$67="no","",ROUND($I4966,4))</f>
        <v>0.93899999999999995</v>
      </c>
      <c r="M4966" s="134">
        <f>IF('2-E-Communication'!$AI$68="no","",ROUND($I4966,4))</f>
        <v>0.93899999999999995</v>
      </c>
    </row>
    <row r="4967" spans="9:13" x14ac:dyDescent="0.25">
      <c r="I4967" s="134">
        <f t="shared" si="270"/>
        <v>0.94000000000000072</v>
      </c>
      <c r="J4967" s="134">
        <f>IF('2-E-Communication'!$AI$65="no","",ROUND($I4967,4))</f>
        <v>0.94</v>
      </c>
      <c r="K4967" s="134">
        <f>IF('2-E-Communication'!$AI$66="no","",ROUND($I4967,4))</f>
        <v>0.94</v>
      </c>
      <c r="L4967" s="134">
        <f>IF('2-E-Communication'!$AI$67="no","",ROUND($I4967,4))</f>
        <v>0.94</v>
      </c>
      <c r="M4967" s="134">
        <f>IF('2-E-Communication'!$AI$68="no","",ROUND($I4967,4))</f>
        <v>0.94</v>
      </c>
    </row>
    <row r="4968" spans="9:13" x14ac:dyDescent="0.25">
      <c r="I4968" s="134">
        <f t="shared" si="270"/>
        <v>0.94100000000000072</v>
      </c>
      <c r="J4968" s="134">
        <f>IF('2-E-Communication'!$AI$65="no","",ROUND($I4968,4))</f>
        <v>0.94099999999999995</v>
      </c>
      <c r="K4968" s="134">
        <f>IF('2-E-Communication'!$AI$66="no","",ROUND($I4968,4))</f>
        <v>0.94099999999999995</v>
      </c>
      <c r="L4968" s="134">
        <f>IF('2-E-Communication'!$AI$67="no","",ROUND($I4968,4))</f>
        <v>0.94099999999999995</v>
      </c>
      <c r="M4968" s="134">
        <f>IF('2-E-Communication'!$AI$68="no","",ROUND($I4968,4))</f>
        <v>0.94099999999999995</v>
      </c>
    </row>
    <row r="4969" spans="9:13" x14ac:dyDescent="0.25">
      <c r="I4969" s="134">
        <f t="shared" si="270"/>
        <v>0.94200000000000073</v>
      </c>
      <c r="J4969" s="134">
        <f>IF('2-E-Communication'!$AI$65="no","",ROUND($I4969,4))</f>
        <v>0.94199999999999995</v>
      </c>
      <c r="K4969" s="134">
        <f>IF('2-E-Communication'!$AI$66="no","",ROUND($I4969,4))</f>
        <v>0.94199999999999995</v>
      </c>
      <c r="L4969" s="134">
        <f>IF('2-E-Communication'!$AI$67="no","",ROUND($I4969,4))</f>
        <v>0.94199999999999995</v>
      </c>
      <c r="M4969" s="134">
        <f>IF('2-E-Communication'!$AI$68="no","",ROUND($I4969,4))</f>
        <v>0.94199999999999995</v>
      </c>
    </row>
    <row r="4970" spans="9:13" x14ac:dyDescent="0.25">
      <c r="I4970" s="134">
        <f t="shared" si="270"/>
        <v>0.94300000000000073</v>
      </c>
      <c r="J4970" s="134">
        <f>IF('2-E-Communication'!$AI$65="no","",ROUND($I4970,4))</f>
        <v>0.94299999999999995</v>
      </c>
      <c r="K4970" s="134">
        <f>IF('2-E-Communication'!$AI$66="no","",ROUND($I4970,4))</f>
        <v>0.94299999999999995</v>
      </c>
      <c r="L4970" s="134">
        <f>IF('2-E-Communication'!$AI$67="no","",ROUND($I4970,4))</f>
        <v>0.94299999999999995</v>
      </c>
      <c r="M4970" s="134">
        <f>IF('2-E-Communication'!$AI$68="no","",ROUND($I4970,4))</f>
        <v>0.94299999999999995</v>
      </c>
    </row>
    <row r="4971" spans="9:13" x14ac:dyDescent="0.25">
      <c r="I4971" s="134">
        <f t="shared" si="270"/>
        <v>0.94400000000000073</v>
      </c>
      <c r="J4971" s="134">
        <f>IF('2-E-Communication'!$AI$65="no","",ROUND($I4971,4))</f>
        <v>0.94399999999999995</v>
      </c>
      <c r="K4971" s="134">
        <f>IF('2-E-Communication'!$AI$66="no","",ROUND($I4971,4))</f>
        <v>0.94399999999999995</v>
      </c>
      <c r="L4971" s="134">
        <f>IF('2-E-Communication'!$AI$67="no","",ROUND($I4971,4))</f>
        <v>0.94399999999999995</v>
      </c>
      <c r="M4971" s="134">
        <f>IF('2-E-Communication'!$AI$68="no","",ROUND($I4971,4))</f>
        <v>0.94399999999999995</v>
      </c>
    </row>
    <row r="4972" spans="9:13" x14ac:dyDescent="0.25">
      <c r="I4972" s="134">
        <f t="shared" si="270"/>
        <v>0.94500000000000073</v>
      </c>
      <c r="J4972" s="134">
        <f>IF('2-E-Communication'!$AI$65="no","",ROUND($I4972,4))</f>
        <v>0.94499999999999995</v>
      </c>
      <c r="K4972" s="134">
        <f>IF('2-E-Communication'!$AI$66="no","",ROUND($I4972,4))</f>
        <v>0.94499999999999995</v>
      </c>
      <c r="L4972" s="134">
        <f>IF('2-E-Communication'!$AI$67="no","",ROUND($I4972,4))</f>
        <v>0.94499999999999995</v>
      </c>
      <c r="M4972" s="134">
        <f>IF('2-E-Communication'!$AI$68="no","",ROUND($I4972,4))</f>
        <v>0.94499999999999995</v>
      </c>
    </row>
    <row r="4973" spans="9:13" x14ac:dyDescent="0.25">
      <c r="I4973" s="134">
        <f t="shared" si="270"/>
        <v>0.94600000000000073</v>
      </c>
      <c r="J4973" s="134">
        <f>IF('2-E-Communication'!$AI$65="no","",ROUND($I4973,4))</f>
        <v>0.94599999999999995</v>
      </c>
      <c r="K4973" s="134">
        <f>IF('2-E-Communication'!$AI$66="no","",ROUND($I4973,4))</f>
        <v>0.94599999999999995</v>
      </c>
      <c r="L4973" s="134">
        <f>IF('2-E-Communication'!$AI$67="no","",ROUND($I4973,4))</f>
        <v>0.94599999999999995</v>
      </c>
      <c r="M4973" s="134">
        <f>IF('2-E-Communication'!$AI$68="no","",ROUND($I4973,4))</f>
        <v>0.94599999999999995</v>
      </c>
    </row>
    <row r="4974" spans="9:13" x14ac:dyDescent="0.25">
      <c r="I4974" s="134">
        <f t="shared" si="270"/>
        <v>0.94700000000000073</v>
      </c>
      <c r="J4974" s="134">
        <f>IF('2-E-Communication'!$AI$65="no","",ROUND($I4974,4))</f>
        <v>0.94699999999999995</v>
      </c>
      <c r="K4974" s="134">
        <f>IF('2-E-Communication'!$AI$66="no","",ROUND($I4974,4))</f>
        <v>0.94699999999999995</v>
      </c>
      <c r="L4974" s="134">
        <f>IF('2-E-Communication'!$AI$67="no","",ROUND($I4974,4))</f>
        <v>0.94699999999999995</v>
      </c>
      <c r="M4974" s="134">
        <f>IF('2-E-Communication'!$AI$68="no","",ROUND($I4974,4))</f>
        <v>0.94699999999999995</v>
      </c>
    </row>
    <row r="4975" spans="9:13" x14ac:dyDescent="0.25">
      <c r="I4975" s="134">
        <f t="shared" si="270"/>
        <v>0.94800000000000073</v>
      </c>
      <c r="J4975" s="134">
        <f>IF('2-E-Communication'!$AI$65="no","",ROUND($I4975,4))</f>
        <v>0.94799999999999995</v>
      </c>
      <c r="K4975" s="134">
        <f>IF('2-E-Communication'!$AI$66="no","",ROUND($I4975,4))</f>
        <v>0.94799999999999995</v>
      </c>
      <c r="L4975" s="134">
        <f>IF('2-E-Communication'!$AI$67="no","",ROUND($I4975,4))</f>
        <v>0.94799999999999995</v>
      </c>
      <c r="M4975" s="134">
        <f>IF('2-E-Communication'!$AI$68="no","",ROUND($I4975,4))</f>
        <v>0.94799999999999995</v>
      </c>
    </row>
    <row r="4976" spans="9:13" x14ac:dyDescent="0.25">
      <c r="I4976" s="134">
        <f t="shared" si="270"/>
        <v>0.94900000000000073</v>
      </c>
      <c r="J4976" s="134">
        <f>IF('2-E-Communication'!$AI$65="no","",ROUND($I4976,4))</f>
        <v>0.94899999999999995</v>
      </c>
      <c r="K4976" s="134">
        <f>IF('2-E-Communication'!$AI$66="no","",ROUND($I4976,4))</f>
        <v>0.94899999999999995</v>
      </c>
      <c r="L4976" s="134">
        <f>IF('2-E-Communication'!$AI$67="no","",ROUND($I4976,4))</f>
        <v>0.94899999999999995</v>
      </c>
      <c r="M4976" s="134">
        <f>IF('2-E-Communication'!$AI$68="no","",ROUND($I4976,4))</f>
        <v>0.94899999999999995</v>
      </c>
    </row>
    <row r="4977" spans="9:13" x14ac:dyDescent="0.25">
      <c r="I4977" s="134">
        <f t="shared" si="270"/>
        <v>0.95000000000000073</v>
      </c>
      <c r="J4977" s="134">
        <f>IF('2-E-Communication'!$AI$65="no","",ROUND($I4977,4))</f>
        <v>0.95</v>
      </c>
      <c r="K4977" s="134">
        <f>IF('2-E-Communication'!$AI$66="no","",ROUND($I4977,4))</f>
        <v>0.95</v>
      </c>
      <c r="L4977" s="134">
        <f>IF('2-E-Communication'!$AI$67="no","",ROUND($I4977,4))</f>
        <v>0.95</v>
      </c>
      <c r="M4977" s="134">
        <f>IF('2-E-Communication'!$AI$68="no","",ROUND($I4977,4))</f>
        <v>0.95</v>
      </c>
    </row>
    <row r="4978" spans="9:13" x14ac:dyDescent="0.25">
      <c r="I4978" s="134">
        <f t="shared" si="270"/>
        <v>0.95100000000000073</v>
      </c>
      <c r="J4978" s="134">
        <f>IF('2-E-Communication'!$AI$65="no","",ROUND($I4978,4))</f>
        <v>0.95099999999999996</v>
      </c>
      <c r="K4978" s="134">
        <f>IF('2-E-Communication'!$AI$66="no","",ROUND($I4978,4))</f>
        <v>0.95099999999999996</v>
      </c>
      <c r="L4978" s="134">
        <f>IF('2-E-Communication'!$AI$67="no","",ROUND($I4978,4))</f>
        <v>0.95099999999999996</v>
      </c>
      <c r="M4978" s="134">
        <f>IF('2-E-Communication'!$AI$68="no","",ROUND($I4978,4))</f>
        <v>0.95099999999999996</v>
      </c>
    </row>
    <row r="4979" spans="9:13" x14ac:dyDescent="0.25">
      <c r="I4979" s="134">
        <f t="shared" si="270"/>
        <v>0.95200000000000073</v>
      </c>
      <c r="J4979" s="134">
        <f>IF('2-E-Communication'!$AI$65="no","",ROUND($I4979,4))</f>
        <v>0.95199999999999996</v>
      </c>
      <c r="K4979" s="134">
        <f>IF('2-E-Communication'!$AI$66="no","",ROUND($I4979,4))</f>
        <v>0.95199999999999996</v>
      </c>
      <c r="L4979" s="134">
        <f>IF('2-E-Communication'!$AI$67="no","",ROUND($I4979,4))</f>
        <v>0.95199999999999996</v>
      </c>
      <c r="M4979" s="134">
        <f>IF('2-E-Communication'!$AI$68="no","",ROUND($I4979,4))</f>
        <v>0.95199999999999996</v>
      </c>
    </row>
    <row r="4980" spans="9:13" x14ac:dyDescent="0.25">
      <c r="I4980" s="134">
        <f t="shared" ref="I4980:I5027" si="271">I4979+0.001</f>
        <v>0.95300000000000074</v>
      </c>
      <c r="J4980" s="134">
        <f>IF('2-E-Communication'!$AI$65="no","",ROUND($I4980,4))</f>
        <v>0.95299999999999996</v>
      </c>
      <c r="K4980" s="134">
        <f>IF('2-E-Communication'!$AI$66="no","",ROUND($I4980,4))</f>
        <v>0.95299999999999996</v>
      </c>
      <c r="L4980" s="134">
        <f>IF('2-E-Communication'!$AI$67="no","",ROUND($I4980,4))</f>
        <v>0.95299999999999996</v>
      </c>
      <c r="M4980" s="134">
        <f>IF('2-E-Communication'!$AI$68="no","",ROUND($I4980,4))</f>
        <v>0.95299999999999996</v>
      </c>
    </row>
    <row r="4981" spans="9:13" x14ac:dyDescent="0.25">
      <c r="I4981" s="134">
        <f t="shared" si="271"/>
        <v>0.95400000000000074</v>
      </c>
      <c r="J4981" s="134">
        <f>IF('2-E-Communication'!$AI$65="no","",ROUND($I4981,4))</f>
        <v>0.95399999999999996</v>
      </c>
      <c r="K4981" s="134">
        <f>IF('2-E-Communication'!$AI$66="no","",ROUND($I4981,4))</f>
        <v>0.95399999999999996</v>
      </c>
      <c r="L4981" s="134">
        <f>IF('2-E-Communication'!$AI$67="no","",ROUND($I4981,4))</f>
        <v>0.95399999999999996</v>
      </c>
      <c r="M4981" s="134">
        <f>IF('2-E-Communication'!$AI$68="no","",ROUND($I4981,4))</f>
        <v>0.95399999999999996</v>
      </c>
    </row>
    <row r="4982" spans="9:13" x14ac:dyDescent="0.25">
      <c r="I4982" s="134">
        <f t="shared" si="271"/>
        <v>0.95500000000000074</v>
      </c>
      <c r="J4982" s="134">
        <f>IF('2-E-Communication'!$AI$65="no","",ROUND($I4982,4))</f>
        <v>0.95499999999999996</v>
      </c>
      <c r="K4982" s="134">
        <f>IF('2-E-Communication'!$AI$66="no","",ROUND($I4982,4))</f>
        <v>0.95499999999999996</v>
      </c>
      <c r="L4982" s="134">
        <f>IF('2-E-Communication'!$AI$67="no","",ROUND($I4982,4))</f>
        <v>0.95499999999999996</v>
      </c>
      <c r="M4982" s="134">
        <f>IF('2-E-Communication'!$AI$68="no","",ROUND($I4982,4))</f>
        <v>0.95499999999999996</v>
      </c>
    </row>
    <row r="4983" spans="9:13" x14ac:dyDescent="0.25">
      <c r="I4983" s="134">
        <f t="shared" si="271"/>
        <v>0.95600000000000074</v>
      </c>
      <c r="J4983" s="134">
        <f>IF('2-E-Communication'!$AI$65="no","",ROUND($I4983,4))</f>
        <v>0.95599999999999996</v>
      </c>
      <c r="K4983" s="134">
        <f>IF('2-E-Communication'!$AI$66="no","",ROUND($I4983,4))</f>
        <v>0.95599999999999996</v>
      </c>
      <c r="L4983" s="134">
        <f>IF('2-E-Communication'!$AI$67="no","",ROUND($I4983,4))</f>
        <v>0.95599999999999996</v>
      </c>
      <c r="M4983" s="134">
        <f>IF('2-E-Communication'!$AI$68="no","",ROUND($I4983,4))</f>
        <v>0.95599999999999996</v>
      </c>
    </row>
    <row r="4984" spans="9:13" x14ac:dyDescent="0.25">
      <c r="I4984" s="134">
        <f t="shared" si="271"/>
        <v>0.95700000000000074</v>
      </c>
      <c r="J4984" s="134">
        <f>IF('2-E-Communication'!$AI$65="no","",ROUND($I4984,4))</f>
        <v>0.95699999999999996</v>
      </c>
      <c r="K4984" s="134">
        <f>IF('2-E-Communication'!$AI$66="no","",ROUND($I4984,4))</f>
        <v>0.95699999999999996</v>
      </c>
      <c r="L4984" s="134">
        <f>IF('2-E-Communication'!$AI$67="no","",ROUND($I4984,4))</f>
        <v>0.95699999999999996</v>
      </c>
      <c r="M4984" s="134">
        <f>IF('2-E-Communication'!$AI$68="no","",ROUND($I4984,4))</f>
        <v>0.95699999999999996</v>
      </c>
    </row>
    <row r="4985" spans="9:13" x14ac:dyDescent="0.25">
      <c r="I4985" s="134">
        <f t="shared" si="271"/>
        <v>0.95800000000000074</v>
      </c>
      <c r="J4985" s="134">
        <f>IF('2-E-Communication'!$AI$65="no","",ROUND($I4985,4))</f>
        <v>0.95799999999999996</v>
      </c>
      <c r="K4985" s="134">
        <f>IF('2-E-Communication'!$AI$66="no","",ROUND($I4985,4))</f>
        <v>0.95799999999999996</v>
      </c>
      <c r="L4985" s="134">
        <f>IF('2-E-Communication'!$AI$67="no","",ROUND($I4985,4))</f>
        <v>0.95799999999999996</v>
      </c>
      <c r="M4985" s="134">
        <f>IF('2-E-Communication'!$AI$68="no","",ROUND($I4985,4))</f>
        <v>0.95799999999999996</v>
      </c>
    </row>
    <row r="4986" spans="9:13" x14ac:dyDescent="0.25">
      <c r="I4986" s="134">
        <f t="shared" si="271"/>
        <v>0.95900000000000074</v>
      </c>
      <c r="J4986" s="134">
        <f>IF('2-E-Communication'!$AI$65="no","",ROUND($I4986,4))</f>
        <v>0.95899999999999996</v>
      </c>
      <c r="K4986" s="134">
        <f>IF('2-E-Communication'!$AI$66="no","",ROUND($I4986,4))</f>
        <v>0.95899999999999996</v>
      </c>
      <c r="L4986" s="134">
        <f>IF('2-E-Communication'!$AI$67="no","",ROUND($I4986,4))</f>
        <v>0.95899999999999996</v>
      </c>
      <c r="M4986" s="134">
        <f>IF('2-E-Communication'!$AI$68="no","",ROUND($I4986,4))</f>
        <v>0.95899999999999996</v>
      </c>
    </row>
    <row r="4987" spans="9:13" x14ac:dyDescent="0.25">
      <c r="I4987" s="134">
        <f t="shared" si="271"/>
        <v>0.96000000000000074</v>
      </c>
      <c r="J4987" s="134">
        <f>IF('2-E-Communication'!$AI$65="no","",ROUND($I4987,4))</f>
        <v>0.96</v>
      </c>
      <c r="K4987" s="134">
        <f>IF('2-E-Communication'!$AI$66="no","",ROUND($I4987,4))</f>
        <v>0.96</v>
      </c>
      <c r="L4987" s="134">
        <f>IF('2-E-Communication'!$AI$67="no","",ROUND($I4987,4))</f>
        <v>0.96</v>
      </c>
      <c r="M4987" s="134">
        <f>IF('2-E-Communication'!$AI$68="no","",ROUND($I4987,4))</f>
        <v>0.96</v>
      </c>
    </row>
    <row r="4988" spans="9:13" x14ac:dyDescent="0.25">
      <c r="I4988" s="134">
        <f t="shared" si="271"/>
        <v>0.96100000000000074</v>
      </c>
      <c r="J4988" s="134">
        <f>IF('2-E-Communication'!$AI$65="no","",ROUND($I4988,4))</f>
        <v>0.96099999999999997</v>
      </c>
      <c r="K4988" s="134">
        <f>IF('2-E-Communication'!$AI$66="no","",ROUND($I4988,4))</f>
        <v>0.96099999999999997</v>
      </c>
      <c r="L4988" s="134">
        <f>IF('2-E-Communication'!$AI$67="no","",ROUND($I4988,4))</f>
        <v>0.96099999999999997</v>
      </c>
      <c r="M4988" s="134">
        <f>IF('2-E-Communication'!$AI$68="no","",ROUND($I4988,4))</f>
        <v>0.96099999999999997</v>
      </c>
    </row>
    <row r="4989" spans="9:13" x14ac:dyDescent="0.25">
      <c r="I4989" s="134">
        <f t="shared" si="271"/>
        <v>0.96200000000000074</v>
      </c>
      <c r="J4989" s="134">
        <f>IF('2-E-Communication'!$AI$65="no","",ROUND($I4989,4))</f>
        <v>0.96199999999999997</v>
      </c>
      <c r="K4989" s="134">
        <f>IF('2-E-Communication'!$AI$66="no","",ROUND($I4989,4))</f>
        <v>0.96199999999999997</v>
      </c>
      <c r="L4989" s="134">
        <f>IF('2-E-Communication'!$AI$67="no","",ROUND($I4989,4))</f>
        <v>0.96199999999999997</v>
      </c>
      <c r="M4989" s="134">
        <f>IF('2-E-Communication'!$AI$68="no","",ROUND($I4989,4))</f>
        <v>0.96199999999999997</v>
      </c>
    </row>
    <row r="4990" spans="9:13" x14ac:dyDescent="0.25">
      <c r="I4990" s="134">
        <f t="shared" si="271"/>
        <v>0.96300000000000074</v>
      </c>
      <c r="J4990" s="134">
        <f>IF('2-E-Communication'!$AI$65="no","",ROUND($I4990,4))</f>
        <v>0.96299999999999997</v>
      </c>
      <c r="K4990" s="134">
        <f>IF('2-E-Communication'!$AI$66="no","",ROUND($I4990,4))</f>
        <v>0.96299999999999997</v>
      </c>
      <c r="L4990" s="134">
        <f>IF('2-E-Communication'!$AI$67="no","",ROUND($I4990,4))</f>
        <v>0.96299999999999997</v>
      </c>
      <c r="M4990" s="134">
        <f>IF('2-E-Communication'!$AI$68="no","",ROUND($I4990,4))</f>
        <v>0.96299999999999997</v>
      </c>
    </row>
    <row r="4991" spans="9:13" x14ac:dyDescent="0.25">
      <c r="I4991" s="134">
        <f t="shared" si="271"/>
        <v>0.96400000000000075</v>
      </c>
      <c r="J4991" s="134">
        <f>IF('2-E-Communication'!$AI$65="no","",ROUND($I4991,4))</f>
        <v>0.96399999999999997</v>
      </c>
      <c r="K4991" s="134">
        <f>IF('2-E-Communication'!$AI$66="no","",ROUND($I4991,4))</f>
        <v>0.96399999999999997</v>
      </c>
      <c r="L4991" s="134">
        <f>IF('2-E-Communication'!$AI$67="no","",ROUND($I4991,4))</f>
        <v>0.96399999999999997</v>
      </c>
      <c r="M4991" s="134">
        <f>IF('2-E-Communication'!$AI$68="no","",ROUND($I4991,4))</f>
        <v>0.96399999999999997</v>
      </c>
    </row>
    <row r="4992" spans="9:13" x14ac:dyDescent="0.25">
      <c r="I4992" s="134">
        <f t="shared" si="271"/>
        <v>0.96500000000000075</v>
      </c>
      <c r="J4992" s="134">
        <f>IF('2-E-Communication'!$AI$65="no","",ROUND($I4992,4))</f>
        <v>0.96499999999999997</v>
      </c>
      <c r="K4992" s="134">
        <f>IF('2-E-Communication'!$AI$66="no","",ROUND($I4992,4))</f>
        <v>0.96499999999999997</v>
      </c>
      <c r="L4992" s="134">
        <f>IF('2-E-Communication'!$AI$67="no","",ROUND($I4992,4))</f>
        <v>0.96499999999999997</v>
      </c>
      <c r="M4992" s="134">
        <f>IF('2-E-Communication'!$AI$68="no","",ROUND($I4992,4))</f>
        <v>0.96499999999999997</v>
      </c>
    </row>
    <row r="4993" spans="9:13" x14ac:dyDescent="0.25">
      <c r="I4993" s="134">
        <f t="shared" si="271"/>
        <v>0.96600000000000075</v>
      </c>
      <c r="J4993" s="134">
        <f>IF('2-E-Communication'!$AI$65="no","",ROUND($I4993,4))</f>
        <v>0.96599999999999997</v>
      </c>
      <c r="K4993" s="134">
        <f>IF('2-E-Communication'!$AI$66="no","",ROUND($I4993,4))</f>
        <v>0.96599999999999997</v>
      </c>
      <c r="L4993" s="134">
        <f>IF('2-E-Communication'!$AI$67="no","",ROUND($I4993,4))</f>
        <v>0.96599999999999997</v>
      </c>
      <c r="M4993" s="134">
        <f>IF('2-E-Communication'!$AI$68="no","",ROUND($I4993,4))</f>
        <v>0.96599999999999997</v>
      </c>
    </row>
    <row r="4994" spans="9:13" x14ac:dyDescent="0.25">
      <c r="I4994" s="134">
        <f t="shared" si="271"/>
        <v>0.96700000000000075</v>
      </c>
      <c r="J4994" s="134">
        <f>IF('2-E-Communication'!$AI$65="no","",ROUND($I4994,4))</f>
        <v>0.96699999999999997</v>
      </c>
      <c r="K4994" s="134">
        <f>IF('2-E-Communication'!$AI$66="no","",ROUND($I4994,4))</f>
        <v>0.96699999999999997</v>
      </c>
      <c r="L4994" s="134">
        <f>IF('2-E-Communication'!$AI$67="no","",ROUND($I4994,4))</f>
        <v>0.96699999999999997</v>
      </c>
      <c r="M4994" s="134">
        <f>IF('2-E-Communication'!$AI$68="no","",ROUND($I4994,4))</f>
        <v>0.96699999999999997</v>
      </c>
    </row>
    <row r="4995" spans="9:13" x14ac:dyDescent="0.25">
      <c r="I4995" s="134">
        <f t="shared" si="271"/>
        <v>0.96800000000000075</v>
      </c>
      <c r="J4995" s="134">
        <f>IF('2-E-Communication'!$AI$65="no","",ROUND($I4995,4))</f>
        <v>0.96799999999999997</v>
      </c>
      <c r="K4995" s="134">
        <f>IF('2-E-Communication'!$AI$66="no","",ROUND($I4995,4))</f>
        <v>0.96799999999999997</v>
      </c>
      <c r="L4995" s="134">
        <f>IF('2-E-Communication'!$AI$67="no","",ROUND($I4995,4))</f>
        <v>0.96799999999999997</v>
      </c>
      <c r="M4995" s="134">
        <f>IF('2-E-Communication'!$AI$68="no","",ROUND($I4995,4))</f>
        <v>0.96799999999999997</v>
      </c>
    </row>
    <row r="4996" spans="9:13" x14ac:dyDescent="0.25">
      <c r="I4996" s="134">
        <f t="shared" si="271"/>
        <v>0.96900000000000075</v>
      </c>
      <c r="J4996" s="134">
        <f>IF('2-E-Communication'!$AI$65="no","",ROUND($I4996,4))</f>
        <v>0.96899999999999997</v>
      </c>
      <c r="K4996" s="134">
        <f>IF('2-E-Communication'!$AI$66="no","",ROUND($I4996,4))</f>
        <v>0.96899999999999997</v>
      </c>
      <c r="L4996" s="134">
        <f>IF('2-E-Communication'!$AI$67="no","",ROUND($I4996,4))</f>
        <v>0.96899999999999997</v>
      </c>
      <c r="M4996" s="134">
        <f>IF('2-E-Communication'!$AI$68="no","",ROUND($I4996,4))</f>
        <v>0.96899999999999997</v>
      </c>
    </row>
    <row r="4997" spans="9:13" x14ac:dyDescent="0.25">
      <c r="I4997" s="134">
        <f t="shared" si="271"/>
        <v>0.97000000000000075</v>
      </c>
      <c r="J4997" s="134">
        <f>IF('2-E-Communication'!$AI$65="no","",ROUND($I4997,4))</f>
        <v>0.97</v>
      </c>
      <c r="K4997" s="134">
        <f>IF('2-E-Communication'!$AI$66="no","",ROUND($I4997,4))</f>
        <v>0.97</v>
      </c>
      <c r="L4997" s="134">
        <f>IF('2-E-Communication'!$AI$67="no","",ROUND($I4997,4))</f>
        <v>0.97</v>
      </c>
      <c r="M4997" s="134">
        <f>IF('2-E-Communication'!$AI$68="no","",ROUND($I4997,4))</f>
        <v>0.97</v>
      </c>
    </row>
    <row r="4998" spans="9:13" x14ac:dyDescent="0.25">
      <c r="I4998" s="134">
        <f t="shared" si="271"/>
        <v>0.97100000000000075</v>
      </c>
      <c r="J4998" s="134">
        <f>IF('2-E-Communication'!$AI$65="no","",ROUND($I4998,4))</f>
        <v>0.97099999999999997</v>
      </c>
      <c r="K4998" s="134">
        <f>IF('2-E-Communication'!$AI$66="no","",ROUND($I4998,4))</f>
        <v>0.97099999999999997</v>
      </c>
      <c r="L4998" s="134">
        <f>IF('2-E-Communication'!$AI$67="no","",ROUND($I4998,4))</f>
        <v>0.97099999999999997</v>
      </c>
      <c r="M4998" s="134">
        <f>IF('2-E-Communication'!$AI$68="no","",ROUND($I4998,4))</f>
        <v>0.97099999999999997</v>
      </c>
    </row>
    <row r="4999" spans="9:13" x14ac:dyDescent="0.25">
      <c r="I4999" s="134">
        <f t="shared" si="271"/>
        <v>0.97200000000000075</v>
      </c>
      <c r="J4999" s="134">
        <f>IF('2-E-Communication'!$AI$65="no","",ROUND($I4999,4))</f>
        <v>0.97199999999999998</v>
      </c>
      <c r="K4999" s="134">
        <f>IF('2-E-Communication'!$AI$66="no","",ROUND($I4999,4))</f>
        <v>0.97199999999999998</v>
      </c>
      <c r="L4999" s="134">
        <f>IF('2-E-Communication'!$AI$67="no","",ROUND($I4999,4))</f>
        <v>0.97199999999999998</v>
      </c>
      <c r="M4999" s="134">
        <f>IF('2-E-Communication'!$AI$68="no","",ROUND($I4999,4))</f>
        <v>0.97199999999999998</v>
      </c>
    </row>
    <row r="5000" spans="9:13" x14ac:dyDescent="0.25">
      <c r="I5000" s="134">
        <f t="shared" si="271"/>
        <v>0.97300000000000075</v>
      </c>
      <c r="J5000" s="134">
        <f>IF('2-E-Communication'!$AI$65="no","",ROUND($I5000,4))</f>
        <v>0.97299999999999998</v>
      </c>
      <c r="K5000" s="134">
        <f>IF('2-E-Communication'!$AI$66="no","",ROUND($I5000,4))</f>
        <v>0.97299999999999998</v>
      </c>
      <c r="L5000" s="134">
        <f>IF('2-E-Communication'!$AI$67="no","",ROUND($I5000,4))</f>
        <v>0.97299999999999998</v>
      </c>
      <c r="M5000" s="134">
        <f>IF('2-E-Communication'!$AI$68="no","",ROUND($I5000,4))</f>
        <v>0.97299999999999998</v>
      </c>
    </row>
    <row r="5001" spans="9:13" x14ac:dyDescent="0.25">
      <c r="I5001" s="134">
        <f t="shared" si="271"/>
        <v>0.97400000000000075</v>
      </c>
      <c r="J5001" s="134">
        <f>IF('2-E-Communication'!$AI$65="no","",ROUND($I5001,4))</f>
        <v>0.97399999999999998</v>
      </c>
      <c r="K5001" s="134">
        <f>IF('2-E-Communication'!$AI$66="no","",ROUND($I5001,4))</f>
        <v>0.97399999999999998</v>
      </c>
      <c r="L5001" s="134">
        <f>IF('2-E-Communication'!$AI$67="no","",ROUND($I5001,4))</f>
        <v>0.97399999999999998</v>
      </c>
      <c r="M5001" s="134">
        <f>IF('2-E-Communication'!$AI$68="no","",ROUND($I5001,4))</f>
        <v>0.97399999999999998</v>
      </c>
    </row>
    <row r="5002" spans="9:13" x14ac:dyDescent="0.25">
      <c r="I5002" s="134">
        <f t="shared" si="271"/>
        <v>0.97500000000000075</v>
      </c>
      <c r="J5002" s="134">
        <f>IF('2-E-Communication'!$AI$65="no","",ROUND($I5002,4))</f>
        <v>0.97499999999999998</v>
      </c>
      <c r="K5002" s="134">
        <f>IF('2-E-Communication'!$AI$66="no","",ROUND($I5002,4))</f>
        <v>0.97499999999999998</v>
      </c>
      <c r="L5002" s="134">
        <f>IF('2-E-Communication'!$AI$67="no","",ROUND($I5002,4))</f>
        <v>0.97499999999999998</v>
      </c>
      <c r="M5002" s="134">
        <f>IF('2-E-Communication'!$AI$68="no","",ROUND($I5002,4))</f>
        <v>0.97499999999999998</v>
      </c>
    </row>
    <row r="5003" spans="9:13" x14ac:dyDescent="0.25">
      <c r="I5003" s="134">
        <f t="shared" si="271"/>
        <v>0.97600000000000076</v>
      </c>
      <c r="J5003" s="134">
        <f>IF('2-E-Communication'!$AI$65="no","",ROUND($I5003,4))</f>
        <v>0.97599999999999998</v>
      </c>
      <c r="K5003" s="134">
        <f>IF('2-E-Communication'!$AI$66="no","",ROUND($I5003,4))</f>
        <v>0.97599999999999998</v>
      </c>
      <c r="L5003" s="134">
        <f>IF('2-E-Communication'!$AI$67="no","",ROUND($I5003,4))</f>
        <v>0.97599999999999998</v>
      </c>
      <c r="M5003" s="134">
        <f>IF('2-E-Communication'!$AI$68="no","",ROUND($I5003,4))</f>
        <v>0.97599999999999998</v>
      </c>
    </row>
    <row r="5004" spans="9:13" x14ac:dyDescent="0.25">
      <c r="I5004" s="134">
        <f t="shared" si="271"/>
        <v>0.97700000000000076</v>
      </c>
      <c r="J5004" s="134">
        <f>IF('2-E-Communication'!$AI$65="no","",ROUND($I5004,4))</f>
        <v>0.97699999999999998</v>
      </c>
      <c r="K5004" s="134">
        <f>IF('2-E-Communication'!$AI$66="no","",ROUND($I5004,4))</f>
        <v>0.97699999999999998</v>
      </c>
      <c r="L5004" s="134">
        <f>IF('2-E-Communication'!$AI$67="no","",ROUND($I5004,4))</f>
        <v>0.97699999999999998</v>
      </c>
      <c r="M5004" s="134">
        <f>IF('2-E-Communication'!$AI$68="no","",ROUND($I5004,4))</f>
        <v>0.97699999999999998</v>
      </c>
    </row>
    <row r="5005" spans="9:13" x14ac:dyDescent="0.25">
      <c r="I5005" s="134">
        <f t="shared" si="271"/>
        <v>0.97800000000000076</v>
      </c>
      <c r="J5005" s="134">
        <f>IF('2-E-Communication'!$AI$65="no","",ROUND($I5005,4))</f>
        <v>0.97799999999999998</v>
      </c>
      <c r="K5005" s="134">
        <f>IF('2-E-Communication'!$AI$66="no","",ROUND($I5005,4))</f>
        <v>0.97799999999999998</v>
      </c>
      <c r="L5005" s="134">
        <f>IF('2-E-Communication'!$AI$67="no","",ROUND($I5005,4))</f>
        <v>0.97799999999999998</v>
      </c>
      <c r="M5005" s="134">
        <f>IF('2-E-Communication'!$AI$68="no","",ROUND($I5005,4))</f>
        <v>0.97799999999999998</v>
      </c>
    </row>
    <row r="5006" spans="9:13" x14ac:dyDescent="0.25">
      <c r="I5006" s="134">
        <f t="shared" si="271"/>
        <v>0.97900000000000076</v>
      </c>
      <c r="J5006" s="134">
        <f>IF('2-E-Communication'!$AI$65="no","",ROUND($I5006,4))</f>
        <v>0.97899999999999998</v>
      </c>
      <c r="K5006" s="134">
        <f>IF('2-E-Communication'!$AI$66="no","",ROUND($I5006,4))</f>
        <v>0.97899999999999998</v>
      </c>
      <c r="L5006" s="134">
        <f>IF('2-E-Communication'!$AI$67="no","",ROUND($I5006,4))</f>
        <v>0.97899999999999998</v>
      </c>
      <c r="M5006" s="134">
        <f>IF('2-E-Communication'!$AI$68="no","",ROUND($I5006,4))</f>
        <v>0.97899999999999998</v>
      </c>
    </row>
    <row r="5007" spans="9:13" x14ac:dyDescent="0.25">
      <c r="I5007" s="134">
        <f t="shared" si="271"/>
        <v>0.98000000000000076</v>
      </c>
      <c r="J5007" s="134">
        <f>IF('2-E-Communication'!$AI$65="no","",ROUND($I5007,4))</f>
        <v>0.98</v>
      </c>
      <c r="K5007" s="134">
        <f>IF('2-E-Communication'!$AI$66="no","",ROUND($I5007,4))</f>
        <v>0.98</v>
      </c>
      <c r="L5007" s="134">
        <f>IF('2-E-Communication'!$AI$67="no","",ROUND($I5007,4))</f>
        <v>0.98</v>
      </c>
      <c r="M5007" s="134">
        <f>IF('2-E-Communication'!$AI$68="no","",ROUND($I5007,4))</f>
        <v>0.98</v>
      </c>
    </row>
    <row r="5008" spans="9:13" x14ac:dyDescent="0.25">
      <c r="I5008" s="134">
        <f t="shared" si="271"/>
        <v>0.98100000000000076</v>
      </c>
      <c r="J5008" s="134">
        <f>IF('2-E-Communication'!$AI$65="no","",ROUND($I5008,4))</f>
        <v>0.98099999999999998</v>
      </c>
      <c r="K5008" s="134">
        <f>IF('2-E-Communication'!$AI$66="no","",ROUND($I5008,4))</f>
        <v>0.98099999999999998</v>
      </c>
      <c r="L5008" s="134">
        <f>IF('2-E-Communication'!$AI$67="no","",ROUND($I5008,4))</f>
        <v>0.98099999999999998</v>
      </c>
      <c r="M5008" s="134">
        <f>IF('2-E-Communication'!$AI$68="no","",ROUND($I5008,4))</f>
        <v>0.98099999999999998</v>
      </c>
    </row>
    <row r="5009" spans="9:13" x14ac:dyDescent="0.25">
      <c r="I5009" s="134">
        <f t="shared" si="271"/>
        <v>0.98200000000000076</v>
      </c>
      <c r="J5009" s="134">
        <f>IF('2-E-Communication'!$AI$65="no","",ROUND($I5009,4))</f>
        <v>0.98199999999999998</v>
      </c>
      <c r="K5009" s="134">
        <f>IF('2-E-Communication'!$AI$66="no","",ROUND($I5009,4))</f>
        <v>0.98199999999999998</v>
      </c>
      <c r="L5009" s="134">
        <f>IF('2-E-Communication'!$AI$67="no","",ROUND($I5009,4))</f>
        <v>0.98199999999999998</v>
      </c>
      <c r="M5009" s="134">
        <f>IF('2-E-Communication'!$AI$68="no","",ROUND($I5009,4))</f>
        <v>0.98199999999999998</v>
      </c>
    </row>
    <row r="5010" spans="9:13" x14ac:dyDescent="0.25">
      <c r="I5010" s="134">
        <f t="shared" si="271"/>
        <v>0.98300000000000076</v>
      </c>
      <c r="J5010" s="134">
        <f>IF('2-E-Communication'!$AI$65="no","",ROUND($I5010,4))</f>
        <v>0.98299999999999998</v>
      </c>
      <c r="K5010" s="134">
        <f>IF('2-E-Communication'!$AI$66="no","",ROUND($I5010,4))</f>
        <v>0.98299999999999998</v>
      </c>
      <c r="L5010" s="134">
        <f>IF('2-E-Communication'!$AI$67="no","",ROUND($I5010,4))</f>
        <v>0.98299999999999998</v>
      </c>
      <c r="M5010" s="134">
        <f>IF('2-E-Communication'!$AI$68="no","",ROUND($I5010,4))</f>
        <v>0.98299999999999998</v>
      </c>
    </row>
    <row r="5011" spans="9:13" x14ac:dyDescent="0.25">
      <c r="I5011" s="134">
        <f t="shared" si="271"/>
        <v>0.98400000000000076</v>
      </c>
      <c r="J5011" s="134">
        <f>IF('2-E-Communication'!$AI$65="no","",ROUND($I5011,4))</f>
        <v>0.98399999999999999</v>
      </c>
      <c r="K5011" s="134">
        <f>IF('2-E-Communication'!$AI$66="no","",ROUND($I5011,4))</f>
        <v>0.98399999999999999</v>
      </c>
      <c r="L5011" s="134">
        <f>IF('2-E-Communication'!$AI$67="no","",ROUND($I5011,4))</f>
        <v>0.98399999999999999</v>
      </c>
      <c r="M5011" s="134">
        <f>IF('2-E-Communication'!$AI$68="no","",ROUND($I5011,4))</f>
        <v>0.98399999999999999</v>
      </c>
    </row>
    <row r="5012" spans="9:13" x14ac:dyDescent="0.25">
      <c r="I5012" s="134">
        <f t="shared" si="271"/>
        <v>0.98500000000000076</v>
      </c>
      <c r="J5012" s="134">
        <f>IF('2-E-Communication'!$AI$65="no","",ROUND($I5012,4))</f>
        <v>0.98499999999999999</v>
      </c>
      <c r="K5012" s="134">
        <f>IF('2-E-Communication'!$AI$66="no","",ROUND($I5012,4))</f>
        <v>0.98499999999999999</v>
      </c>
      <c r="L5012" s="134">
        <f>IF('2-E-Communication'!$AI$67="no","",ROUND($I5012,4))</f>
        <v>0.98499999999999999</v>
      </c>
      <c r="M5012" s="134">
        <f>IF('2-E-Communication'!$AI$68="no","",ROUND($I5012,4))</f>
        <v>0.98499999999999999</v>
      </c>
    </row>
    <row r="5013" spans="9:13" x14ac:dyDescent="0.25">
      <c r="I5013" s="134">
        <f t="shared" si="271"/>
        <v>0.98600000000000076</v>
      </c>
      <c r="J5013" s="134">
        <f>IF('2-E-Communication'!$AI$65="no","",ROUND($I5013,4))</f>
        <v>0.98599999999999999</v>
      </c>
      <c r="K5013" s="134">
        <f>IF('2-E-Communication'!$AI$66="no","",ROUND($I5013,4))</f>
        <v>0.98599999999999999</v>
      </c>
      <c r="L5013" s="134">
        <f>IF('2-E-Communication'!$AI$67="no","",ROUND($I5013,4))</f>
        <v>0.98599999999999999</v>
      </c>
      <c r="M5013" s="134">
        <f>IF('2-E-Communication'!$AI$68="no","",ROUND($I5013,4))</f>
        <v>0.98599999999999999</v>
      </c>
    </row>
    <row r="5014" spans="9:13" x14ac:dyDescent="0.25">
      <c r="I5014" s="134">
        <f t="shared" si="271"/>
        <v>0.98700000000000077</v>
      </c>
      <c r="J5014" s="134">
        <f>IF('2-E-Communication'!$AI$65="no","",ROUND($I5014,4))</f>
        <v>0.98699999999999999</v>
      </c>
      <c r="K5014" s="134">
        <f>IF('2-E-Communication'!$AI$66="no","",ROUND($I5014,4))</f>
        <v>0.98699999999999999</v>
      </c>
      <c r="L5014" s="134">
        <f>IF('2-E-Communication'!$AI$67="no","",ROUND($I5014,4))</f>
        <v>0.98699999999999999</v>
      </c>
      <c r="M5014" s="134">
        <f>IF('2-E-Communication'!$AI$68="no","",ROUND($I5014,4))</f>
        <v>0.98699999999999999</v>
      </c>
    </row>
    <row r="5015" spans="9:13" x14ac:dyDescent="0.25">
      <c r="I5015" s="134">
        <f t="shared" si="271"/>
        <v>0.98800000000000077</v>
      </c>
      <c r="J5015" s="134">
        <f>IF('2-E-Communication'!$AI$65="no","",ROUND($I5015,4))</f>
        <v>0.98799999999999999</v>
      </c>
      <c r="K5015" s="134">
        <f>IF('2-E-Communication'!$AI$66="no","",ROUND($I5015,4))</f>
        <v>0.98799999999999999</v>
      </c>
      <c r="L5015" s="134">
        <f>IF('2-E-Communication'!$AI$67="no","",ROUND($I5015,4))</f>
        <v>0.98799999999999999</v>
      </c>
      <c r="M5015" s="134">
        <f>IF('2-E-Communication'!$AI$68="no","",ROUND($I5015,4))</f>
        <v>0.98799999999999999</v>
      </c>
    </row>
    <row r="5016" spans="9:13" x14ac:dyDescent="0.25">
      <c r="I5016" s="134">
        <f t="shared" si="271"/>
        <v>0.98900000000000077</v>
      </c>
      <c r="J5016" s="134">
        <f>IF('2-E-Communication'!$AI$65="no","",ROUND($I5016,4))</f>
        <v>0.98899999999999999</v>
      </c>
      <c r="K5016" s="134">
        <f>IF('2-E-Communication'!$AI$66="no","",ROUND($I5016,4))</f>
        <v>0.98899999999999999</v>
      </c>
      <c r="L5016" s="134">
        <f>IF('2-E-Communication'!$AI$67="no","",ROUND($I5016,4))</f>
        <v>0.98899999999999999</v>
      </c>
      <c r="M5016" s="134">
        <f>IF('2-E-Communication'!$AI$68="no","",ROUND($I5016,4))</f>
        <v>0.98899999999999999</v>
      </c>
    </row>
    <row r="5017" spans="9:13" x14ac:dyDescent="0.25">
      <c r="I5017" s="134">
        <f t="shared" si="271"/>
        <v>0.99000000000000077</v>
      </c>
      <c r="J5017" s="134">
        <f>IF('2-E-Communication'!$AI$65="no","",ROUND($I5017,4))</f>
        <v>0.99</v>
      </c>
      <c r="K5017" s="134">
        <f>IF('2-E-Communication'!$AI$66="no","",ROUND($I5017,4))</f>
        <v>0.99</v>
      </c>
      <c r="L5017" s="134">
        <f>IF('2-E-Communication'!$AI$67="no","",ROUND($I5017,4))</f>
        <v>0.99</v>
      </c>
      <c r="M5017" s="134">
        <f>IF('2-E-Communication'!$AI$68="no","",ROUND($I5017,4))</f>
        <v>0.99</v>
      </c>
    </row>
    <row r="5018" spans="9:13" x14ac:dyDescent="0.25">
      <c r="I5018" s="134">
        <f t="shared" si="271"/>
        <v>0.99100000000000077</v>
      </c>
      <c r="J5018" s="134">
        <f>IF('2-E-Communication'!$AI$65="no","",ROUND($I5018,4))</f>
        <v>0.99099999999999999</v>
      </c>
      <c r="K5018" s="134">
        <f>IF('2-E-Communication'!$AI$66="no","",ROUND($I5018,4))</f>
        <v>0.99099999999999999</v>
      </c>
      <c r="L5018" s="134">
        <f>IF('2-E-Communication'!$AI$67="no","",ROUND($I5018,4))</f>
        <v>0.99099999999999999</v>
      </c>
      <c r="M5018" s="134">
        <f>IF('2-E-Communication'!$AI$68="no","",ROUND($I5018,4))</f>
        <v>0.99099999999999999</v>
      </c>
    </row>
    <row r="5019" spans="9:13" x14ac:dyDescent="0.25">
      <c r="I5019" s="134">
        <f t="shared" si="271"/>
        <v>0.99200000000000077</v>
      </c>
      <c r="J5019" s="134">
        <f>IF('2-E-Communication'!$AI$65="no","",ROUND($I5019,4))</f>
        <v>0.99199999999999999</v>
      </c>
      <c r="K5019" s="134">
        <f>IF('2-E-Communication'!$AI$66="no","",ROUND($I5019,4))</f>
        <v>0.99199999999999999</v>
      </c>
      <c r="L5019" s="134">
        <f>IF('2-E-Communication'!$AI$67="no","",ROUND($I5019,4))</f>
        <v>0.99199999999999999</v>
      </c>
      <c r="M5019" s="134">
        <f>IF('2-E-Communication'!$AI$68="no","",ROUND($I5019,4))</f>
        <v>0.99199999999999999</v>
      </c>
    </row>
    <row r="5020" spans="9:13" x14ac:dyDescent="0.25">
      <c r="I5020" s="134">
        <f t="shared" si="271"/>
        <v>0.99300000000000077</v>
      </c>
      <c r="J5020" s="134">
        <f>IF('2-E-Communication'!$AI$65="no","",ROUND($I5020,4))</f>
        <v>0.99299999999999999</v>
      </c>
      <c r="K5020" s="134">
        <f>IF('2-E-Communication'!$AI$66="no","",ROUND($I5020,4))</f>
        <v>0.99299999999999999</v>
      </c>
      <c r="L5020" s="134">
        <f>IF('2-E-Communication'!$AI$67="no","",ROUND($I5020,4))</f>
        <v>0.99299999999999999</v>
      </c>
      <c r="M5020" s="134">
        <f>IF('2-E-Communication'!$AI$68="no","",ROUND($I5020,4))</f>
        <v>0.99299999999999999</v>
      </c>
    </row>
    <row r="5021" spans="9:13" x14ac:dyDescent="0.25">
      <c r="I5021" s="134">
        <f t="shared" si="271"/>
        <v>0.99400000000000077</v>
      </c>
      <c r="J5021" s="134">
        <f>IF('2-E-Communication'!$AI$65="no","",ROUND($I5021,4))</f>
        <v>0.99399999999999999</v>
      </c>
      <c r="K5021" s="134">
        <f>IF('2-E-Communication'!$AI$66="no","",ROUND($I5021,4))</f>
        <v>0.99399999999999999</v>
      </c>
      <c r="L5021" s="134">
        <f>IF('2-E-Communication'!$AI$67="no","",ROUND($I5021,4))</f>
        <v>0.99399999999999999</v>
      </c>
      <c r="M5021" s="134">
        <f>IF('2-E-Communication'!$AI$68="no","",ROUND($I5021,4))</f>
        <v>0.99399999999999999</v>
      </c>
    </row>
    <row r="5022" spans="9:13" x14ac:dyDescent="0.25">
      <c r="I5022" s="134">
        <f t="shared" si="271"/>
        <v>0.99500000000000077</v>
      </c>
      <c r="J5022" s="134">
        <f>IF('2-E-Communication'!$AI$65="no","",ROUND($I5022,4))</f>
        <v>0.995</v>
      </c>
      <c r="K5022" s="134">
        <f>IF('2-E-Communication'!$AI$66="no","",ROUND($I5022,4))</f>
        <v>0.995</v>
      </c>
      <c r="L5022" s="134">
        <f>IF('2-E-Communication'!$AI$67="no","",ROUND($I5022,4))</f>
        <v>0.995</v>
      </c>
      <c r="M5022" s="134">
        <f>IF('2-E-Communication'!$AI$68="no","",ROUND($I5022,4))</f>
        <v>0.995</v>
      </c>
    </row>
    <row r="5023" spans="9:13" x14ac:dyDescent="0.25">
      <c r="I5023" s="134">
        <f t="shared" si="271"/>
        <v>0.99600000000000077</v>
      </c>
      <c r="J5023" s="134">
        <f>IF('2-E-Communication'!$AI$65="no","",ROUND($I5023,4))</f>
        <v>0.996</v>
      </c>
      <c r="K5023" s="134">
        <f>IF('2-E-Communication'!$AI$66="no","",ROUND($I5023,4))</f>
        <v>0.996</v>
      </c>
      <c r="L5023" s="134">
        <f>IF('2-E-Communication'!$AI$67="no","",ROUND($I5023,4))</f>
        <v>0.996</v>
      </c>
      <c r="M5023" s="134">
        <f>IF('2-E-Communication'!$AI$68="no","",ROUND($I5023,4))</f>
        <v>0.996</v>
      </c>
    </row>
    <row r="5024" spans="9:13" x14ac:dyDescent="0.25">
      <c r="I5024" s="134">
        <f t="shared" si="271"/>
        <v>0.99700000000000077</v>
      </c>
      <c r="J5024" s="134">
        <f>IF('2-E-Communication'!$AI$65="no","",ROUND($I5024,4))</f>
        <v>0.997</v>
      </c>
      <c r="K5024" s="134">
        <f>IF('2-E-Communication'!$AI$66="no","",ROUND($I5024,4))</f>
        <v>0.997</v>
      </c>
      <c r="L5024" s="134">
        <f>IF('2-E-Communication'!$AI$67="no","",ROUND($I5024,4))</f>
        <v>0.997</v>
      </c>
      <c r="M5024" s="134">
        <f>IF('2-E-Communication'!$AI$68="no","",ROUND($I5024,4))</f>
        <v>0.997</v>
      </c>
    </row>
    <row r="5025" spans="9:13" x14ac:dyDescent="0.25">
      <c r="I5025" s="134">
        <f t="shared" si="271"/>
        <v>0.99800000000000078</v>
      </c>
      <c r="J5025" s="134">
        <f>IF('2-E-Communication'!$AI$65="no","",ROUND($I5025,4))</f>
        <v>0.998</v>
      </c>
      <c r="K5025" s="134">
        <f>IF('2-E-Communication'!$AI$66="no","",ROUND($I5025,4))</f>
        <v>0.998</v>
      </c>
      <c r="L5025" s="134">
        <f>IF('2-E-Communication'!$AI$67="no","",ROUND($I5025,4))</f>
        <v>0.998</v>
      </c>
      <c r="M5025" s="134">
        <f>IF('2-E-Communication'!$AI$68="no","",ROUND($I5025,4))</f>
        <v>0.998</v>
      </c>
    </row>
    <row r="5026" spans="9:13" x14ac:dyDescent="0.25">
      <c r="I5026" s="134">
        <f t="shared" si="271"/>
        <v>0.99900000000000078</v>
      </c>
      <c r="J5026" s="134">
        <f>IF('2-E-Communication'!$AI$65="no","",ROUND($I5026,4))</f>
        <v>0.999</v>
      </c>
      <c r="K5026" s="134">
        <f>IF('2-E-Communication'!$AI$66="no","",ROUND($I5026,4))</f>
        <v>0.999</v>
      </c>
      <c r="L5026" s="134">
        <f>IF('2-E-Communication'!$AI$67="no","",ROUND($I5026,4))</f>
        <v>0.999</v>
      </c>
      <c r="M5026" s="134">
        <f>IF('2-E-Communication'!$AI$68="no","",ROUND($I5026,4))</f>
        <v>0.999</v>
      </c>
    </row>
    <row r="5027" spans="9:13" x14ac:dyDescent="0.25">
      <c r="I5027" s="134">
        <f t="shared" si="271"/>
        <v>1.0000000000000007</v>
      </c>
      <c r="J5027" s="134">
        <f>IF('2-E-Communication'!$AI$65="no","",ROUND($I5027,4))</f>
        <v>1</v>
      </c>
      <c r="K5027" s="134">
        <f>IF('2-E-Communication'!$AI$66="no","",ROUND($I5027,4))</f>
        <v>1</v>
      </c>
      <c r="L5027" s="134">
        <f>IF('2-E-Communication'!$AI$67="no","",ROUND($I5027,4))</f>
        <v>1</v>
      </c>
      <c r="M5027" s="134">
        <f>IF('2-E-Communication'!$AI$68="no","",ROUND($I5027,4))</f>
        <v>1</v>
      </c>
    </row>
    <row r="5031" spans="9:13" x14ac:dyDescent="0.25">
      <c r="J5031" s="1">
        <f>IF(LEFT(J5033,14)="not applicable",1,COUNT(J5033:J6033))</f>
        <v>1001</v>
      </c>
      <c r="K5031" s="1">
        <f>IF(LEFT(K5033,14)="not applicable",1,COUNT(K5033:K6033))</f>
        <v>1001</v>
      </c>
      <c r="L5031" s="1">
        <f>IF(LEFT(L5033,14)="not applicable",1,COUNT(L5033:L6033))</f>
        <v>1001</v>
      </c>
      <c r="M5031" s="1">
        <f>IF(LEFT(M5033,14)="not applicable",1,COUNT(M5033:M6033))</f>
        <v>1001</v>
      </c>
    </row>
    <row r="5032" spans="9:13" x14ac:dyDescent="0.25">
      <c r="I5032" s="1" t="s">
        <v>500</v>
      </c>
      <c r="J5032" s="1" t="s">
        <v>501</v>
      </c>
      <c r="K5032" s="1" t="s">
        <v>502</v>
      </c>
      <c r="L5032" s="1" t="s">
        <v>503</v>
      </c>
      <c r="M5032" s="1" t="s">
        <v>504</v>
      </c>
    </row>
    <row r="5033" spans="9:13" x14ac:dyDescent="0.25">
      <c r="I5033" s="134">
        <v>0</v>
      </c>
      <c r="J5033" s="134">
        <f>IF('2-E-Communication'!$AL$65="no","not applicable (based on previous answers)",ROUND($I5033,4))</f>
        <v>0</v>
      </c>
      <c r="K5033" s="134">
        <f>IF('2-E-Communication'!$AL$66="no","not applicable (based on previous answers)",ROUND($I5033,4))</f>
        <v>0</v>
      </c>
      <c r="L5033" s="134">
        <f>IF('2-E-Communication'!$AL$67="no","not applicable (based on previous answers)",ROUND($I5033,4))</f>
        <v>0</v>
      </c>
      <c r="M5033" s="134">
        <f>IF('2-E-Communication'!$AL$68="no","not applicable (based on previous answers)",ROUND($I5033,4))</f>
        <v>0</v>
      </c>
    </row>
    <row r="5034" spans="9:13" x14ac:dyDescent="0.25">
      <c r="I5034" s="134">
        <f>I5033+0.001</f>
        <v>1E-3</v>
      </c>
      <c r="J5034" s="134">
        <f>IF('2-E-Communication'!$AL$65="no","",ROUND($I5034,4))</f>
        <v>1E-3</v>
      </c>
      <c r="K5034" s="134">
        <f>IF('2-E-Communication'!$AL$66="no","",ROUND($I5034,4))</f>
        <v>1E-3</v>
      </c>
      <c r="L5034" s="134">
        <f>IF('2-E-Communication'!$AL$67="no","",ROUND($I5034,4))</f>
        <v>1E-3</v>
      </c>
      <c r="M5034" s="134">
        <f>IF('2-E-Communication'!$AL$68="no","",ROUND($I5034,4))</f>
        <v>1E-3</v>
      </c>
    </row>
    <row r="5035" spans="9:13" x14ac:dyDescent="0.25">
      <c r="I5035" s="134">
        <f t="shared" ref="I5035:I5088" si="272">I5034+0.001</f>
        <v>2E-3</v>
      </c>
      <c r="J5035" s="134">
        <f>IF('2-E-Communication'!$AL$65="no","",ROUND($I5035,4))</f>
        <v>2E-3</v>
      </c>
      <c r="K5035" s="134">
        <f>IF('2-E-Communication'!$AL$66="no","",ROUND($I5035,4))</f>
        <v>2E-3</v>
      </c>
      <c r="L5035" s="134">
        <f>IF('2-E-Communication'!$AL$67="no","",ROUND($I5035,4))</f>
        <v>2E-3</v>
      </c>
      <c r="M5035" s="134">
        <f>IF('2-E-Communication'!$AL$68="no","",ROUND($I5035,4))</f>
        <v>2E-3</v>
      </c>
    </row>
    <row r="5036" spans="9:13" x14ac:dyDescent="0.25">
      <c r="I5036" s="134">
        <f>I5035+0.001</f>
        <v>3.0000000000000001E-3</v>
      </c>
      <c r="J5036" s="134">
        <f>IF('2-E-Communication'!$AL$65="no","",ROUND($I5036,4))</f>
        <v>3.0000000000000001E-3</v>
      </c>
      <c r="K5036" s="134">
        <f>IF('2-E-Communication'!$AL$66="no","",ROUND($I5036,4))</f>
        <v>3.0000000000000001E-3</v>
      </c>
      <c r="L5036" s="134">
        <f>IF('2-E-Communication'!$AL$67="no","",ROUND($I5036,4))</f>
        <v>3.0000000000000001E-3</v>
      </c>
      <c r="M5036" s="134">
        <f>IF('2-E-Communication'!$AL$68="no","",ROUND($I5036,4))</f>
        <v>3.0000000000000001E-3</v>
      </c>
    </row>
    <row r="5037" spans="9:13" x14ac:dyDescent="0.25">
      <c r="I5037" s="134">
        <f t="shared" si="272"/>
        <v>4.0000000000000001E-3</v>
      </c>
      <c r="J5037" s="134">
        <f>IF('2-E-Communication'!$AL$65="no","",ROUND($I5037,4))</f>
        <v>4.0000000000000001E-3</v>
      </c>
      <c r="K5037" s="134">
        <f>IF('2-E-Communication'!$AL$66="no","",ROUND($I5037,4))</f>
        <v>4.0000000000000001E-3</v>
      </c>
      <c r="L5037" s="134">
        <f>IF('2-E-Communication'!$AL$67="no","",ROUND($I5037,4))</f>
        <v>4.0000000000000001E-3</v>
      </c>
      <c r="M5037" s="134">
        <f>IF('2-E-Communication'!$AL$68="no","",ROUND($I5037,4))</f>
        <v>4.0000000000000001E-3</v>
      </c>
    </row>
    <row r="5038" spans="9:13" x14ac:dyDescent="0.25">
      <c r="I5038" s="134">
        <f>I5037+0.001</f>
        <v>5.0000000000000001E-3</v>
      </c>
      <c r="J5038" s="134">
        <f>IF('2-E-Communication'!$AL$65="no","",ROUND($I5038,4))</f>
        <v>5.0000000000000001E-3</v>
      </c>
      <c r="K5038" s="134">
        <f>IF('2-E-Communication'!$AL$66="no","",ROUND($I5038,4))</f>
        <v>5.0000000000000001E-3</v>
      </c>
      <c r="L5038" s="134">
        <f>IF('2-E-Communication'!$AL$67="no","",ROUND($I5038,4))</f>
        <v>5.0000000000000001E-3</v>
      </c>
      <c r="M5038" s="134">
        <f>IF('2-E-Communication'!$AL$68="no","",ROUND($I5038,4))</f>
        <v>5.0000000000000001E-3</v>
      </c>
    </row>
    <row r="5039" spans="9:13" x14ac:dyDescent="0.25">
      <c r="I5039" s="134">
        <f t="shared" si="272"/>
        <v>6.0000000000000001E-3</v>
      </c>
      <c r="J5039" s="134">
        <f>IF('2-E-Communication'!$AL$65="no","",ROUND($I5039,4))</f>
        <v>6.0000000000000001E-3</v>
      </c>
      <c r="K5039" s="134">
        <f>IF('2-E-Communication'!$AL$66="no","",ROUND($I5039,4))</f>
        <v>6.0000000000000001E-3</v>
      </c>
      <c r="L5039" s="134">
        <f>IF('2-E-Communication'!$AL$67="no","",ROUND($I5039,4))</f>
        <v>6.0000000000000001E-3</v>
      </c>
      <c r="M5039" s="134">
        <f>IF('2-E-Communication'!$AL$68="no","",ROUND($I5039,4))</f>
        <v>6.0000000000000001E-3</v>
      </c>
    </row>
    <row r="5040" spans="9:13" x14ac:dyDescent="0.25">
      <c r="I5040" s="134">
        <f t="shared" si="272"/>
        <v>7.0000000000000001E-3</v>
      </c>
      <c r="J5040" s="134">
        <f>IF('2-E-Communication'!$AL$65="no","",ROUND($I5040,4))</f>
        <v>7.0000000000000001E-3</v>
      </c>
      <c r="K5040" s="134">
        <f>IF('2-E-Communication'!$AL$66="no","",ROUND($I5040,4))</f>
        <v>7.0000000000000001E-3</v>
      </c>
      <c r="L5040" s="134">
        <f>IF('2-E-Communication'!$AL$67="no","",ROUND($I5040,4))</f>
        <v>7.0000000000000001E-3</v>
      </c>
      <c r="M5040" s="134">
        <f>IF('2-E-Communication'!$AL$68="no","",ROUND($I5040,4))</f>
        <v>7.0000000000000001E-3</v>
      </c>
    </row>
    <row r="5041" spans="9:13" x14ac:dyDescent="0.25">
      <c r="I5041" s="134">
        <f t="shared" si="272"/>
        <v>8.0000000000000002E-3</v>
      </c>
      <c r="J5041" s="134">
        <f>IF('2-E-Communication'!$AL$65="no","",ROUND($I5041,4))</f>
        <v>8.0000000000000002E-3</v>
      </c>
      <c r="K5041" s="134">
        <f>IF('2-E-Communication'!$AL$66="no","",ROUND($I5041,4))</f>
        <v>8.0000000000000002E-3</v>
      </c>
      <c r="L5041" s="134">
        <f>IF('2-E-Communication'!$AL$67="no","",ROUND($I5041,4))</f>
        <v>8.0000000000000002E-3</v>
      </c>
      <c r="M5041" s="134">
        <f>IF('2-E-Communication'!$AL$68="no","",ROUND($I5041,4))</f>
        <v>8.0000000000000002E-3</v>
      </c>
    </row>
    <row r="5042" spans="9:13" x14ac:dyDescent="0.25">
      <c r="I5042" s="134">
        <f t="shared" si="272"/>
        <v>9.0000000000000011E-3</v>
      </c>
      <c r="J5042" s="134">
        <f>IF('2-E-Communication'!$AL$65="no","",ROUND($I5042,4))</f>
        <v>8.9999999999999993E-3</v>
      </c>
      <c r="K5042" s="134">
        <f>IF('2-E-Communication'!$AL$66="no","",ROUND($I5042,4))</f>
        <v>8.9999999999999993E-3</v>
      </c>
      <c r="L5042" s="134">
        <f>IF('2-E-Communication'!$AL$67="no","",ROUND($I5042,4))</f>
        <v>8.9999999999999993E-3</v>
      </c>
      <c r="M5042" s="134">
        <f>IF('2-E-Communication'!$AL$68="no","",ROUND($I5042,4))</f>
        <v>8.9999999999999993E-3</v>
      </c>
    </row>
    <row r="5043" spans="9:13" x14ac:dyDescent="0.25">
      <c r="I5043" s="134">
        <f t="shared" si="272"/>
        <v>1.0000000000000002E-2</v>
      </c>
      <c r="J5043" s="134">
        <f>IF('2-E-Communication'!$AL$65="no","",ROUND($I5043,4))</f>
        <v>0.01</v>
      </c>
      <c r="K5043" s="134">
        <f>IF('2-E-Communication'!$AL$66="no","",ROUND($I5043,4))</f>
        <v>0.01</v>
      </c>
      <c r="L5043" s="134">
        <f>IF('2-E-Communication'!$AL$67="no","",ROUND($I5043,4))</f>
        <v>0.01</v>
      </c>
      <c r="M5043" s="134">
        <f>IF('2-E-Communication'!$AL$68="no","",ROUND($I5043,4))</f>
        <v>0.01</v>
      </c>
    </row>
    <row r="5044" spans="9:13" x14ac:dyDescent="0.25">
      <c r="I5044" s="134">
        <f t="shared" si="272"/>
        <v>1.1000000000000003E-2</v>
      </c>
      <c r="J5044" s="134">
        <f>IF('2-E-Communication'!$AL$65="no","",ROUND($I5044,4))</f>
        <v>1.0999999999999999E-2</v>
      </c>
      <c r="K5044" s="134">
        <f>IF('2-E-Communication'!$AL$66="no","",ROUND($I5044,4))</f>
        <v>1.0999999999999999E-2</v>
      </c>
      <c r="L5044" s="134">
        <f>IF('2-E-Communication'!$AL$67="no","",ROUND($I5044,4))</f>
        <v>1.0999999999999999E-2</v>
      </c>
      <c r="M5044" s="134">
        <f>IF('2-E-Communication'!$AL$68="no","",ROUND($I5044,4))</f>
        <v>1.0999999999999999E-2</v>
      </c>
    </row>
    <row r="5045" spans="9:13" x14ac:dyDescent="0.25">
      <c r="I5045" s="134">
        <f t="shared" si="272"/>
        <v>1.2000000000000004E-2</v>
      </c>
      <c r="J5045" s="134">
        <f>IF('2-E-Communication'!$AL$65="no","",ROUND($I5045,4))</f>
        <v>1.2E-2</v>
      </c>
      <c r="K5045" s="134">
        <f>IF('2-E-Communication'!$AL$66="no","",ROUND($I5045,4))</f>
        <v>1.2E-2</v>
      </c>
      <c r="L5045" s="134">
        <f>IF('2-E-Communication'!$AL$67="no","",ROUND($I5045,4))</f>
        <v>1.2E-2</v>
      </c>
      <c r="M5045" s="134">
        <f>IF('2-E-Communication'!$AL$68="no","",ROUND($I5045,4))</f>
        <v>1.2E-2</v>
      </c>
    </row>
    <row r="5046" spans="9:13" x14ac:dyDescent="0.25">
      <c r="I5046" s="134">
        <f t="shared" si="272"/>
        <v>1.3000000000000005E-2</v>
      </c>
      <c r="J5046" s="134">
        <f>IF('2-E-Communication'!$AL$65="no","",ROUND($I5046,4))</f>
        <v>1.2999999999999999E-2</v>
      </c>
      <c r="K5046" s="134">
        <f>IF('2-E-Communication'!$AL$66="no","",ROUND($I5046,4))</f>
        <v>1.2999999999999999E-2</v>
      </c>
      <c r="L5046" s="134">
        <f>IF('2-E-Communication'!$AL$67="no","",ROUND($I5046,4))</f>
        <v>1.2999999999999999E-2</v>
      </c>
      <c r="M5046" s="134">
        <f>IF('2-E-Communication'!$AL$68="no","",ROUND($I5046,4))</f>
        <v>1.2999999999999999E-2</v>
      </c>
    </row>
    <row r="5047" spans="9:13" x14ac:dyDescent="0.25">
      <c r="I5047" s="134">
        <f t="shared" si="272"/>
        <v>1.4000000000000005E-2</v>
      </c>
      <c r="J5047" s="134">
        <f>IF('2-E-Communication'!$AL$65="no","",ROUND($I5047,4))</f>
        <v>1.4E-2</v>
      </c>
      <c r="K5047" s="134">
        <f>IF('2-E-Communication'!$AL$66="no","",ROUND($I5047,4))</f>
        <v>1.4E-2</v>
      </c>
      <c r="L5047" s="134">
        <f>IF('2-E-Communication'!$AL$67="no","",ROUND($I5047,4))</f>
        <v>1.4E-2</v>
      </c>
      <c r="M5047" s="134">
        <f>IF('2-E-Communication'!$AL$68="no","",ROUND($I5047,4))</f>
        <v>1.4E-2</v>
      </c>
    </row>
    <row r="5048" spans="9:13" x14ac:dyDescent="0.25">
      <c r="I5048" s="134">
        <f>I5047+0.001</f>
        <v>1.5000000000000006E-2</v>
      </c>
      <c r="J5048" s="134">
        <f>IF('2-E-Communication'!$AL$65="no","",ROUND($I5048,4))</f>
        <v>1.4999999999999999E-2</v>
      </c>
      <c r="K5048" s="134">
        <f>IF('2-E-Communication'!$AL$66="no","",ROUND($I5048,4))</f>
        <v>1.4999999999999999E-2</v>
      </c>
      <c r="L5048" s="134">
        <f>IF('2-E-Communication'!$AL$67="no","",ROUND($I5048,4))</f>
        <v>1.4999999999999999E-2</v>
      </c>
      <c r="M5048" s="134">
        <f>IF('2-E-Communication'!$AL$68="no","",ROUND($I5048,4))</f>
        <v>1.4999999999999999E-2</v>
      </c>
    </row>
    <row r="5049" spans="9:13" x14ac:dyDescent="0.25">
      <c r="I5049" s="134">
        <f t="shared" si="272"/>
        <v>1.6000000000000007E-2</v>
      </c>
      <c r="J5049" s="134">
        <f>IF('2-E-Communication'!$AL$65="no","",ROUND($I5049,4))</f>
        <v>1.6E-2</v>
      </c>
      <c r="K5049" s="134">
        <f>IF('2-E-Communication'!$AL$66="no","",ROUND($I5049,4))</f>
        <v>1.6E-2</v>
      </c>
      <c r="L5049" s="134">
        <f>IF('2-E-Communication'!$AL$67="no","",ROUND($I5049,4))</f>
        <v>1.6E-2</v>
      </c>
      <c r="M5049" s="134">
        <f>IF('2-E-Communication'!$AL$68="no","",ROUND($I5049,4))</f>
        <v>1.6E-2</v>
      </c>
    </row>
    <row r="5050" spans="9:13" x14ac:dyDescent="0.25">
      <c r="I5050" s="134">
        <f t="shared" si="272"/>
        <v>1.7000000000000008E-2</v>
      </c>
      <c r="J5050" s="134">
        <f>IF('2-E-Communication'!$AL$65="no","",ROUND($I5050,4))</f>
        <v>1.7000000000000001E-2</v>
      </c>
      <c r="K5050" s="134">
        <f>IF('2-E-Communication'!$AL$66="no","",ROUND($I5050,4))</f>
        <v>1.7000000000000001E-2</v>
      </c>
      <c r="L5050" s="134">
        <f>IF('2-E-Communication'!$AL$67="no","",ROUND($I5050,4))</f>
        <v>1.7000000000000001E-2</v>
      </c>
      <c r="M5050" s="134">
        <f>IF('2-E-Communication'!$AL$68="no","",ROUND($I5050,4))</f>
        <v>1.7000000000000001E-2</v>
      </c>
    </row>
    <row r="5051" spans="9:13" x14ac:dyDescent="0.25">
      <c r="I5051" s="134">
        <f t="shared" si="272"/>
        <v>1.8000000000000009E-2</v>
      </c>
      <c r="J5051" s="134">
        <f>IF('2-E-Communication'!$AL$65="no","",ROUND($I5051,4))</f>
        <v>1.7999999999999999E-2</v>
      </c>
      <c r="K5051" s="134">
        <f>IF('2-E-Communication'!$AL$66="no","",ROUND($I5051,4))</f>
        <v>1.7999999999999999E-2</v>
      </c>
      <c r="L5051" s="134">
        <f>IF('2-E-Communication'!$AL$67="no","",ROUND($I5051,4))</f>
        <v>1.7999999999999999E-2</v>
      </c>
      <c r="M5051" s="134">
        <f>IF('2-E-Communication'!$AL$68="no","",ROUND($I5051,4))</f>
        <v>1.7999999999999999E-2</v>
      </c>
    </row>
    <row r="5052" spans="9:13" x14ac:dyDescent="0.25">
      <c r="I5052" s="134">
        <f t="shared" si="272"/>
        <v>1.900000000000001E-2</v>
      </c>
      <c r="J5052" s="134">
        <f>IF('2-E-Communication'!$AL$65="no","",ROUND($I5052,4))</f>
        <v>1.9E-2</v>
      </c>
      <c r="K5052" s="134">
        <f>IF('2-E-Communication'!$AL$66="no","",ROUND($I5052,4))</f>
        <v>1.9E-2</v>
      </c>
      <c r="L5052" s="134">
        <f>IF('2-E-Communication'!$AL$67="no","",ROUND($I5052,4))</f>
        <v>1.9E-2</v>
      </c>
      <c r="M5052" s="134">
        <f>IF('2-E-Communication'!$AL$68="no","",ROUND($I5052,4))</f>
        <v>1.9E-2</v>
      </c>
    </row>
    <row r="5053" spans="9:13" x14ac:dyDescent="0.25">
      <c r="I5053" s="134">
        <f t="shared" si="272"/>
        <v>2.0000000000000011E-2</v>
      </c>
      <c r="J5053" s="134">
        <f>IF('2-E-Communication'!$AL$65="no","",ROUND($I5053,4))</f>
        <v>0.02</v>
      </c>
      <c r="K5053" s="134">
        <f>IF('2-E-Communication'!$AL$66="no","",ROUND($I5053,4))</f>
        <v>0.02</v>
      </c>
      <c r="L5053" s="134">
        <f>IF('2-E-Communication'!$AL$67="no","",ROUND($I5053,4))</f>
        <v>0.02</v>
      </c>
      <c r="M5053" s="134">
        <f>IF('2-E-Communication'!$AL$68="no","",ROUND($I5053,4))</f>
        <v>0.02</v>
      </c>
    </row>
    <row r="5054" spans="9:13" x14ac:dyDescent="0.25">
      <c r="I5054" s="134">
        <f t="shared" si="272"/>
        <v>2.1000000000000012E-2</v>
      </c>
      <c r="J5054" s="134">
        <f>IF('2-E-Communication'!$AL$65="no","",ROUND($I5054,4))</f>
        <v>2.1000000000000001E-2</v>
      </c>
      <c r="K5054" s="134">
        <f>IF('2-E-Communication'!$AL$66="no","",ROUND($I5054,4))</f>
        <v>2.1000000000000001E-2</v>
      </c>
      <c r="L5054" s="134">
        <f>IF('2-E-Communication'!$AL$67="no","",ROUND($I5054,4))</f>
        <v>2.1000000000000001E-2</v>
      </c>
      <c r="M5054" s="134">
        <f>IF('2-E-Communication'!$AL$68="no","",ROUND($I5054,4))</f>
        <v>2.1000000000000001E-2</v>
      </c>
    </row>
    <row r="5055" spans="9:13" x14ac:dyDescent="0.25">
      <c r="I5055" s="134">
        <f t="shared" si="272"/>
        <v>2.2000000000000013E-2</v>
      </c>
      <c r="J5055" s="134">
        <f>IF('2-E-Communication'!$AL$65="no","",ROUND($I5055,4))</f>
        <v>2.1999999999999999E-2</v>
      </c>
      <c r="K5055" s="134">
        <f>IF('2-E-Communication'!$AL$66="no","",ROUND($I5055,4))</f>
        <v>2.1999999999999999E-2</v>
      </c>
      <c r="L5055" s="134">
        <f>IF('2-E-Communication'!$AL$67="no","",ROUND($I5055,4))</f>
        <v>2.1999999999999999E-2</v>
      </c>
      <c r="M5055" s="134">
        <f>IF('2-E-Communication'!$AL$68="no","",ROUND($I5055,4))</f>
        <v>2.1999999999999999E-2</v>
      </c>
    </row>
    <row r="5056" spans="9:13" x14ac:dyDescent="0.25">
      <c r="I5056" s="134">
        <f t="shared" si="272"/>
        <v>2.3000000000000013E-2</v>
      </c>
      <c r="J5056" s="134">
        <f>IF('2-E-Communication'!$AL$65="no","",ROUND($I5056,4))</f>
        <v>2.3E-2</v>
      </c>
      <c r="K5056" s="134">
        <f>IF('2-E-Communication'!$AL$66="no","",ROUND($I5056,4))</f>
        <v>2.3E-2</v>
      </c>
      <c r="L5056" s="134">
        <f>IF('2-E-Communication'!$AL$67="no","",ROUND($I5056,4))</f>
        <v>2.3E-2</v>
      </c>
      <c r="M5056" s="134">
        <f>IF('2-E-Communication'!$AL$68="no","",ROUND($I5056,4))</f>
        <v>2.3E-2</v>
      </c>
    </row>
    <row r="5057" spans="9:13" x14ac:dyDescent="0.25">
      <c r="I5057" s="134">
        <f t="shared" si="272"/>
        <v>2.4000000000000014E-2</v>
      </c>
      <c r="J5057" s="134">
        <f>IF('2-E-Communication'!$AL$65="no","",ROUND($I5057,4))</f>
        <v>2.4E-2</v>
      </c>
      <c r="K5057" s="134">
        <f>IF('2-E-Communication'!$AL$66="no","",ROUND($I5057,4))</f>
        <v>2.4E-2</v>
      </c>
      <c r="L5057" s="134">
        <f>IF('2-E-Communication'!$AL$67="no","",ROUND($I5057,4))</f>
        <v>2.4E-2</v>
      </c>
      <c r="M5057" s="134">
        <f>IF('2-E-Communication'!$AL$68="no","",ROUND($I5057,4))</f>
        <v>2.4E-2</v>
      </c>
    </row>
    <row r="5058" spans="9:13" x14ac:dyDescent="0.25">
      <c r="I5058" s="134">
        <f t="shared" si="272"/>
        <v>2.5000000000000015E-2</v>
      </c>
      <c r="J5058" s="134">
        <f>IF('2-E-Communication'!$AL$65="no","",ROUND($I5058,4))</f>
        <v>2.5000000000000001E-2</v>
      </c>
      <c r="K5058" s="134">
        <f>IF('2-E-Communication'!$AL$66="no","",ROUND($I5058,4))</f>
        <v>2.5000000000000001E-2</v>
      </c>
      <c r="L5058" s="134">
        <f>IF('2-E-Communication'!$AL$67="no","",ROUND($I5058,4))</f>
        <v>2.5000000000000001E-2</v>
      </c>
      <c r="M5058" s="134">
        <f>IF('2-E-Communication'!$AL$68="no","",ROUND($I5058,4))</f>
        <v>2.5000000000000001E-2</v>
      </c>
    </row>
    <row r="5059" spans="9:13" x14ac:dyDescent="0.25">
      <c r="I5059" s="134">
        <f>I5058+0.001</f>
        <v>2.6000000000000016E-2</v>
      </c>
      <c r="J5059" s="134">
        <f>IF('2-E-Communication'!$AL$65="no","",ROUND($I5059,4))</f>
        <v>2.5999999999999999E-2</v>
      </c>
      <c r="K5059" s="134">
        <f>IF('2-E-Communication'!$AL$66="no","",ROUND($I5059,4))</f>
        <v>2.5999999999999999E-2</v>
      </c>
      <c r="L5059" s="134">
        <f>IF('2-E-Communication'!$AL$67="no","",ROUND($I5059,4))</f>
        <v>2.5999999999999999E-2</v>
      </c>
      <c r="M5059" s="134">
        <f>IF('2-E-Communication'!$AL$68="no","",ROUND($I5059,4))</f>
        <v>2.5999999999999999E-2</v>
      </c>
    </row>
    <row r="5060" spans="9:13" x14ac:dyDescent="0.25">
      <c r="I5060" s="134">
        <f t="shared" si="272"/>
        <v>2.7000000000000017E-2</v>
      </c>
      <c r="J5060" s="134">
        <f>IF('2-E-Communication'!$AL$65="no","",ROUND($I5060,4))</f>
        <v>2.7E-2</v>
      </c>
      <c r="K5060" s="134">
        <f>IF('2-E-Communication'!$AL$66="no","",ROUND($I5060,4))</f>
        <v>2.7E-2</v>
      </c>
      <c r="L5060" s="134">
        <f>IF('2-E-Communication'!$AL$67="no","",ROUND($I5060,4))</f>
        <v>2.7E-2</v>
      </c>
      <c r="M5060" s="134">
        <f>IF('2-E-Communication'!$AL$68="no","",ROUND($I5060,4))</f>
        <v>2.7E-2</v>
      </c>
    </row>
    <row r="5061" spans="9:13" x14ac:dyDescent="0.25">
      <c r="I5061" s="134">
        <f t="shared" si="272"/>
        <v>2.8000000000000018E-2</v>
      </c>
      <c r="J5061" s="134">
        <f>IF('2-E-Communication'!$AL$65="no","",ROUND($I5061,4))</f>
        <v>2.8000000000000001E-2</v>
      </c>
      <c r="K5061" s="134">
        <f>IF('2-E-Communication'!$AL$66="no","",ROUND($I5061,4))</f>
        <v>2.8000000000000001E-2</v>
      </c>
      <c r="L5061" s="134">
        <f>IF('2-E-Communication'!$AL$67="no","",ROUND($I5061,4))</f>
        <v>2.8000000000000001E-2</v>
      </c>
      <c r="M5061" s="134">
        <f>IF('2-E-Communication'!$AL$68="no","",ROUND($I5061,4))</f>
        <v>2.8000000000000001E-2</v>
      </c>
    </row>
    <row r="5062" spans="9:13" x14ac:dyDescent="0.25">
      <c r="I5062" s="134">
        <f t="shared" si="272"/>
        <v>2.9000000000000019E-2</v>
      </c>
      <c r="J5062" s="134">
        <f>IF('2-E-Communication'!$AL$65="no","",ROUND($I5062,4))</f>
        <v>2.9000000000000001E-2</v>
      </c>
      <c r="K5062" s="134">
        <f>IF('2-E-Communication'!$AL$66="no","",ROUND($I5062,4))</f>
        <v>2.9000000000000001E-2</v>
      </c>
      <c r="L5062" s="134">
        <f>IF('2-E-Communication'!$AL$67="no","",ROUND($I5062,4))</f>
        <v>2.9000000000000001E-2</v>
      </c>
      <c r="M5062" s="134">
        <f>IF('2-E-Communication'!$AL$68="no","",ROUND($I5062,4))</f>
        <v>2.9000000000000001E-2</v>
      </c>
    </row>
    <row r="5063" spans="9:13" x14ac:dyDescent="0.25">
      <c r="I5063" s="134">
        <f t="shared" si="272"/>
        <v>3.000000000000002E-2</v>
      </c>
      <c r="J5063" s="134">
        <f>IF('2-E-Communication'!$AL$65="no","",ROUND($I5063,4))</f>
        <v>0.03</v>
      </c>
      <c r="K5063" s="134">
        <f>IF('2-E-Communication'!$AL$66="no","",ROUND($I5063,4))</f>
        <v>0.03</v>
      </c>
      <c r="L5063" s="134">
        <f>IF('2-E-Communication'!$AL$67="no","",ROUND($I5063,4))</f>
        <v>0.03</v>
      </c>
      <c r="M5063" s="134">
        <f>IF('2-E-Communication'!$AL$68="no","",ROUND($I5063,4))</f>
        <v>0.03</v>
      </c>
    </row>
    <row r="5064" spans="9:13" x14ac:dyDescent="0.25">
      <c r="I5064" s="134">
        <f t="shared" si="272"/>
        <v>3.1000000000000021E-2</v>
      </c>
      <c r="J5064" s="134">
        <f>IF('2-E-Communication'!$AL$65="no","",ROUND($I5064,4))</f>
        <v>3.1E-2</v>
      </c>
      <c r="K5064" s="134">
        <f>IF('2-E-Communication'!$AL$66="no","",ROUND($I5064,4))</f>
        <v>3.1E-2</v>
      </c>
      <c r="L5064" s="134">
        <f>IF('2-E-Communication'!$AL$67="no","",ROUND($I5064,4))</f>
        <v>3.1E-2</v>
      </c>
      <c r="M5064" s="134">
        <f>IF('2-E-Communication'!$AL$68="no","",ROUND($I5064,4))</f>
        <v>3.1E-2</v>
      </c>
    </row>
    <row r="5065" spans="9:13" x14ac:dyDescent="0.25">
      <c r="I5065" s="134">
        <f t="shared" si="272"/>
        <v>3.2000000000000021E-2</v>
      </c>
      <c r="J5065" s="134">
        <f>IF('2-E-Communication'!$AL$65="no","",ROUND($I5065,4))</f>
        <v>3.2000000000000001E-2</v>
      </c>
      <c r="K5065" s="134">
        <f>IF('2-E-Communication'!$AL$66="no","",ROUND($I5065,4))</f>
        <v>3.2000000000000001E-2</v>
      </c>
      <c r="L5065" s="134">
        <f>IF('2-E-Communication'!$AL$67="no","",ROUND($I5065,4))</f>
        <v>3.2000000000000001E-2</v>
      </c>
      <c r="M5065" s="134">
        <f>IF('2-E-Communication'!$AL$68="no","",ROUND($I5065,4))</f>
        <v>3.2000000000000001E-2</v>
      </c>
    </row>
    <row r="5066" spans="9:13" x14ac:dyDescent="0.25">
      <c r="I5066" s="134">
        <f t="shared" si="272"/>
        <v>3.3000000000000022E-2</v>
      </c>
      <c r="J5066" s="134">
        <f>IF('2-E-Communication'!$AL$65="no","",ROUND($I5066,4))</f>
        <v>3.3000000000000002E-2</v>
      </c>
      <c r="K5066" s="134">
        <f>IF('2-E-Communication'!$AL$66="no","",ROUND($I5066,4))</f>
        <v>3.3000000000000002E-2</v>
      </c>
      <c r="L5066" s="134">
        <f>IF('2-E-Communication'!$AL$67="no","",ROUND($I5066,4))</f>
        <v>3.3000000000000002E-2</v>
      </c>
      <c r="M5066" s="134">
        <f>IF('2-E-Communication'!$AL$68="no","",ROUND($I5066,4))</f>
        <v>3.3000000000000002E-2</v>
      </c>
    </row>
    <row r="5067" spans="9:13" x14ac:dyDescent="0.25">
      <c r="I5067" s="134">
        <f t="shared" si="272"/>
        <v>3.4000000000000023E-2</v>
      </c>
      <c r="J5067" s="134">
        <f>IF('2-E-Communication'!$AL$65="no","",ROUND($I5067,4))</f>
        <v>3.4000000000000002E-2</v>
      </c>
      <c r="K5067" s="134">
        <f>IF('2-E-Communication'!$AL$66="no","",ROUND($I5067,4))</f>
        <v>3.4000000000000002E-2</v>
      </c>
      <c r="L5067" s="134">
        <f>IF('2-E-Communication'!$AL$67="no","",ROUND($I5067,4))</f>
        <v>3.4000000000000002E-2</v>
      </c>
      <c r="M5067" s="134">
        <f>IF('2-E-Communication'!$AL$68="no","",ROUND($I5067,4))</f>
        <v>3.4000000000000002E-2</v>
      </c>
    </row>
    <row r="5068" spans="9:13" x14ac:dyDescent="0.25">
      <c r="I5068" s="134">
        <f t="shared" si="272"/>
        <v>3.5000000000000024E-2</v>
      </c>
      <c r="J5068" s="134">
        <f>IF('2-E-Communication'!$AL$65="no","",ROUND($I5068,4))</f>
        <v>3.5000000000000003E-2</v>
      </c>
      <c r="K5068" s="134">
        <f>IF('2-E-Communication'!$AL$66="no","",ROUND($I5068,4))</f>
        <v>3.5000000000000003E-2</v>
      </c>
      <c r="L5068" s="134">
        <f>IF('2-E-Communication'!$AL$67="no","",ROUND($I5068,4))</f>
        <v>3.5000000000000003E-2</v>
      </c>
      <c r="M5068" s="134">
        <f>IF('2-E-Communication'!$AL$68="no","",ROUND($I5068,4))</f>
        <v>3.5000000000000003E-2</v>
      </c>
    </row>
    <row r="5069" spans="9:13" x14ac:dyDescent="0.25">
      <c r="I5069" s="134">
        <f>I5068+0.001</f>
        <v>3.6000000000000025E-2</v>
      </c>
      <c r="J5069" s="134">
        <f>IF('2-E-Communication'!$AL$65="no","",ROUND($I5069,4))</f>
        <v>3.5999999999999997E-2</v>
      </c>
      <c r="K5069" s="134">
        <f>IF('2-E-Communication'!$AL$66="no","",ROUND($I5069,4))</f>
        <v>3.5999999999999997E-2</v>
      </c>
      <c r="L5069" s="134">
        <f>IF('2-E-Communication'!$AL$67="no","",ROUND($I5069,4))</f>
        <v>3.5999999999999997E-2</v>
      </c>
      <c r="M5069" s="134">
        <f>IF('2-E-Communication'!$AL$68="no","",ROUND($I5069,4))</f>
        <v>3.5999999999999997E-2</v>
      </c>
    </row>
    <row r="5070" spans="9:13" x14ac:dyDescent="0.25">
      <c r="I5070" s="134">
        <f t="shared" si="272"/>
        <v>3.7000000000000026E-2</v>
      </c>
      <c r="J5070" s="134">
        <f>IF('2-E-Communication'!$AL$65="no","",ROUND($I5070,4))</f>
        <v>3.6999999999999998E-2</v>
      </c>
      <c r="K5070" s="134">
        <f>IF('2-E-Communication'!$AL$66="no","",ROUND($I5070,4))</f>
        <v>3.6999999999999998E-2</v>
      </c>
      <c r="L5070" s="134">
        <f>IF('2-E-Communication'!$AL$67="no","",ROUND($I5070,4))</f>
        <v>3.6999999999999998E-2</v>
      </c>
      <c r="M5070" s="134">
        <f>IF('2-E-Communication'!$AL$68="no","",ROUND($I5070,4))</f>
        <v>3.6999999999999998E-2</v>
      </c>
    </row>
    <row r="5071" spans="9:13" x14ac:dyDescent="0.25">
      <c r="I5071" s="134">
        <f t="shared" si="272"/>
        <v>3.8000000000000027E-2</v>
      </c>
      <c r="J5071" s="134">
        <f>IF('2-E-Communication'!$AL$65="no","",ROUND($I5071,4))</f>
        <v>3.7999999999999999E-2</v>
      </c>
      <c r="K5071" s="134">
        <f>IF('2-E-Communication'!$AL$66="no","",ROUND($I5071,4))</f>
        <v>3.7999999999999999E-2</v>
      </c>
      <c r="L5071" s="134">
        <f>IF('2-E-Communication'!$AL$67="no","",ROUND($I5071,4))</f>
        <v>3.7999999999999999E-2</v>
      </c>
      <c r="M5071" s="134">
        <f>IF('2-E-Communication'!$AL$68="no","",ROUND($I5071,4))</f>
        <v>3.7999999999999999E-2</v>
      </c>
    </row>
    <row r="5072" spans="9:13" x14ac:dyDescent="0.25">
      <c r="I5072" s="134">
        <f t="shared" si="272"/>
        <v>3.9000000000000028E-2</v>
      </c>
      <c r="J5072" s="134">
        <f>IF('2-E-Communication'!$AL$65="no","",ROUND($I5072,4))</f>
        <v>3.9E-2</v>
      </c>
      <c r="K5072" s="134">
        <f>IF('2-E-Communication'!$AL$66="no","",ROUND($I5072,4))</f>
        <v>3.9E-2</v>
      </c>
      <c r="L5072" s="134">
        <f>IF('2-E-Communication'!$AL$67="no","",ROUND($I5072,4))</f>
        <v>3.9E-2</v>
      </c>
      <c r="M5072" s="134">
        <f>IF('2-E-Communication'!$AL$68="no","",ROUND($I5072,4))</f>
        <v>3.9E-2</v>
      </c>
    </row>
    <row r="5073" spans="9:13" x14ac:dyDescent="0.25">
      <c r="I5073" s="134">
        <f t="shared" si="272"/>
        <v>4.0000000000000029E-2</v>
      </c>
      <c r="J5073" s="134">
        <f>IF('2-E-Communication'!$AL$65="no","",ROUND($I5073,4))</f>
        <v>0.04</v>
      </c>
      <c r="K5073" s="134">
        <f>IF('2-E-Communication'!$AL$66="no","",ROUND($I5073,4))</f>
        <v>0.04</v>
      </c>
      <c r="L5073" s="134">
        <f>IF('2-E-Communication'!$AL$67="no","",ROUND($I5073,4))</f>
        <v>0.04</v>
      </c>
      <c r="M5073" s="134">
        <f>IF('2-E-Communication'!$AL$68="no","",ROUND($I5073,4))</f>
        <v>0.04</v>
      </c>
    </row>
    <row r="5074" spans="9:13" x14ac:dyDescent="0.25">
      <c r="I5074" s="134">
        <f t="shared" si="272"/>
        <v>4.1000000000000029E-2</v>
      </c>
      <c r="J5074" s="134">
        <f>IF('2-E-Communication'!$AL$65="no","",ROUND($I5074,4))</f>
        <v>4.1000000000000002E-2</v>
      </c>
      <c r="K5074" s="134">
        <f>IF('2-E-Communication'!$AL$66="no","",ROUND($I5074,4))</f>
        <v>4.1000000000000002E-2</v>
      </c>
      <c r="L5074" s="134">
        <f>IF('2-E-Communication'!$AL$67="no","",ROUND($I5074,4))</f>
        <v>4.1000000000000002E-2</v>
      </c>
      <c r="M5074" s="134">
        <f>IF('2-E-Communication'!$AL$68="no","",ROUND($I5074,4))</f>
        <v>4.1000000000000002E-2</v>
      </c>
    </row>
    <row r="5075" spans="9:13" x14ac:dyDescent="0.25">
      <c r="I5075" s="134">
        <f t="shared" si="272"/>
        <v>4.200000000000003E-2</v>
      </c>
      <c r="J5075" s="134">
        <f>IF('2-E-Communication'!$AL$65="no","",ROUND($I5075,4))</f>
        <v>4.2000000000000003E-2</v>
      </c>
      <c r="K5075" s="134">
        <f>IF('2-E-Communication'!$AL$66="no","",ROUND($I5075,4))</f>
        <v>4.2000000000000003E-2</v>
      </c>
      <c r="L5075" s="134">
        <f>IF('2-E-Communication'!$AL$67="no","",ROUND($I5075,4))</f>
        <v>4.2000000000000003E-2</v>
      </c>
      <c r="M5075" s="134">
        <f>IF('2-E-Communication'!$AL$68="no","",ROUND($I5075,4))</f>
        <v>4.2000000000000003E-2</v>
      </c>
    </row>
    <row r="5076" spans="9:13" x14ac:dyDescent="0.25">
      <c r="I5076" s="134">
        <f t="shared" si="272"/>
        <v>4.3000000000000031E-2</v>
      </c>
      <c r="J5076" s="134">
        <f>IF('2-E-Communication'!$AL$65="no","",ROUND($I5076,4))</f>
        <v>4.2999999999999997E-2</v>
      </c>
      <c r="K5076" s="134">
        <f>IF('2-E-Communication'!$AL$66="no","",ROUND($I5076,4))</f>
        <v>4.2999999999999997E-2</v>
      </c>
      <c r="L5076" s="134">
        <f>IF('2-E-Communication'!$AL$67="no","",ROUND($I5076,4))</f>
        <v>4.2999999999999997E-2</v>
      </c>
      <c r="M5076" s="134">
        <f>IF('2-E-Communication'!$AL$68="no","",ROUND($I5076,4))</f>
        <v>4.2999999999999997E-2</v>
      </c>
    </row>
    <row r="5077" spans="9:13" x14ac:dyDescent="0.25">
      <c r="I5077" s="134">
        <f t="shared" si="272"/>
        <v>4.4000000000000032E-2</v>
      </c>
      <c r="J5077" s="134">
        <f>IF('2-E-Communication'!$AL$65="no","",ROUND($I5077,4))</f>
        <v>4.3999999999999997E-2</v>
      </c>
      <c r="K5077" s="134">
        <f>IF('2-E-Communication'!$AL$66="no","",ROUND($I5077,4))</f>
        <v>4.3999999999999997E-2</v>
      </c>
      <c r="L5077" s="134">
        <f>IF('2-E-Communication'!$AL$67="no","",ROUND($I5077,4))</f>
        <v>4.3999999999999997E-2</v>
      </c>
      <c r="M5077" s="134">
        <f>IF('2-E-Communication'!$AL$68="no","",ROUND($I5077,4))</f>
        <v>4.3999999999999997E-2</v>
      </c>
    </row>
    <row r="5078" spans="9:13" x14ac:dyDescent="0.25">
      <c r="I5078" s="134">
        <f t="shared" si="272"/>
        <v>4.5000000000000033E-2</v>
      </c>
      <c r="J5078" s="134">
        <f>IF('2-E-Communication'!$AL$65="no","",ROUND($I5078,4))</f>
        <v>4.4999999999999998E-2</v>
      </c>
      <c r="K5078" s="134">
        <f>IF('2-E-Communication'!$AL$66="no","",ROUND($I5078,4))</f>
        <v>4.4999999999999998E-2</v>
      </c>
      <c r="L5078" s="134">
        <f>IF('2-E-Communication'!$AL$67="no","",ROUND($I5078,4))</f>
        <v>4.4999999999999998E-2</v>
      </c>
      <c r="M5078" s="134">
        <f>IF('2-E-Communication'!$AL$68="no","",ROUND($I5078,4))</f>
        <v>4.4999999999999998E-2</v>
      </c>
    </row>
    <row r="5079" spans="9:13" x14ac:dyDescent="0.25">
      <c r="I5079" s="134">
        <f>I5078+0.001</f>
        <v>4.6000000000000034E-2</v>
      </c>
      <c r="J5079" s="134">
        <f>IF('2-E-Communication'!$AL$65="no","",ROUND($I5079,4))</f>
        <v>4.5999999999999999E-2</v>
      </c>
      <c r="K5079" s="134">
        <f>IF('2-E-Communication'!$AL$66="no","",ROUND($I5079,4))</f>
        <v>4.5999999999999999E-2</v>
      </c>
      <c r="L5079" s="134">
        <f>IF('2-E-Communication'!$AL$67="no","",ROUND($I5079,4))</f>
        <v>4.5999999999999999E-2</v>
      </c>
      <c r="M5079" s="134">
        <f>IF('2-E-Communication'!$AL$68="no","",ROUND($I5079,4))</f>
        <v>4.5999999999999999E-2</v>
      </c>
    </row>
    <row r="5080" spans="9:13" x14ac:dyDescent="0.25">
      <c r="I5080" s="134">
        <f t="shared" si="272"/>
        <v>4.7000000000000035E-2</v>
      </c>
      <c r="J5080" s="134">
        <f>IF('2-E-Communication'!$AL$65="no","",ROUND($I5080,4))</f>
        <v>4.7E-2</v>
      </c>
      <c r="K5080" s="134">
        <f>IF('2-E-Communication'!$AL$66="no","",ROUND($I5080,4))</f>
        <v>4.7E-2</v>
      </c>
      <c r="L5080" s="134">
        <f>IF('2-E-Communication'!$AL$67="no","",ROUND($I5080,4))</f>
        <v>4.7E-2</v>
      </c>
      <c r="M5080" s="134">
        <f>IF('2-E-Communication'!$AL$68="no","",ROUND($I5080,4))</f>
        <v>4.7E-2</v>
      </c>
    </row>
    <row r="5081" spans="9:13" x14ac:dyDescent="0.25">
      <c r="I5081" s="134">
        <f t="shared" si="272"/>
        <v>4.8000000000000036E-2</v>
      </c>
      <c r="J5081" s="134">
        <f>IF('2-E-Communication'!$AL$65="no","",ROUND($I5081,4))</f>
        <v>4.8000000000000001E-2</v>
      </c>
      <c r="K5081" s="134">
        <f>IF('2-E-Communication'!$AL$66="no","",ROUND($I5081,4))</f>
        <v>4.8000000000000001E-2</v>
      </c>
      <c r="L5081" s="134">
        <f>IF('2-E-Communication'!$AL$67="no","",ROUND($I5081,4))</f>
        <v>4.8000000000000001E-2</v>
      </c>
      <c r="M5081" s="134">
        <f>IF('2-E-Communication'!$AL$68="no","",ROUND($I5081,4))</f>
        <v>4.8000000000000001E-2</v>
      </c>
    </row>
    <row r="5082" spans="9:13" x14ac:dyDescent="0.25">
      <c r="I5082" s="134">
        <f t="shared" si="272"/>
        <v>4.9000000000000037E-2</v>
      </c>
      <c r="J5082" s="134">
        <f>IF('2-E-Communication'!$AL$65="no","",ROUND($I5082,4))</f>
        <v>4.9000000000000002E-2</v>
      </c>
      <c r="K5082" s="134">
        <f>IF('2-E-Communication'!$AL$66="no","",ROUND($I5082,4))</f>
        <v>4.9000000000000002E-2</v>
      </c>
      <c r="L5082" s="134">
        <f>IF('2-E-Communication'!$AL$67="no","",ROUND($I5082,4))</f>
        <v>4.9000000000000002E-2</v>
      </c>
      <c r="M5082" s="134">
        <f>IF('2-E-Communication'!$AL$68="no","",ROUND($I5082,4))</f>
        <v>4.9000000000000002E-2</v>
      </c>
    </row>
    <row r="5083" spans="9:13" x14ac:dyDescent="0.25">
      <c r="I5083" s="134">
        <f t="shared" si="272"/>
        <v>5.0000000000000037E-2</v>
      </c>
      <c r="J5083" s="134">
        <f>IF('2-E-Communication'!$AL$65="no","",ROUND($I5083,4))</f>
        <v>0.05</v>
      </c>
      <c r="K5083" s="134">
        <f>IF('2-E-Communication'!$AL$66="no","",ROUND($I5083,4))</f>
        <v>0.05</v>
      </c>
      <c r="L5083" s="134">
        <f>IF('2-E-Communication'!$AL$67="no","",ROUND($I5083,4))</f>
        <v>0.05</v>
      </c>
      <c r="M5083" s="134">
        <f>IF('2-E-Communication'!$AL$68="no","",ROUND($I5083,4))</f>
        <v>0.05</v>
      </c>
    </row>
    <row r="5084" spans="9:13" x14ac:dyDescent="0.25">
      <c r="I5084" s="134">
        <f t="shared" si="272"/>
        <v>5.1000000000000038E-2</v>
      </c>
      <c r="J5084" s="134">
        <f>IF('2-E-Communication'!$AL$65="no","",ROUND($I5084,4))</f>
        <v>5.0999999999999997E-2</v>
      </c>
      <c r="K5084" s="134">
        <f>IF('2-E-Communication'!$AL$66="no","",ROUND($I5084,4))</f>
        <v>5.0999999999999997E-2</v>
      </c>
      <c r="L5084" s="134">
        <f>IF('2-E-Communication'!$AL$67="no","",ROUND($I5084,4))</f>
        <v>5.0999999999999997E-2</v>
      </c>
      <c r="M5084" s="134">
        <f>IF('2-E-Communication'!$AL$68="no","",ROUND($I5084,4))</f>
        <v>5.0999999999999997E-2</v>
      </c>
    </row>
    <row r="5085" spans="9:13" x14ac:dyDescent="0.25">
      <c r="I5085" s="134">
        <f t="shared" si="272"/>
        <v>5.2000000000000039E-2</v>
      </c>
      <c r="J5085" s="134">
        <f>IF('2-E-Communication'!$AL$65="no","",ROUND($I5085,4))</f>
        <v>5.1999999999999998E-2</v>
      </c>
      <c r="K5085" s="134">
        <f>IF('2-E-Communication'!$AL$66="no","",ROUND($I5085,4))</f>
        <v>5.1999999999999998E-2</v>
      </c>
      <c r="L5085" s="134">
        <f>IF('2-E-Communication'!$AL$67="no","",ROUND($I5085,4))</f>
        <v>5.1999999999999998E-2</v>
      </c>
      <c r="M5085" s="134">
        <f>IF('2-E-Communication'!$AL$68="no","",ROUND($I5085,4))</f>
        <v>5.1999999999999998E-2</v>
      </c>
    </row>
    <row r="5086" spans="9:13" x14ac:dyDescent="0.25">
      <c r="I5086" s="134">
        <f t="shared" si="272"/>
        <v>5.300000000000004E-2</v>
      </c>
      <c r="J5086" s="134">
        <f>IF('2-E-Communication'!$AL$65="no","",ROUND($I5086,4))</f>
        <v>5.2999999999999999E-2</v>
      </c>
      <c r="K5086" s="134">
        <f>IF('2-E-Communication'!$AL$66="no","",ROUND($I5086,4))</f>
        <v>5.2999999999999999E-2</v>
      </c>
      <c r="L5086" s="134">
        <f>IF('2-E-Communication'!$AL$67="no","",ROUND($I5086,4))</f>
        <v>5.2999999999999999E-2</v>
      </c>
      <c r="M5086" s="134">
        <f>IF('2-E-Communication'!$AL$68="no","",ROUND($I5086,4))</f>
        <v>5.2999999999999999E-2</v>
      </c>
    </row>
    <row r="5087" spans="9:13" x14ac:dyDescent="0.25">
      <c r="I5087" s="134">
        <f t="shared" si="272"/>
        <v>5.4000000000000041E-2</v>
      </c>
      <c r="J5087" s="134">
        <f>IF('2-E-Communication'!$AL$65="no","",ROUND($I5087,4))</f>
        <v>5.3999999999999999E-2</v>
      </c>
      <c r="K5087" s="134">
        <f>IF('2-E-Communication'!$AL$66="no","",ROUND($I5087,4))</f>
        <v>5.3999999999999999E-2</v>
      </c>
      <c r="L5087" s="134">
        <f>IF('2-E-Communication'!$AL$67="no","",ROUND($I5087,4))</f>
        <v>5.3999999999999999E-2</v>
      </c>
      <c r="M5087" s="134">
        <f>IF('2-E-Communication'!$AL$68="no","",ROUND($I5087,4))</f>
        <v>5.3999999999999999E-2</v>
      </c>
    </row>
    <row r="5088" spans="9:13" x14ac:dyDescent="0.25">
      <c r="I5088" s="134">
        <f t="shared" si="272"/>
        <v>5.5000000000000042E-2</v>
      </c>
      <c r="J5088" s="134">
        <f>IF('2-E-Communication'!$AL$65="no","",ROUND($I5088,4))</f>
        <v>5.5E-2</v>
      </c>
      <c r="K5088" s="134">
        <f>IF('2-E-Communication'!$AL$66="no","",ROUND($I5088,4))</f>
        <v>5.5E-2</v>
      </c>
      <c r="L5088" s="134">
        <f>IF('2-E-Communication'!$AL$67="no","",ROUND($I5088,4))</f>
        <v>5.5E-2</v>
      </c>
      <c r="M5088" s="134">
        <f>IF('2-E-Communication'!$AL$68="no","",ROUND($I5088,4))</f>
        <v>5.5E-2</v>
      </c>
    </row>
    <row r="5089" spans="9:13" x14ac:dyDescent="0.25">
      <c r="I5089" s="134">
        <f>I5088+0.001</f>
        <v>5.6000000000000043E-2</v>
      </c>
      <c r="J5089" s="134">
        <f>IF('2-E-Communication'!$AL$65="no","",ROUND($I5089,4))</f>
        <v>5.6000000000000001E-2</v>
      </c>
      <c r="K5089" s="134">
        <f>IF('2-E-Communication'!$AL$66="no","",ROUND($I5089,4))</f>
        <v>5.6000000000000001E-2</v>
      </c>
      <c r="L5089" s="134">
        <f>IF('2-E-Communication'!$AL$67="no","",ROUND($I5089,4))</f>
        <v>5.6000000000000001E-2</v>
      </c>
      <c r="M5089" s="134">
        <f>IF('2-E-Communication'!$AL$68="no","",ROUND($I5089,4))</f>
        <v>5.6000000000000001E-2</v>
      </c>
    </row>
    <row r="5090" spans="9:13" x14ac:dyDescent="0.25">
      <c r="I5090" s="134">
        <f t="shared" ref="I5090:I5153" si="273">I5089+0.001</f>
        <v>5.7000000000000044E-2</v>
      </c>
      <c r="J5090" s="134">
        <f>IF('2-E-Communication'!$AL$65="no","",ROUND($I5090,4))</f>
        <v>5.7000000000000002E-2</v>
      </c>
      <c r="K5090" s="134">
        <f>IF('2-E-Communication'!$AL$66="no","",ROUND($I5090,4))</f>
        <v>5.7000000000000002E-2</v>
      </c>
      <c r="L5090" s="134">
        <f>IF('2-E-Communication'!$AL$67="no","",ROUND($I5090,4))</f>
        <v>5.7000000000000002E-2</v>
      </c>
      <c r="M5090" s="134">
        <f>IF('2-E-Communication'!$AL$68="no","",ROUND($I5090,4))</f>
        <v>5.7000000000000002E-2</v>
      </c>
    </row>
    <row r="5091" spans="9:13" x14ac:dyDescent="0.25">
      <c r="I5091" s="134">
        <f t="shared" si="273"/>
        <v>5.8000000000000045E-2</v>
      </c>
      <c r="J5091" s="134">
        <f>IF('2-E-Communication'!$AL$65="no","",ROUND($I5091,4))</f>
        <v>5.8000000000000003E-2</v>
      </c>
      <c r="K5091" s="134">
        <f>IF('2-E-Communication'!$AL$66="no","",ROUND($I5091,4))</f>
        <v>5.8000000000000003E-2</v>
      </c>
      <c r="L5091" s="134">
        <f>IF('2-E-Communication'!$AL$67="no","",ROUND($I5091,4))</f>
        <v>5.8000000000000003E-2</v>
      </c>
      <c r="M5091" s="134">
        <f>IF('2-E-Communication'!$AL$68="no","",ROUND($I5091,4))</f>
        <v>5.8000000000000003E-2</v>
      </c>
    </row>
    <row r="5092" spans="9:13" x14ac:dyDescent="0.25">
      <c r="I5092" s="134">
        <f t="shared" si="273"/>
        <v>5.9000000000000045E-2</v>
      </c>
      <c r="J5092" s="134">
        <f>IF('2-E-Communication'!$AL$65="no","",ROUND($I5092,4))</f>
        <v>5.8999999999999997E-2</v>
      </c>
      <c r="K5092" s="134">
        <f>IF('2-E-Communication'!$AL$66="no","",ROUND($I5092,4))</f>
        <v>5.8999999999999997E-2</v>
      </c>
      <c r="L5092" s="134">
        <f>IF('2-E-Communication'!$AL$67="no","",ROUND($I5092,4))</f>
        <v>5.8999999999999997E-2</v>
      </c>
      <c r="M5092" s="134">
        <f>IF('2-E-Communication'!$AL$68="no","",ROUND($I5092,4))</f>
        <v>5.8999999999999997E-2</v>
      </c>
    </row>
    <row r="5093" spans="9:13" x14ac:dyDescent="0.25">
      <c r="I5093" s="134">
        <f t="shared" si="273"/>
        <v>6.0000000000000046E-2</v>
      </c>
      <c r="J5093" s="134">
        <f>IF('2-E-Communication'!$AL$65="no","",ROUND($I5093,4))</f>
        <v>0.06</v>
      </c>
      <c r="K5093" s="134">
        <f>IF('2-E-Communication'!$AL$66="no","",ROUND($I5093,4))</f>
        <v>0.06</v>
      </c>
      <c r="L5093" s="134">
        <f>IF('2-E-Communication'!$AL$67="no","",ROUND($I5093,4))</f>
        <v>0.06</v>
      </c>
      <c r="M5093" s="134">
        <f>IF('2-E-Communication'!$AL$68="no","",ROUND($I5093,4))</f>
        <v>0.06</v>
      </c>
    </row>
    <row r="5094" spans="9:13" x14ac:dyDescent="0.25">
      <c r="I5094" s="134">
        <f t="shared" si="273"/>
        <v>6.1000000000000047E-2</v>
      </c>
      <c r="J5094" s="134">
        <f>IF('2-E-Communication'!$AL$65="no","",ROUND($I5094,4))</f>
        <v>6.0999999999999999E-2</v>
      </c>
      <c r="K5094" s="134">
        <f>IF('2-E-Communication'!$AL$66="no","",ROUND($I5094,4))</f>
        <v>6.0999999999999999E-2</v>
      </c>
      <c r="L5094" s="134">
        <f>IF('2-E-Communication'!$AL$67="no","",ROUND($I5094,4))</f>
        <v>6.0999999999999999E-2</v>
      </c>
      <c r="M5094" s="134">
        <f>IF('2-E-Communication'!$AL$68="no","",ROUND($I5094,4))</f>
        <v>6.0999999999999999E-2</v>
      </c>
    </row>
    <row r="5095" spans="9:13" x14ac:dyDescent="0.25">
      <c r="I5095" s="134">
        <f t="shared" si="273"/>
        <v>6.2000000000000048E-2</v>
      </c>
      <c r="J5095" s="134">
        <f>IF('2-E-Communication'!$AL$65="no","",ROUND($I5095,4))</f>
        <v>6.2E-2</v>
      </c>
      <c r="K5095" s="134">
        <f>IF('2-E-Communication'!$AL$66="no","",ROUND($I5095,4))</f>
        <v>6.2E-2</v>
      </c>
      <c r="L5095" s="134">
        <f>IF('2-E-Communication'!$AL$67="no","",ROUND($I5095,4))</f>
        <v>6.2E-2</v>
      </c>
      <c r="M5095" s="134">
        <f>IF('2-E-Communication'!$AL$68="no","",ROUND($I5095,4))</f>
        <v>6.2E-2</v>
      </c>
    </row>
    <row r="5096" spans="9:13" x14ac:dyDescent="0.25">
      <c r="I5096" s="134">
        <f t="shared" si="273"/>
        <v>6.3000000000000042E-2</v>
      </c>
      <c r="J5096" s="134">
        <f>IF('2-E-Communication'!$AL$65="no","",ROUND($I5096,4))</f>
        <v>6.3E-2</v>
      </c>
      <c r="K5096" s="134">
        <f>IF('2-E-Communication'!$AL$66="no","",ROUND($I5096,4))</f>
        <v>6.3E-2</v>
      </c>
      <c r="L5096" s="134">
        <f>IF('2-E-Communication'!$AL$67="no","",ROUND($I5096,4))</f>
        <v>6.3E-2</v>
      </c>
      <c r="M5096" s="134">
        <f>IF('2-E-Communication'!$AL$68="no","",ROUND($I5096,4))</f>
        <v>6.3E-2</v>
      </c>
    </row>
    <row r="5097" spans="9:13" x14ac:dyDescent="0.25">
      <c r="I5097" s="134">
        <f t="shared" si="273"/>
        <v>6.4000000000000043E-2</v>
      </c>
      <c r="J5097" s="134">
        <f>IF('2-E-Communication'!$AL$65="no","",ROUND($I5097,4))</f>
        <v>6.4000000000000001E-2</v>
      </c>
      <c r="K5097" s="134">
        <f>IF('2-E-Communication'!$AL$66="no","",ROUND($I5097,4))</f>
        <v>6.4000000000000001E-2</v>
      </c>
      <c r="L5097" s="134">
        <f>IF('2-E-Communication'!$AL$67="no","",ROUND($I5097,4))</f>
        <v>6.4000000000000001E-2</v>
      </c>
      <c r="M5097" s="134">
        <f>IF('2-E-Communication'!$AL$68="no","",ROUND($I5097,4))</f>
        <v>6.4000000000000001E-2</v>
      </c>
    </row>
    <row r="5098" spans="9:13" x14ac:dyDescent="0.25">
      <c r="I5098" s="134">
        <f t="shared" si="273"/>
        <v>6.5000000000000044E-2</v>
      </c>
      <c r="J5098" s="134">
        <f>IF('2-E-Communication'!$AL$65="no","",ROUND($I5098,4))</f>
        <v>6.5000000000000002E-2</v>
      </c>
      <c r="K5098" s="134">
        <f>IF('2-E-Communication'!$AL$66="no","",ROUND($I5098,4))</f>
        <v>6.5000000000000002E-2</v>
      </c>
      <c r="L5098" s="134">
        <f>IF('2-E-Communication'!$AL$67="no","",ROUND($I5098,4))</f>
        <v>6.5000000000000002E-2</v>
      </c>
      <c r="M5098" s="134">
        <f>IF('2-E-Communication'!$AL$68="no","",ROUND($I5098,4))</f>
        <v>6.5000000000000002E-2</v>
      </c>
    </row>
    <row r="5099" spans="9:13" x14ac:dyDescent="0.25">
      <c r="I5099" s="134">
        <f t="shared" si="273"/>
        <v>6.6000000000000045E-2</v>
      </c>
      <c r="J5099" s="134">
        <f>IF('2-E-Communication'!$AL$65="no","",ROUND($I5099,4))</f>
        <v>6.6000000000000003E-2</v>
      </c>
      <c r="K5099" s="134">
        <f>IF('2-E-Communication'!$AL$66="no","",ROUND($I5099,4))</f>
        <v>6.6000000000000003E-2</v>
      </c>
      <c r="L5099" s="134">
        <f>IF('2-E-Communication'!$AL$67="no","",ROUND($I5099,4))</f>
        <v>6.6000000000000003E-2</v>
      </c>
      <c r="M5099" s="134">
        <f>IF('2-E-Communication'!$AL$68="no","",ROUND($I5099,4))</f>
        <v>6.6000000000000003E-2</v>
      </c>
    </row>
    <row r="5100" spans="9:13" x14ac:dyDescent="0.25">
      <c r="I5100" s="134">
        <f t="shared" si="273"/>
        <v>6.7000000000000046E-2</v>
      </c>
      <c r="J5100" s="134">
        <f>IF('2-E-Communication'!$AL$65="no","",ROUND($I5100,4))</f>
        <v>6.7000000000000004E-2</v>
      </c>
      <c r="K5100" s="134">
        <f>IF('2-E-Communication'!$AL$66="no","",ROUND($I5100,4))</f>
        <v>6.7000000000000004E-2</v>
      </c>
      <c r="L5100" s="134">
        <f>IF('2-E-Communication'!$AL$67="no","",ROUND($I5100,4))</f>
        <v>6.7000000000000004E-2</v>
      </c>
      <c r="M5100" s="134">
        <f>IF('2-E-Communication'!$AL$68="no","",ROUND($I5100,4))</f>
        <v>6.7000000000000004E-2</v>
      </c>
    </row>
    <row r="5101" spans="9:13" x14ac:dyDescent="0.25">
      <c r="I5101" s="134">
        <f t="shared" si="273"/>
        <v>6.8000000000000047E-2</v>
      </c>
      <c r="J5101" s="134">
        <f>IF('2-E-Communication'!$AL$65="no","",ROUND($I5101,4))</f>
        <v>6.8000000000000005E-2</v>
      </c>
      <c r="K5101" s="134">
        <f>IF('2-E-Communication'!$AL$66="no","",ROUND($I5101,4))</f>
        <v>6.8000000000000005E-2</v>
      </c>
      <c r="L5101" s="134">
        <f>IF('2-E-Communication'!$AL$67="no","",ROUND($I5101,4))</f>
        <v>6.8000000000000005E-2</v>
      </c>
      <c r="M5101" s="134">
        <f>IF('2-E-Communication'!$AL$68="no","",ROUND($I5101,4))</f>
        <v>6.8000000000000005E-2</v>
      </c>
    </row>
    <row r="5102" spans="9:13" x14ac:dyDescent="0.25">
      <c r="I5102" s="134">
        <f t="shared" si="273"/>
        <v>6.9000000000000047E-2</v>
      </c>
      <c r="J5102" s="134">
        <f>IF('2-E-Communication'!$AL$65="no","",ROUND($I5102,4))</f>
        <v>6.9000000000000006E-2</v>
      </c>
      <c r="K5102" s="134">
        <f>IF('2-E-Communication'!$AL$66="no","",ROUND($I5102,4))</f>
        <v>6.9000000000000006E-2</v>
      </c>
      <c r="L5102" s="134">
        <f>IF('2-E-Communication'!$AL$67="no","",ROUND($I5102,4))</f>
        <v>6.9000000000000006E-2</v>
      </c>
      <c r="M5102" s="134">
        <f>IF('2-E-Communication'!$AL$68="no","",ROUND($I5102,4))</f>
        <v>6.9000000000000006E-2</v>
      </c>
    </row>
    <row r="5103" spans="9:13" x14ac:dyDescent="0.25">
      <c r="I5103" s="134">
        <f t="shared" si="273"/>
        <v>7.0000000000000048E-2</v>
      </c>
      <c r="J5103" s="134">
        <f>IF('2-E-Communication'!$AL$65="no","",ROUND($I5103,4))</f>
        <v>7.0000000000000007E-2</v>
      </c>
      <c r="K5103" s="134">
        <f>IF('2-E-Communication'!$AL$66="no","",ROUND($I5103,4))</f>
        <v>7.0000000000000007E-2</v>
      </c>
      <c r="L5103" s="134">
        <f>IF('2-E-Communication'!$AL$67="no","",ROUND($I5103,4))</f>
        <v>7.0000000000000007E-2</v>
      </c>
      <c r="M5103" s="134">
        <f>IF('2-E-Communication'!$AL$68="no","",ROUND($I5103,4))</f>
        <v>7.0000000000000007E-2</v>
      </c>
    </row>
    <row r="5104" spans="9:13" x14ac:dyDescent="0.25">
      <c r="I5104" s="134">
        <f t="shared" si="273"/>
        <v>7.1000000000000049E-2</v>
      </c>
      <c r="J5104" s="134">
        <f>IF('2-E-Communication'!$AL$65="no","",ROUND($I5104,4))</f>
        <v>7.0999999999999994E-2</v>
      </c>
      <c r="K5104" s="134">
        <f>IF('2-E-Communication'!$AL$66="no","",ROUND($I5104,4))</f>
        <v>7.0999999999999994E-2</v>
      </c>
      <c r="L5104" s="134">
        <f>IF('2-E-Communication'!$AL$67="no","",ROUND($I5104,4))</f>
        <v>7.0999999999999994E-2</v>
      </c>
      <c r="M5104" s="134">
        <f>IF('2-E-Communication'!$AL$68="no","",ROUND($I5104,4))</f>
        <v>7.0999999999999994E-2</v>
      </c>
    </row>
    <row r="5105" spans="9:13" x14ac:dyDescent="0.25">
      <c r="I5105" s="134">
        <f t="shared" si="273"/>
        <v>7.200000000000005E-2</v>
      </c>
      <c r="J5105" s="134">
        <f>IF('2-E-Communication'!$AL$65="no","",ROUND($I5105,4))</f>
        <v>7.1999999999999995E-2</v>
      </c>
      <c r="K5105" s="134">
        <f>IF('2-E-Communication'!$AL$66="no","",ROUND($I5105,4))</f>
        <v>7.1999999999999995E-2</v>
      </c>
      <c r="L5105" s="134">
        <f>IF('2-E-Communication'!$AL$67="no","",ROUND($I5105,4))</f>
        <v>7.1999999999999995E-2</v>
      </c>
      <c r="M5105" s="134">
        <f>IF('2-E-Communication'!$AL$68="no","",ROUND($I5105,4))</f>
        <v>7.1999999999999995E-2</v>
      </c>
    </row>
    <row r="5106" spans="9:13" x14ac:dyDescent="0.25">
      <c r="I5106" s="134">
        <f t="shared" si="273"/>
        <v>7.3000000000000051E-2</v>
      </c>
      <c r="J5106" s="134">
        <f>IF('2-E-Communication'!$AL$65="no","",ROUND($I5106,4))</f>
        <v>7.2999999999999995E-2</v>
      </c>
      <c r="K5106" s="134">
        <f>IF('2-E-Communication'!$AL$66="no","",ROUND($I5106,4))</f>
        <v>7.2999999999999995E-2</v>
      </c>
      <c r="L5106" s="134">
        <f>IF('2-E-Communication'!$AL$67="no","",ROUND($I5106,4))</f>
        <v>7.2999999999999995E-2</v>
      </c>
      <c r="M5106" s="134">
        <f>IF('2-E-Communication'!$AL$68="no","",ROUND($I5106,4))</f>
        <v>7.2999999999999995E-2</v>
      </c>
    </row>
    <row r="5107" spans="9:13" x14ac:dyDescent="0.25">
      <c r="I5107" s="134">
        <f t="shared" si="273"/>
        <v>7.4000000000000052E-2</v>
      </c>
      <c r="J5107" s="134">
        <f>IF('2-E-Communication'!$AL$65="no","",ROUND($I5107,4))</f>
        <v>7.3999999999999996E-2</v>
      </c>
      <c r="K5107" s="134">
        <f>IF('2-E-Communication'!$AL$66="no","",ROUND($I5107,4))</f>
        <v>7.3999999999999996E-2</v>
      </c>
      <c r="L5107" s="134">
        <f>IF('2-E-Communication'!$AL$67="no","",ROUND($I5107,4))</f>
        <v>7.3999999999999996E-2</v>
      </c>
      <c r="M5107" s="134">
        <f>IF('2-E-Communication'!$AL$68="no","",ROUND($I5107,4))</f>
        <v>7.3999999999999996E-2</v>
      </c>
    </row>
    <row r="5108" spans="9:13" x14ac:dyDescent="0.25">
      <c r="I5108" s="134">
        <f t="shared" si="273"/>
        <v>7.5000000000000053E-2</v>
      </c>
      <c r="J5108" s="134">
        <f>IF('2-E-Communication'!$AL$65="no","",ROUND($I5108,4))</f>
        <v>7.4999999999999997E-2</v>
      </c>
      <c r="K5108" s="134">
        <f>IF('2-E-Communication'!$AL$66="no","",ROUND($I5108,4))</f>
        <v>7.4999999999999997E-2</v>
      </c>
      <c r="L5108" s="134">
        <f>IF('2-E-Communication'!$AL$67="no","",ROUND($I5108,4))</f>
        <v>7.4999999999999997E-2</v>
      </c>
      <c r="M5108" s="134">
        <f>IF('2-E-Communication'!$AL$68="no","",ROUND($I5108,4))</f>
        <v>7.4999999999999997E-2</v>
      </c>
    </row>
    <row r="5109" spans="9:13" x14ac:dyDescent="0.25">
      <c r="I5109" s="134">
        <f t="shared" si="273"/>
        <v>7.6000000000000054E-2</v>
      </c>
      <c r="J5109" s="134">
        <f>IF('2-E-Communication'!$AL$65="no","",ROUND($I5109,4))</f>
        <v>7.5999999999999998E-2</v>
      </c>
      <c r="K5109" s="134">
        <f>IF('2-E-Communication'!$AL$66="no","",ROUND($I5109,4))</f>
        <v>7.5999999999999998E-2</v>
      </c>
      <c r="L5109" s="134">
        <f>IF('2-E-Communication'!$AL$67="no","",ROUND($I5109,4))</f>
        <v>7.5999999999999998E-2</v>
      </c>
      <c r="M5109" s="134">
        <f>IF('2-E-Communication'!$AL$68="no","",ROUND($I5109,4))</f>
        <v>7.5999999999999998E-2</v>
      </c>
    </row>
    <row r="5110" spans="9:13" x14ac:dyDescent="0.25">
      <c r="I5110" s="134">
        <f t="shared" si="273"/>
        <v>7.7000000000000055E-2</v>
      </c>
      <c r="J5110" s="134">
        <f>IF('2-E-Communication'!$AL$65="no","",ROUND($I5110,4))</f>
        <v>7.6999999999999999E-2</v>
      </c>
      <c r="K5110" s="134">
        <f>IF('2-E-Communication'!$AL$66="no","",ROUND($I5110,4))</f>
        <v>7.6999999999999999E-2</v>
      </c>
      <c r="L5110" s="134">
        <f>IF('2-E-Communication'!$AL$67="no","",ROUND($I5110,4))</f>
        <v>7.6999999999999999E-2</v>
      </c>
      <c r="M5110" s="134">
        <f>IF('2-E-Communication'!$AL$68="no","",ROUND($I5110,4))</f>
        <v>7.6999999999999999E-2</v>
      </c>
    </row>
    <row r="5111" spans="9:13" x14ac:dyDescent="0.25">
      <c r="I5111" s="134">
        <f t="shared" si="273"/>
        <v>7.8000000000000055E-2</v>
      </c>
      <c r="J5111" s="134">
        <f>IF('2-E-Communication'!$AL$65="no","",ROUND($I5111,4))</f>
        <v>7.8E-2</v>
      </c>
      <c r="K5111" s="134">
        <f>IF('2-E-Communication'!$AL$66="no","",ROUND($I5111,4))</f>
        <v>7.8E-2</v>
      </c>
      <c r="L5111" s="134">
        <f>IF('2-E-Communication'!$AL$67="no","",ROUND($I5111,4))</f>
        <v>7.8E-2</v>
      </c>
      <c r="M5111" s="134">
        <f>IF('2-E-Communication'!$AL$68="no","",ROUND($I5111,4))</f>
        <v>7.8E-2</v>
      </c>
    </row>
    <row r="5112" spans="9:13" x14ac:dyDescent="0.25">
      <c r="I5112" s="134">
        <f t="shared" si="273"/>
        <v>7.9000000000000056E-2</v>
      </c>
      <c r="J5112" s="134">
        <f>IF('2-E-Communication'!$AL$65="no","",ROUND($I5112,4))</f>
        <v>7.9000000000000001E-2</v>
      </c>
      <c r="K5112" s="134">
        <f>IF('2-E-Communication'!$AL$66="no","",ROUND($I5112,4))</f>
        <v>7.9000000000000001E-2</v>
      </c>
      <c r="L5112" s="134">
        <f>IF('2-E-Communication'!$AL$67="no","",ROUND($I5112,4))</f>
        <v>7.9000000000000001E-2</v>
      </c>
      <c r="M5112" s="134">
        <f>IF('2-E-Communication'!$AL$68="no","",ROUND($I5112,4))</f>
        <v>7.9000000000000001E-2</v>
      </c>
    </row>
    <row r="5113" spans="9:13" x14ac:dyDescent="0.25">
      <c r="I5113" s="134">
        <f t="shared" si="273"/>
        <v>8.0000000000000057E-2</v>
      </c>
      <c r="J5113" s="134">
        <f>IF('2-E-Communication'!$AL$65="no","",ROUND($I5113,4))</f>
        <v>0.08</v>
      </c>
      <c r="K5113" s="134">
        <f>IF('2-E-Communication'!$AL$66="no","",ROUND($I5113,4))</f>
        <v>0.08</v>
      </c>
      <c r="L5113" s="134">
        <f>IF('2-E-Communication'!$AL$67="no","",ROUND($I5113,4))</f>
        <v>0.08</v>
      </c>
      <c r="M5113" s="134">
        <f>IF('2-E-Communication'!$AL$68="no","",ROUND($I5113,4))</f>
        <v>0.08</v>
      </c>
    </row>
    <row r="5114" spans="9:13" x14ac:dyDescent="0.25">
      <c r="I5114" s="134">
        <f t="shared" si="273"/>
        <v>8.1000000000000058E-2</v>
      </c>
      <c r="J5114" s="134">
        <f>IF('2-E-Communication'!$AL$65="no","",ROUND($I5114,4))</f>
        <v>8.1000000000000003E-2</v>
      </c>
      <c r="K5114" s="134">
        <f>IF('2-E-Communication'!$AL$66="no","",ROUND($I5114,4))</f>
        <v>8.1000000000000003E-2</v>
      </c>
      <c r="L5114" s="134">
        <f>IF('2-E-Communication'!$AL$67="no","",ROUND($I5114,4))</f>
        <v>8.1000000000000003E-2</v>
      </c>
      <c r="M5114" s="134">
        <f>IF('2-E-Communication'!$AL$68="no","",ROUND($I5114,4))</f>
        <v>8.1000000000000003E-2</v>
      </c>
    </row>
    <row r="5115" spans="9:13" x14ac:dyDescent="0.25">
      <c r="I5115" s="134">
        <f t="shared" si="273"/>
        <v>8.2000000000000059E-2</v>
      </c>
      <c r="J5115" s="134">
        <f>IF('2-E-Communication'!$AL$65="no","",ROUND($I5115,4))</f>
        <v>8.2000000000000003E-2</v>
      </c>
      <c r="K5115" s="134">
        <f>IF('2-E-Communication'!$AL$66="no","",ROUND($I5115,4))</f>
        <v>8.2000000000000003E-2</v>
      </c>
      <c r="L5115" s="134">
        <f>IF('2-E-Communication'!$AL$67="no","",ROUND($I5115,4))</f>
        <v>8.2000000000000003E-2</v>
      </c>
      <c r="M5115" s="134">
        <f>IF('2-E-Communication'!$AL$68="no","",ROUND($I5115,4))</f>
        <v>8.2000000000000003E-2</v>
      </c>
    </row>
    <row r="5116" spans="9:13" x14ac:dyDescent="0.25">
      <c r="I5116" s="134">
        <f t="shared" si="273"/>
        <v>8.300000000000006E-2</v>
      </c>
      <c r="J5116" s="134">
        <f>IF('2-E-Communication'!$AL$65="no","",ROUND($I5116,4))</f>
        <v>8.3000000000000004E-2</v>
      </c>
      <c r="K5116" s="134">
        <f>IF('2-E-Communication'!$AL$66="no","",ROUND($I5116,4))</f>
        <v>8.3000000000000004E-2</v>
      </c>
      <c r="L5116" s="134">
        <f>IF('2-E-Communication'!$AL$67="no","",ROUND($I5116,4))</f>
        <v>8.3000000000000004E-2</v>
      </c>
      <c r="M5116" s="134">
        <f>IF('2-E-Communication'!$AL$68="no","",ROUND($I5116,4))</f>
        <v>8.3000000000000004E-2</v>
      </c>
    </row>
    <row r="5117" spans="9:13" x14ac:dyDescent="0.25">
      <c r="I5117" s="134">
        <f t="shared" si="273"/>
        <v>8.4000000000000061E-2</v>
      </c>
      <c r="J5117" s="134">
        <f>IF('2-E-Communication'!$AL$65="no","",ROUND($I5117,4))</f>
        <v>8.4000000000000005E-2</v>
      </c>
      <c r="K5117" s="134">
        <f>IF('2-E-Communication'!$AL$66="no","",ROUND($I5117,4))</f>
        <v>8.4000000000000005E-2</v>
      </c>
      <c r="L5117" s="134">
        <f>IF('2-E-Communication'!$AL$67="no","",ROUND($I5117,4))</f>
        <v>8.4000000000000005E-2</v>
      </c>
      <c r="M5117" s="134">
        <f>IF('2-E-Communication'!$AL$68="no","",ROUND($I5117,4))</f>
        <v>8.4000000000000005E-2</v>
      </c>
    </row>
    <row r="5118" spans="9:13" x14ac:dyDescent="0.25">
      <c r="I5118" s="134">
        <f t="shared" si="273"/>
        <v>8.5000000000000062E-2</v>
      </c>
      <c r="J5118" s="134">
        <f>IF('2-E-Communication'!$AL$65="no","",ROUND($I5118,4))</f>
        <v>8.5000000000000006E-2</v>
      </c>
      <c r="K5118" s="134">
        <f>IF('2-E-Communication'!$AL$66="no","",ROUND($I5118,4))</f>
        <v>8.5000000000000006E-2</v>
      </c>
      <c r="L5118" s="134">
        <f>IF('2-E-Communication'!$AL$67="no","",ROUND($I5118,4))</f>
        <v>8.5000000000000006E-2</v>
      </c>
      <c r="M5118" s="134">
        <f>IF('2-E-Communication'!$AL$68="no","",ROUND($I5118,4))</f>
        <v>8.5000000000000006E-2</v>
      </c>
    </row>
    <row r="5119" spans="9:13" x14ac:dyDescent="0.25">
      <c r="I5119" s="134">
        <f t="shared" si="273"/>
        <v>8.6000000000000063E-2</v>
      </c>
      <c r="J5119" s="134">
        <f>IF('2-E-Communication'!$AL$65="no","",ROUND($I5119,4))</f>
        <v>8.5999999999999993E-2</v>
      </c>
      <c r="K5119" s="134">
        <f>IF('2-E-Communication'!$AL$66="no","",ROUND($I5119,4))</f>
        <v>8.5999999999999993E-2</v>
      </c>
      <c r="L5119" s="134">
        <f>IF('2-E-Communication'!$AL$67="no","",ROUND($I5119,4))</f>
        <v>8.5999999999999993E-2</v>
      </c>
      <c r="M5119" s="134">
        <f>IF('2-E-Communication'!$AL$68="no","",ROUND($I5119,4))</f>
        <v>8.5999999999999993E-2</v>
      </c>
    </row>
    <row r="5120" spans="9:13" x14ac:dyDescent="0.25">
      <c r="I5120" s="134">
        <f t="shared" si="273"/>
        <v>8.7000000000000063E-2</v>
      </c>
      <c r="J5120" s="134">
        <f>IF('2-E-Communication'!$AL$65="no","",ROUND($I5120,4))</f>
        <v>8.6999999999999994E-2</v>
      </c>
      <c r="K5120" s="134">
        <f>IF('2-E-Communication'!$AL$66="no","",ROUND($I5120,4))</f>
        <v>8.6999999999999994E-2</v>
      </c>
      <c r="L5120" s="134">
        <f>IF('2-E-Communication'!$AL$67="no","",ROUND($I5120,4))</f>
        <v>8.6999999999999994E-2</v>
      </c>
      <c r="M5120" s="134">
        <f>IF('2-E-Communication'!$AL$68="no","",ROUND($I5120,4))</f>
        <v>8.6999999999999994E-2</v>
      </c>
    </row>
    <row r="5121" spans="9:13" x14ac:dyDescent="0.25">
      <c r="I5121" s="134">
        <f t="shared" si="273"/>
        <v>8.8000000000000064E-2</v>
      </c>
      <c r="J5121" s="134">
        <f>IF('2-E-Communication'!$AL$65="no","",ROUND($I5121,4))</f>
        <v>8.7999999999999995E-2</v>
      </c>
      <c r="K5121" s="134">
        <f>IF('2-E-Communication'!$AL$66="no","",ROUND($I5121,4))</f>
        <v>8.7999999999999995E-2</v>
      </c>
      <c r="L5121" s="134">
        <f>IF('2-E-Communication'!$AL$67="no","",ROUND($I5121,4))</f>
        <v>8.7999999999999995E-2</v>
      </c>
      <c r="M5121" s="134">
        <f>IF('2-E-Communication'!$AL$68="no","",ROUND($I5121,4))</f>
        <v>8.7999999999999995E-2</v>
      </c>
    </row>
    <row r="5122" spans="9:13" x14ac:dyDescent="0.25">
      <c r="I5122" s="134">
        <f t="shared" si="273"/>
        <v>8.9000000000000065E-2</v>
      </c>
      <c r="J5122" s="134">
        <f>IF('2-E-Communication'!$AL$65="no","",ROUND($I5122,4))</f>
        <v>8.8999999999999996E-2</v>
      </c>
      <c r="K5122" s="134">
        <f>IF('2-E-Communication'!$AL$66="no","",ROUND($I5122,4))</f>
        <v>8.8999999999999996E-2</v>
      </c>
      <c r="L5122" s="134">
        <f>IF('2-E-Communication'!$AL$67="no","",ROUND($I5122,4))</f>
        <v>8.8999999999999996E-2</v>
      </c>
      <c r="M5122" s="134">
        <f>IF('2-E-Communication'!$AL$68="no","",ROUND($I5122,4))</f>
        <v>8.8999999999999996E-2</v>
      </c>
    </row>
    <row r="5123" spans="9:13" x14ac:dyDescent="0.25">
      <c r="I5123" s="134">
        <f t="shared" si="273"/>
        <v>9.0000000000000066E-2</v>
      </c>
      <c r="J5123" s="134">
        <f>IF('2-E-Communication'!$AL$65="no","",ROUND($I5123,4))</f>
        <v>0.09</v>
      </c>
      <c r="K5123" s="134">
        <f>IF('2-E-Communication'!$AL$66="no","",ROUND($I5123,4))</f>
        <v>0.09</v>
      </c>
      <c r="L5123" s="134">
        <f>IF('2-E-Communication'!$AL$67="no","",ROUND($I5123,4))</f>
        <v>0.09</v>
      </c>
      <c r="M5123" s="134">
        <f>IF('2-E-Communication'!$AL$68="no","",ROUND($I5123,4))</f>
        <v>0.09</v>
      </c>
    </row>
    <row r="5124" spans="9:13" x14ac:dyDescent="0.25">
      <c r="I5124" s="134">
        <f t="shared" si="273"/>
        <v>9.1000000000000067E-2</v>
      </c>
      <c r="J5124" s="134">
        <f>IF('2-E-Communication'!$AL$65="no","",ROUND($I5124,4))</f>
        <v>9.0999999999999998E-2</v>
      </c>
      <c r="K5124" s="134">
        <f>IF('2-E-Communication'!$AL$66="no","",ROUND($I5124,4))</f>
        <v>9.0999999999999998E-2</v>
      </c>
      <c r="L5124" s="134">
        <f>IF('2-E-Communication'!$AL$67="no","",ROUND($I5124,4))</f>
        <v>9.0999999999999998E-2</v>
      </c>
      <c r="M5124" s="134">
        <f>IF('2-E-Communication'!$AL$68="no","",ROUND($I5124,4))</f>
        <v>9.0999999999999998E-2</v>
      </c>
    </row>
    <row r="5125" spans="9:13" x14ac:dyDescent="0.25">
      <c r="I5125" s="134">
        <f t="shared" si="273"/>
        <v>9.2000000000000068E-2</v>
      </c>
      <c r="J5125" s="134">
        <f>IF('2-E-Communication'!$AL$65="no","",ROUND($I5125,4))</f>
        <v>9.1999999999999998E-2</v>
      </c>
      <c r="K5125" s="134">
        <f>IF('2-E-Communication'!$AL$66="no","",ROUND($I5125,4))</f>
        <v>9.1999999999999998E-2</v>
      </c>
      <c r="L5125" s="134">
        <f>IF('2-E-Communication'!$AL$67="no","",ROUND($I5125,4))</f>
        <v>9.1999999999999998E-2</v>
      </c>
      <c r="M5125" s="134">
        <f>IF('2-E-Communication'!$AL$68="no","",ROUND($I5125,4))</f>
        <v>9.1999999999999998E-2</v>
      </c>
    </row>
    <row r="5126" spans="9:13" x14ac:dyDescent="0.25">
      <c r="I5126" s="134">
        <f t="shared" si="273"/>
        <v>9.3000000000000069E-2</v>
      </c>
      <c r="J5126" s="134">
        <f>IF('2-E-Communication'!$AL$65="no","",ROUND($I5126,4))</f>
        <v>9.2999999999999999E-2</v>
      </c>
      <c r="K5126" s="134">
        <f>IF('2-E-Communication'!$AL$66="no","",ROUND($I5126,4))</f>
        <v>9.2999999999999999E-2</v>
      </c>
      <c r="L5126" s="134">
        <f>IF('2-E-Communication'!$AL$67="no","",ROUND($I5126,4))</f>
        <v>9.2999999999999999E-2</v>
      </c>
      <c r="M5126" s="134">
        <f>IF('2-E-Communication'!$AL$68="no","",ROUND($I5126,4))</f>
        <v>9.2999999999999999E-2</v>
      </c>
    </row>
    <row r="5127" spans="9:13" x14ac:dyDescent="0.25">
      <c r="I5127" s="134">
        <f t="shared" si="273"/>
        <v>9.400000000000007E-2</v>
      </c>
      <c r="J5127" s="134">
        <f>IF('2-E-Communication'!$AL$65="no","",ROUND($I5127,4))</f>
        <v>9.4E-2</v>
      </c>
      <c r="K5127" s="134">
        <f>IF('2-E-Communication'!$AL$66="no","",ROUND($I5127,4))</f>
        <v>9.4E-2</v>
      </c>
      <c r="L5127" s="134">
        <f>IF('2-E-Communication'!$AL$67="no","",ROUND($I5127,4))</f>
        <v>9.4E-2</v>
      </c>
      <c r="M5127" s="134">
        <f>IF('2-E-Communication'!$AL$68="no","",ROUND($I5127,4))</f>
        <v>9.4E-2</v>
      </c>
    </row>
    <row r="5128" spans="9:13" x14ac:dyDescent="0.25">
      <c r="I5128" s="134">
        <f t="shared" si="273"/>
        <v>9.500000000000007E-2</v>
      </c>
      <c r="J5128" s="134">
        <f>IF('2-E-Communication'!$AL$65="no","",ROUND($I5128,4))</f>
        <v>9.5000000000000001E-2</v>
      </c>
      <c r="K5128" s="134">
        <f>IF('2-E-Communication'!$AL$66="no","",ROUND($I5128,4))</f>
        <v>9.5000000000000001E-2</v>
      </c>
      <c r="L5128" s="134">
        <f>IF('2-E-Communication'!$AL$67="no","",ROUND($I5128,4))</f>
        <v>9.5000000000000001E-2</v>
      </c>
      <c r="M5128" s="134">
        <f>IF('2-E-Communication'!$AL$68="no","",ROUND($I5128,4))</f>
        <v>9.5000000000000001E-2</v>
      </c>
    </row>
    <row r="5129" spans="9:13" x14ac:dyDescent="0.25">
      <c r="I5129" s="134">
        <f t="shared" si="273"/>
        <v>9.6000000000000071E-2</v>
      </c>
      <c r="J5129" s="134">
        <f>IF('2-E-Communication'!$AL$65="no","",ROUND($I5129,4))</f>
        <v>9.6000000000000002E-2</v>
      </c>
      <c r="K5129" s="134">
        <f>IF('2-E-Communication'!$AL$66="no","",ROUND($I5129,4))</f>
        <v>9.6000000000000002E-2</v>
      </c>
      <c r="L5129" s="134">
        <f>IF('2-E-Communication'!$AL$67="no","",ROUND($I5129,4))</f>
        <v>9.6000000000000002E-2</v>
      </c>
      <c r="M5129" s="134">
        <f>IF('2-E-Communication'!$AL$68="no","",ROUND($I5129,4))</f>
        <v>9.6000000000000002E-2</v>
      </c>
    </row>
    <row r="5130" spans="9:13" x14ac:dyDescent="0.25">
      <c r="I5130" s="134">
        <f t="shared" si="273"/>
        <v>9.7000000000000072E-2</v>
      </c>
      <c r="J5130" s="134">
        <f>IF('2-E-Communication'!$AL$65="no","",ROUND($I5130,4))</f>
        <v>9.7000000000000003E-2</v>
      </c>
      <c r="K5130" s="134">
        <f>IF('2-E-Communication'!$AL$66="no","",ROUND($I5130,4))</f>
        <v>9.7000000000000003E-2</v>
      </c>
      <c r="L5130" s="134">
        <f>IF('2-E-Communication'!$AL$67="no","",ROUND($I5130,4))</f>
        <v>9.7000000000000003E-2</v>
      </c>
      <c r="M5130" s="134">
        <f>IF('2-E-Communication'!$AL$68="no","",ROUND($I5130,4))</f>
        <v>9.7000000000000003E-2</v>
      </c>
    </row>
    <row r="5131" spans="9:13" x14ac:dyDescent="0.25">
      <c r="I5131" s="134">
        <f t="shared" si="273"/>
        <v>9.8000000000000073E-2</v>
      </c>
      <c r="J5131" s="134">
        <f>IF('2-E-Communication'!$AL$65="no","",ROUND($I5131,4))</f>
        <v>9.8000000000000004E-2</v>
      </c>
      <c r="K5131" s="134">
        <f>IF('2-E-Communication'!$AL$66="no","",ROUND($I5131,4))</f>
        <v>9.8000000000000004E-2</v>
      </c>
      <c r="L5131" s="134">
        <f>IF('2-E-Communication'!$AL$67="no","",ROUND($I5131,4))</f>
        <v>9.8000000000000004E-2</v>
      </c>
      <c r="M5131" s="134">
        <f>IF('2-E-Communication'!$AL$68="no","",ROUND($I5131,4))</f>
        <v>9.8000000000000004E-2</v>
      </c>
    </row>
    <row r="5132" spans="9:13" x14ac:dyDescent="0.25">
      <c r="I5132" s="134">
        <f t="shared" si="273"/>
        <v>9.9000000000000074E-2</v>
      </c>
      <c r="J5132" s="134">
        <f>IF('2-E-Communication'!$AL$65="no","",ROUND($I5132,4))</f>
        <v>9.9000000000000005E-2</v>
      </c>
      <c r="K5132" s="134">
        <f>IF('2-E-Communication'!$AL$66="no","",ROUND($I5132,4))</f>
        <v>9.9000000000000005E-2</v>
      </c>
      <c r="L5132" s="134">
        <f>IF('2-E-Communication'!$AL$67="no","",ROUND($I5132,4))</f>
        <v>9.9000000000000005E-2</v>
      </c>
      <c r="M5132" s="134">
        <f>IF('2-E-Communication'!$AL$68="no","",ROUND($I5132,4))</f>
        <v>9.9000000000000005E-2</v>
      </c>
    </row>
    <row r="5133" spans="9:13" x14ac:dyDescent="0.25">
      <c r="I5133" s="134">
        <f t="shared" si="273"/>
        <v>0.10000000000000007</v>
      </c>
      <c r="J5133" s="134">
        <f>IF('2-E-Communication'!$AL$65="no","",ROUND($I5133,4))</f>
        <v>0.1</v>
      </c>
      <c r="K5133" s="134">
        <f>IF('2-E-Communication'!$AL$66="no","",ROUND($I5133,4))</f>
        <v>0.1</v>
      </c>
      <c r="L5133" s="134">
        <f>IF('2-E-Communication'!$AL$67="no","",ROUND($I5133,4))</f>
        <v>0.1</v>
      </c>
      <c r="M5133" s="134">
        <f>IF('2-E-Communication'!$AL$68="no","",ROUND($I5133,4))</f>
        <v>0.1</v>
      </c>
    </row>
    <row r="5134" spans="9:13" x14ac:dyDescent="0.25">
      <c r="I5134" s="134">
        <f t="shared" si="273"/>
        <v>0.10100000000000008</v>
      </c>
      <c r="J5134" s="134">
        <f>IF('2-E-Communication'!$AL$65="no","",ROUND($I5134,4))</f>
        <v>0.10100000000000001</v>
      </c>
      <c r="K5134" s="134">
        <f>IF('2-E-Communication'!$AL$66="no","",ROUND($I5134,4))</f>
        <v>0.10100000000000001</v>
      </c>
      <c r="L5134" s="134">
        <f>IF('2-E-Communication'!$AL$67="no","",ROUND($I5134,4))</f>
        <v>0.10100000000000001</v>
      </c>
      <c r="M5134" s="134">
        <f>IF('2-E-Communication'!$AL$68="no","",ROUND($I5134,4))</f>
        <v>0.10100000000000001</v>
      </c>
    </row>
    <row r="5135" spans="9:13" x14ac:dyDescent="0.25">
      <c r="I5135" s="134">
        <f t="shared" si="273"/>
        <v>0.10200000000000008</v>
      </c>
      <c r="J5135" s="134">
        <f>IF('2-E-Communication'!$AL$65="no","",ROUND($I5135,4))</f>
        <v>0.10199999999999999</v>
      </c>
      <c r="K5135" s="134">
        <f>IF('2-E-Communication'!$AL$66="no","",ROUND($I5135,4))</f>
        <v>0.10199999999999999</v>
      </c>
      <c r="L5135" s="134">
        <f>IF('2-E-Communication'!$AL$67="no","",ROUND($I5135,4))</f>
        <v>0.10199999999999999</v>
      </c>
      <c r="M5135" s="134">
        <f>IF('2-E-Communication'!$AL$68="no","",ROUND($I5135,4))</f>
        <v>0.10199999999999999</v>
      </c>
    </row>
    <row r="5136" spans="9:13" x14ac:dyDescent="0.25">
      <c r="I5136" s="134">
        <f t="shared" si="273"/>
        <v>0.10300000000000008</v>
      </c>
      <c r="J5136" s="134">
        <f>IF('2-E-Communication'!$AL$65="no","",ROUND($I5136,4))</f>
        <v>0.10299999999999999</v>
      </c>
      <c r="K5136" s="134">
        <f>IF('2-E-Communication'!$AL$66="no","",ROUND($I5136,4))</f>
        <v>0.10299999999999999</v>
      </c>
      <c r="L5136" s="134">
        <f>IF('2-E-Communication'!$AL$67="no","",ROUND($I5136,4))</f>
        <v>0.10299999999999999</v>
      </c>
      <c r="M5136" s="134">
        <f>IF('2-E-Communication'!$AL$68="no","",ROUND($I5136,4))</f>
        <v>0.10299999999999999</v>
      </c>
    </row>
    <row r="5137" spans="9:13" x14ac:dyDescent="0.25">
      <c r="I5137" s="134">
        <f t="shared" si="273"/>
        <v>0.10400000000000008</v>
      </c>
      <c r="J5137" s="134">
        <f>IF('2-E-Communication'!$AL$65="no","",ROUND($I5137,4))</f>
        <v>0.104</v>
      </c>
      <c r="K5137" s="134">
        <f>IF('2-E-Communication'!$AL$66="no","",ROUND($I5137,4))</f>
        <v>0.104</v>
      </c>
      <c r="L5137" s="134">
        <f>IF('2-E-Communication'!$AL$67="no","",ROUND($I5137,4))</f>
        <v>0.104</v>
      </c>
      <c r="M5137" s="134">
        <f>IF('2-E-Communication'!$AL$68="no","",ROUND($I5137,4))</f>
        <v>0.104</v>
      </c>
    </row>
    <row r="5138" spans="9:13" x14ac:dyDescent="0.25">
      <c r="I5138" s="134">
        <f t="shared" si="273"/>
        <v>0.10500000000000008</v>
      </c>
      <c r="J5138" s="134">
        <f>IF('2-E-Communication'!$AL$65="no","",ROUND($I5138,4))</f>
        <v>0.105</v>
      </c>
      <c r="K5138" s="134">
        <f>IF('2-E-Communication'!$AL$66="no","",ROUND($I5138,4))</f>
        <v>0.105</v>
      </c>
      <c r="L5138" s="134">
        <f>IF('2-E-Communication'!$AL$67="no","",ROUND($I5138,4))</f>
        <v>0.105</v>
      </c>
      <c r="M5138" s="134">
        <f>IF('2-E-Communication'!$AL$68="no","",ROUND($I5138,4))</f>
        <v>0.105</v>
      </c>
    </row>
    <row r="5139" spans="9:13" x14ac:dyDescent="0.25">
      <c r="I5139" s="134">
        <f t="shared" si="273"/>
        <v>0.10600000000000008</v>
      </c>
      <c r="J5139" s="134">
        <f>IF('2-E-Communication'!$AL$65="no","",ROUND($I5139,4))</f>
        <v>0.106</v>
      </c>
      <c r="K5139" s="134">
        <f>IF('2-E-Communication'!$AL$66="no","",ROUND($I5139,4))</f>
        <v>0.106</v>
      </c>
      <c r="L5139" s="134">
        <f>IF('2-E-Communication'!$AL$67="no","",ROUND($I5139,4))</f>
        <v>0.106</v>
      </c>
      <c r="M5139" s="134">
        <f>IF('2-E-Communication'!$AL$68="no","",ROUND($I5139,4))</f>
        <v>0.106</v>
      </c>
    </row>
    <row r="5140" spans="9:13" x14ac:dyDescent="0.25">
      <c r="I5140" s="134">
        <f t="shared" si="273"/>
        <v>0.10700000000000008</v>
      </c>
      <c r="J5140" s="134">
        <f>IF('2-E-Communication'!$AL$65="no","",ROUND($I5140,4))</f>
        <v>0.107</v>
      </c>
      <c r="K5140" s="134">
        <f>IF('2-E-Communication'!$AL$66="no","",ROUND($I5140,4))</f>
        <v>0.107</v>
      </c>
      <c r="L5140" s="134">
        <f>IF('2-E-Communication'!$AL$67="no","",ROUND($I5140,4))</f>
        <v>0.107</v>
      </c>
      <c r="M5140" s="134">
        <f>IF('2-E-Communication'!$AL$68="no","",ROUND($I5140,4))</f>
        <v>0.107</v>
      </c>
    </row>
    <row r="5141" spans="9:13" x14ac:dyDescent="0.25">
      <c r="I5141" s="134">
        <f t="shared" si="273"/>
        <v>0.10800000000000008</v>
      </c>
      <c r="J5141" s="134">
        <f>IF('2-E-Communication'!$AL$65="no","",ROUND($I5141,4))</f>
        <v>0.108</v>
      </c>
      <c r="K5141" s="134">
        <f>IF('2-E-Communication'!$AL$66="no","",ROUND($I5141,4))</f>
        <v>0.108</v>
      </c>
      <c r="L5141" s="134">
        <f>IF('2-E-Communication'!$AL$67="no","",ROUND($I5141,4))</f>
        <v>0.108</v>
      </c>
      <c r="M5141" s="134">
        <f>IF('2-E-Communication'!$AL$68="no","",ROUND($I5141,4))</f>
        <v>0.108</v>
      </c>
    </row>
    <row r="5142" spans="9:13" x14ac:dyDescent="0.25">
      <c r="I5142" s="134">
        <f t="shared" si="273"/>
        <v>0.10900000000000008</v>
      </c>
      <c r="J5142" s="134">
        <f>IF('2-E-Communication'!$AL$65="no","",ROUND($I5142,4))</f>
        <v>0.109</v>
      </c>
      <c r="K5142" s="134">
        <f>IF('2-E-Communication'!$AL$66="no","",ROUND($I5142,4))</f>
        <v>0.109</v>
      </c>
      <c r="L5142" s="134">
        <f>IF('2-E-Communication'!$AL$67="no","",ROUND($I5142,4))</f>
        <v>0.109</v>
      </c>
      <c r="M5142" s="134">
        <f>IF('2-E-Communication'!$AL$68="no","",ROUND($I5142,4))</f>
        <v>0.109</v>
      </c>
    </row>
    <row r="5143" spans="9:13" x14ac:dyDescent="0.25">
      <c r="I5143" s="134">
        <f t="shared" si="273"/>
        <v>0.11000000000000008</v>
      </c>
      <c r="J5143" s="134">
        <f>IF('2-E-Communication'!$AL$65="no","",ROUND($I5143,4))</f>
        <v>0.11</v>
      </c>
      <c r="K5143" s="134">
        <f>IF('2-E-Communication'!$AL$66="no","",ROUND($I5143,4))</f>
        <v>0.11</v>
      </c>
      <c r="L5143" s="134">
        <f>IF('2-E-Communication'!$AL$67="no","",ROUND($I5143,4))</f>
        <v>0.11</v>
      </c>
      <c r="M5143" s="134">
        <f>IF('2-E-Communication'!$AL$68="no","",ROUND($I5143,4))</f>
        <v>0.11</v>
      </c>
    </row>
    <row r="5144" spans="9:13" x14ac:dyDescent="0.25">
      <c r="I5144" s="134">
        <f t="shared" si="273"/>
        <v>0.11100000000000008</v>
      </c>
      <c r="J5144" s="134">
        <f>IF('2-E-Communication'!$AL$65="no","",ROUND($I5144,4))</f>
        <v>0.111</v>
      </c>
      <c r="K5144" s="134">
        <f>IF('2-E-Communication'!$AL$66="no","",ROUND($I5144,4))</f>
        <v>0.111</v>
      </c>
      <c r="L5144" s="134">
        <f>IF('2-E-Communication'!$AL$67="no","",ROUND($I5144,4))</f>
        <v>0.111</v>
      </c>
      <c r="M5144" s="134">
        <f>IF('2-E-Communication'!$AL$68="no","",ROUND($I5144,4))</f>
        <v>0.111</v>
      </c>
    </row>
    <row r="5145" spans="9:13" x14ac:dyDescent="0.25">
      <c r="I5145" s="134">
        <f t="shared" si="273"/>
        <v>0.11200000000000009</v>
      </c>
      <c r="J5145" s="134">
        <f>IF('2-E-Communication'!$AL$65="no","",ROUND($I5145,4))</f>
        <v>0.112</v>
      </c>
      <c r="K5145" s="134">
        <f>IF('2-E-Communication'!$AL$66="no","",ROUND($I5145,4))</f>
        <v>0.112</v>
      </c>
      <c r="L5145" s="134">
        <f>IF('2-E-Communication'!$AL$67="no","",ROUND($I5145,4))</f>
        <v>0.112</v>
      </c>
      <c r="M5145" s="134">
        <f>IF('2-E-Communication'!$AL$68="no","",ROUND($I5145,4))</f>
        <v>0.112</v>
      </c>
    </row>
    <row r="5146" spans="9:13" x14ac:dyDescent="0.25">
      <c r="I5146" s="134">
        <f t="shared" si="273"/>
        <v>0.11300000000000009</v>
      </c>
      <c r="J5146" s="134">
        <f>IF('2-E-Communication'!$AL$65="no","",ROUND($I5146,4))</f>
        <v>0.113</v>
      </c>
      <c r="K5146" s="134">
        <f>IF('2-E-Communication'!$AL$66="no","",ROUND($I5146,4))</f>
        <v>0.113</v>
      </c>
      <c r="L5146" s="134">
        <f>IF('2-E-Communication'!$AL$67="no","",ROUND($I5146,4))</f>
        <v>0.113</v>
      </c>
      <c r="M5146" s="134">
        <f>IF('2-E-Communication'!$AL$68="no","",ROUND($I5146,4))</f>
        <v>0.113</v>
      </c>
    </row>
    <row r="5147" spans="9:13" x14ac:dyDescent="0.25">
      <c r="I5147" s="134">
        <f t="shared" si="273"/>
        <v>0.11400000000000009</v>
      </c>
      <c r="J5147" s="134">
        <f>IF('2-E-Communication'!$AL$65="no","",ROUND($I5147,4))</f>
        <v>0.114</v>
      </c>
      <c r="K5147" s="134">
        <f>IF('2-E-Communication'!$AL$66="no","",ROUND($I5147,4))</f>
        <v>0.114</v>
      </c>
      <c r="L5147" s="134">
        <f>IF('2-E-Communication'!$AL$67="no","",ROUND($I5147,4))</f>
        <v>0.114</v>
      </c>
      <c r="M5147" s="134">
        <f>IF('2-E-Communication'!$AL$68="no","",ROUND($I5147,4))</f>
        <v>0.114</v>
      </c>
    </row>
    <row r="5148" spans="9:13" x14ac:dyDescent="0.25">
      <c r="I5148" s="134">
        <f t="shared" si="273"/>
        <v>0.11500000000000009</v>
      </c>
      <c r="J5148" s="134">
        <f>IF('2-E-Communication'!$AL$65="no","",ROUND($I5148,4))</f>
        <v>0.115</v>
      </c>
      <c r="K5148" s="134">
        <f>IF('2-E-Communication'!$AL$66="no","",ROUND($I5148,4))</f>
        <v>0.115</v>
      </c>
      <c r="L5148" s="134">
        <f>IF('2-E-Communication'!$AL$67="no","",ROUND($I5148,4))</f>
        <v>0.115</v>
      </c>
      <c r="M5148" s="134">
        <f>IF('2-E-Communication'!$AL$68="no","",ROUND($I5148,4))</f>
        <v>0.115</v>
      </c>
    </row>
    <row r="5149" spans="9:13" x14ac:dyDescent="0.25">
      <c r="I5149" s="134">
        <f t="shared" si="273"/>
        <v>0.11600000000000009</v>
      </c>
      <c r="J5149" s="134">
        <f>IF('2-E-Communication'!$AL$65="no","",ROUND($I5149,4))</f>
        <v>0.11600000000000001</v>
      </c>
      <c r="K5149" s="134">
        <f>IF('2-E-Communication'!$AL$66="no","",ROUND($I5149,4))</f>
        <v>0.11600000000000001</v>
      </c>
      <c r="L5149" s="134">
        <f>IF('2-E-Communication'!$AL$67="no","",ROUND($I5149,4))</f>
        <v>0.11600000000000001</v>
      </c>
      <c r="M5149" s="134">
        <f>IF('2-E-Communication'!$AL$68="no","",ROUND($I5149,4))</f>
        <v>0.11600000000000001</v>
      </c>
    </row>
    <row r="5150" spans="9:13" x14ac:dyDescent="0.25">
      <c r="I5150" s="134">
        <f t="shared" si="273"/>
        <v>0.11700000000000009</v>
      </c>
      <c r="J5150" s="134">
        <f>IF('2-E-Communication'!$AL$65="no","",ROUND($I5150,4))</f>
        <v>0.11700000000000001</v>
      </c>
      <c r="K5150" s="134">
        <f>IF('2-E-Communication'!$AL$66="no","",ROUND($I5150,4))</f>
        <v>0.11700000000000001</v>
      </c>
      <c r="L5150" s="134">
        <f>IF('2-E-Communication'!$AL$67="no","",ROUND($I5150,4))</f>
        <v>0.11700000000000001</v>
      </c>
      <c r="M5150" s="134">
        <f>IF('2-E-Communication'!$AL$68="no","",ROUND($I5150,4))</f>
        <v>0.11700000000000001</v>
      </c>
    </row>
    <row r="5151" spans="9:13" x14ac:dyDescent="0.25">
      <c r="I5151" s="134">
        <f t="shared" si="273"/>
        <v>0.11800000000000009</v>
      </c>
      <c r="J5151" s="134">
        <f>IF('2-E-Communication'!$AL$65="no","",ROUND($I5151,4))</f>
        <v>0.11799999999999999</v>
      </c>
      <c r="K5151" s="134">
        <f>IF('2-E-Communication'!$AL$66="no","",ROUND($I5151,4))</f>
        <v>0.11799999999999999</v>
      </c>
      <c r="L5151" s="134">
        <f>IF('2-E-Communication'!$AL$67="no","",ROUND($I5151,4))</f>
        <v>0.11799999999999999</v>
      </c>
      <c r="M5151" s="134">
        <f>IF('2-E-Communication'!$AL$68="no","",ROUND($I5151,4))</f>
        <v>0.11799999999999999</v>
      </c>
    </row>
    <row r="5152" spans="9:13" x14ac:dyDescent="0.25">
      <c r="I5152" s="134">
        <f t="shared" si="273"/>
        <v>0.11900000000000009</v>
      </c>
      <c r="J5152" s="134">
        <f>IF('2-E-Communication'!$AL$65="no","",ROUND($I5152,4))</f>
        <v>0.11899999999999999</v>
      </c>
      <c r="K5152" s="134">
        <f>IF('2-E-Communication'!$AL$66="no","",ROUND($I5152,4))</f>
        <v>0.11899999999999999</v>
      </c>
      <c r="L5152" s="134">
        <f>IF('2-E-Communication'!$AL$67="no","",ROUND($I5152,4))</f>
        <v>0.11899999999999999</v>
      </c>
      <c r="M5152" s="134">
        <f>IF('2-E-Communication'!$AL$68="no","",ROUND($I5152,4))</f>
        <v>0.11899999999999999</v>
      </c>
    </row>
    <row r="5153" spans="9:13" x14ac:dyDescent="0.25">
      <c r="I5153" s="134">
        <f t="shared" si="273"/>
        <v>0.12000000000000009</v>
      </c>
      <c r="J5153" s="134">
        <f>IF('2-E-Communication'!$AL$65="no","",ROUND($I5153,4))</f>
        <v>0.12</v>
      </c>
      <c r="K5153" s="134">
        <f>IF('2-E-Communication'!$AL$66="no","",ROUND($I5153,4))</f>
        <v>0.12</v>
      </c>
      <c r="L5153" s="134">
        <f>IF('2-E-Communication'!$AL$67="no","",ROUND($I5153,4))</f>
        <v>0.12</v>
      </c>
      <c r="M5153" s="134">
        <f>IF('2-E-Communication'!$AL$68="no","",ROUND($I5153,4))</f>
        <v>0.12</v>
      </c>
    </row>
    <row r="5154" spans="9:13" x14ac:dyDescent="0.25">
      <c r="I5154" s="134">
        <f t="shared" ref="I5154:I5217" si="274">I5153+0.001</f>
        <v>0.12100000000000009</v>
      </c>
      <c r="J5154" s="134">
        <f>IF('2-E-Communication'!$AL$65="no","",ROUND($I5154,4))</f>
        <v>0.121</v>
      </c>
      <c r="K5154" s="134">
        <f>IF('2-E-Communication'!$AL$66="no","",ROUND($I5154,4))</f>
        <v>0.121</v>
      </c>
      <c r="L5154" s="134">
        <f>IF('2-E-Communication'!$AL$67="no","",ROUND($I5154,4))</f>
        <v>0.121</v>
      </c>
      <c r="M5154" s="134">
        <f>IF('2-E-Communication'!$AL$68="no","",ROUND($I5154,4))</f>
        <v>0.121</v>
      </c>
    </row>
    <row r="5155" spans="9:13" x14ac:dyDescent="0.25">
      <c r="I5155" s="134">
        <f t="shared" si="274"/>
        <v>0.12200000000000009</v>
      </c>
      <c r="J5155" s="134">
        <f>IF('2-E-Communication'!$AL$65="no","",ROUND($I5155,4))</f>
        <v>0.122</v>
      </c>
      <c r="K5155" s="134">
        <f>IF('2-E-Communication'!$AL$66="no","",ROUND($I5155,4))</f>
        <v>0.122</v>
      </c>
      <c r="L5155" s="134">
        <f>IF('2-E-Communication'!$AL$67="no","",ROUND($I5155,4))</f>
        <v>0.122</v>
      </c>
      <c r="M5155" s="134">
        <f>IF('2-E-Communication'!$AL$68="no","",ROUND($I5155,4))</f>
        <v>0.122</v>
      </c>
    </row>
    <row r="5156" spans="9:13" x14ac:dyDescent="0.25">
      <c r="I5156" s="134">
        <f t="shared" si="274"/>
        <v>0.1230000000000001</v>
      </c>
      <c r="J5156" s="134">
        <f>IF('2-E-Communication'!$AL$65="no","",ROUND($I5156,4))</f>
        <v>0.123</v>
      </c>
      <c r="K5156" s="134">
        <f>IF('2-E-Communication'!$AL$66="no","",ROUND($I5156,4))</f>
        <v>0.123</v>
      </c>
      <c r="L5156" s="134">
        <f>IF('2-E-Communication'!$AL$67="no","",ROUND($I5156,4))</f>
        <v>0.123</v>
      </c>
      <c r="M5156" s="134">
        <f>IF('2-E-Communication'!$AL$68="no","",ROUND($I5156,4))</f>
        <v>0.123</v>
      </c>
    </row>
    <row r="5157" spans="9:13" x14ac:dyDescent="0.25">
      <c r="I5157" s="134">
        <f t="shared" si="274"/>
        <v>0.1240000000000001</v>
      </c>
      <c r="J5157" s="134">
        <f>IF('2-E-Communication'!$AL$65="no","",ROUND($I5157,4))</f>
        <v>0.124</v>
      </c>
      <c r="K5157" s="134">
        <f>IF('2-E-Communication'!$AL$66="no","",ROUND($I5157,4))</f>
        <v>0.124</v>
      </c>
      <c r="L5157" s="134">
        <f>IF('2-E-Communication'!$AL$67="no","",ROUND($I5157,4))</f>
        <v>0.124</v>
      </c>
      <c r="M5157" s="134">
        <f>IF('2-E-Communication'!$AL$68="no","",ROUND($I5157,4))</f>
        <v>0.124</v>
      </c>
    </row>
    <row r="5158" spans="9:13" x14ac:dyDescent="0.25">
      <c r="I5158" s="134">
        <f t="shared" si="274"/>
        <v>0.12500000000000008</v>
      </c>
      <c r="J5158" s="134">
        <f>IF('2-E-Communication'!$AL$65="no","",ROUND($I5158,4))</f>
        <v>0.125</v>
      </c>
      <c r="K5158" s="134">
        <f>IF('2-E-Communication'!$AL$66="no","",ROUND($I5158,4))</f>
        <v>0.125</v>
      </c>
      <c r="L5158" s="134">
        <f>IF('2-E-Communication'!$AL$67="no","",ROUND($I5158,4))</f>
        <v>0.125</v>
      </c>
      <c r="M5158" s="134">
        <f>IF('2-E-Communication'!$AL$68="no","",ROUND($I5158,4))</f>
        <v>0.125</v>
      </c>
    </row>
    <row r="5159" spans="9:13" x14ac:dyDescent="0.25">
      <c r="I5159" s="134">
        <f t="shared" si="274"/>
        <v>0.12600000000000008</v>
      </c>
      <c r="J5159" s="134">
        <f>IF('2-E-Communication'!$AL$65="no","",ROUND($I5159,4))</f>
        <v>0.126</v>
      </c>
      <c r="K5159" s="134">
        <f>IF('2-E-Communication'!$AL$66="no","",ROUND($I5159,4))</f>
        <v>0.126</v>
      </c>
      <c r="L5159" s="134">
        <f>IF('2-E-Communication'!$AL$67="no","",ROUND($I5159,4))</f>
        <v>0.126</v>
      </c>
      <c r="M5159" s="134">
        <f>IF('2-E-Communication'!$AL$68="no","",ROUND($I5159,4))</f>
        <v>0.126</v>
      </c>
    </row>
    <row r="5160" spans="9:13" x14ac:dyDescent="0.25">
      <c r="I5160" s="134">
        <f t="shared" si="274"/>
        <v>0.12700000000000009</v>
      </c>
      <c r="J5160" s="134">
        <f>IF('2-E-Communication'!$AL$65="no","",ROUND($I5160,4))</f>
        <v>0.127</v>
      </c>
      <c r="K5160" s="134">
        <f>IF('2-E-Communication'!$AL$66="no","",ROUND($I5160,4))</f>
        <v>0.127</v>
      </c>
      <c r="L5160" s="134">
        <f>IF('2-E-Communication'!$AL$67="no","",ROUND($I5160,4))</f>
        <v>0.127</v>
      </c>
      <c r="M5160" s="134">
        <f>IF('2-E-Communication'!$AL$68="no","",ROUND($I5160,4))</f>
        <v>0.127</v>
      </c>
    </row>
    <row r="5161" spans="9:13" x14ac:dyDescent="0.25">
      <c r="I5161" s="134">
        <f t="shared" si="274"/>
        <v>0.12800000000000009</v>
      </c>
      <c r="J5161" s="134">
        <f>IF('2-E-Communication'!$AL$65="no","",ROUND($I5161,4))</f>
        <v>0.128</v>
      </c>
      <c r="K5161" s="134">
        <f>IF('2-E-Communication'!$AL$66="no","",ROUND($I5161,4))</f>
        <v>0.128</v>
      </c>
      <c r="L5161" s="134">
        <f>IF('2-E-Communication'!$AL$67="no","",ROUND($I5161,4))</f>
        <v>0.128</v>
      </c>
      <c r="M5161" s="134">
        <f>IF('2-E-Communication'!$AL$68="no","",ROUND($I5161,4))</f>
        <v>0.128</v>
      </c>
    </row>
    <row r="5162" spans="9:13" x14ac:dyDescent="0.25">
      <c r="I5162" s="134">
        <f t="shared" si="274"/>
        <v>0.12900000000000009</v>
      </c>
      <c r="J5162" s="134">
        <f>IF('2-E-Communication'!$AL$65="no","",ROUND($I5162,4))</f>
        <v>0.129</v>
      </c>
      <c r="K5162" s="134">
        <f>IF('2-E-Communication'!$AL$66="no","",ROUND($I5162,4))</f>
        <v>0.129</v>
      </c>
      <c r="L5162" s="134">
        <f>IF('2-E-Communication'!$AL$67="no","",ROUND($I5162,4))</f>
        <v>0.129</v>
      </c>
      <c r="M5162" s="134">
        <f>IF('2-E-Communication'!$AL$68="no","",ROUND($I5162,4))</f>
        <v>0.129</v>
      </c>
    </row>
    <row r="5163" spans="9:13" x14ac:dyDescent="0.25">
      <c r="I5163" s="134">
        <f t="shared" si="274"/>
        <v>0.13000000000000009</v>
      </c>
      <c r="J5163" s="134">
        <f>IF('2-E-Communication'!$AL$65="no","",ROUND($I5163,4))</f>
        <v>0.13</v>
      </c>
      <c r="K5163" s="134">
        <f>IF('2-E-Communication'!$AL$66="no","",ROUND($I5163,4))</f>
        <v>0.13</v>
      </c>
      <c r="L5163" s="134">
        <f>IF('2-E-Communication'!$AL$67="no","",ROUND($I5163,4))</f>
        <v>0.13</v>
      </c>
      <c r="M5163" s="134">
        <f>IF('2-E-Communication'!$AL$68="no","",ROUND($I5163,4))</f>
        <v>0.13</v>
      </c>
    </row>
    <row r="5164" spans="9:13" x14ac:dyDescent="0.25">
      <c r="I5164" s="134">
        <f t="shared" si="274"/>
        <v>0.13100000000000009</v>
      </c>
      <c r="J5164" s="134">
        <f>IF('2-E-Communication'!$AL$65="no","",ROUND($I5164,4))</f>
        <v>0.13100000000000001</v>
      </c>
      <c r="K5164" s="134">
        <f>IF('2-E-Communication'!$AL$66="no","",ROUND($I5164,4))</f>
        <v>0.13100000000000001</v>
      </c>
      <c r="L5164" s="134">
        <f>IF('2-E-Communication'!$AL$67="no","",ROUND($I5164,4))</f>
        <v>0.13100000000000001</v>
      </c>
      <c r="M5164" s="134">
        <f>IF('2-E-Communication'!$AL$68="no","",ROUND($I5164,4))</f>
        <v>0.13100000000000001</v>
      </c>
    </row>
    <row r="5165" spans="9:13" x14ac:dyDescent="0.25">
      <c r="I5165" s="134">
        <f t="shared" si="274"/>
        <v>0.13200000000000009</v>
      </c>
      <c r="J5165" s="134">
        <f>IF('2-E-Communication'!$AL$65="no","",ROUND($I5165,4))</f>
        <v>0.13200000000000001</v>
      </c>
      <c r="K5165" s="134">
        <f>IF('2-E-Communication'!$AL$66="no","",ROUND($I5165,4))</f>
        <v>0.13200000000000001</v>
      </c>
      <c r="L5165" s="134">
        <f>IF('2-E-Communication'!$AL$67="no","",ROUND($I5165,4))</f>
        <v>0.13200000000000001</v>
      </c>
      <c r="M5165" s="134">
        <f>IF('2-E-Communication'!$AL$68="no","",ROUND($I5165,4))</f>
        <v>0.13200000000000001</v>
      </c>
    </row>
    <row r="5166" spans="9:13" x14ac:dyDescent="0.25">
      <c r="I5166" s="134">
        <f t="shared" si="274"/>
        <v>0.13300000000000009</v>
      </c>
      <c r="J5166" s="134">
        <f>IF('2-E-Communication'!$AL$65="no","",ROUND($I5166,4))</f>
        <v>0.13300000000000001</v>
      </c>
      <c r="K5166" s="134">
        <f>IF('2-E-Communication'!$AL$66="no","",ROUND($I5166,4))</f>
        <v>0.13300000000000001</v>
      </c>
      <c r="L5166" s="134">
        <f>IF('2-E-Communication'!$AL$67="no","",ROUND($I5166,4))</f>
        <v>0.13300000000000001</v>
      </c>
      <c r="M5166" s="134">
        <f>IF('2-E-Communication'!$AL$68="no","",ROUND($I5166,4))</f>
        <v>0.13300000000000001</v>
      </c>
    </row>
    <row r="5167" spans="9:13" x14ac:dyDescent="0.25">
      <c r="I5167" s="134">
        <f t="shared" si="274"/>
        <v>0.13400000000000009</v>
      </c>
      <c r="J5167" s="134">
        <f>IF('2-E-Communication'!$AL$65="no","",ROUND($I5167,4))</f>
        <v>0.13400000000000001</v>
      </c>
      <c r="K5167" s="134">
        <f>IF('2-E-Communication'!$AL$66="no","",ROUND($I5167,4))</f>
        <v>0.13400000000000001</v>
      </c>
      <c r="L5167" s="134">
        <f>IF('2-E-Communication'!$AL$67="no","",ROUND($I5167,4))</f>
        <v>0.13400000000000001</v>
      </c>
      <c r="M5167" s="134">
        <f>IF('2-E-Communication'!$AL$68="no","",ROUND($I5167,4))</f>
        <v>0.13400000000000001</v>
      </c>
    </row>
    <row r="5168" spans="9:13" x14ac:dyDescent="0.25">
      <c r="I5168" s="134">
        <f t="shared" si="274"/>
        <v>0.13500000000000009</v>
      </c>
      <c r="J5168" s="134">
        <f>IF('2-E-Communication'!$AL$65="no","",ROUND($I5168,4))</f>
        <v>0.13500000000000001</v>
      </c>
      <c r="K5168" s="134">
        <f>IF('2-E-Communication'!$AL$66="no","",ROUND($I5168,4))</f>
        <v>0.13500000000000001</v>
      </c>
      <c r="L5168" s="134">
        <f>IF('2-E-Communication'!$AL$67="no","",ROUND($I5168,4))</f>
        <v>0.13500000000000001</v>
      </c>
      <c r="M5168" s="134">
        <f>IF('2-E-Communication'!$AL$68="no","",ROUND($I5168,4))</f>
        <v>0.13500000000000001</v>
      </c>
    </row>
    <row r="5169" spans="9:13" x14ac:dyDescent="0.25">
      <c r="I5169" s="134">
        <f t="shared" si="274"/>
        <v>0.13600000000000009</v>
      </c>
      <c r="J5169" s="134">
        <f>IF('2-E-Communication'!$AL$65="no","",ROUND($I5169,4))</f>
        <v>0.13600000000000001</v>
      </c>
      <c r="K5169" s="134">
        <f>IF('2-E-Communication'!$AL$66="no","",ROUND($I5169,4))</f>
        <v>0.13600000000000001</v>
      </c>
      <c r="L5169" s="134">
        <f>IF('2-E-Communication'!$AL$67="no","",ROUND($I5169,4))</f>
        <v>0.13600000000000001</v>
      </c>
      <c r="M5169" s="134">
        <f>IF('2-E-Communication'!$AL$68="no","",ROUND($I5169,4))</f>
        <v>0.13600000000000001</v>
      </c>
    </row>
    <row r="5170" spans="9:13" x14ac:dyDescent="0.25">
      <c r="I5170" s="134">
        <f t="shared" si="274"/>
        <v>0.13700000000000009</v>
      </c>
      <c r="J5170" s="134">
        <f>IF('2-E-Communication'!$AL$65="no","",ROUND($I5170,4))</f>
        <v>0.13700000000000001</v>
      </c>
      <c r="K5170" s="134">
        <f>IF('2-E-Communication'!$AL$66="no","",ROUND($I5170,4))</f>
        <v>0.13700000000000001</v>
      </c>
      <c r="L5170" s="134">
        <f>IF('2-E-Communication'!$AL$67="no","",ROUND($I5170,4))</f>
        <v>0.13700000000000001</v>
      </c>
      <c r="M5170" s="134">
        <f>IF('2-E-Communication'!$AL$68="no","",ROUND($I5170,4))</f>
        <v>0.13700000000000001</v>
      </c>
    </row>
    <row r="5171" spans="9:13" x14ac:dyDescent="0.25">
      <c r="I5171" s="134">
        <f t="shared" si="274"/>
        <v>0.13800000000000009</v>
      </c>
      <c r="J5171" s="134">
        <f>IF('2-E-Communication'!$AL$65="no","",ROUND($I5171,4))</f>
        <v>0.13800000000000001</v>
      </c>
      <c r="K5171" s="134">
        <f>IF('2-E-Communication'!$AL$66="no","",ROUND($I5171,4))</f>
        <v>0.13800000000000001</v>
      </c>
      <c r="L5171" s="134">
        <f>IF('2-E-Communication'!$AL$67="no","",ROUND($I5171,4))</f>
        <v>0.13800000000000001</v>
      </c>
      <c r="M5171" s="134">
        <f>IF('2-E-Communication'!$AL$68="no","",ROUND($I5171,4))</f>
        <v>0.13800000000000001</v>
      </c>
    </row>
    <row r="5172" spans="9:13" x14ac:dyDescent="0.25">
      <c r="I5172" s="134">
        <f t="shared" si="274"/>
        <v>0.1390000000000001</v>
      </c>
      <c r="J5172" s="134">
        <f>IF('2-E-Communication'!$AL$65="no","",ROUND($I5172,4))</f>
        <v>0.13900000000000001</v>
      </c>
      <c r="K5172" s="134">
        <f>IF('2-E-Communication'!$AL$66="no","",ROUND($I5172,4))</f>
        <v>0.13900000000000001</v>
      </c>
      <c r="L5172" s="134">
        <f>IF('2-E-Communication'!$AL$67="no","",ROUND($I5172,4))</f>
        <v>0.13900000000000001</v>
      </c>
      <c r="M5172" s="134">
        <f>IF('2-E-Communication'!$AL$68="no","",ROUND($I5172,4))</f>
        <v>0.13900000000000001</v>
      </c>
    </row>
    <row r="5173" spans="9:13" x14ac:dyDescent="0.25">
      <c r="I5173" s="134">
        <f t="shared" si="274"/>
        <v>0.1400000000000001</v>
      </c>
      <c r="J5173" s="134">
        <f>IF('2-E-Communication'!$AL$65="no","",ROUND($I5173,4))</f>
        <v>0.14000000000000001</v>
      </c>
      <c r="K5173" s="134">
        <f>IF('2-E-Communication'!$AL$66="no","",ROUND($I5173,4))</f>
        <v>0.14000000000000001</v>
      </c>
      <c r="L5173" s="134">
        <f>IF('2-E-Communication'!$AL$67="no","",ROUND($I5173,4))</f>
        <v>0.14000000000000001</v>
      </c>
      <c r="M5173" s="134">
        <f>IF('2-E-Communication'!$AL$68="no","",ROUND($I5173,4))</f>
        <v>0.14000000000000001</v>
      </c>
    </row>
    <row r="5174" spans="9:13" x14ac:dyDescent="0.25">
      <c r="I5174" s="134">
        <f t="shared" si="274"/>
        <v>0.1410000000000001</v>
      </c>
      <c r="J5174" s="134">
        <f>IF('2-E-Communication'!$AL$65="no","",ROUND($I5174,4))</f>
        <v>0.14099999999999999</v>
      </c>
      <c r="K5174" s="134">
        <f>IF('2-E-Communication'!$AL$66="no","",ROUND($I5174,4))</f>
        <v>0.14099999999999999</v>
      </c>
      <c r="L5174" s="134">
        <f>IF('2-E-Communication'!$AL$67="no","",ROUND($I5174,4))</f>
        <v>0.14099999999999999</v>
      </c>
      <c r="M5174" s="134">
        <f>IF('2-E-Communication'!$AL$68="no","",ROUND($I5174,4))</f>
        <v>0.14099999999999999</v>
      </c>
    </row>
    <row r="5175" spans="9:13" x14ac:dyDescent="0.25">
      <c r="I5175" s="134">
        <f t="shared" si="274"/>
        <v>0.1420000000000001</v>
      </c>
      <c r="J5175" s="134">
        <f>IF('2-E-Communication'!$AL$65="no","",ROUND($I5175,4))</f>
        <v>0.14199999999999999</v>
      </c>
      <c r="K5175" s="134">
        <f>IF('2-E-Communication'!$AL$66="no","",ROUND($I5175,4))</f>
        <v>0.14199999999999999</v>
      </c>
      <c r="L5175" s="134">
        <f>IF('2-E-Communication'!$AL$67="no","",ROUND($I5175,4))</f>
        <v>0.14199999999999999</v>
      </c>
      <c r="M5175" s="134">
        <f>IF('2-E-Communication'!$AL$68="no","",ROUND($I5175,4))</f>
        <v>0.14199999999999999</v>
      </c>
    </row>
    <row r="5176" spans="9:13" x14ac:dyDescent="0.25">
      <c r="I5176" s="134">
        <f t="shared" si="274"/>
        <v>0.1430000000000001</v>
      </c>
      <c r="J5176" s="134">
        <f>IF('2-E-Communication'!$AL$65="no","",ROUND($I5176,4))</f>
        <v>0.14299999999999999</v>
      </c>
      <c r="K5176" s="134">
        <f>IF('2-E-Communication'!$AL$66="no","",ROUND($I5176,4))</f>
        <v>0.14299999999999999</v>
      </c>
      <c r="L5176" s="134">
        <f>IF('2-E-Communication'!$AL$67="no","",ROUND($I5176,4))</f>
        <v>0.14299999999999999</v>
      </c>
      <c r="M5176" s="134">
        <f>IF('2-E-Communication'!$AL$68="no","",ROUND($I5176,4))</f>
        <v>0.14299999999999999</v>
      </c>
    </row>
    <row r="5177" spans="9:13" x14ac:dyDescent="0.25">
      <c r="I5177" s="134">
        <f t="shared" si="274"/>
        <v>0.1440000000000001</v>
      </c>
      <c r="J5177" s="134">
        <f>IF('2-E-Communication'!$AL$65="no","",ROUND($I5177,4))</f>
        <v>0.14399999999999999</v>
      </c>
      <c r="K5177" s="134">
        <f>IF('2-E-Communication'!$AL$66="no","",ROUND($I5177,4))</f>
        <v>0.14399999999999999</v>
      </c>
      <c r="L5177" s="134">
        <f>IF('2-E-Communication'!$AL$67="no","",ROUND($I5177,4))</f>
        <v>0.14399999999999999</v>
      </c>
      <c r="M5177" s="134">
        <f>IF('2-E-Communication'!$AL$68="no","",ROUND($I5177,4))</f>
        <v>0.14399999999999999</v>
      </c>
    </row>
    <row r="5178" spans="9:13" x14ac:dyDescent="0.25">
      <c r="I5178" s="134">
        <f t="shared" si="274"/>
        <v>0.1450000000000001</v>
      </c>
      <c r="J5178" s="134">
        <f>IF('2-E-Communication'!$AL$65="no","",ROUND($I5178,4))</f>
        <v>0.14499999999999999</v>
      </c>
      <c r="K5178" s="134">
        <f>IF('2-E-Communication'!$AL$66="no","",ROUND($I5178,4))</f>
        <v>0.14499999999999999</v>
      </c>
      <c r="L5178" s="134">
        <f>IF('2-E-Communication'!$AL$67="no","",ROUND($I5178,4))</f>
        <v>0.14499999999999999</v>
      </c>
      <c r="M5178" s="134">
        <f>IF('2-E-Communication'!$AL$68="no","",ROUND($I5178,4))</f>
        <v>0.14499999999999999</v>
      </c>
    </row>
    <row r="5179" spans="9:13" x14ac:dyDescent="0.25">
      <c r="I5179" s="134">
        <f t="shared" si="274"/>
        <v>0.1460000000000001</v>
      </c>
      <c r="J5179" s="134">
        <f>IF('2-E-Communication'!$AL$65="no","",ROUND($I5179,4))</f>
        <v>0.14599999999999999</v>
      </c>
      <c r="K5179" s="134">
        <f>IF('2-E-Communication'!$AL$66="no","",ROUND($I5179,4))</f>
        <v>0.14599999999999999</v>
      </c>
      <c r="L5179" s="134">
        <f>IF('2-E-Communication'!$AL$67="no","",ROUND($I5179,4))</f>
        <v>0.14599999999999999</v>
      </c>
      <c r="M5179" s="134">
        <f>IF('2-E-Communication'!$AL$68="no","",ROUND($I5179,4))</f>
        <v>0.14599999999999999</v>
      </c>
    </row>
    <row r="5180" spans="9:13" x14ac:dyDescent="0.25">
      <c r="I5180" s="134">
        <f t="shared" si="274"/>
        <v>0.1470000000000001</v>
      </c>
      <c r="J5180" s="134">
        <f>IF('2-E-Communication'!$AL$65="no","",ROUND($I5180,4))</f>
        <v>0.14699999999999999</v>
      </c>
      <c r="K5180" s="134">
        <f>IF('2-E-Communication'!$AL$66="no","",ROUND($I5180,4))</f>
        <v>0.14699999999999999</v>
      </c>
      <c r="L5180" s="134">
        <f>IF('2-E-Communication'!$AL$67="no","",ROUND($I5180,4))</f>
        <v>0.14699999999999999</v>
      </c>
      <c r="M5180" s="134">
        <f>IF('2-E-Communication'!$AL$68="no","",ROUND($I5180,4))</f>
        <v>0.14699999999999999</v>
      </c>
    </row>
    <row r="5181" spans="9:13" x14ac:dyDescent="0.25">
      <c r="I5181" s="134">
        <f t="shared" si="274"/>
        <v>0.1480000000000001</v>
      </c>
      <c r="J5181" s="134">
        <f>IF('2-E-Communication'!$AL$65="no","",ROUND($I5181,4))</f>
        <v>0.14799999999999999</v>
      </c>
      <c r="K5181" s="134">
        <f>IF('2-E-Communication'!$AL$66="no","",ROUND($I5181,4))</f>
        <v>0.14799999999999999</v>
      </c>
      <c r="L5181" s="134">
        <f>IF('2-E-Communication'!$AL$67="no","",ROUND($I5181,4))</f>
        <v>0.14799999999999999</v>
      </c>
      <c r="M5181" s="134">
        <f>IF('2-E-Communication'!$AL$68="no","",ROUND($I5181,4))</f>
        <v>0.14799999999999999</v>
      </c>
    </row>
    <row r="5182" spans="9:13" x14ac:dyDescent="0.25">
      <c r="I5182" s="134">
        <f t="shared" si="274"/>
        <v>0.1490000000000001</v>
      </c>
      <c r="J5182" s="134">
        <f>IF('2-E-Communication'!$AL$65="no","",ROUND($I5182,4))</f>
        <v>0.14899999999999999</v>
      </c>
      <c r="K5182" s="134">
        <f>IF('2-E-Communication'!$AL$66="no","",ROUND($I5182,4))</f>
        <v>0.14899999999999999</v>
      </c>
      <c r="L5182" s="134">
        <f>IF('2-E-Communication'!$AL$67="no","",ROUND($I5182,4))</f>
        <v>0.14899999999999999</v>
      </c>
      <c r="M5182" s="134">
        <f>IF('2-E-Communication'!$AL$68="no","",ROUND($I5182,4))</f>
        <v>0.14899999999999999</v>
      </c>
    </row>
    <row r="5183" spans="9:13" x14ac:dyDescent="0.25">
      <c r="I5183" s="134">
        <f t="shared" si="274"/>
        <v>0.15000000000000011</v>
      </c>
      <c r="J5183" s="134">
        <f>IF('2-E-Communication'!$AL$65="no","",ROUND($I5183,4))</f>
        <v>0.15</v>
      </c>
      <c r="K5183" s="134">
        <f>IF('2-E-Communication'!$AL$66="no","",ROUND($I5183,4))</f>
        <v>0.15</v>
      </c>
      <c r="L5183" s="134">
        <f>IF('2-E-Communication'!$AL$67="no","",ROUND($I5183,4))</f>
        <v>0.15</v>
      </c>
      <c r="M5183" s="134">
        <f>IF('2-E-Communication'!$AL$68="no","",ROUND($I5183,4))</f>
        <v>0.15</v>
      </c>
    </row>
    <row r="5184" spans="9:13" x14ac:dyDescent="0.25">
      <c r="I5184" s="134">
        <f t="shared" si="274"/>
        <v>0.15100000000000011</v>
      </c>
      <c r="J5184" s="134">
        <f>IF('2-E-Communication'!$AL$65="no","",ROUND($I5184,4))</f>
        <v>0.151</v>
      </c>
      <c r="K5184" s="134">
        <f>IF('2-E-Communication'!$AL$66="no","",ROUND($I5184,4))</f>
        <v>0.151</v>
      </c>
      <c r="L5184" s="134">
        <f>IF('2-E-Communication'!$AL$67="no","",ROUND($I5184,4))</f>
        <v>0.151</v>
      </c>
      <c r="M5184" s="134">
        <f>IF('2-E-Communication'!$AL$68="no","",ROUND($I5184,4))</f>
        <v>0.151</v>
      </c>
    </row>
    <row r="5185" spans="9:13" x14ac:dyDescent="0.25">
      <c r="I5185" s="134">
        <f t="shared" si="274"/>
        <v>0.15200000000000011</v>
      </c>
      <c r="J5185" s="134">
        <f>IF('2-E-Communication'!$AL$65="no","",ROUND($I5185,4))</f>
        <v>0.152</v>
      </c>
      <c r="K5185" s="134">
        <f>IF('2-E-Communication'!$AL$66="no","",ROUND($I5185,4))</f>
        <v>0.152</v>
      </c>
      <c r="L5185" s="134">
        <f>IF('2-E-Communication'!$AL$67="no","",ROUND($I5185,4))</f>
        <v>0.152</v>
      </c>
      <c r="M5185" s="134">
        <f>IF('2-E-Communication'!$AL$68="no","",ROUND($I5185,4))</f>
        <v>0.152</v>
      </c>
    </row>
    <row r="5186" spans="9:13" x14ac:dyDescent="0.25">
      <c r="I5186" s="134">
        <f t="shared" si="274"/>
        <v>0.15300000000000011</v>
      </c>
      <c r="J5186" s="134">
        <f>IF('2-E-Communication'!$AL$65="no","",ROUND($I5186,4))</f>
        <v>0.153</v>
      </c>
      <c r="K5186" s="134">
        <f>IF('2-E-Communication'!$AL$66="no","",ROUND($I5186,4))</f>
        <v>0.153</v>
      </c>
      <c r="L5186" s="134">
        <f>IF('2-E-Communication'!$AL$67="no","",ROUND($I5186,4))</f>
        <v>0.153</v>
      </c>
      <c r="M5186" s="134">
        <f>IF('2-E-Communication'!$AL$68="no","",ROUND($I5186,4))</f>
        <v>0.153</v>
      </c>
    </row>
    <row r="5187" spans="9:13" x14ac:dyDescent="0.25">
      <c r="I5187" s="134">
        <f t="shared" si="274"/>
        <v>0.15400000000000011</v>
      </c>
      <c r="J5187" s="134">
        <f>IF('2-E-Communication'!$AL$65="no","",ROUND($I5187,4))</f>
        <v>0.154</v>
      </c>
      <c r="K5187" s="134">
        <f>IF('2-E-Communication'!$AL$66="no","",ROUND($I5187,4))</f>
        <v>0.154</v>
      </c>
      <c r="L5187" s="134">
        <f>IF('2-E-Communication'!$AL$67="no","",ROUND($I5187,4))</f>
        <v>0.154</v>
      </c>
      <c r="M5187" s="134">
        <f>IF('2-E-Communication'!$AL$68="no","",ROUND($I5187,4))</f>
        <v>0.154</v>
      </c>
    </row>
    <row r="5188" spans="9:13" x14ac:dyDescent="0.25">
      <c r="I5188" s="134">
        <f t="shared" si="274"/>
        <v>0.15500000000000011</v>
      </c>
      <c r="J5188" s="134">
        <f>IF('2-E-Communication'!$AL$65="no","",ROUND($I5188,4))</f>
        <v>0.155</v>
      </c>
      <c r="K5188" s="134">
        <f>IF('2-E-Communication'!$AL$66="no","",ROUND($I5188,4))</f>
        <v>0.155</v>
      </c>
      <c r="L5188" s="134">
        <f>IF('2-E-Communication'!$AL$67="no","",ROUND($I5188,4))</f>
        <v>0.155</v>
      </c>
      <c r="M5188" s="134">
        <f>IF('2-E-Communication'!$AL$68="no","",ROUND($I5188,4))</f>
        <v>0.155</v>
      </c>
    </row>
    <row r="5189" spans="9:13" x14ac:dyDescent="0.25">
      <c r="I5189" s="134">
        <f t="shared" si="274"/>
        <v>0.15600000000000011</v>
      </c>
      <c r="J5189" s="134">
        <f>IF('2-E-Communication'!$AL$65="no","",ROUND($I5189,4))</f>
        <v>0.156</v>
      </c>
      <c r="K5189" s="134">
        <f>IF('2-E-Communication'!$AL$66="no","",ROUND($I5189,4))</f>
        <v>0.156</v>
      </c>
      <c r="L5189" s="134">
        <f>IF('2-E-Communication'!$AL$67="no","",ROUND($I5189,4))</f>
        <v>0.156</v>
      </c>
      <c r="M5189" s="134">
        <f>IF('2-E-Communication'!$AL$68="no","",ROUND($I5189,4))</f>
        <v>0.156</v>
      </c>
    </row>
    <row r="5190" spans="9:13" x14ac:dyDescent="0.25">
      <c r="I5190" s="134">
        <f t="shared" si="274"/>
        <v>0.15700000000000011</v>
      </c>
      <c r="J5190" s="134">
        <f>IF('2-E-Communication'!$AL$65="no","",ROUND($I5190,4))</f>
        <v>0.157</v>
      </c>
      <c r="K5190" s="134">
        <f>IF('2-E-Communication'!$AL$66="no","",ROUND($I5190,4))</f>
        <v>0.157</v>
      </c>
      <c r="L5190" s="134">
        <f>IF('2-E-Communication'!$AL$67="no","",ROUND($I5190,4))</f>
        <v>0.157</v>
      </c>
      <c r="M5190" s="134">
        <f>IF('2-E-Communication'!$AL$68="no","",ROUND($I5190,4))</f>
        <v>0.157</v>
      </c>
    </row>
    <row r="5191" spans="9:13" x14ac:dyDescent="0.25">
      <c r="I5191" s="134">
        <f t="shared" si="274"/>
        <v>0.15800000000000011</v>
      </c>
      <c r="J5191" s="134">
        <f>IF('2-E-Communication'!$AL$65="no","",ROUND($I5191,4))</f>
        <v>0.158</v>
      </c>
      <c r="K5191" s="134">
        <f>IF('2-E-Communication'!$AL$66="no","",ROUND($I5191,4))</f>
        <v>0.158</v>
      </c>
      <c r="L5191" s="134">
        <f>IF('2-E-Communication'!$AL$67="no","",ROUND($I5191,4))</f>
        <v>0.158</v>
      </c>
      <c r="M5191" s="134">
        <f>IF('2-E-Communication'!$AL$68="no","",ROUND($I5191,4))</f>
        <v>0.158</v>
      </c>
    </row>
    <row r="5192" spans="9:13" x14ac:dyDescent="0.25">
      <c r="I5192" s="134">
        <f t="shared" si="274"/>
        <v>0.15900000000000011</v>
      </c>
      <c r="J5192" s="134">
        <f>IF('2-E-Communication'!$AL$65="no","",ROUND($I5192,4))</f>
        <v>0.159</v>
      </c>
      <c r="K5192" s="134">
        <f>IF('2-E-Communication'!$AL$66="no","",ROUND($I5192,4))</f>
        <v>0.159</v>
      </c>
      <c r="L5192" s="134">
        <f>IF('2-E-Communication'!$AL$67="no","",ROUND($I5192,4))</f>
        <v>0.159</v>
      </c>
      <c r="M5192" s="134">
        <f>IF('2-E-Communication'!$AL$68="no","",ROUND($I5192,4))</f>
        <v>0.159</v>
      </c>
    </row>
    <row r="5193" spans="9:13" x14ac:dyDescent="0.25">
      <c r="I5193" s="134">
        <f t="shared" si="274"/>
        <v>0.16000000000000011</v>
      </c>
      <c r="J5193" s="134">
        <f>IF('2-E-Communication'!$AL$65="no","",ROUND($I5193,4))</f>
        <v>0.16</v>
      </c>
      <c r="K5193" s="134">
        <f>IF('2-E-Communication'!$AL$66="no","",ROUND($I5193,4))</f>
        <v>0.16</v>
      </c>
      <c r="L5193" s="134">
        <f>IF('2-E-Communication'!$AL$67="no","",ROUND($I5193,4))</f>
        <v>0.16</v>
      </c>
      <c r="M5193" s="134">
        <f>IF('2-E-Communication'!$AL$68="no","",ROUND($I5193,4))</f>
        <v>0.16</v>
      </c>
    </row>
    <row r="5194" spans="9:13" x14ac:dyDescent="0.25">
      <c r="I5194" s="134">
        <f t="shared" si="274"/>
        <v>0.16100000000000012</v>
      </c>
      <c r="J5194" s="134">
        <f>IF('2-E-Communication'!$AL$65="no","",ROUND($I5194,4))</f>
        <v>0.161</v>
      </c>
      <c r="K5194" s="134">
        <f>IF('2-E-Communication'!$AL$66="no","",ROUND($I5194,4))</f>
        <v>0.161</v>
      </c>
      <c r="L5194" s="134">
        <f>IF('2-E-Communication'!$AL$67="no","",ROUND($I5194,4))</f>
        <v>0.161</v>
      </c>
      <c r="M5194" s="134">
        <f>IF('2-E-Communication'!$AL$68="no","",ROUND($I5194,4))</f>
        <v>0.161</v>
      </c>
    </row>
    <row r="5195" spans="9:13" x14ac:dyDescent="0.25">
      <c r="I5195" s="134">
        <f t="shared" si="274"/>
        <v>0.16200000000000012</v>
      </c>
      <c r="J5195" s="134">
        <f>IF('2-E-Communication'!$AL$65="no","",ROUND($I5195,4))</f>
        <v>0.16200000000000001</v>
      </c>
      <c r="K5195" s="134">
        <f>IF('2-E-Communication'!$AL$66="no","",ROUND($I5195,4))</f>
        <v>0.16200000000000001</v>
      </c>
      <c r="L5195" s="134">
        <f>IF('2-E-Communication'!$AL$67="no","",ROUND($I5195,4))</f>
        <v>0.16200000000000001</v>
      </c>
      <c r="M5195" s="134">
        <f>IF('2-E-Communication'!$AL$68="no","",ROUND($I5195,4))</f>
        <v>0.16200000000000001</v>
      </c>
    </row>
    <row r="5196" spans="9:13" x14ac:dyDescent="0.25">
      <c r="I5196" s="134">
        <f t="shared" si="274"/>
        <v>0.16300000000000012</v>
      </c>
      <c r="J5196" s="134">
        <f>IF('2-E-Communication'!$AL$65="no","",ROUND($I5196,4))</f>
        <v>0.16300000000000001</v>
      </c>
      <c r="K5196" s="134">
        <f>IF('2-E-Communication'!$AL$66="no","",ROUND($I5196,4))</f>
        <v>0.16300000000000001</v>
      </c>
      <c r="L5196" s="134">
        <f>IF('2-E-Communication'!$AL$67="no","",ROUND($I5196,4))</f>
        <v>0.16300000000000001</v>
      </c>
      <c r="M5196" s="134">
        <f>IF('2-E-Communication'!$AL$68="no","",ROUND($I5196,4))</f>
        <v>0.16300000000000001</v>
      </c>
    </row>
    <row r="5197" spans="9:13" x14ac:dyDescent="0.25">
      <c r="I5197" s="134">
        <f t="shared" si="274"/>
        <v>0.16400000000000012</v>
      </c>
      <c r="J5197" s="134">
        <f>IF('2-E-Communication'!$AL$65="no","",ROUND($I5197,4))</f>
        <v>0.16400000000000001</v>
      </c>
      <c r="K5197" s="134">
        <f>IF('2-E-Communication'!$AL$66="no","",ROUND($I5197,4))</f>
        <v>0.16400000000000001</v>
      </c>
      <c r="L5197" s="134">
        <f>IF('2-E-Communication'!$AL$67="no","",ROUND($I5197,4))</f>
        <v>0.16400000000000001</v>
      </c>
      <c r="M5197" s="134">
        <f>IF('2-E-Communication'!$AL$68="no","",ROUND($I5197,4))</f>
        <v>0.16400000000000001</v>
      </c>
    </row>
    <row r="5198" spans="9:13" x14ac:dyDescent="0.25">
      <c r="I5198" s="134">
        <f t="shared" si="274"/>
        <v>0.16500000000000012</v>
      </c>
      <c r="J5198" s="134">
        <f>IF('2-E-Communication'!$AL$65="no","",ROUND($I5198,4))</f>
        <v>0.16500000000000001</v>
      </c>
      <c r="K5198" s="134">
        <f>IF('2-E-Communication'!$AL$66="no","",ROUND($I5198,4))</f>
        <v>0.16500000000000001</v>
      </c>
      <c r="L5198" s="134">
        <f>IF('2-E-Communication'!$AL$67="no","",ROUND($I5198,4))</f>
        <v>0.16500000000000001</v>
      </c>
      <c r="M5198" s="134">
        <f>IF('2-E-Communication'!$AL$68="no","",ROUND($I5198,4))</f>
        <v>0.16500000000000001</v>
      </c>
    </row>
    <row r="5199" spans="9:13" x14ac:dyDescent="0.25">
      <c r="I5199" s="134">
        <f t="shared" si="274"/>
        <v>0.16600000000000012</v>
      </c>
      <c r="J5199" s="134">
        <f>IF('2-E-Communication'!$AL$65="no","",ROUND($I5199,4))</f>
        <v>0.16600000000000001</v>
      </c>
      <c r="K5199" s="134">
        <f>IF('2-E-Communication'!$AL$66="no","",ROUND($I5199,4))</f>
        <v>0.16600000000000001</v>
      </c>
      <c r="L5199" s="134">
        <f>IF('2-E-Communication'!$AL$67="no","",ROUND($I5199,4))</f>
        <v>0.16600000000000001</v>
      </c>
      <c r="M5199" s="134">
        <f>IF('2-E-Communication'!$AL$68="no","",ROUND($I5199,4))</f>
        <v>0.16600000000000001</v>
      </c>
    </row>
    <row r="5200" spans="9:13" x14ac:dyDescent="0.25">
      <c r="I5200" s="134">
        <f t="shared" si="274"/>
        <v>0.16700000000000012</v>
      </c>
      <c r="J5200" s="134">
        <f>IF('2-E-Communication'!$AL$65="no","",ROUND($I5200,4))</f>
        <v>0.16700000000000001</v>
      </c>
      <c r="K5200" s="134">
        <f>IF('2-E-Communication'!$AL$66="no","",ROUND($I5200,4))</f>
        <v>0.16700000000000001</v>
      </c>
      <c r="L5200" s="134">
        <f>IF('2-E-Communication'!$AL$67="no","",ROUND($I5200,4))</f>
        <v>0.16700000000000001</v>
      </c>
      <c r="M5200" s="134">
        <f>IF('2-E-Communication'!$AL$68="no","",ROUND($I5200,4))</f>
        <v>0.16700000000000001</v>
      </c>
    </row>
    <row r="5201" spans="9:13" x14ac:dyDescent="0.25">
      <c r="I5201" s="134">
        <f t="shared" si="274"/>
        <v>0.16800000000000012</v>
      </c>
      <c r="J5201" s="134">
        <f>IF('2-E-Communication'!$AL$65="no","",ROUND($I5201,4))</f>
        <v>0.16800000000000001</v>
      </c>
      <c r="K5201" s="134">
        <f>IF('2-E-Communication'!$AL$66="no","",ROUND($I5201,4))</f>
        <v>0.16800000000000001</v>
      </c>
      <c r="L5201" s="134">
        <f>IF('2-E-Communication'!$AL$67="no","",ROUND($I5201,4))</f>
        <v>0.16800000000000001</v>
      </c>
      <c r="M5201" s="134">
        <f>IF('2-E-Communication'!$AL$68="no","",ROUND($I5201,4))</f>
        <v>0.16800000000000001</v>
      </c>
    </row>
    <row r="5202" spans="9:13" x14ac:dyDescent="0.25">
      <c r="I5202" s="134">
        <f t="shared" si="274"/>
        <v>0.16900000000000012</v>
      </c>
      <c r="J5202" s="134">
        <f>IF('2-E-Communication'!$AL$65="no","",ROUND($I5202,4))</f>
        <v>0.16900000000000001</v>
      </c>
      <c r="K5202" s="134">
        <f>IF('2-E-Communication'!$AL$66="no","",ROUND($I5202,4))</f>
        <v>0.16900000000000001</v>
      </c>
      <c r="L5202" s="134">
        <f>IF('2-E-Communication'!$AL$67="no","",ROUND($I5202,4))</f>
        <v>0.16900000000000001</v>
      </c>
      <c r="M5202" s="134">
        <f>IF('2-E-Communication'!$AL$68="no","",ROUND($I5202,4))</f>
        <v>0.16900000000000001</v>
      </c>
    </row>
    <row r="5203" spans="9:13" x14ac:dyDescent="0.25">
      <c r="I5203" s="134">
        <f t="shared" si="274"/>
        <v>0.17000000000000012</v>
      </c>
      <c r="J5203" s="134">
        <f>IF('2-E-Communication'!$AL$65="no","",ROUND($I5203,4))</f>
        <v>0.17</v>
      </c>
      <c r="K5203" s="134">
        <f>IF('2-E-Communication'!$AL$66="no","",ROUND($I5203,4))</f>
        <v>0.17</v>
      </c>
      <c r="L5203" s="134">
        <f>IF('2-E-Communication'!$AL$67="no","",ROUND($I5203,4))</f>
        <v>0.17</v>
      </c>
      <c r="M5203" s="134">
        <f>IF('2-E-Communication'!$AL$68="no","",ROUND($I5203,4))</f>
        <v>0.17</v>
      </c>
    </row>
    <row r="5204" spans="9:13" x14ac:dyDescent="0.25">
      <c r="I5204" s="134">
        <f t="shared" si="274"/>
        <v>0.17100000000000012</v>
      </c>
      <c r="J5204" s="134">
        <f>IF('2-E-Communication'!$AL$65="no","",ROUND($I5204,4))</f>
        <v>0.17100000000000001</v>
      </c>
      <c r="K5204" s="134">
        <f>IF('2-E-Communication'!$AL$66="no","",ROUND($I5204,4))</f>
        <v>0.17100000000000001</v>
      </c>
      <c r="L5204" s="134">
        <f>IF('2-E-Communication'!$AL$67="no","",ROUND($I5204,4))</f>
        <v>0.17100000000000001</v>
      </c>
      <c r="M5204" s="134">
        <f>IF('2-E-Communication'!$AL$68="no","",ROUND($I5204,4))</f>
        <v>0.17100000000000001</v>
      </c>
    </row>
    <row r="5205" spans="9:13" x14ac:dyDescent="0.25">
      <c r="I5205" s="134">
        <f t="shared" si="274"/>
        <v>0.17200000000000013</v>
      </c>
      <c r="J5205" s="134">
        <f>IF('2-E-Communication'!$AL$65="no","",ROUND($I5205,4))</f>
        <v>0.17199999999999999</v>
      </c>
      <c r="K5205" s="134">
        <f>IF('2-E-Communication'!$AL$66="no","",ROUND($I5205,4))</f>
        <v>0.17199999999999999</v>
      </c>
      <c r="L5205" s="134">
        <f>IF('2-E-Communication'!$AL$67="no","",ROUND($I5205,4))</f>
        <v>0.17199999999999999</v>
      </c>
      <c r="M5205" s="134">
        <f>IF('2-E-Communication'!$AL$68="no","",ROUND($I5205,4))</f>
        <v>0.17199999999999999</v>
      </c>
    </row>
    <row r="5206" spans="9:13" x14ac:dyDescent="0.25">
      <c r="I5206" s="134">
        <f t="shared" si="274"/>
        <v>0.17300000000000013</v>
      </c>
      <c r="J5206" s="134">
        <f>IF('2-E-Communication'!$AL$65="no","",ROUND($I5206,4))</f>
        <v>0.17299999999999999</v>
      </c>
      <c r="K5206" s="134">
        <f>IF('2-E-Communication'!$AL$66="no","",ROUND($I5206,4))</f>
        <v>0.17299999999999999</v>
      </c>
      <c r="L5206" s="134">
        <f>IF('2-E-Communication'!$AL$67="no","",ROUND($I5206,4))</f>
        <v>0.17299999999999999</v>
      </c>
      <c r="M5206" s="134">
        <f>IF('2-E-Communication'!$AL$68="no","",ROUND($I5206,4))</f>
        <v>0.17299999999999999</v>
      </c>
    </row>
    <row r="5207" spans="9:13" x14ac:dyDescent="0.25">
      <c r="I5207" s="134">
        <f t="shared" si="274"/>
        <v>0.17400000000000013</v>
      </c>
      <c r="J5207" s="134">
        <f>IF('2-E-Communication'!$AL$65="no","",ROUND($I5207,4))</f>
        <v>0.17399999999999999</v>
      </c>
      <c r="K5207" s="134">
        <f>IF('2-E-Communication'!$AL$66="no","",ROUND($I5207,4))</f>
        <v>0.17399999999999999</v>
      </c>
      <c r="L5207" s="134">
        <f>IF('2-E-Communication'!$AL$67="no","",ROUND($I5207,4))</f>
        <v>0.17399999999999999</v>
      </c>
      <c r="M5207" s="134">
        <f>IF('2-E-Communication'!$AL$68="no","",ROUND($I5207,4))</f>
        <v>0.17399999999999999</v>
      </c>
    </row>
    <row r="5208" spans="9:13" x14ac:dyDescent="0.25">
      <c r="I5208" s="134">
        <f t="shared" si="274"/>
        <v>0.17500000000000013</v>
      </c>
      <c r="J5208" s="134">
        <f>IF('2-E-Communication'!$AL$65="no","",ROUND($I5208,4))</f>
        <v>0.17499999999999999</v>
      </c>
      <c r="K5208" s="134">
        <f>IF('2-E-Communication'!$AL$66="no","",ROUND($I5208,4))</f>
        <v>0.17499999999999999</v>
      </c>
      <c r="L5208" s="134">
        <f>IF('2-E-Communication'!$AL$67="no","",ROUND($I5208,4))</f>
        <v>0.17499999999999999</v>
      </c>
      <c r="M5208" s="134">
        <f>IF('2-E-Communication'!$AL$68="no","",ROUND($I5208,4))</f>
        <v>0.17499999999999999</v>
      </c>
    </row>
    <row r="5209" spans="9:13" x14ac:dyDescent="0.25">
      <c r="I5209" s="134">
        <f t="shared" si="274"/>
        <v>0.17600000000000013</v>
      </c>
      <c r="J5209" s="134">
        <f>IF('2-E-Communication'!$AL$65="no","",ROUND($I5209,4))</f>
        <v>0.17599999999999999</v>
      </c>
      <c r="K5209" s="134">
        <f>IF('2-E-Communication'!$AL$66="no","",ROUND($I5209,4))</f>
        <v>0.17599999999999999</v>
      </c>
      <c r="L5209" s="134">
        <f>IF('2-E-Communication'!$AL$67="no","",ROUND($I5209,4))</f>
        <v>0.17599999999999999</v>
      </c>
      <c r="M5209" s="134">
        <f>IF('2-E-Communication'!$AL$68="no","",ROUND($I5209,4))</f>
        <v>0.17599999999999999</v>
      </c>
    </row>
    <row r="5210" spans="9:13" x14ac:dyDescent="0.25">
      <c r="I5210" s="134">
        <f t="shared" si="274"/>
        <v>0.17700000000000013</v>
      </c>
      <c r="J5210" s="134">
        <f>IF('2-E-Communication'!$AL$65="no","",ROUND($I5210,4))</f>
        <v>0.17699999999999999</v>
      </c>
      <c r="K5210" s="134">
        <f>IF('2-E-Communication'!$AL$66="no","",ROUND($I5210,4))</f>
        <v>0.17699999999999999</v>
      </c>
      <c r="L5210" s="134">
        <f>IF('2-E-Communication'!$AL$67="no","",ROUND($I5210,4))</f>
        <v>0.17699999999999999</v>
      </c>
      <c r="M5210" s="134">
        <f>IF('2-E-Communication'!$AL$68="no","",ROUND($I5210,4))</f>
        <v>0.17699999999999999</v>
      </c>
    </row>
    <row r="5211" spans="9:13" x14ac:dyDescent="0.25">
      <c r="I5211" s="134">
        <f t="shared" si="274"/>
        <v>0.17800000000000013</v>
      </c>
      <c r="J5211" s="134">
        <f>IF('2-E-Communication'!$AL$65="no","",ROUND($I5211,4))</f>
        <v>0.17799999999999999</v>
      </c>
      <c r="K5211" s="134">
        <f>IF('2-E-Communication'!$AL$66="no","",ROUND($I5211,4))</f>
        <v>0.17799999999999999</v>
      </c>
      <c r="L5211" s="134">
        <f>IF('2-E-Communication'!$AL$67="no","",ROUND($I5211,4))</f>
        <v>0.17799999999999999</v>
      </c>
      <c r="M5211" s="134">
        <f>IF('2-E-Communication'!$AL$68="no","",ROUND($I5211,4))</f>
        <v>0.17799999999999999</v>
      </c>
    </row>
    <row r="5212" spans="9:13" x14ac:dyDescent="0.25">
      <c r="I5212" s="134">
        <f t="shared" si="274"/>
        <v>0.17900000000000013</v>
      </c>
      <c r="J5212" s="134">
        <f>IF('2-E-Communication'!$AL$65="no","",ROUND($I5212,4))</f>
        <v>0.17899999999999999</v>
      </c>
      <c r="K5212" s="134">
        <f>IF('2-E-Communication'!$AL$66="no","",ROUND($I5212,4))</f>
        <v>0.17899999999999999</v>
      </c>
      <c r="L5212" s="134">
        <f>IF('2-E-Communication'!$AL$67="no","",ROUND($I5212,4))</f>
        <v>0.17899999999999999</v>
      </c>
      <c r="M5212" s="134">
        <f>IF('2-E-Communication'!$AL$68="no","",ROUND($I5212,4))</f>
        <v>0.17899999999999999</v>
      </c>
    </row>
    <row r="5213" spans="9:13" x14ac:dyDescent="0.25">
      <c r="I5213" s="134">
        <f t="shared" si="274"/>
        <v>0.18000000000000013</v>
      </c>
      <c r="J5213" s="134">
        <f>IF('2-E-Communication'!$AL$65="no","",ROUND($I5213,4))</f>
        <v>0.18</v>
      </c>
      <c r="K5213" s="134">
        <f>IF('2-E-Communication'!$AL$66="no","",ROUND($I5213,4))</f>
        <v>0.18</v>
      </c>
      <c r="L5213" s="134">
        <f>IF('2-E-Communication'!$AL$67="no","",ROUND($I5213,4))</f>
        <v>0.18</v>
      </c>
      <c r="M5213" s="134">
        <f>IF('2-E-Communication'!$AL$68="no","",ROUND($I5213,4))</f>
        <v>0.18</v>
      </c>
    </row>
    <row r="5214" spans="9:13" x14ac:dyDescent="0.25">
      <c r="I5214" s="134">
        <f t="shared" si="274"/>
        <v>0.18100000000000013</v>
      </c>
      <c r="J5214" s="134">
        <f>IF('2-E-Communication'!$AL$65="no","",ROUND($I5214,4))</f>
        <v>0.18099999999999999</v>
      </c>
      <c r="K5214" s="134">
        <f>IF('2-E-Communication'!$AL$66="no","",ROUND($I5214,4))</f>
        <v>0.18099999999999999</v>
      </c>
      <c r="L5214" s="134">
        <f>IF('2-E-Communication'!$AL$67="no","",ROUND($I5214,4))</f>
        <v>0.18099999999999999</v>
      </c>
      <c r="M5214" s="134">
        <f>IF('2-E-Communication'!$AL$68="no","",ROUND($I5214,4))</f>
        <v>0.18099999999999999</v>
      </c>
    </row>
    <row r="5215" spans="9:13" x14ac:dyDescent="0.25">
      <c r="I5215" s="134">
        <f t="shared" si="274"/>
        <v>0.18200000000000013</v>
      </c>
      <c r="J5215" s="134">
        <f>IF('2-E-Communication'!$AL$65="no","",ROUND($I5215,4))</f>
        <v>0.182</v>
      </c>
      <c r="K5215" s="134">
        <f>IF('2-E-Communication'!$AL$66="no","",ROUND($I5215,4))</f>
        <v>0.182</v>
      </c>
      <c r="L5215" s="134">
        <f>IF('2-E-Communication'!$AL$67="no","",ROUND($I5215,4))</f>
        <v>0.182</v>
      </c>
      <c r="M5215" s="134">
        <f>IF('2-E-Communication'!$AL$68="no","",ROUND($I5215,4))</f>
        <v>0.182</v>
      </c>
    </row>
    <row r="5216" spans="9:13" x14ac:dyDescent="0.25">
      <c r="I5216" s="134">
        <f t="shared" si="274"/>
        <v>0.18300000000000013</v>
      </c>
      <c r="J5216" s="134">
        <f>IF('2-E-Communication'!$AL$65="no","",ROUND($I5216,4))</f>
        <v>0.183</v>
      </c>
      <c r="K5216" s="134">
        <f>IF('2-E-Communication'!$AL$66="no","",ROUND($I5216,4))</f>
        <v>0.183</v>
      </c>
      <c r="L5216" s="134">
        <f>IF('2-E-Communication'!$AL$67="no","",ROUND($I5216,4))</f>
        <v>0.183</v>
      </c>
      <c r="M5216" s="134">
        <f>IF('2-E-Communication'!$AL$68="no","",ROUND($I5216,4))</f>
        <v>0.183</v>
      </c>
    </row>
    <row r="5217" spans="9:13" x14ac:dyDescent="0.25">
      <c r="I5217" s="134">
        <f t="shared" si="274"/>
        <v>0.18400000000000014</v>
      </c>
      <c r="J5217" s="134">
        <f>IF('2-E-Communication'!$AL$65="no","",ROUND($I5217,4))</f>
        <v>0.184</v>
      </c>
      <c r="K5217" s="134">
        <f>IF('2-E-Communication'!$AL$66="no","",ROUND($I5217,4))</f>
        <v>0.184</v>
      </c>
      <c r="L5217" s="134">
        <f>IF('2-E-Communication'!$AL$67="no","",ROUND($I5217,4))</f>
        <v>0.184</v>
      </c>
      <c r="M5217" s="134">
        <f>IF('2-E-Communication'!$AL$68="no","",ROUND($I5217,4))</f>
        <v>0.184</v>
      </c>
    </row>
    <row r="5218" spans="9:13" x14ac:dyDescent="0.25">
      <c r="I5218" s="134">
        <f t="shared" ref="I5218:I5281" si="275">I5217+0.001</f>
        <v>0.18500000000000014</v>
      </c>
      <c r="J5218" s="134">
        <f>IF('2-E-Communication'!$AL$65="no","",ROUND($I5218,4))</f>
        <v>0.185</v>
      </c>
      <c r="K5218" s="134">
        <f>IF('2-E-Communication'!$AL$66="no","",ROUND($I5218,4))</f>
        <v>0.185</v>
      </c>
      <c r="L5218" s="134">
        <f>IF('2-E-Communication'!$AL$67="no","",ROUND($I5218,4))</f>
        <v>0.185</v>
      </c>
      <c r="M5218" s="134">
        <f>IF('2-E-Communication'!$AL$68="no","",ROUND($I5218,4))</f>
        <v>0.185</v>
      </c>
    </row>
    <row r="5219" spans="9:13" x14ac:dyDescent="0.25">
      <c r="I5219" s="134">
        <f t="shared" si="275"/>
        <v>0.18600000000000014</v>
      </c>
      <c r="J5219" s="134">
        <f>IF('2-E-Communication'!$AL$65="no","",ROUND($I5219,4))</f>
        <v>0.186</v>
      </c>
      <c r="K5219" s="134">
        <f>IF('2-E-Communication'!$AL$66="no","",ROUND($I5219,4))</f>
        <v>0.186</v>
      </c>
      <c r="L5219" s="134">
        <f>IF('2-E-Communication'!$AL$67="no","",ROUND($I5219,4))</f>
        <v>0.186</v>
      </c>
      <c r="M5219" s="134">
        <f>IF('2-E-Communication'!$AL$68="no","",ROUND($I5219,4))</f>
        <v>0.186</v>
      </c>
    </row>
    <row r="5220" spans="9:13" x14ac:dyDescent="0.25">
      <c r="I5220" s="134">
        <f t="shared" si="275"/>
        <v>0.18700000000000014</v>
      </c>
      <c r="J5220" s="134">
        <f>IF('2-E-Communication'!$AL$65="no","",ROUND($I5220,4))</f>
        <v>0.187</v>
      </c>
      <c r="K5220" s="134">
        <f>IF('2-E-Communication'!$AL$66="no","",ROUND($I5220,4))</f>
        <v>0.187</v>
      </c>
      <c r="L5220" s="134">
        <f>IF('2-E-Communication'!$AL$67="no","",ROUND($I5220,4))</f>
        <v>0.187</v>
      </c>
      <c r="M5220" s="134">
        <f>IF('2-E-Communication'!$AL$68="no","",ROUND($I5220,4))</f>
        <v>0.187</v>
      </c>
    </row>
    <row r="5221" spans="9:13" x14ac:dyDescent="0.25">
      <c r="I5221" s="134">
        <f t="shared" si="275"/>
        <v>0.18800000000000014</v>
      </c>
      <c r="J5221" s="134">
        <f>IF('2-E-Communication'!$AL$65="no","",ROUND($I5221,4))</f>
        <v>0.188</v>
      </c>
      <c r="K5221" s="134">
        <f>IF('2-E-Communication'!$AL$66="no","",ROUND($I5221,4))</f>
        <v>0.188</v>
      </c>
      <c r="L5221" s="134">
        <f>IF('2-E-Communication'!$AL$67="no","",ROUND($I5221,4))</f>
        <v>0.188</v>
      </c>
      <c r="M5221" s="134">
        <f>IF('2-E-Communication'!$AL$68="no","",ROUND($I5221,4))</f>
        <v>0.188</v>
      </c>
    </row>
    <row r="5222" spans="9:13" x14ac:dyDescent="0.25">
      <c r="I5222" s="134">
        <f t="shared" si="275"/>
        <v>0.18900000000000014</v>
      </c>
      <c r="J5222" s="134">
        <f>IF('2-E-Communication'!$AL$65="no","",ROUND($I5222,4))</f>
        <v>0.189</v>
      </c>
      <c r="K5222" s="134">
        <f>IF('2-E-Communication'!$AL$66="no","",ROUND($I5222,4))</f>
        <v>0.189</v>
      </c>
      <c r="L5222" s="134">
        <f>IF('2-E-Communication'!$AL$67="no","",ROUND($I5222,4))</f>
        <v>0.189</v>
      </c>
      <c r="M5222" s="134">
        <f>IF('2-E-Communication'!$AL$68="no","",ROUND($I5222,4))</f>
        <v>0.189</v>
      </c>
    </row>
    <row r="5223" spans="9:13" x14ac:dyDescent="0.25">
      <c r="I5223" s="134">
        <f t="shared" si="275"/>
        <v>0.19000000000000014</v>
      </c>
      <c r="J5223" s="134">
        <f>IF('2-E-Communication'!$AL$65="no","",ROUND($I5223,4))</f>
        <v>0.19</v>
      </c>
      <c r="K5223" s="134">
        <f>IF('2-E-Communication'!$AL$66="no","",ROUND($I5223,4))</f>
        <v>0.19</v>
      </c>
      <c r="L5223" s="134">
        <f>IF('2-E-Communication'!$AL$67="no","",ROUND($I5223,4))</f>
        <v>0.19</v>
      </c>
      <c r="M5223" s="134">
        <f>IF('2-E-Communication'!$AL$68="no","",ROUND($I5223,4))</f>
        <v>0.19</v>
      </c>
    </row>
    <row r="5224" spans="9:13" x14ac:dyDescent="0.25">
      <c r="I5224" s="134">
        <f t="shared" si="275"/>
        <v>0.19100000000000014</v>
      </c>
      <c r="J5224" s="134">
        <f>IF('2-E-Communication'!$AL$65="no","",ROUND($I5224,4))</f>
        <v>0.191</v>
      </c>
      <c r="K5224" s="134">
        <f>IF('2-E-Communication'!$AL$66="no","",ROUND($I5224,4))</f>
        <v>0.191</v>
      </c>
      <c r="L5224" s="134">
        <f>IF('2-E-Communication'!$AL$67="no","",ROUND($I5224,4))</f>
        <v>0.191</v>
      </c>
      <c r="M5224" s="134">
        <f>IF('2-E-Communication'!$AL$68="no","",ROUND($I5224,4))</f>
        <v>0.191</v>
      </c>
    </row>
    <row r="5225" spans="9:13" x14ac:dyDescent="0.25">
      <c r="I5225" s="134">
        <f t="shared" si="275"/>
        <v>0.19200000000000014</v>
      </c>
      <c r="J5225" s="134">
        <f>IF('2-E-Communication'!$AL$65="no","",ROUND($I5225,4))</f>
        <v>0.192</v>
      </c>
      <c r="K5225" s="134">
        <f>IF('2-E-Communication'!$AL$66="no","",ROUND($I5225,4))</f>
        <v>0.192</v>
      </c>
      <c r="L5225" s="134">
        <f>IF('2-E-Communication'!$AL$67="no","",ROUND($I5225,4))</f>
        <v>0.192</v>
      </c>
      <c r="M5225" s="134">
        <f>IF('2-E-Communication'!$AL$68="no","",ROUND($I5225,4))</f>
        <v>0.192</v>
      </c>
    </row>
    <row r="5226" spans="9:13" x14ac:dyDescent="0.25">
      <c r="I5226" s="134">
        <f t="shared" si="275"/>
        <v>0.19300000000000014</v>
      </c>
      <c r="J5226" s="134">
        <f>IF('2-E-Communication'!$AL$65="no","",ROUND($I5226,4))</f>
        <v>0.193</v>
      </c>
      <c r="K5226" s="134">
        <f>IF('2-E-Communication'!$AL$66="no","",ROUND($I5226,4))</f>
        <v>0.193</v>
      </c>
      <c r="L5226" s="134">
        <f>IF('2-E-Communication'!$AL$67="no","",ROUND($I5226,4))</f>
        <v>0.193</v>
      </c>
      <c r="M5226" s="134">
        <f>IF('2-E-Communication'!$AL$68="no","",ROUND($I5226,4))</f>
        <v>0.193</v>
      </c>
    </row>
    <row r="5227" spans="9:13" x14ac:dyDescent="0.25">
      <c r="I5227" s="134">
        <f t="shared" si="275"/>
        <v>0.19400000000000014</v>
      </c>
      <c r="J5227" s="134">
        <f>IF('2-E-Communication'!$AL$65="no","",ROUND($I5227,4))</f>
        <v>0.19400000000000001</v>
      </c>
      <c r="K5227" s="134">
        <f>IF('2-E-Communication'!$AL$66="no","",ROUND($I5227,4))</f>
        <v>0.19400000000000001</v>
      </c>
      <c r="L5227" s="134">
        <f>IF('2-E-Communication'!$AL$67="no","",ROUND($I5227,4))</f>
        <v>0.19400000000000001</v>
      </c>
      <c r="M5227" s="134">
        <f>IF('2-E-Communication'!$AL$68="no","",ROUND($I5227,4))</f>
        <v>0.19400000000000001</v>
      </c>
    </row>
    <row r="5228" spans="9:13" x14ac:dyDescent="0.25">
      <c r="I5228" s="134">
        <f t="shared" si="275"/>
        <v>0.19500000000000015</v>
      </c>
      <c r="J5228" s="134">
        <f>IF('2-E-Communication'!$AL$65="no","",ROUND($I5228,4))</f>
        <v>0.19500000000000001</v>
      </c>
      <c r="K5228" s="134">
        <f>IF('2-E-Communication'!$AL$66="no","",ROUND($I5228,4))</f>
        <v>0.19500000000000001</v>
      </c>
      <c r="L5228" s="134">
        <f>IF('2-E-Communication'!$AL$67="no","",ROUND($I5228,4))</f>
        <v>0.19500000000000001</v>
      </c>
      <c r="M5228" s="134">
        <f>IF('2-E-Communication'!$AL$68="no","",ROUND($I5228,4))</f>
        <v>0.19500000000000001</v>
      </c>
    </row>
    <row r="5229" spans="9:13" x14ac:dyDescent="0.25">
      <c r="I5229" s="134">
        <f t="shared" si="275"/>
        <v>0.19600000000000015</v>
      </c>
      <c r="J5229" s="134">
        <f>IF('2-E-Communication'!$AL$65="no","",ROUND($I5229,4))</f>
        <v>0.19600000000000001</v>
      </c>
      <c r="K5229" s="134">
        <f>IF('2-E-Communication'!$AL$66="no","",ROUND($I5229,4))</f>
        <v>0.19600000000000001</v>
      </c>
      <c r="L5229" s="134">
        <f>IF('2-E-Communication'!$AL$67="no","",ROUND($I5229,4))</f>
        <v>0.19600000000000001</v>
      </c>
      <c r="M5229" s="134">
        <f>IF('2-E-Communication'!$AL$68="no","",ROUND($I5229,4))</f>
        <v>0.19600000000000001</v>
      </c>
    </row>
    <row r="5230" spans="9:13" x14ac:dyDescent="0.25">
      <c r="I5230" s="134">
        <f t="shared" si="275"/>
        <v>0.19700000000000015</v>
      </c>
      <c r="J5230" s="134">
        <f>IF('2-E-Communication'!$AL$65="no","",ROUND($I5230,4))</f>
        <v>0.19700000000000001</v>
      </c>
      <c r="K5230" s="134">
        <f>IF('2-E-Communication'!$AL$66="no","",ROUND($I5230,4))</f>
        <v>0.19700000000000001</v>
      </c>
      <c r="L5230" s="134">
        <f>IF('2-E-Communication'!$AL$67="no","",ROUND($I5230,4))</f>
        <v>0.19700000000000001</v>
      </c>
      <c r="M5230" s="134">
        <f>IF('2-E-Communication'!$AL$68="no","",ROUND($I5230,4))</f>
        <v>0.19700000000000001</v>
      </c>
    </row>
    <row r="5231" spans="9:13" x14ac:dyDescent="0.25">
      <c r="I5231" s="134">
        <f t="shared" si="275"/>
        <v>0.19800000000000015</v>
      </c>
      <c r="J5231" s="134">
        <f>IF('2-E-Communication'!$AL$65="no","",ROUND($I5231,4))</f>
        <v>0.19800000000000001</v>
      </c>
      <c r="K5231" s="134">
        <f>IF('2-E-Communication'!$AL$66="no","",ROUND($I5231,4))</f>
        <v>0.19800000000000001</v>
      </c>
      <c r="L5231" s="134">
        <f>IF('2-E-Communication'!$AL$67="no","",ROUND($I5231,4))</f>
        <v>0.19800000000000001</v>
      </c>
      <c r="M5231" s="134">
        <f>IF('2-E-Communication'!$AL$68="no","",ROUND($I5231,4))</f>
        <v>0.19800000000000001</v>
      </c>
    </row>
    <row r="5232" spans="9:13" x14ac:dyDescent="0.25">
      <c r="I5232" s="134">
        <f t="shared" si="275"/>
        <v>0.19900000000000015</v>
      </c>
      <c r="J5232" s="134">
        <f>IF('2-E-Communication'!$AL$65="no","",ROUND($I5232,4))</f>
        <v>0.19900000000000001</v>
      </c>
      <c r="K5232" s="134">
        <f>IF('2-E-Communication'!$AL$66="no","",ROUND($I5232,4))</f>
        <v>0.19900000000000001</v>
      </c>
      <c r="L5232" s="134">
        <f>IF('2-E-Communication'!$AL$67="no","",ROUND($I5232,4))</f>
        <v>0.19900000000000001</v>
      </c>
      <c r="M5232" s="134">
        <f>IF('2-E-Communication'!$AL$68="no","",ROUND($I5232,4))</f>
        <v>0.19900000000000001</v>
      </c>
    </row>
    <row r="5233" spans="9:13" x14ac:dyDescent="0.25">
      <c r="I5233" s="134">
        <f t="shared" si="275"/>
        <v>0.20000000000000015</v>
      </c>
      <c r="J5233" s="134">
        <f>IF('2-E-Communication'!$AL$65="no","",ROUND($I5233,4))</f>
        <v>0.2</v>
      </c>
      <c r="K5233" s="134">
        <f>IF('2-E-Communication'!$AL$66="no","",ROUND($I5233,4))</f>
        <v>0.2</v>
      </c>
      <c r="L5233" s="134">
        <f>IF('2-E-Communication'!$AL$67="no","",ROUND($I5233,4))</f>
        <v>0.2</v>
      </c>
      <c r="M5233" s="134">
        <f>IF('2-E-Communication'!$AL$68="no","",ROUND($I5233,4))</f>
        <v>0.2</v>
      </c>
    </row>
    <row r="5234" spans="9:13" x14ac:dyDescent="0.25">
      <c r="I5234" s="134">
        <f t="shared" si="275"/>
        <v>0.20100000000000015</v>
      </c>
      <c r="J5234" s="134">
        <f>IF('2-E-Communication'!$AL$65="no","",ROUND($I5234,4))</f>
        <v>0.20100000000000001</v>
      </c>
      <c r="K5234" s="134">
        <f>IF('2-E-Communication'!$AL$66="no","",ROUND($I5234,4))</f>
        <v>0.20100000000000001</v>
      </c>
      <c r="L5234" s="134">
        <f>IF('2-E-Communication'!$AL$67="no","",ROUND($I5234,4))</f>
        <v>0.20100000000000001</v>
      </c>
      <c r="M5234" s="134">
        <f>IF('2-E-Communication'!$AL$68="no","",ROUND($I5234,4))</f>
        <v>0.20100000000000001</v>
      </c>
    </row>
    <row r="5235" spans="9:13" x14ac:dyDescent="0.25">
      <c r="I5235" s="134">
        <f t="shared" si="275"/>
        <v>0.20200000000000015</v>
      </c>
      <c r="J5235" s="134">
        <f>IF('2-E-Communication'!$AL$65="no","",ROUND($I5235,4))</f>
        <v>0.20200000000000001</v>
      </c>
      <c r="K5235" s="134">
        <f>IF('2-E-Communication'!$AL$66="no","",ROUND($I5235,4))</f>
        <v>0.20200000000000001</v>
      </c>
      <c r="L5235" s="134">
        <f>IF('2-E-Communication'!$AL$67="no","",ROUND($I5235,4))</f>
        <v>0.20200000000000001</v>
      </c>
      <c r="M5235" s="134">
        <f>IF('2-E-Communication'!$AL$68="no","",ROUND($I5235,4))</f>
        <v>0.20200000000000001</v>
      </c>
    </row>
    <row r="5236" spans="9:13" x14ac:dyDescent="0.25">
      <c r="I5236" s="134">
        <f t="shared" si="275"/>
        <v>0.20300000000000015</v>
      </c>
      <c r="J5236" s="134">
        <f>IF('2-E-Communication'!$AL$65="no","",ROUND($I5236,4))</f>
        <v>0.20300000000000001</v>
      </c>
      <c r="K5236" s="134">
        <f>IF('2-E-Communication'!$AL$66="no","",ROUND($I5236,4))</f>
        <v>0.20300000000000001</v>
      </c>
      <c r="L5236" s="134">
        <f>IF('2-E-Communication'!$AL$67="no","",ROUND($I5236,4))</f>
        <v>0.20300000000000001</v>
      </c>
      <c r="M5236" s="134">
        <f>IF('2-E-Communication'!$AL$68="no","",ROUND($I5236,4))</f>
        <v>0.20300000000000001</v>
      </c>
    </row>
    <row r="5237" spans="9:13" x14ac:dyDescent="0.25">
      <c r="I5237" s="134">
        <f t="shared" si="275"/>
        <v>0.20400000000000015</v>
      </c>
      <c r="J5237" s="134">
        <f>IF('2-E-Communication'!$AL$65="no","",ROUND($I5237,4))</f>
        <v>0.20399999999999999</v>
      </c>
      <c r="K5237" s="134">
        <f>IF('2-E-Communication'!$AL$66="no","",ROUND($I5237,4))</f>
        <v>0.20399999999999999</v>
      </c>
      <c r="L5237" s="134">
        <f>IF('2-E-Communication'!$AL$67="no","",ROUND($I5237,4))</f>
        <v>0.20399999999999999</v>
      </c>
      <c r="M5237" s="134">
        <f>IF('2-E-Communication'!$AL$68="no","",ROUND($I5237,4))</f>
        <v>0.20399999999999999</v>
      </c>
    </row>
    <row r="5238" spans="9:13" x14ac:dyDescent="0.25">
      <c r="I5238" s="134">
        <f t="shared" si="275"/>
        <v>0.20500000000000015</v>
      </c>
      <c r="J5238" s="134">
        <f>IF('2-E-Communication'!$AL$65="no","",ROUND($I5238,4))</f>
        <v>0.20499999999999999</v>
      </c>
      <c r="K5238" s="134">
        <f>IF('2-E-Communication'!$AL$66="no","",ROUND($I5238,4))</f>
        <v>0.20499999999999999</v>
      </c>
      <c r="L5238" s="134">
        <f>IF('2-E-Communication'!$AL$67="no","",ROUND($I5238,4))</f>
        <v>0.20499999999999999</v>
      </c>
      <c r="M5238" s="134">
        <f>IF('2-E-Communication'!$AL$68="no","",ROUND($I5238,4))</f>
        <v>0.20499999999999999</v>
      </c>
    </row>
    <row r="5239" spans="9:13" x14ac:dyDescent="0.25">
      <c r="I5239" s="134">
        <f t="shared" si="275"/>
        <v>0.20600000000000016</v>
      </c>
      <c r="J5239" s="134">
        <f>IF('2-E-Communication'!$AL$65="no","",ROUND($I5239,4))</f>
        <v>0.20599999999999999</v>
      </c>
      <c r="K5239" s="134">
        <f>IF('2-E-Communication'!$AL$66="no","",ROUND($I5239,4))</f>
        <v>0.20599999999999999</v>
      </c>
      <c r="L5239" s="134">
        <f>IF('2-E-Communication'!$AL$67="no","",ROUND($I5239,4))</f>
        <v>0.20599999999999999</v>
      </c>
      <c r="M5239" s="134">
        <f>IF('2-E-Communication'!$AL$68="no","",ROUND($I5239,4))</f>
        <v>0.20599999999999999</v>
      </c>
    </row>
    <row r="5240" spans="9:13" x14ac:dyDescent="0.25">
      <c r="I5240" s="134">
        <f t="shared" si="275"/>
        <v>0.20700000000000016</v>
      </c>
      <c r="J5240" s="134">
        <f>IF('2-E-Communication'!$AL$65="no","",ROUND($I5240,4))</f>
        <v>0.20699999999999999</v>
      </c>
      <c r="K5240" s="134">
        <f>IF('2-E-Communication'!$AL$66="no","",ROUND($I5240,4))</f>
        <v>0.20699999999999999</v>
      </c>
      <c r="L5240" s="134">
        <f>IF('2-E-Communication'!$AL$67="no","",ROUND($I5240,4))</f>
        <v>0.20699999999999999</v>
      </c>
      <c r="M5240" s="134">
        <f>IF('2-E-Communication'!$AL$68="no","",ROUND($I5240,4))</f>
        <v>0.20699999999999999</v>
      </c>
    </row>
    <row r="5241" spans="9:13" x14ac:dyDescent="0.25">
      <c r="I5241" s="134">
        <f t="shared" si="275"/>
        <v>0.20800000000000016</v>
      </c>
      <c r="J5241" s="134">
        <f>IF('2-E-Communication'!$AL$65="no","",ROUND($I5241,4))</f>
        <v>0.20799999999999999</v>
      </c>
      <c r="K5241" s="134">
        <f>IF('2-E-Communication'!$AL$66="no","",ROUND($I5241,4))</f>
        <v>0.20799999999999999</v>
      </c>
      <c r="L5241" s="134">
        <f>IF('2-E-Communication'!$AL$67="no","",ROUND($I5241,4))</f>
        <v>0.20799999999999999</v>
      </c>
      <c r="M5241" s="134">
        <f>IF('2-E-Communication'!$AL$68="no","",ROUND($I5241,4))</f>
        <v>0.20799999999999999</v>
      </c>
    </row>
    <row r="5242" spans="9:13" x14ac:dyDescent="0.25">
      <c r="I5242" s="134">
        <f t="shared" si="275"/>
        <v>0.20900000000000016</v>
      </c>
      <c r="J5242" s="134">
        <f>IF('2-E-Communication'!$AL$65="no","",ROUND($I5242,4))</f>
        <v>0.20899999999999999</v>
      </c>
      <c r="K5242" s="134">
        <f>IF('2-E-Communication'!$AL$66="no","",ROUND($I5242,4))</f>
        <v>0.20899999999999999</v>
      </c>
      <c r="L5242" s="134">
        <f>IF('2-E-Communication'!$AL$67="no","",ROUND($I5242,4))</f>
        <v>0.20899999999999999</v>
      </c>
      <c r="M5242" s="134">
        <f>IF('2-E-Communication'!$AL$68="no","",ROUND($I5242,4))</f>
        <v>0.20899999999999999</v>
      </c>
    </row>
    <row r="5243" spans="9:13" x14ac:dyDescent="0.25">
      <c r="I5243" s="134">
        <f t="shared" si="275"/>
        <v>0.21000000000000016</v>
      </c>
      <c r="J5243" s="134">
        <f>IF('2-E-Communication'!$AL$65="no","",ROUND($I5243,4))</f>
        <v>0.21</v>
      </c>
      <c r="K5243" s="134">
        <f>IF('2-E-Communication'!$AL$66="no","",ROUND($I5243,4))</f>
        <v>0.21</v>
      </c>
      <c r="L5243" s="134">
        <f>IF('2-E-Communication'!$AL$67="no","",ROUND($I5243,4))</f>
        <v>0.21</v>
      </c>
      <c r="M5243" s="134">
        <f>IF('2-E-Communication'!$AL$68="no","",ROUND($I5243,4))</f>
        <v>0.21</v>
      </c>
    </row>
    <row r="5244" spans="9:13" x14ac:dyDescent="0.25">
      <c r="I5244" s="134">
        <f t="shared" si="275"/>
        <v>0.21100000000000016</v>
      </c>
      <c r="J5244" s="134">
        <f>IF('2-E-Communication'!$AL$65="no","",ROUND($I5244,4))</f>
        <v>0.21099999999999999</v>
      </c>
      <c r="K5244" s="134">
        <f>IF('2-E-Communication'!$AL$66="no","",ROUND($I5244,4))</f>
        <v>0.21099999999999999</v>
      </c>
      <c r="L5244" s="134">
        <f>IF('2-E-Communication'!$AL$67="no","",ROUND($I5244,4))</f>
        <v>0.21099999999999999</v>
      </c>
      <c r="M5244" s="134">
        <f>IF('2-E-Communication'!$AL$68="no","",ROUND($I5244,4))</f>
        <v>0.21099999999999999</v>
      </c>
    </row>
    <row r="5245" spans="9:13" x14ac:dyDescent="0.25">
      <c r="I5245" s="134">
        <f t="shared" si="275"/>
        <v>0.21200000000000016</v>
      </c>
      <c r="J5245" s="134">
        <f>IF('2-E-Communication'!$AL$65="no","",ROUND($I5245,4))</f>
        <v>0.21199999999999999</v>
      </c>
      <c r="K5245" s="134">
        <f>IF('2-E-Communication'!$AL$66="no","",ROUND($I5245,4))</f>
        <v>0.21199999999999999</v>
      </c>
      <c r="L5245" s="134">
        <f>IF('2-E-Communication'!$AL$67="no","",ROUND($I5245,4))</f>
        <v>0.21199999999999999</v>
      </c>
      <c r="M5245" s="134">
        <f>IF('2-E-Communication'!$AL$68="no","",ROUND($I5245,4))</f>
        <v>0.21199999999999999</v>
      </c>
    </row>
    <row r="5246" spans="9:13" x14ac:dyDescent="0.25">
      <c r="I5246" s="134">
        <f t="shared" si="275"/>
        <v>0.21300000000000016</v>
      </c>
      <c r="J5246" s="134">
        <f>IF('2-E-Communication'!$AL$65="no","",ROUND($I5246,4))</f>
        <v>0.21299999999999999</v>
      </c>
      <c r="K5246" s="134">
        <f>IF('2-E-Communication'!$AL$66="no","",ROUND($I5246,4))</f>
        <v>0.21299999999999999</v>
      </c>
      <c r="L5246" s="134">
        <f>IF('2-E-Communication'!$AL$67="no","",ROUND($I5246,4))</f>
        <v>0.21299999999999999</v>
      </c>
      <c r="M5246" s="134">
        <f>IF('2-E-Communication'!$AL$68="no","",ROUND($I5246,4))</f>
        <v>0.21299999999999999</v>
      </c>
    </row>
    <row r="5247" spans="9:13" x14ac:dyDescent="0.25">
      <c r="I5247" s="134">
        <f t="shared" si="275"/>
        <v>0.21400000000000016</v>
      </c>
      <c r="J5247" s="134">
        <f>IF('2-E-Communication'!$AL$65="no","",ROUND($I5247,4))</f>
        <v>0.214</v>
      </c>
      <c r="K5247" s="134">
        <f>IF('2-E-Communication'!$AL$66="no","",ROUND($I5247,4))</f>
        <v>0.214</v>
      </c>
      <c r="L5247" s="134">
        <f>IF('2-E-Communication'!$AL$67="no","",ROUND($I5247,4))</f>
        <v>0.214</v>
      </c>
      <c r="M5247" s="134">
        <f>IF('2-E-Communication'!$AL$68="no","",ROUND($I5247,4))</f>
        <v>0.214</v>
      </c>
    </row>
    <row r="5248" spans="9:13" x14ac:dyDescent="0.25">
      <c r="I5248" s="134">
        <f t="shared" si="275"/>
        <v>0.21500000000000016</v>
      </c>
      <c r="J5248" s="134">
        <f>IF('2-E-Communication'!$AL$65="no","",ROUND($I5248,4))</f>
        <v>0.215</v>
      </c>
      <c r="K5248" s="134">
        <f>IF('2-E-Communication'!$AL$66="no","",ROUND($I5248,4))</f>
        <v>0.215</v>
      </c>
      <c r="L5248" s="134">
        <f>IF('2-E-Communication'!$AL$67="no","",ROUND($I5248,4))</f>
        <v>0.215</v>
      </c>
      <c r="M5248" s="134">
        <f>IF('2-E-Communication'!$AL$68="no","",ROUND($I5248,4))</f>
        <v>0.215</v>
      </c>
    </row>
    <row r="5249" spans="9:13" x14ac:dyDescent="0.25">
      <c r="I5249" s="134">
        <f t="shared" si="275"/>
        <v>0.21600000000000016</v>
      </c>
      <c r="J5249" s="134">
        <f>IF('2-E-Communication'!$AL$65="no","",ROUND($I5249,4))</f>
        <v>0.216</v>
      </c>
      <c r="K5249" s="134">
        <f>IF('2-E-Communication'!$AL$66="no","",ROUND($I5249,4))</f>
        <v>0.216</v>
      </c>
      <c r="L5249" s="134">
        <f>IF('2-E-Communication'!$AL$67="no","",ROUND($I5249,4))</f>
        <v>0.216</v>
      </c>
      <c r="M5249" s="134">
        <f>IF('2-E-Communication'!$AL$68="no","",ROUND($I5249,4))</f>
        <v>0.216</v>
      </c>
    </row>
    <row r="5250" spans="9:13" x14ac:dyDescent="0.25">
      <c r="I5250" s="134">
        <f t="shared" si="275"/>
        <v>0.21700000000000016</v>
      </c>
      <c r="J5250" s="134">
        <f>IF('2-E-Communication'!$AL$65="no","",ROUND($I5250,4))</f>
        <v>0.217</v>
      </c>
      <c r="K5250" s="134">
        <f>IF('2-E-Communication'!$AL$66="no","",ROUND($I5250,4))</f>
        <v>0.217</v>
      </c>
      <c r="L5250" s="134">
        <f>IF('2-E-Communication'!$AL$67="no","",ROUND($I5250,4))</f>
        <v>0.217</v>
      </c>
      <c r="M5250" s="134">
        <f>IF('2-E-Communication'!$AL$68="no","",ROUND($I5250,4))</f>
        <v>0.217</v>
      </c>
    </row>
    <row r="5251" spans="9:13" x14ac:dyDescent="0.25">
      <c r="I5251" s="134">
        <f t="shared" si="275"/>
        <v>0.21800000000000017</v>
      </c>
      <c r="J5251" s="134">
        <f>IF('2-E-Communication'!$AL$65="no","",ROUND($I5251,4))</f>
        <v>0.218</v>
      </c>
      <c r="K5251" s="134">
        <f>IF('2-E-Communication'!$AL$66="no","",ROUND($I5251,4))</f>
        <v>0.218</v>
      </c>
      <c r="L5251" s="134">
        <f>IF('2-E-Communication'!$AL$67="no","",ROUND($I5251,4))</f>
        <v>0.218</v>
      </c>
      <c r="M5251" s="134">
        <f>IF('2-E-Communication'!$AL$68="no","",ROUND($I5251,4))</f>
        <v>0.218</v>
      </c>
    </row>
    <row r="5252" spans="9:13" x14ac:dyDescent="0.25">
      <c r="I5252" s="134">
        <f t="shared" si="275"/>
        <v>0.21900000000000017</v>
      </c>
      <c r="J5252" s="134">
        <f>IF('2-E-Communication'!$AL$65="no","",ROUND($I5252,4))</f>
        <v>0.219</v>
      </c>
      <c r="K5252" s="134">
        <f>IF('2-E-Communication'!$AL$66="no","",ROUND($I5252,4))</f>
        <v>0.219</v>
      </c>
      <c r="L5252" s="134">
        <f>IF('2-E-Communication'!$AL$67="no","",ROUND($I5252,4))</f>
        <v>0.219</v>
      </c>
      <c r="M5252" s="134">
        <f>IF('2-E-Communication'!$AL$68="no","",ROUND($I5252,4))</f>
        <v>0.219</v>
      </c>
    </row>
    <row r="5253" spans="9:13" x14ac:dyDescent="0.25">
      <c r="I5253" s="134">
        <f t="shared" si="275"/>
        <v>0.22000000000000017</v>
      </c>
      <c r="J5253" s="134">
        <f>IF('2-E-Communication'!$AL$65="no","",ROUND($I5253,4))</f>
        <v>0.22</v>
      </c>
      <c r="K5253" s="134">
        <f>IF('2-E-Communication'!$AL$66="no","",ROUND($I5253,4))</f>
        <v>0.22</v>
      </c>
      <c r="L5253" s="134">
        <f>IF('2-E-Communication'!$AL$67="no","",ROUND($I5253,4))</f>
        <v>0.22</v>
      </c>
      <c r="M5253" s="134">
        <f>IF('2-E-Communication'!$AL$68="no","",ROUND($I5253,4))</f>
        <v>0.22</v>
      </c>
    </row>
    <row r="5254" spans="9:13" x14ac:dyDescent="0.25">
      <c r="I5254" s="134">
        <f t="shared" si="275"/>
        <v>0.22100000000000017</v>
      </c>
      <c r="J5254" s="134">
        <f>IF('2-E-Communication'!$AL$65="no","",ROUND($I5254,4))</f>
        <v>0.221</v>
      </c>
      <c r="K5254" s="134">
        <f>IF('2-E-Communication'!$AL$66="no","",ROUND($I5254,4))</f>
        <v>0.221</v>
      </c>
      <c r="L5254" s="134">
        <f>IF('2-E-Communication'!$AL$67="no","",ROUND($I5254,4))</f>
        <v>0.221</v>
      </c>
      <c r="M5254" s="134">
        <f>IF('2-E-Communication'!$AL$68="no","",ROUND($I5254,4))</f>
        <v>0.221</v>
      </c>
    </row>
    <row r="5255" spans="9:13" x14ac:dyDescent="0.25">
      <c r="I5255" s="134">
        <f t="shared" si="275"/>
        <v>0.22200000000000017</v>
      </c>
      <c r="J5255" s="134">
        <f>IF('2-E-Communication'!$AL$65="no","",ROUND($I5255,4))</f>
        <v>0.222</v>
      </c>
      <c r="K5255" s="134">
        <f>IF('2-E-Communication'!$AL$66="no","",ROUND($I5255,4))</f>
        <v>0.222</v>
      </c>
      <c r="L5255" s="134">
        <f>IF('2-E-Communication'!$AL$67="no","",ROUND($I5255,4))</f>
        <v>0.222</v>
      </c>
      <c r="M5255" s="134">
        <f>IF('2-E-Communication'!$AL$68="no","",ROUND($I5255,4))</f>
        <v>0.222</v>
      </c>
    </row>
    <row r="5256" spans="9:13" x14ac:dyDescent="0.25">
      <c r="I5256" s="134">
        <f t="shared" si="275"/>
        <v>0.22300000000000017</v>
      </c>
      <c r="J5256" s="134">
        <f>IF('2-E-Communication'!$AL$65="no","",ROUND($I5256,4))</f>
        <v>0.223</v>
      </c>
      <c r="K5256" s="134">
        <f>IF('2-E-Communication'!$AL$66="no","",ROUND($I5256,4))</f>
        <v>0.223</v>
      </c>
      <c r="L5256" s="134">
        <f>IF('2-E-Communication'!$AL$67="no","",ROUND($I5256,4))</f>
        <v>0.223</v>
      </c>
      <c r="M5256" s="134">
        <f>IF('2-E-Communication'!$AL$68="no","",ROUND($I5256,4))</f>
        <v>0.223</v>
      </c>
    </row>
    <row r="5257" spans="9:13" x14ac:dyDescent="0.25">
      <c r="I5257" s="134">
        <f t="shared" si="275"/>
        <v>0.22400000000000017</v>
      </c>
      <c r="J5257" s="134">
        <f>IF('2-E-Communication'!$AL$65="no","",ROUND($I5257,4))</f>
        <v>0.224</v>
      </c>
      <c r="K5257" s="134">
        <f>IF('2-E-Communication'!$AL$66="no","",ROUND($I5257,4))</f>
        <v>0.224</v>
      </c>
      <c r="L5257" s="134">
        <f>IF('2-E-Communication'!$AL$67="no","",ROUND($I5257,4))</f>
        <v>0.224</v>
      </c>
      <c r="M5257" s="134">
        <f>IF('2-E-Communication'!$AL$68="no","",ROUND($I5257,4))</f>
        <v>0.224</v>
      </c>
    </row>
    <row r="5258" spans="9:13" x14ac:dyDescent="0.25">
      <c r="I5258" s="134">
        <f t="shared" si="275"/>
        <v>0.22500000000000017</v>
      </c>
      <c r="J5258" s="134">
        <f>IF('2-E-Communication'!$AL$65="no","",ROUND($I5258,4))</f>
        <v>0.22500000000000001</v>
      </c>
      <c r="K5258" s="134">
        <f>IF('2-E-Communication'!$AL$66="no","",ROUND($I5258,4))</f>
        <v>0.22500000000000001</v>
      </c>
      <c r="L5258" s="134">
        <f>IF('2-E-Communication'!$AL$67="no","",ROUND($I5258,4))</f>
        <v>0.22500000000000001</v>
      </c>
      <c r="M5258" s="134">
        <f>IF('2-E-Communication'!$AL$68="no","",ROUND($I5258,4))</f>
        <v>0.22500000000000001</v>
      </c>
    </row>
    <row r="5259" spans="9:13" x14ac:dyDescent="0.25">
      <c r="I5259" s="134">
        <f t="shared" si="275"/>
        <v>0.22600000000000017</v>
      </c>
      <c r="J5259" s="134">
        <f>IF('2-E-Communication'!$AL$65="no","",ROUND($I5259,4))</f>
        <v>0.22600000000000001</v>
      </c>
      <c r="K5259" s="134">
        <f>IF('2-E-Communication'!$AL$66="no","",ROUND($I5259,4))</f>
        <v>0.22600000000000001</v>
      </c>
      <c r="L5259" s="134">
        <f>IF('2-E-Communication'!$AL$67="no","",ROUND($I5259,4))</f>
        <v>0.22600000000000001</v>
      </c>
      <c r="M5259" s="134">
        <f>IF('2-E-Communication'!$AL$68="no","",ROUND($I5259,4))</f>
        <v>0.22600000000000001</v>
      </c>
    </row>
    <row r="5260" spans="9:13" x14ac:dyDescent="0.25">
      <c r="I5260" s="134">
        <f t="shared" si="275"/>
        <v>0.22700000000000017</v>
      </c>
      <c r="J5260" s="134">
        <f>IF('2-E-Communication'!$AL$65="no","",ROUND($I5260,4))</f>
        <v>0.22700000000000001</v>
      </c>
      <c r="K5260" s="134">
        <f>IF('2-E-Communication'!$AL$66="no","",ROUND($I5260,4))</f>
        <v>0.22700000000000001</v>
      </c>
      <c r="L5260" s="134">
        <f>IF('2-E-Communication'!$AL$67="no","",ROUND($I5260,4))</f>
        <v>0.22700000000000001</v>
      </c>
      <c r="M5260" s="134">
        <f>IF('2-E-Communication'!$AL$68="no","",ROUND($I5260,4))</f>
        <v>0.22700000000000001</v>
      </c>
    </row>
    <row r="5261" spans="9:13" x14ac:dyDescent="0.25">
      <c r="I5261" s="134">
        <f t="shared" si="275"/>
        <v>0.22800000000000017</v>
      </c>
      <c r="J5261" s="134">
        <f>IF('2-E-Communication'!$AL$65="no","",ROUND($I5261,4))</f>
        <v>0.22800000000000001</v>
      </c>
      <c r="K5261" s="134">
        <f>IF('2-E-Communication'!$AL$66="no","",ROUND($I5261,4))</f>
        <v>0.22800000000000001</v>
      </c>
      <c r="L5261" s="134">
        <f>IF('2-E-Communication'!$AL$67="no","",ROUND($I5261,4))</f>
        <v>0.22800000000000001</v>
      </c>
      <c r="M5261" s="134">
        <f>IF('2-E-Communication'!$AL$68="no","",ROUND($I5261,4))</f>
        <v>0.22800000000000001</v>
      </c>
    </row>
    <row r="5262" spans="9:13" x14ac:dyDescent="0.25">
      <c r="I5262" s="134">
        <f t="shared" si="275"/>
        <v>0.22900000000000018</v>
      </c>
      <c r="J5262" s="134">
        <f>IF('2-E-Communication'!$AL$65="no","",ROUND($I5262,4))</f>
        <v>0.22900000000000001</v>
      </c>
      <c r="K5262" s="134">
        <f>IF('2-E-Communication'!$AL$66="no","",ROUND($I5262,4))</f>
        <v>0.22900000000000001</v>
      </c>
      <c r="L5262" s="134">
        <f>IF('2-E-Communication'!$AL$67="no","",ROUND($I5262,4))</f>
        <v>0.22900000000000001</v>
      </c>
      <c r="M5262" s="134">
        <f>IF('2-E-Communication'!$AL$68="no","",ROUND($I5262,4))</f>
        <v>0.22900000000000001</v>
      </c>
    </row>
    <row r="5263" spans="9:13" x14ac:dyDescent="0.25">
      <c r="I5263" s="134">
        <f t="shared" si="275"/>
        <v>0.23000000000000018</v>
      </c>
      <c r="J5263" s="134">
        <f>IF('2-E-Communication'!$AL$65="no","",ROUND($I5263,4))</f>
        <v>0.23</v>
      </c>
      <c r="K5263" s="134">
        <f>IF('2-E-Communication'!$AL$66="no","",ROUND($I5263,4))</f>
        <v>0.23</v>
      </c>
      <c r="L5263" s="134">
        <f>IF('2-E-Communication'!$AL$67="no","",ROUND($I5263,4))</f>
        <v>0.23</v>
      </c>
      <c r="M5263" s="134">
        <f>IF('2-E-Communication'!$AL$68="no","",ROUND($I5263,4))</f>
        <v>0.23</v>
      </c>
    </row>
    <row r="5264" spans="9:13" x14ac:dyDescent="0.25">
      <c r="I5264" s="134">
        <f t="shared" si="275"/>
        <v>0.23100000000000018</v>
      </c>
      <c r="J5264" s="134">
        <f>IF('2-E-Communication'!$AL$65="no","",ROUND($I5264,4))</f>
        <v>0.23100000000000001</v>
      </c>
      <c r="K5264" s="134">
        <f>IF('2-E-Communication'!$AL$66="no","",ROUND($I5264,4))</f>
        <v>0.23100000000000001</v>
      </c>
      <c r="L5264" s="134">
        <f>IF('2-E-Communication'!$AL$67="no","",ROUND($I5264,4))</f>
        <v>0.23100000000000001</v>
      </c>
      <c r="M5264" s="134">
        <f>IF('2-E-Communication'!$AL$68="no","",ROUND($I5264,4))</f>
        <v>0.23100000000000001</v>
      </c>
    </row>
    <row r="5265" spans="9:13" x14ac:dyDescent="0.25">
      <c r="I5265" s="134">
        <f t="shared" si="275"/>
        <v>0.23200000000000018</v>
      </c>
      <c r="J5265" s="134">
        <f>IF('2-E-Communication'!$AL$65="no","",ROUND($I5265,4))</f>
        <v>0.23200000000000001</v>
      </c>
      <c r="K5265" s="134">
        <f>IF('2-E-Communication'!$AL$66="no","",ROUND($I5265,4))</f>
        <v>0.23200000000000001</v>
      </c>
      <c r="L5265" s="134">
        <f>IF('2-E-Communication'!$AL$67="no","",ROUND($I5265,4))</f>
        <v>0.23200000000000001</v>
      </c>
      <c r="M5265" s="134">
        <f>IF('2-E-Communication'!$AL$68="no","",ROUND($I5265,4))</f>
        <v>0.23200000000000001</v>
      </c>
    </row>
    <row r="5266" spans="9:13" x14ac:dyDescent="0.25">
      <c r="I5266" s="134">
        <f t="shared" si="275"/>
        <v>0.23300000000000018</v>
      </c>
      <c r="J5266" s="134">
        <f>IF('2-E-Communication'!$AL$65="no","",ROUND($I5266,4))</f>
        <v>0.23300000000000001</v>
      </c>
      <c r="K5266" s="134">
        <f>IF('2-E-Communication'!$AL$66="no","",ROUND($I5266,4))</f>
        <v>0.23300000000000001</v>
      </c>
      <c r="L5266" s="134">
        <f>IF('2-E-Communication'!$AL$67="no","",ROUND($I5266,4))</f>
        <v>0.23300000000000001</v>
      </c>
      <c r="M5266" s="134">
        <f>IF('2-E-Communication'!$AL$68="no","",ROUND($I5266,4))</f>
        <v>0.23300000000000001</v>
      </c>
    </row>
    <row r="5267" spans="9:13" x14ac:dyDescent="0.25">
      <c r="I5267" s="134">
        <f t="shared" si="275"/>
        <v>0.23400000000000018</v>
      </c>
      <c r="J5267" s="134">
        <f>IF('2-E-Communication'!$AL$65="no","",ROUND($I5267,4))</f>
        <v>0.23400000000000001</v>
      </c>
      <c r="K5267" s="134">
        <f>IF('2-E-Communication'!$AL$66="no","",ROUND($I5267,4))</f>
        <v>0.23400000000000001</v>
      </c>
      <c r="L5267" s="134">
        <f>IF('2-E-Communication'!$AL$67="no","",ROUND($I5267,4))</f>
        <v>0.23400000000000001</v>
      </c>
      <c r="M5267" s="134">
        <f>IF('2-E-Communication'!$AL$68="no","",ROUND($I5267,4))</f>
        <v>0.23400000000000001</v>
      </c>
    </row>
    <row r="5268" spans="9:13" x14ac:dyDescent="0.25">
      <c r="I5268" s="134">
        <f t="shared" si="275"/>
        <v>0.23500000000000018</v>
      </c>
      <c r="J5268" s="134">
        <f>IF('2-E-Communication'!$AL$65="no","",ROUND($I5268,4))</f>
        <v>0.23499999999999999</v>
      </c>
      <c r="K5268" s="134">
        <f>IF('2-E-Communication'!$AL$66="no","",ROUND($I5268,4))</f>
        <v>0.23499999999999999</v>
      </c>
      <c r="L5268" s="134">
        <f>IF('2-E-Communication'!$AL$67="no","",ROUND($I5268,4))</f>
        <v>0.23499999999999999</v>
      </c>
      <c r="M5268" s="134">
        <f>IF('2-E-Communication'!$AL$68="no","",ROUND($I5268,4))</f>
        <v>0.23499999999999999</v>
      </c>
    </row>
    <row r="5269" spans="9:13" x14ac:dyDescent="0.25">
      <c r="I5269" s="134">
        <f t="shared" si="275"/>
        <v>0.23600000000000018</v>
      </c>
      <c r="J5269" s="134">
        <f>IF('2-E-Communication'!$AL$65="no","",ROUND($I5269,4))</f>
        <v>0.23599999999999999</v>
      </c>
      <c r="K5269" s="134">
        <f>IF('2-E-Communication'!$AL$66="no","",ROUND($I5269,4))</f>
        <v>0.23599999999999999</v>
      </c>
      <c r="L5269" s="134">
        <f>IF('2-E-Communication'!$AL$67="no","",ROUND($I5269,4))</f>
        <v>0.23599999999999999</v>
      </c>
      <c r="M5269" s="134">
        <f>IF('2-E-Communication'!$AL$68="no","",ROUND($I5269,4))</f>
        <v>0.23599999999999999</v>
      </c>
    </row>
    <row r="5270" spans="9:13" x14ac:dyDescent="0.25">
      <c r="I5270" s="134">
        <f t="shared" si="275"/>
        <v>0.23700000000000018</v>
      </c>
      <c r="J5270" s="134">
        <f>IF('2-E-Communication'!$AL$65="no","",ROUND($I5270,4))</f>
        <v>0.23699999999999999</v>
      </c>
      <c r="K5270" s="134">
        <f>IF('2-E-Communication'!$AL$66="no","",ROUND($I5270,4))</f>
        <v>0.23699999999999999</v>
      </c>
      <c r="L5270" s="134">
        <f>IF('2-E-Communication'!$AL$67="no","",ROUND($I5270,4))</f>
        <v>0.23699999999999999</v>
      </c>
      <c r="M5270" s="134">
        <f>IF('2-E-Communication'!$AL$68="no","",ROUND($I5270,4))</f>
        <v>0.23699999999999999</v>
      </c>
    </row>
    <row r="5271" spans="9:13" x14ac:dyDescent="0.25">
      <c r="I5271" s="134">
        <f t="shared" si="275"/>
        <v>0.23800000000000018</v>
      </c>
      <c r="J5271" s="134">
        <f>IF('2-E-Communication'!$AL$65="no","",ROUND($I5271,4))</f>
        <v>0.23799999999999999</v>
      </c>
      <c r="K5271" s="134">
        <f>IF('2-E-Communication'!$AL$66="no","",ROUND($I5271,4))</f>
        <v>0.23799999999999999</v>
      </c>
      <c r="L5271" s="134">
        <f>IF('2-E-Communication'!$AL$67="no","",ROUND($I5271,4))</f>
        <v>0.23799999999999999</v>
      </c>
      <c r="M5271" s="134">
        <f>IF('2-E-Communication'!$AL$68="no","",ROUND($I5271,4))</f>
        <v>0.23799999999999999</v>
      </c>
    </row>
    <row r="5272" spans="9:13" x14ac:dyDescent="0.25">
      <c r="I5272" s="134">
        <f t="shared" si="275"/>
        <v>0.23900000000000018</v>
      </c>
      <c r="J5272" s="134">
        <f>IF('2-E-Communication'!$AL$65="no","",ROUND($I5272,4))</f>
        <v>0.23899999999999999</v>
      </c>
      <c r="K5272" s="134">
        <f>IF('2-E-Communication'!$AL$66="no","",ROUND($I5272,4))</f>
        <v>0.23899999999999999</v>
      </c>
      <c r="L5272" s="134">
        <f>IF('2-E-Communication'!$AL$67="no","",ROUND($I5272,4))</f>
        <v>0.23899999999999999</v>
      </c>
      <c r="M5272" s="134">
        <f>IF('2-E-Communication'!$AL$68="no","",ROUND($I5272,4))</f>
        <v>0.23899999999999999</v>
      </c>
    </row>
    <row r="5273" spans="9:13" x14ac:dyDescent="0.25">
      <c r="I5273" s="134">
        <f t="shared" si="275"/>
        <v>0.24000000000000019</v>
      </c>
      <c r="J5273" s="134">
        <f>IF('2-E-Communication'!$AL$65="no","",ROUND($I5273,4))</f>
        <v>0.24</v>
      </c>
      <c r="K5273" s="134">
        <f>IF('2-E-Communication'!$AL$66="no","",ROUND($I5273,4))</f>
        <v>0.24</v>
      </c>
      <c r="L5273" s="134">
        <f>IF('2-E-Communication'!$AL$67="no","",ROUND($I5273,4))</f>
        <v>0.24</v>
      </c>
      <c r="M5273" s="134">
        <f>IF('2-E-Communication'!$AL$68="no","",ROUND($I5273,4))</f>
        <v>0.24</v>
      </c>
    </row>
    <row r="5274" spans="9:13" x14ac:dyDescent="0.25">
      <c r="I5274" s="134">
        <f t="shared" si="275"/>
        <v>0.24100000000000019</v>
      </c>
      <c r="J5274" s="134">
        <f>IF('2-E-Communication'!$AL$65="no","",ROUND($I5274,4))</f>
        <v>0.24099999999999999</v>
      </c>
      <c r="K5274" s="134">
        <f>IF('2-E-Communication'!$AL$66="no","",ROUND($I5274,4))</f>
        <v>0.24099999999999999</v>
      </c>
      <c r="L5274" s="134">
        <f>IF('2-E-Communication'!$AL$67="no","",ROUND($I5274,4))</f>
        <v>0.24099999999999999</v>
      </c>
      <c r="M5274" s="134">
        <f>IF('2-E-Communication'!$AL$68="no","",ROUND($I5274,4))</f>
        <v>0.24099999999999999</v>
      </c>
    </row>
    <row r="5275" spans="9:13" x14ac:dyDescent="0.25">
      <c r="I5275" s="134">
        <f t="shared" si="275"/>
        <v>0.24200000000000019</v>
      </c>
      <c r="J5275" s="134">
        <f>IF('2-E-Communication'!$AL$65="no","",ROUND($I5275,4))</f>
        <v>0.24199999999999999</v>
      </c>
      <c r="K5275" s="134">
        <f>IF('2-E-Communication'!$AL$66="no","",ROUND($I5275,4))</f>
        <v>0.24199999999999999</v>
      </c>
      <c r="L5275" s="134">
        <f>IF('2-E-Communication'!$AL$67="no","",ROUND($I5275,4))</f>
        <v>0.24199999999999999</v>
      </c>
      <c r="M5275" s="134">
        <f>IF('2-E-Communication'!$AL$68="no","",ROUND($I5275,4))</f>
        <v>0.24199999999999999</v>
      </c>
    </row>
    <row r="5276" spans="9:13" x14ac:dyDescent="0.25">
      <c r="I5276" s="134">
        <f t="shared" si="275"/>
        <v>0.24300000000000019</v>
      </c>
      <c r="J5276" s="134">
        <f>IF('2-E-Communication'!$AL$65="no","",ROUND($I5276,4))</f>
        <v>0.24299999999999999</v>
      </c>
      <c r="K5276" s="134">
        <f>IF('2-E-Communication'!$AL$66="no","",ROUND($I5276,4))</f>
        <v>0.24299999999999999</v>
      </c>
      <c r="L5276" s="134">
        <f>IF('2-E-Communication'!$AL$67="no","",ROUND($I5276,4))</f>
        <v>0.24299999999999999</v>
      </c>
      <c r="M5276" s="134">
        <f>IF('2-E-Communication'!$AL$68="no","",ROUND($I5276,4))</f>
        <v>0.24299999999999999</v>
      </c>
    </row>
    <row r="5277" spans="9:13" x14ac:dyDescent="0.25">
      <c r="I5277" s="134">
        <f t="shared" si="275"/>
        <v>0.24400000000000019</v>
      </c>
      <c r="J5277" s="134">
        <f>IF('2-E-Communication'!$AL$65="no","",ROUND($I5277,4))</f>
        <v>0.24399999999999999</v>
      </c>
      <c r="K5277" s="134">
        <f>IF('2-E-Communication'!$AL$66="no","",ROUND($I5277,4))</f>
        <v>0.24399999999999999</v>
      </c>
      <c r="L5277" s="134">
        <f>IF('2-E-Communication'!$AL$67="no","",ROUND($I5277,4))</f>
        <v>0.24399999999999999</v>
      </c>
      <c r="M5277" s="134">
        <f>IF('2-E-Communication'!$AL$68="no","",ROUND($I5277,4))</f>
        <v>0.24399999999999999</v>
      </c>
    </row>
    <row r="5278" spans="9:13" x14ac:dyDescent="0.25">
      <c r="I5278" s="134">
        <f t="shared" si="275"/>
        <v>0.24500000000000019</v>
      </c>
      <c r="J5278" s="134">
        <f>IF('2-E-Communication'!$AL$65="no","",ROUND($I5278,4))</f>
        <v>0.245</v>
      </c>
      <c r="K5278" s="134">
        <f>IF('2-E-Communication'!$AL$66="no","",ROUND($I5278,4))</f>
        <v>0.245</v>
      </c>
      <c r="L5278" s="134">
        <f>IF('2-E-Communication'!$AL$67="no","",ROUND($I5278,4))</f>
        <v>0.245</v>
      </c>
      <c r="M5278" s="134">
        <f>IF('2-E-Communication'!$AL$68="no","",ROUND($I5278,4))</f>
        <v>0.245</v>
      </c>
    </row>
    <row r="5279" spans="9:13" x14ac:dyDescent="0.25">
      <c r="I5279" s="134">
        <f t="shared" si="275"/>
        <v>0.24600000000000019</v>
      </c>
      <c r="J5279" s="134">
        <f>IF('2-E-Communication'!$AL$65="no","",ROUND($I5279,4))</f>
        <v>0.246</v>
      </c>
      <c r="K5279" s="134">
        <f>IF('2-E-Communication'!$AL$66="no","",ROUND($I5279,4))</f>
        <v>0.246</v>
      </c>
      <c r="L5279" s="134">
        <f>IF('2-E-Communication'!$AL$67="no","",ROUND($I5279,4))</f>
        <v>0.246</v>
      </c>
      <c r="M5279" s="134">
        <f>IF('2-E-Communication'!$AL$68="no","",ROUND($I5279,4))</f>
        <v>0.246</v>
      </c>
    </row>
    <row r="5280" spans="9:13" x14ac:dyDescent="0.25">
      <c r="I5280" s="134">
        <f t="shared" si="275"/>
        <v>0.24700000000000019</v>
      </c>
      <c r="J5280" s="134">
        <f>IF('2-E-Communication'!$AL$65="no","",ROUND($I5280,4))</f>
        <v>0.247</v>
      </c>
      <c r="K5280" s="134">
        <f>IF('2-E-Communication'!$AL$66="no","",ROUND($I5280,4))</f>
        <v>0.247</v>
      </c>
      <c r="L5280" s="134">
        <f>IF('2-E-Communication'!$AL$67="no","",ROUND($I5280,4))</f>
        <v>0.247</v>
      </c>
      <c r="M5280" s="134">
        <f>IF('2-E-Communication'!$AL$68="no","",ROUND($I5280,4))</f>
        <v>0.247</v>
      </c>
    </row>
    <row r="5281" spans="9:13" x14ac:dyDescent="0.25">
      <c r="I5281" s="134">
        <f t="shared" si="275"/>
        <v>0.24800000000000019</v>
      </c>
      <c r="J5281" s="134">
        <f>IF('2-E-Communication'!$AL$65="no","",ROUND($I5281,4))</f>
        <v>0.248</v>
      </c>
      <c r="K5281" s="134">
        <f>IF('2-E-Communication'!$AL$66="no","",ROUND($I5281,4))</f>
        <v>0.248</v>
      </c>
      <c r="L5281" s="134">
        <f>IF('2-E-Communication'!$AL$67="no","",ROUND($I5281,4))</f>
        <v>0.248</v>
      </c>
      <c r="M5281" s="134">
        <f>IF('2-E-Communication'!$AL$68="no","",ROUND($I5281,4))</f>
        <v>0.248</v>
      </c>
    </row>
    <row r="5282" spans="9:13" x14ac:dyDescent="0.25">
      <c r="I5282" s="134">
        <f t="shared" ref="I5282:I5345" si="276">I5281+0.001</f>
        <v>0.24900000000000019</v>
      </c>
      <c r="J5282" s="134">
        <f>IF('2-E-Communication'!$AL$65="no","",ROUND($I5282,4))</f>
        <v>0.249</v>
      </c>
      <c r="K5282" s="134">
        <f>IF('2-E-Communication'!$AL$66="no","",ROUND($I5282,4))</f>
        <v>0.249</v>
      </c>
      <c r="L5282" s="134">
        <f>IF('2-E-Communication'!$AL$67="no","",ROUND($I5282,4))</f>
        <v>0.249</v>
      </c>
      <c r="M5282" s="134">
        <f>IF('2-E-Communication'!$AL$68="no","",ROUND($I5282,4))</f>
        <v>0.249</v>
      </c>
    </row>
    <row r="5283" spans="9:13" x14ac:dyDescent="0.25">
      <c r="I5283" s="134">
        <f t="shared" si="276"/>
        <v>0.25000000000000017</v>
      </c>
      <c r="J5283" s="134">
        <f>IF('2-E-Communication'!$AL$65="no","",ROUND($I5283,4))</f>
        <v>0.25</v>
      </c>
      <c r="K5283" s="134">
        <f>IF('2-E-Communication'!$AL$66="no","",ROUND($I5283,4))</f>
        <v>0.25</v>
      </c>
      <c r="L5283" s="134">
        <f>IF('2-E-Communication'!$AL$67="no","",ROUND($I5283,4))</f>
        <v>0.25</v>
      </c>
      <c r="M5283" s="134">
        <f>IF('2-E-Communication'!$AL$68="no","",ROUND($I5283,4))</f>
        <v>0.25</v>
      </c>
    </row>
    <row r="5284" spans="9:13" x14ac:dyDescent="0.25">
      <c r="I5284" s="134">
        <f t="shared" si="276"/>
        <v>0.25100000000000017</v>
      </c>
      <c r="J5284" s="134">
        <f>IF('2-E-Communication'!$AL$65="no","",ROUND($I5284,4))</f>
        <v>0.251</v>
      </c>
      <c r="K5284" s="134">
        <f>IF('2-E-Communication'!$AL$66="no","",ROUND($I5284,4))</f>
        <v>0.251</v>
      </c>
      <c r="L5284" s="134">
        <f>IF('2-E-Communication'!$AL$67="no","",ROUND($I5284,4))</f>
        <v>0.251</v>
      </c>
      <c r="M5284" s="134">
        <f>IF('2-E-Communication'!$AL$68="no","",ROUND($I5284,4))</f>
        <v>0.251</v>
      </c>
    </row>
    <row r="5285" spans="9:13" x14ac:dyDescent="0.25">
      <c r="I5285" s="134">
        <f t="shared" si="276"/>
        <v>0.25200000000000017</v>
      </c>
      <c r="J5285" s="134">
        <f>IF('2-E-Communication'!$AL$65="no","",ROUND($I5285,4))</f>
        <v>0.252</v>
      </c>
      <c r="K5285" s="134">
        <f>IF('2-E-Communication'!$AL$66="no","",ROUND($I5285,4))</f>
        <v>0.252</v>
      </c>
      <c r="L5285" s="134">
        <f>IF('2-E-Communication'!$AL$67="no","",ROUND($I5285,4))</f>
        <v>0.252</v>
      </c>
      <c r="M5285" s="134">
        <f>IF('2-E-Communication'!$AL$68="no","",ROUND($I5285,4))</f>
        <v>0.252</v>
      </c>
    </row>
    <row r="5286" spans="9:13" x14ac:dyDescent="0.25">
      <c r="I5286" s="134">
        <f t="shared" si="276"/>
        <v>0.25300000000000017</v>
      </c>
      <c r="J5286" s="134">
        <f>IF('2-E-Communication'!$AL$65="no","",ROUND($I5286,4))</f>
        <v>0.253</v>
      </c>
      <c r="K5286" s="134">
        <f>IF('2-E-Communication'!$AL$66="no","",ROUND($I5286,4))</f>
        <v>0.253</v>
      </c>
      <c r="L5286" s="134">
        <f>IF('2-E-Communication'!$AL$67="no","",ROUND($I5286,4))</f>
        <v>0.253</v>
      </c>
      <c r="M5286" s="134">
        <f>IF('2-E-Communication'!$AL$68="no","",ROUND($I5286,4))</f>
        <v>0.253</v>
      </c>
    </row>
    <row r="5287" spans="9:13" x14ac:dyDescent="0.25">
      <c r="I5287" s="134">
        <f t="shared" si="276"/>
        <v>0.25400000000000017</v>
      </c>
      <c r="J5287" s="134">
        <f>IF('2-E-Communication'!$AL$65="no","",ROUND($I5287,4))</f>
        <v>0.254</v>
      </c>
      <c r="K5287" s="134">
        <f>IF('2-E-Communication'!$AL$66="no","",ROUND($I5287,4))</f>
        <v>0.254</v>
      </c>
      <c r="L5287" s="134">
        <f>IF('2-E-Communication'!$AL$67="no","",ROUND($I5287,4))</f>
        <v>0.254</v>
      </c>
      <c r="M5287" s="134">
        <f>IF('2-E-Communication'!$AL$68="no","",ROUND($I5287,4))</f>
        <v>0.254</v>
      </c>
    </row>
    <row r="5288" spans="9:13" x14ac:dyDescent="0.25">
      <c r="I5288" s="134">
        <f t="shared" si="276"/>
        <v>0.25500000000000017</v>
      </c>
      <c r="J5288" s="134">
        <f>IF('2-E-Communication'!$AL$65="no","",ROUND($I5288,4))</f>
        <v>0.255</v>
      </c>
      <c r="K5288" s="134">
        <f>IF('2-E-Communication'!$AL$66="no","",ROUND($I5288,4))</f>
        <v>0.255</v>
      </c>
      <c r="L5288" s="134">
        <f>IF('2-E-Communication'!$AL$67="no","",ROUND($I5288,4))</f>
        <v>0.255</v>
      </c>
      <c r="M5288" s="134">
        <f>IF('2-E-Communication'!$AL$68="no","",ROUND($I5288,4))</f>
        <v>0.255</v>
      </c>
    </row>
    <row r="5289" spans="9:13" x14ac:dyDescent="0.25">
      <c r="I5289" s="134">
        <f t="shared" si="276"/>
        <v>0.25600000000000017</v>
      </c>
      <c r="J5289" s="134">
        <f>IF('2-E-Communication'!$AL$65="no","",ROUND($I5289,4))</f>
        <v>0.25600000000000001</v>
      </c>
      <c r="K5289" s="134">
        <f>IF('2-E-Communication'!$AL$66="no","",ROUND($I5289,4))</f>
        <v>0.25600000000000001</v>
      </c>
      <c r="L5289" s="134">
        <f>IF('2-E-Communication'!$AL$67="no","",ROUND($I5289,4))</f>
        <v>0.25600000000000001</v>
      </c>
      <c r="M5289" s="134">
        <f>IF('2-E-Communication'!$AL$68="no","",ROUND($I5289,4))</f>
        <v>0.25600000000000001</v>
      </c>
    </row>
    <row r="5290" spans="9:13" x14ac:dyDescent="0.25">
      <c r="I5290" s="134">
        <f t="shared" si="276"/>
        <v>0.25700000000000017</v>
      </c>
      <c r="J5290" s="134">
        <f>IF('2-E-Communication'!$AL$65="no","",ROUND($I5290,4))</f>
        <v>0.25700000000000001</v>
      </c>
      <c r="K5290" s="134">
        <f>IF('2-E-Communication'!$AL$66="no","",ROUND($I5290,4))</f>
        <v>0.25700000000000001</v>
      </c>
      <c r="L5290" s="134">
        <f>IF('2-E-Communication'!$AL$67="no","",ROUND($I5290,4))</f>
        <v>0.25700000000000001</v>
      </c>
      <c r="M5290" s="134">
        <f>IF('2-E-Communication'!$AL$68="no","",ROUND($I5290,4))</f>
        <v>0.25700000000000001</v>
      </c>
    </row>
    <row r="5291" spans="9:13" x14ac:dyDescent="0.25">
      <c r="I5291" s="134">
        <f t="shared" si="276"/>
        <v>0.25800000000000017</v>
      </c>
      <c r="J5291" s="134">
        <f>IF('2-E-Communication'!$AL$65="no","",ROUND($I5291,4))</f>
        <v>0.25800000000000001</v>
      </c>
      <c r="K5291" s="134">
        <f>IF('2-E-Communication'!$AL$66="no","",ROUND($I5291,4))</f>
        <v>0.25800000000000001</v>
      </c>
      <c r="L5291" s="134">
        <f>IF('2-E-Communication'!$AL$67="no","",ROUND($I5291,4))</f>
        <v>0.25800000000000001</v>
      </c>
      <c r="M5291" s="134">
        <f>IF('2-E-Communication'!$AL$68="no","",ROUND($I5291,4))</f>
        <v>0.25800000000000001</v>
      </c>
    </row>
    <row r="5292" spans="9:13" x14ac:dyDescent="0.25">
      <c r="I5292" s="134">
        <f t="shared" si="276"/>
        <v>0.25900000000000017</v>
      </c>
      <c r="J5292" s="134">
        <f>IF('2-E-Communication'!$AL$65="no","",ROUND($I5292,4))</f>
        <v>0.25900000000000001</v>
      </c>
      <c r="K5292" s="134">
        <f>IF('2-E-Communication'!$AL$66="no","",ROUND($I5292,4))</f>
        <v>0.25900000000000001</v>
      </c>
      <c r="L5292" s="134">
        <f>IF('2-E-Communication'!$AL$67="no","",ROUND($I5292,4))</f>
        <v>0.25900000000000001</v>
      </c>
      <c r="M5292" s="134">
        <f>IF('2-E-Communication'!$AL$68="no","",ROUND($I5292,4))</f>
        <v>0.25900000000000001</v>
      </c>
    </row>
    <row r="5293" spans="9:13" x14ac:dyDescent="0.25">
      <c r="I5293" s="134">
        <f t="shared" si="276"/>
        <v>0.26000000000000018</v>
      </c>
      <c r="J5293" s="134">
        <f>IF('2-E-Communication'!$AL$65="no","",ROUND($I5293,4))</f>
        <v>0.26</v>
      </c>
      <c r="K5293" s="134">
        <f>IF('2-E-Communication'!$AL$66="no","",ROUND($I5293,4))</f>
        <v>0.26</v>
      </c>
      <c r="L5293" s="134">
        <f>IF('2-E-Communication'!$AL$67="no","",ROUND($I5293,4))</f>
        <v>0.26</v>
      </c>
      <c r="M5293" s="134">
        <f>IF('2-E-Communication'!$AL$68="no","",ROUND($I5293,4))</f>
        <v>0.26</v>
      </c>
    </row>
    <row r="5294" spans="9:13" x14ac:dyDescent="0.25">
      <c r="I5294" s="134">
        <f t="shared" si="276"/>
        <v>0.26100000000000018</v>
      </c>
      <c r="J5294" s="134">
        <f>IF('2-E-Communication'!$AL$65="no","",ROUND($I5294,4))</f>
        <v>0.26100000000000001</v>
      </c>
      <c r="K5294" s="134">
        <f>IF('2-E-Communication'!$AL$66="no","",ROUND($I5294,4))</f>
        <v>0.26100000000000001</v>
      </c>
      <c r="L5294" s="134">
        <f>IF('2-E-Communication'!$AL$67="no","",ROUND($I5294,4))</f>
        <v>0.26100000000000001</v>
      </c>
      <c r="M5294" s="134">
        <f>IF('2-E-Communication'!$AL$68="no","",ROUND($I5294,4))</f>
        <v>0.26100000000000001</v>
      </c>
    </row>
    <row r="5295" spans="9:13" x14ac:dyDescent="0.25">
      <c r="I5295" s="134">
        <f t="shared" si="276"/>
        <v>0.26200000000000018</v>
      </c>
      <c r="J5295" s="134">
        <f>IF('2-E-Communication'!$AL$65="no","",ROUND($I5295,4))</f>
        <v>0.26200000000000001</v>
      </c>
      <c r="K5295" s="134">
        <f>IF('2-E-Communication'!$AL$66="no","",ROUND($I5295,4))</f>
        <v>0.26200000000000001</v>
      </c>
      <c r="L5295" s="134">
        <f>IF('2-E-Communication'!$AL$67="no","",ROUND($I5295,4))</f>
        <v>0.26200000000000001</v>
      </c>
      <c r="M5295" s="134">
        <f>IF('2-E-Communication'!$AL$68="no","",ROUND($I5295,4))</f>
        <v>0.26200000000000001</v>
      </c>
    </row>
    <row r="5296" spans="9:13" x14ac:dyDescent="0.25">
      <c r="I5296" s="134">
        <f t="shared" si="276"/>
        <v>0.26300000000000018</v>
      </c>
      <c r="J5296" s="134">
        <f>IF('2-E-Communication'!$AL$65="no","",ROUND($I5296,4))</f>
        <v>0.26300000000000001</v>
      </c>
      <c r="K5296" s="134">
        <f>IF('2-E-Communication'!$AL$66="no","",ROUND($I5296,4))</f>
        <v>0.26300000000000001</v>
      </c>
      <c r="L5296" s="134">
        <f>IF('2-E-Communication'!$AL$67="no","",ROUND($I5296,4))</f>
        <v>0.26300000000000001</v>
      </c>
      <c r="M5296" s="134">
        <f>IF('2-E-Communication'!$AL$68="no","",ROUND($I5296,4))</f>
        <v>0.26300000000000001</v>
      </c>
    </row>
    <row r="5297" spans="9:13" x14ac:dyDescent="0.25">
      <c r="I5297" s="134">
        <f t="shared" si="276"/>
        <v>0.26400000000000018</v>
      </c>
      <c r="J5297" s="134">
        <f>IF('2-E-Communication'!$AL$65="no","",ROUND($I5297,4))</f>
        <v>0.26400000000000001</v>
      </c>
      <c r="K5297" s="134">
        <f>IF('2-E-Communication'!$AL$66="no","",ROUND($I5297,4))</f>
        <v>0.26400000000000001</v>
      </c>
      <c r="L5297" s="134">
        <f>IF('2-E-Communication'!$AL$67="no","",ROUND($I5297,4))</f>
        <v>0.26400000000000001</v>
      </c>
      <c r="M5297" s="134">
        <f>IF('2-E-Communication'!$AL$68="no","",ROUND($I5297,4))</f>
        <v>0.26400000000000001</v>
      </c>
    </row>
    <row r="5298" spans="9:13" x14ac:dyDescent="0.25">
      <c r="I5298" s="134">
        <f t="shared" si="276"/>
        <v>0.26500000000000018</v>
      </c>
      <c r="J5298" s="134">
        <f>IF('2-E-Communication'!$AL$65="no","",ROUND($I5298,4))</f>
        <v>0.26500000000000001</v>
      </c>
      <c r="K5298" s="134">
        <f>IF('2-E-Communication'!$AL$66="no","",ROUND($I5298,4))</f>
        <v>0.26500000000000001</v>
      </c>
      <c r="L5298" s="134">
        <f>IF('2-E-Communication'!$AL$67="no","",ROUND($I5298,4))</f>
        <v>0.26500000000000001</v>
      </c>
      <c r="M5298" s="134">
        <f>IF('2-E-Communication'!$AL$68="no","",ROUND($I5298,4))</f>
        <v>0.26500000000000001</v>
      </c>
    </row>
    <row r="5299" spans="9:13" x14ac:dyDescent="0.25">
      <c r="I5299" s="134">
        <f t="shared" si="276"/>
        <v>0.26600000000000018</v>
      </c>
      <c r="J5299" s="134">
        <f>IF('2-E-Communication'!$AL$65="no","",ROUND($I5299,4))</f>
        <v>0.26600000000000001</v>
      </c>
      <c r="K5299" s="134">
        <f>IF('2-E-Communication'!$AL$66="no","",ROUND($I5299,4))</f>
        <v>0.26600000000000001</v>
      </c>
      <c r="L5299" s="134">
        <f>IF('2-E-Communication'!$AL$67="no","",ROUND($I5299,4))</f>
        <v>0.26600000000000001</v>
      </c>
      <c r="M5299" s="134">
        <f>IF('2-E-Communication'!$AL$68="no","",ROUND($I5299,4))</f>
        <v>0.26600000000000001</v>
      </c>
    </row>
    <row r="5300" spans="9:13" x14ac:dyDescent="0.25">
      <c r="I5300" s="134">
        <f t="shared" si="276"/>
        <v>0.26700000000000018</v>
      </c>
      <c r="J5300" s="134">
        <f>IF('2-E-Communication'!$AL$65="no","",ROUND($I5300,4))</f>
        <v>0.26700000000000002</v>
      </c>
      <c r="K5300" s="134">
        <f>IF('2-E-Communication'!$AL$66="no","",ROUND($I5300,4))</f>
        <v>0.26700000000000002</v>
      </c>
      <c r="L5300" s="134">
        <f>IF('2-E-Communication'!$AL$67="no","",ROUND($I5300,4))</f>
        <v>0.26700000000000002</v>
      </c>
      <c r="M5300" s="134">
        <f>IF('2-E-Communication'!$AL$68="no","",ROUND($I5300,4))</f>
        <v>0.26700000000000002</v>
      </c>
    </row>
    <row r="5301" spans="9:13" x14ac:dyDescent="0.25">
      <c r="I5301" s="134">
        <f t="shared" si="276"/>
        <v>0.26800000000000018</v>
      </c>
      <c r="J5301" s="134">
        <f>IF('2-E-Communication'!$AL$65="no","",ROUND($I5301,4))</f>
        <v>0.26800000000000002</v>
      </c>
      <c r="K5301" s="134">
        <f>IF('2-E-Communication'!$AL$66="no","",ROUND($I5301,4))</f>
        <v>0.26800000000000002</v>
      </c>
      <c r="L5301" s="134">
        <f>IF('2-E-Communication'!$AL$67="no","",ROUND($I5301,4))</f>
        <v>0.26800000000000002</v>
      </c>
      <c r="M5301" s="134">
        <f>IF('2-E-Communication'!$AL$68="no","",ROUND($I5301,4))</f>
        <v>0.26800000000000002</v>
      </c>
    </row>
    <row r="5302" spans="9:13" x14ac:dyDescent="0.25">
      <c r="I5302" s="134">
        <f t="shared" si="276"/>
        <v>0.26900000000000018</v>
      </c>
      <c r="J5302" s="134">
        <f>IF('2-E-Communication'!$AL$65="no","",ROUND($I5302,4))</f>
        <v>0.26900000000000002</v>
      </c>
      <c r="K5302" s="134">
        <f>IF('2-E-Communication'!$AL$66="no","",ROUND($I5302,4))</f>
        <v>0.26900000000000002</v>
      </c>
      <c r="L5302" s="134">
        <f>IF('2-E-Communication'!$AL$67="no","",ROUND($I5302,4))</f>
        <v>0.26900000000000002</v>
      </c>
      <c r="M5302" s="134">
        <f>IF('2-E-Communication'!$AL$68="no","",ROUND($I5302,4))</f>
        <v>0.26900000000000002</v>
      </c>
    </row>
    <row r="5303" spans="9:13" x14ac:dyDescent="0.25">
      <c r="I5303" s="134">
        <f t="shared" si="276"/>
        <v>0.27000000000000018</v>
      </c>
      <c r="J5303" s="134">
        <f>IF('2-E-Communication'!$AL$65="no","",ROUND($I5303,4))</f>
        <v>0.27</v>
      </c>
      <c r="K5303" s="134">
        <f>IF('2-E-Communication'!$AL$66="no","",ROUND($I5303,4))</f>
        <v>0.27</v>
      </c>
      <c r="L5303" s="134">
        <f>IF('2-E-Communication'!$AL$67="no","",ROUND($I5303,4))</f>
        <v>0.27</v>
      </c>
      <c r="M5303" s="134">
        <f>IF('2-E-Communication'!$AL$68="no","",ROUND($I5303,4))</f>
        <v>0.27</v>
      </c>
    </row>
    <row r="5304" spans="9:13" x14ac:dyDescent="0.25">
      <c r="I5304" s="134">
        <f t="shared" si="276"/>
        <v>0.27100000000000019</v>
      </c>
      <c r="J5304" s="134">
        <f>IF('2-E-Communication'!$AL$65="no","",ROUND($I5304,4))</f>
        <v>0.27100000000000002</v>
      </c>
      <c r="K5304" s="134">
        <f>IF('2-E-Communication'!$AL$66="no","",ROUND($I5304,4))</f>
        <v>0.27100000000000002</v>
      </c>
      <c r="L5304" s="134">
        <f>IF('2-E-Communication'!$AL$67="no","",ROUND($I5304,4))</f>
        <v>0.27100000000000002</v>
      </c>
      <c r="M5304" s="134">
        <f>IF('2-E-Communication'!$AL$68="no","",ROUND($I5304,4))</f>
        <v>0.27100000000000002</v>
      </c>
    </row>
    <row r="5305" spans="9:13" x14ac:dyDescent="0.25">
      <c r="I5305" s="134">
        <f t="shared" si="276"/>
        <v>0.27200000000000019</v>
      </c>
      <c r="J5305" s="134">
        <f>IF('2-E-Communication'!$AL$65="no","",ROUND($I5305,4))</f>
        <v>0.27200000000000002</v>
      </c>
      <c r="K5305" s="134">
        <f>IF('2-E-Communication'!$AL$66="no","",ROUND($I5305,4))</f>
        <v>0.27200000000000002</v>
      </c>
      <c r="L5305" s="134">
        <f>IF('2-E-Communication'!$AL$67="no","",ROUND($I5305,4))</f>
        <v>0.27200000000000002</v>
      </c>
      <c r="M5305" s="134">
        <f>IF('2-E-Communication'!$AL$68="no","",ROUND($I5305,4))</f>
        <v>0.27200000000000002</v>
      </c>
    </row>
    <row r="5306" spans="9:13" x14ac:dyDescent="0.25">
      <c r="I5306" s="134">
        <f t="shared" si="276"/>
        <v>0.27300000000000019</v>
      </c>
      <c r="J5306" s="134">
        <f>IF('2-E-Communication'!$AL$65="no","",ROUND($I5306,4))</f>
        <v>0.27300000000000002</v>
      </c>
      <c r="K5306" s="134">
        <f>IF('2-E-Communication'!$AL$66="no","",ROUND($I5306,4))</f>
        <v>0.27300000000000002</v>
      </c>
      <c r="L5306" s="134">
        <f>IF('2-E-Communication'!$AL$67="no","",ROUND($I5306,4))</f>
        <v>0.27300000000000002</v>
      </c>
      <c r="M5306" s="134">
        <f>IF('2-E-Communication'!$AL$68="no","",ROUND($I5306,4))</f>
        <v>0.27300000000000002</v>
      </c>
    </row>
    <row r="5307" spans="9:13" x14ac:dyDescent="0.25">
      <c r="I5307" s="134">
        <f t="shared" si="276"/>
        <v>0.27400000000000019</v>
      </c>
      <c r="J5307" s="134">
        <f>IF('2-E-Communication'!$AL$65="no","",ROUND($I5307,4))</f>
        <v>0.27400000000000002</v>
      </c>
      <c r="K5307" s="134">
        <f>IF('2-E-Communication'!$AL$66="no","",ROUND($I5307,4))</f>
        <v>0.27400000000000002</v>
      </c>
      <c r="L5307" s="134">
        <f>IF('2-E-Communication'!$AL$67="no","",ROUND($I5307,4))</f>
        <v>0.27400000000000002</v>
      </c>
      <c r="M5307" s="134">
        <f>IF('2-E-Communication'!$AL$68="no","",ROUND($I5307,4))</f>
        <v>0.27400000000000002</v>
      </c>
    </row>
    <row r="5308" spans="9:13" x14ac:dyDescent="0.25">
      <c r="I5308" s="134">
        <f t="shared" si="276"/>
        <v>0.27500000000000019</v>
      </c>
      <c r="J5308" s="134">
        <f>IF('2-E-Communication'!$AL$65="no","",ROUND($I5308,4))</f>
        <v>0.27500000000000002</v>
      </c>
      <c r="K5308" s="134">
        <f>IF('2-E-Communication'!$AL$66="no","",ROUND($I5308,4))</f>
        <v>0.27500000000000002</v>
      </c>
      <c r="L5308" s="134">
        <f>IF('2-E-Communication'!$AL$67="no","",ROUND($I5308,4))</f>
        <v>0.27500000000000002</v>
      </c>
      <c r="M5308" s="134">
        <f>IF('2-E-Communication'!$AL$68="no","",ROUND($I5308,4))</f>
        <v>0.27500000000000002</v>
      </c>
    </row>
    <row r="5309" spans="9:13" x14ac:dyDescent="0.25">
      <c r="I5309" s="134">
        <f t="shared" si="276"/>
        <v>0.27600000000000019</v>
      </c>
      <c r="J5309" s="134">
        <f>IF('2-E-Communication'!$AL$65="no","",ROUND($I5309,4))</f>
        <v>0.27600000000000002</v>
      </c>
      <c r="K5309" s="134">
        <f>IF('2-E-Communication'!$AL$66="no","",ROUND($I5309,4))</f>
        <v>0.27600000000000002</v>
      </c>
      <c r="L5309" s="134">
        <f>IF('2-E-Communication'!$AL$67="no","",ROUND($I5309,4))</f>
        <v>0.27600000000000002</v>
      </c>
      <c r="M5309" s="134">
        <f>IF('2-E-Communication'!$AL$68="no","",ROUND($I5309,4))</f>
        <v>0.27600000000000002</v>
      </c>
    </row>
    <row r="5310" spans="9:13" x14ac:dyDescent="0.25">
      <c r="I5310" s="134">
        <f t="shared" si="276"/>
        <v>0.27700000000000019</v>
      </c>
      <c r="J5310" s="134">
        <f>IF('2-E-Communication'!$AL$65="no","",ROUND($I5310,4))</f>
        <v>0.27700000000000002</v>
      </c>
      <c r="K5310" s="134">
        <f>IF('2-E-Communication'!$AL$66="no","",ROUND($I5310,4))</f>
        <v>0.27700000000000002</v>
      </c>
      <c r="L5310" s="134">
        <f>IF('2-E-Communication'!$AL$67="no","",ROUND($I5310,4))</f>
        <v>0.27700000000000002</v>
      </c>
      <c r="M5310" s="134">
        <f>IF('2-E-Communication'!$AL$68="no","",ROUND($I5310,4))</f>
        <v>0.27700000000000002</v>
      </c>
    </row>
    <row r="5311" spans="9:13" x14ac:dyDescent="0.25">
      <c r="I5311" s="134">
        <f t="shared" si="276"/>
        <v>0.27800000000000019</v>
      </c>
      <c r="J5311" s="134">
        <f>IF('2-E-Communication'!$AL$65="no","",ROUND($I5311,4))</f>
        <v>0.27800000000000002</v>
      </c>
      <c r="K5311" s="134">
        <f>IF('2-E-Communication'!$AL$66="no","",ROUND($I5311,4))</f>
        <v>0.27800000000000002</v>
      </c>
      <c r="L5311" s="134">
        <f>IF('2-E-Communication'!$AL$67="no","",ROUND($I5311,4))</f>
        <v>0.27800000000000002</v>
      </c>
      <c r="M5311" s="134">
        <f>IF('2-E-Communication'!$AL$68="no","",ROUND($I5311,4))</f>
        <v>0.27800000000000002</v>
      </c>
    </row>
    <row r="5312" spans="9:13" x14ac:dyDescent="0.25">
      <c r="I5312" s="134">
        <f t="shared" si="276"/>
        <v>0.27900000000000019</v>
      </c>
      <c r="J5312" s="134">
        <f>IF('2-E-Communication'!$AL$65="no","",ROUND($I5312,4))</f>
        <v>0.27900000000000003</v>
      </c>
      <c r="K5312" s="134">
        <f>IF('2-E-Communication'!$AL$66="no","",ROUND($I5312,4))</f>
        <v>0.27900000000000003</v>
      </c>
      <c r="L5312" s="134">
        <f>IF('2-E-Communication'!$AL$67="no","",ROUND($I5312,4))</f>
        <v>0.27900000000000003</v>
      </c>
      <c r="M5312" s="134">
        <f>IF('2-E-Communication'!$AL$68="no","",ROUND($I5312,4))</f>
        <v>0.27900000000000003</v>
      </c>
    </row>
    <row r="5313" spans="9:13" x14ac:dyDescent="0.25">
      <c r="I5313" s="134">
        <f t="shared" si="276"/>
        <v>0.28000000000000019</v>
      </c>
      <c r="J5313" s="134">
        <f>IF('2-E-Communication'!$AL$65="no","",ROUND($I5313,4))</f>
        <v>0.28000000000000003</v>
      </c>
      <c r="K5313" s="134">
        <f>IF('2-E-Communication'!$AL$66="no","",ROUND($I5313,4))</f>
        <v>0.28000000000000003</v>
      </c>
      <c r="L5313" s="134">
        <f>IF('2-E-Communication'!$AL$67="no","",ROUND($I5313,4))</f>
        <v>0.28000000000000003</v>
      </c>
      <c r="M5313" s="134">
        <f>IF('2-E-Communication'!$AL$68="no","",ROUND($I5313,4))</f>
        <v>0.28000000000000003</v>
      </c>
    </row>
    <row r="5314" spans="9:13" x14ac:dyDescent="0.25">
      <c r="I5314" s="134">
        <f t="shared" si="276"/>
        <v>0.28100000000000019</v>
      </c>
      <c r="J5314" s="134">
        <f>IF('2-E-Communication'!$AL$65="no","",ROUND($I5314,4))</f>
        <v>0.28100000000000003</v>
      </c>
      <c r="K5314" s="134">
        <f>IF('2-E-Communication'!$AL$66="no","",ROUND($I5314,4))</f>
        <v>0.28100000000000003</v>
      </c>
      <c r="L5314" s="134">
        <f>IF('2-E-Communication'!$AL$67="no","",ROUND($I5314,4))</f>
        <v>0.28100000000000003</v>
      </c>
      <c r="M5314" s="134">
        <f>IF('2-E-Communication'!$AL$68="no","",ROUND($I5314,4))</f>
        <v>0.28100000000000003</v>
      </c>
    </row>
    <row r="5315" spans="9:13" x14ac:dyDescent="0.25">
      <c r="I5315" s="134">
        <f t="shared" si="276"/>
        <v>0.28200000000000019</v>
      </c>
      <c r="J5315" s="134">
        <f>IF('2-E-Communication'!$AL$65="no","",ROUND($I5315,4))</f>
        <v>0.28199999999999997</v>
      </c>
      <c r="K5315" s="134">
        <f>IF('2-E-Communication'!$AL$66="no","",ROUND($I5315,4))</f>
        <v>0.28199999999999997</v>
      </c>
      <c r="L5315" s="134">
        <f>IF('2-E-Communication'!$AL$67="no","",ROUND($I5315,4))</f>
        <v>0.28199999999999997</v>
      </c>
      <c r="M5315" s="134">
        <f>IF('2-E-Communication'!$AL$68="no","",ROUND($I5315,4))</f>
        <v>0.28199999999999997</v>
      </c>
    </row>
    <row r="5316" spans="9:13" x14ac:dyDescent="0.25">
      <c r="I5316" s="134">
        <f t="shared" si="276"/>
        <v>0.2830000000000002</v>
      </c>
      <c r="J5316" s="134">
        <f>IF('2-E-Communication'!$AL$65="no","",ROUND($I5316,4))</f>
        <v>0.28299999999999997</v>
      </c>
      <c r="K5316" s="134">
        <f>IF('2-E-Communication'!$AL$66="no","",ROUND($I5316,4))</f>
        <v>0.28299999999999997</v>
      </c>
      <c r="L5316" s="134">
        <f>IF('2-E-Communication'!$AL$67="no","",ROUND($I5316,4))</f>
        <v>0.28299999999999997</v>
      </c>
      <c r="M5316" s="134">
        <f>IF('2-E-Communication'!$AL$68="no","",ROUND($I5316,4))</f>
        <v>0.28299999999999997</v>
      </c>
    </row>
    <row r="5317" spans="9:13" x14ac:dyDescent="0.25">
      <c r="I5317" s="134">
        <f t="shared" si="276"/>
        <v>0.2840000000000002</v>
      </c>
      <c r="J5317" s="134">
        <f>IF('2-E-Communication'!$AL$65="no","",ROUND($I5317,4))</f>
        <v>0.28399999999999997</v>
      </c>
      <c r="K5317" s="134">
        <f>IF('2-E-Communication'!$AL$66="no","",ROUND($I5317,4))</f>
        <v>0.28399999999999997</v>
      </c>
      <c r="L5317" s="134">
        <f>IF('2-E-Communication'!$AL$67="no","",ROUND($I5317,4))</f>
        <v>0.28399999999999997</v>
      </c>
      <c r="M5317" s="134">
        <f>IF('2-E-Communication'!$AL$68="no","",ROUND($I5317,4))</f>
        <v>0.28399999999999997</v>
      </c>
    </row>
    <row r="5318" spans="9:13" x14ac:dyDescent="0.25">
      <c r="I5318" s="134">
        <f t="shared" si="276"/>
        <v>0.2850000000000002</v>
      </c>
      <c r="J5318" s="134">
        <f>IF('2-E-Communication'!$AL$65="no","",ROUND($I5318,4))</f>
        <v>0.28499999999999998</v>
      </c>
      <c r="K5318" s="134">
        <f>IF('2-E-Communication'!$AL$66="no","",ROUND($I5318,4))</f>
        <v>0.28499999999999998</v>
      </c>
      <c r="L5318" s="134">
        <f>IF('2-E-Communication'!$AL$67="no","",ROUND($I5318,4))</f>
        <v>0.28499999999999998</v>
      </c>
      <c r="M5318" s="134">
        <f>IF('2-E-Communication'!$AL$68="no","",ROUND($I5318,4))</f>
        <v>0.28499999999999998</v>
      </c>
    </row>
    <row r="5319" spans="9:13" x14ac:dyDescent="0.25">
      <c r="I5319" s="134">
        <f t="shared" si="276"/>
        <v>0.2860000000000002</v>
      </c>
      <c r="J5319" s="134">
        <f>IF('2-E-Communication'!$AL$65="no","",ROUND($I5319,4))</f>
        <v>0.28599999999999998</v>
      </c>
      <c r="K5319" s="134">
        <f>IF('2-E-Communication'!$AL$66="no","",ROUND($I5319,4))</f>
        <v>0.28599999999999998</v>
      </c>
      <c r="L5319" s="134">
        <f>IF('2-E-Communication'!$AL$67="no","",ROUND($I5319,4))</f>
        <v>0.28599999999999998</v>
      </c>
      <c r="M5319" s="134">
        <f>IF('2-E-Communication'!$AL$68="no","",ROUND($I5319,4))</f>
        <v>0.28599999999999998</v>
      </c>
    </row>
    <row r="5320" spans="9:13" x14ac:dyDescent="0.25">
      <c r="I5320" s="134">
        <f t="shared" si="276"/>
        <v>0.2870000000000002</v>
      </c>
      <c r="J5320" s="134">
        <f>IF('2-E-Communication'!$AL$65="no","",ROUND($I5320,4))</f>
        <v>0.28699999999999998</v>
      </c>
      <c r="K5320" s="134">
        <f>IF('2-E-Communication'!$AL$66="no","",ROUND($I5320,4))</f>
        <v>0.28699999999999998</v>
      </c>
      <c r="L5320" s="134">
        <f>IF('2-E-Communication'!$AL$67="no","",ROUND($I5320,4))</f>
        <v>0.28699999999999998</v>
      </c>
      <c r="M5320" s="134">
        <f>IF('2-E-Communication'!$AL$68="no","",ROUND($I5320,4))</f>
        <v>0.28699999999999998</v>
      </c>
    </row>
    <row r="5321" spans="9:13" x14ac:dyDescent="0.25">
      <c r="I5321" s="134">
        <f t="shared" si="276"/>
        <v>0.2880000000000002</v>
      </c>
      <c r="J5321" s="134">
        <f>IF('2-E-Communication'!$AL$65="no","",ROUND($I5321,4))</f>
        <v>0.28799999999999998</v>
      </c>
      <c r="K5321" s="134">
        <f>IF('2-E-Communication'!$AL$66="no","",ROUND($I5321,4))</f>
        <v>0.28799999999999998</v>
      </c>
      <c r="L5321" s="134">
        <f>IF('2-E-Communication'!$AL$67="no","",ROUND($I5321,4))</f>
        <v>0.28799999999999998</v>
      </c>
      <c r="M5321" s="134">
        <f>IF('2-E-Communication'!$AL$68="no","",ROUND($I5321,4))</f>
        <v>0.28799999999999998</v>
      </c>
    </row>
    <row r="5322" spans="9:13" x14ac:dyDescent="0.25">
      <c r="I5322" s="134">
        <f t="shared" si="276"/>
        <v>0.2890000000000002</v>
      </c>
      <c r="J5322" s="134">
        <f>IF('2-E-Communication'!$AL$65="no","",ROUND($I5322,4))</f>
        <v>0.28899999999999998</v>
      </c>
      <c r="K5322" s="134">
        <f>IF('2-E-Communication'!$AL$66="no","",ROUND($I5322,4))</f>
        <v>0.28899999999999998</v>
      </c>
      <c r="L5322" s="134">
        <f>IF('2-E-Communication'!$AL$67="no","",ROUND($I5322,4))</f>
        <v>0.28899999999999998</v>
      </c>
      <c r="M5322" s="134">
        <f>IF('2-E-Communication'!$AL$68="no","",ROUND($I5322,4))</f>
        <v>0.28899999999999998</v>
      </c>
    </row>
    <row r="5323" spans="9:13" x14ac:dyDescent="0.25">
      <c r="I5323" s="134">
        <f t="shared" si="276"/>
        <v>0.2900000000000002</v>
      </c>
      <c r="J5323" s="134">
        <f>IF('2-E-Communication'!$AL$65="no","",ROUND($I5323,4))</f>
        <v>0.28999999999999998</v>
      </c>
      <c r="K5323" s="134">
        <f>IF('2-E-Communication'!$AL$66="no","",ROUND($I5323,4))</f>
        <v>0.28999999999999998</v>
      </c>
      <c r="L5323" s="134">
        <f>IF('2-E-Communication'!$AL$67="no","",ROUND($I5323,4))</f>
        <v>0.28999999999999998</v>
      </c>
      <c r="M5323" s="134">
        <f>IF('2-E-Communication'!$AL$68="no","",ROUND($I5323,4))</f>
        <v>0.28999999999999998</v>
      </c>
    </row>
    <row r="5324" spans="9:13" x14ac:dyDescent="0.25">
      <c r="I5324" s="134">
        <f t="shared" si="276"/>
        <v>0.2910000000000002</v>
      </c>
      <c r="J5324" s="134">
        <f>IF('2-E-Communication'!$AL$65="no","",ROUND($I5324,4))</f>
        <v>0.29099999999999998</v>
      </c>
      <c r="K5324" s="134">
        <f>IF('2-E-Communication'!$AL$66="no","",ROUND($I5324,4))</f>
        <v>0.29099999999999998</v>
      </c>
      <c r="L5324" s="134">
        <f>IF('2-E-Communication'!$AL$67="no","",ROUND($I5324,4))</f>
        <v>0.29099999999999998</v>
      </c>
      <c r="M5324" s="134">
        <f>IF('2-E-Communication'!$AL$68="no","",ROUND($I5324,4))</f>
        <v>0.29099999999999998</v>
      </c>
    </row>
    <row r="5325" spans="9:13" x14ac:dyDescent="0.25">
      <c r="I5325" s="134">
        <f t="shared" si="276"/>
        <v>0.2920000000000002</v>
      </c>
      <c r="J5325" s="134">
        <f>IF('2-E-Communication'!$AL$65="no","",ROUND($I5325,4))</f>
        <v>0.29199999999999998</v>
      </c>
      <c r="K5325" s="134">
        <f>IF('2-E-Communication'!$AL$66="no","",ROUND($I5325,4))</f>
        <v>0.29199999999999998</v>
      </c>
      <c r="L5325" s="134">
        <f>IF('2-E-Communication'!$AL$67="no","",ROUND($I5325,4))</f>
        <v>0.29199999999999998</v>
      </c>
      <c r="M5325" s="134">
        <f>IF('2-E-Communication'!$AL$68="no","",ROUND($I5325,4))</f>
        <v>0.29199999999999998</v>
      </c>
    </row>
    <row r="5326" spans="9:13" x14ac:dyDescent="0.25">
      <c r="I5326" s="134">
        <f t="shared" si="276"/>
        <v>0.2930000000000002</v>
      </c>
      <c r="J5326" s="134">
        <f>IF('2-E-Communication'!$AL$65="no","",ROUND($I5326,4))</f>
        <v>0.29299999999999998</v>
      </c>
      <c r="K5326" s="134">
        <f>IF('2-E-Communication'!$AL$66="no","",ROUND($I5326,4))</f>
        <v>0.29299999999999998</v>
      </c>
      <c r="L5326" s="134">
        <f>IF('2-E-Communication'!$AL$67="no","",ROUND($I5326,4))</f>
        <v>0.29299999999999998</v>
      </c>
      <c r="M5326" s="134">
        <f>IF('2-E-Communication'!$AL$68="no","",ROUND($I5326,4))</f>
        <v>0.29299999999999998</v>
      </c>
    </row>
    <row r="5327" spans="9:13" x14ac:dyDescent="0.25">
      <c r="I5327" s="134">
        <f t="shared" si="276"/>
        <v>0.29400000000000021</v>
      </c>
      <c r="J5327" s="134">
        <f>IF('2-E-Communication'!$AL$65="no","",ROUND($I5327,4))</f>
        <v>0.29399999999999998</v>
      </c>
      <c r="K5327" s="134">
        <f>IF('2-E-Communication'!$AL$66="no","",ROUND($I5327,4))</f>
        <v>0.29399999999999998</v>
      </c>
      <c r="L5327" s="134">
        <f>IF('2-E-Communication'!$AL$67="no","",ROUND($I5327,4))</f>
        <v>0.29399999999999998</v>
      </c>
      <c r="M5327" s="134">
        <f>IF('2-E-Communication'!$AL$68="no","",ROUND($I5327,4))</f>
        <v>0.29399999999999998</v>
      </c>
    </row>
    <row r="5328" spans="9:13" x14ac:dyDescent="0.25">
      <c r="I5328" s="134">
        <f t="shared" si="276"/>
        <v>0.29500000000000021</v>
      </c>
      <c r="J5328" s="134">
        <f>IF('2-E-Communication'!$AL$65="no","",ROUND($I5328,4))</f>
        <v>0.29499999999999998</v>
      </c>
      <c r="K5328" s="134">
        <f>IF('2-E-Communication'!$AL$66="no","",ROUND($I5328,4))</f>
        <v>0.29499999999999998</v>
      </c>
      <c r="L5328" s="134">
        <f>IF('2-E-Communication'!$AL$67="no","",ROUND($I5328,4))</f>
        <v>0.29499999999999998</v>
      </c>
      <c r="M5328" s="134">
        <f>IF('2-E-Communication'!$AL$68="no","",ROUND($I5328,4))</f>
        <v>0.29499999999999998</v>
      </c>
    </row>
    <row r="5329" spans="9:13" x14ac:dyDescent="0.25">
      <c r="I5329" s="134">
        <f t="shared" si="276"/>
        <v>0.29600000000000021</v>
      </c>
      <c r="J5329" s="134">
        <f>IF('2-E-Communication'!$AL$65="no","",ROUND($I5329,4))</f>
        <v>0.29599999999999999</v>
      </c>
      <c r="K5329" s="134">
        <f>IF('2-E-Communication'!$AL$66="no","",ROUND($I5329,4))</f>
        <v>0.29599999999999999</v>
      </c>
      <c r="L5329" s="134">
        <f>IF('2-E-Communication'!$AL$67="no","",ROUND($I5329,4))</f>
        <v>0.29599999999999999</v>
      </c>
      <c r="M5329" s="134">
        <f>IF('2-E-Communication'!$AL$68="no","",ROUND($I5329,4))</f>
        <v>0.29599999999999999</v>
      </c>
    </row>
    <row r="5330" spans="9:13" x14ac:dyDescent="0.25">
      <c r="I5330" s="134">
        <f t="shared" si="276"/>
        <v>0.29700000000000021</v>
      </c>
      <c r="J5330" s="134">
        <f>IF('2-E-Communication'!$AL$65="no","",ROUND($I5330,4))</f>
        <v>0.29699999999999999</v>
      </c>
      <c r="K5330" s="134">
        <f>IF('2-E-Communication'!$AL$66="no","",ROUND($I5330,4))</f>
        <v>0.29699999999999999</v>
      </c>
      <c r="L5330" s="134">
        <f>IF('2-E-Communication'!$AL$67="no","",ROUND($I5330,4))</f>
        <v>0.29699999999999999</v>
      </c>
      <c r="M5330" s="134">
        <f>IF('2-E-Communication'!$AL$68="no","",ROUND($I5330,4))</f>
        <v>0.29699999999999999</v>
      </c>
    </row>
    <row r="5331" spans="9:13" x14ac:dyDescent="0.25">
      <c r="I5331" s="134">
        <f t="shared" si="276"/>
        <v>0.29800000000000021</v>
      </c>
      <c r="J5331" s="134">
        <f>IF('2-E-Communication'!$AL$65="no","",ROUND($I5331,4))</f>
        <v>0.29799999999999999</v>
      </c>
      <c r="K5331" s="134">
        <f>IF('2-E-Communication'!$AL$66="no","",ROUND($I5331,4))</f>
        <v>0.29799999999999999</v>
      </c>
      <c r="L5331" s="134">
        <f>IF('2-E-Communication'!$AL$67="no","",ROUND($I5331,4))</f>
        <v>0.29799999999999999</v>
      </c>
      <c r="M5331" s="134">
        <f>IF('2-E-Communication'!$AL$68="no","",ROUND($I5331,4))</f>
        <v>0.29799999999999999</v>
      </c>
    </row>
    <row r="5332" spans="9:13" x14ac:dyDescent="0.25">
      <c r="I5332" s="134">
        <f t="shared" si="276"/>
        <v>0.29900000000000021</v>
      </c>
      <c r="J5332" s="134">
        <f>IF('2-E-Communication'!$AL$65="no","",ROUND($I5332,4))</f>
        <v>0.29899999999999999</v>
      </c>
      <c r="K5332" s="134">
        <f>IF('2-E-Communication'!$AL$66="no","",ROUND($I5332,4))</f>
        <v>0.29899999999999999</v>
      </c>
      <c r="L5332" s="134">
        <f>IF('2-E-Communication'!$AL$67="no","",ROUND($I5332,4))</f>
        <v>0.29899999999999999</v>
      </c>
      <c r="M5332" s="134">
        <f>IF('2-E-Communication'!$AL$68="no","",ROUND($I5332,4))</f>
        <v>0.29899999999999999</v>
      </c>
    </row>
    <row r="5333" spans="9:13" x14ac:dyDescent="0.25">
      <c r="I5333" s="134">
        <f t="shared" si="276"/>
        <v>0.30000000000000021</v>
      </c>
      <c r="J5333" s="134">
        <f>IF('2-E-Communication'!$AL$65="no","",ROUND($I5333,4))</f>
        <v>0.3</v>
      </c>
      <c r="K5333" s="134">
        <f>IF('2-E-Communication'!$AL$66="no","",ROUND($I5333,4))</f>
        <v>0.3</v>
      </c>
      <c r="L5333" s="134">
        <f>IF('2-E-Communication'!$AL$67="no","",ROUND($I5333,4))</f>
        <v>0.3</v>
      </c>
      <c r="M5333" s="134">
        <f>IF('2-E-Communication'!$AL$68="no","",ROUND($I5333,4))</f>
        <v>0.3</v>
      </c>
    </row>
    <row r="5334" spans="9:13" x14ac:dyDescent="0.25">
      <c r="I5334" s="134">
        <f t="shared" si="276"/>
        <v>0.30100000000000021</v>
      </c>
      <c r="J5334" s="134">
        <f>IF('2-E-Communication'!$AL$65="no","",ROUND($I5334,4))</f>
        <v>0.30099999999999999</v>
      </c>
      <c r="K5334" s="134">
        <f>IF('2-E-Communication'!$AL$66="no","",ROUND($I5334,4))</f>
        <v>0.30099999999999999</v>
      </c>
      <c r="L5334" s="134">
        <f>IF('2-E-Communication'!$AL$67="no","",ROUND($I5334,4))</f>
        <v>0.30099999999999999</v>
      </c>
      <c r="M5334" s="134">
        <f>IF('2-E-Communication'!$AL$68="no","",ROUND($I5334,4))</f>
        <v>0.30099999999999999</v>
      </c>
    </row>
    <row r="5335" spans="9:13" x14ac:dyDescent="0.25">
      <c r="I5335" s="134">
        <f t="shared" si="276"/>
        <v>0.30200000000000021</v>
      </c>
      <c r="J5335" s="134">
        <f>IF('2-E-Communication'!$AL$65="no","",ROUND($I5335,4))</f>
        <v>0.30199999999999999</v>
      </c>
      <c r="K5335" s="134">
        <f>IF('2-E-Communication'!$AL$66="no","",ROUND($I5335,4))</f>
        <v>0.30199999999999999</v>
      </c>
      <c r="L5335" s="134">
        <f>IF('2-E-Communication'!$AL$67="no","",ROUND($I5335,4))</f>
        <v>0.30199999999999999</v>
      </c>
      <c r="M5335" s="134">
        <f>IF('2-E-Communication'!$AL$68="no","",ROUND($I5335,4))</f>
        <v>0.30199999999999999</v>
      </c>
    </row>
    <row r="5336" spans="9:13" x14ac:dyDescent="0.25">
      <c r="I5336" s="134">
        <f t="shared" si="276"/>
        <v>0.30300000000000021</v>
      </c>
      <c r="J5336" s="134">
        <f>IF('2-E-Communication'!$AL$65="no","",ROUND($I5336,4))</f>
        <v>0.30299999999999999</v>
      </c>
      <c r="K5336" s="134">
        <f>IF('2-E-Communication'!$AL$66="no","",ROUND($I5336,4))</f>
        <v>0.30299999999999999</v>
      </c>
      <c r="L5336" s="134">
        <f>IF('2-E-Communication'!$AL$67="no","",ROUND($I5336,4))</f>
        <v>0.30299999999999999</v>
      </c>
      <c r="M5336" s="134">
        <f>IF('2-E-Communication'!$AL$68="no","",ROUND($I5336,4))</f>
        <v>0.30299999999999999</v>
      </c>
    </row>
    <row r="5337" spans="9:13" x14ac:dyDescent="0.25">
      <c r="I5337" s="134">
        <f t="shared" si="276"/>
        <v>0.30400000000000021</v>
      </c>
      <c r="J5337" s="134">
        <f>IF('2-E-Communication'!$AL$65="no","",ROUND($I5337,4))</f>
        <v>0.30399999999999999</v>
      </c>
      <c r="K5337" s="134">
        <f>IF('2-E-Communication'!$AL$66="no","",ROUND($I5337,4))</f>
        <v>0.30399999999999999</v>
      </c>
      <c r="L5337" s="134">
        <f>IF('2-E-Communication'!$AL$67="no","",ROUND($I5337,4))</f>
        <v>0.30399999999999999</v>
      </c>
      <c r="M5337" s="134">
        <f>IF('2-E-Communication'!$AL$68="no","",ROUND($I5337,4))</f>
        <v>0.30399999999999999</v>
      </c>
    </row>
    <row r="5338" spans="9:13" x14ac:dyDescent="0.25">
      <c r="I5338" s="134">
        <f t="shared" si="276"/>
        <v>0.30500000000000022</v>
      </c>
      <c r="J5338" s="134">
        <f>IF('2-E-Communication'!$AL$65="no","",ROUND($I5338,4))</f>
        <v>0.30499999999999999</v>
      </c>
      <c r="K5338" s="134">
        <f>IF('2-E-Communication'!$AL$66="no","",ROUND($I5338,4))</f>
        <v>0.30499999999999999</v>
      </c>
      <c r="L5338" s="134">
        <f>IF('2-E-Communication'!$AL$67="no","",ROUND($I5338,4))</f>
        <v>0.30499999999999999</v>
      </c>
      <c r="M5338" s="134">
        <f>IF('2-E-Communication'!$AL$68="no","",ROUND($I5338,4))</f>
        <v>0.30499999999999999</v>
      </c>
    </row>
    <row r="5339" spans="9:13" x14ac:dyDescent="0.25">
      <c r="I5339" s="134">
        <f t="shared" si="276"/>
        <v>0.30600000000000022</v>
      </c>
      <c r="J5339" s="134">
        <f>IF('2-E-Communication'!$AL$65="no","",ROUND($I5339,4))</f>
        <v>0.30599999999999999</v>
      </c>
      <c r="K5339" s="134">
        <f>IF('2-E-Communication'!$AL$66="no","",ROUND($I5339,4))</f>
        <v>0.30599999999999999</v>
      </c>
      <c r="L5339" s="134">
        <f>IF('2-E-Communication'!$AL$67="no","",ROUND($I5339,4))</f>
        <v>0.30599999999999999</v>
      </c>
      <c r="M5339" s="134">
        <f>IF('2-E-Communication'!$AL$68="no","",ROUND($I5339,4))</f>
        <v>0.30599999999999999</v>
      </c>
    </row>
    <row r="5340" spans="9:13" x14ac:dyDescent="0.25">
      <c r="I5340" s="134">
        <f t="shared" si="276"/>
        <v>0.30700000000000022</v>
      </c>
      <c r="J5340" s="134">
        <f>IF('2-E-Communication'!$AL$65="no","",ROUND($I5340,4))</f>
        <v>0.307</v>
      </c>
      <c r="K5340" s="134">
        <f>IF('2-E-Communication'!$AL$66="no","",ROUND($I5340,4))</f>
        <v>0.307</v>
      </c>
      <c r="L5340" s="134">
        <f>IF('2-E-Communication'!$AL$67="no","",ROUND($I5340,4))</f>
        <v>0.307</v>
      </c>
      <c r="M5340" s="134">
        <f>IF('2-E-Communication'!$AL$68="no","",ROUND($I5340,4))</f>
        <v>0.307</v>
      </c>
    </row>
    <row r="5341" spans="9:13" x14ac:dyDescent="0.25">
      <c r="I5341" s="134">
        <f t="shared" si="276"/>
        <v>0.30800000000000022</v>
      </c>
      <c r="J5341" s="134">
        <f>IF('2-E-Communication'!$AL$65="no","",ROUND($I5341,4))</f>
        <v>0.308</v>
      </c>
      <c r="K5341" s="134">
        <f>IF('2-E-Communication'!$AL$66="no","",ROUND($I5341,4))</f>
        <v>0.308</v>
      </c>
      <c r="L5341" s="134">
        <f>IF('2-E-Communication'!$AL$67="no","",ROUND($I5341,4))</f>
        <v>0.308</v>
      </c>
      <c r="M5341" s="134">
        <f>IF('2-E-Communication'!$AL$68="no","",ROUND($I5341,4))</f>
        <v>0.308</v>
      </c>
    </row>
    <row r="5342" spans="9:13" x14ac:dyDescent="0.25">
      <c r="I5342" s="134">
        <f t="shared" si="276"/>
        <v>0.30900000000000022</v>
      </c>
      <c r="J5342" s="134">
        <f>IF('2-E-Communication'!$AL$65="no","",ROUND($I5342,4))</f>
        <v>0.309</v>
      </c>
      <c r="K5342" s="134">
        <f>IF('2-E-Communication'!$AL$66="no","",ROUND($I5342,4))</f>
        <v>0.309</v>
      </c>
      <c r="L5342" s="134">
        <f>IF('2-E-Communication'!$AL$67="no","",ROUND($I5342,4))</f>
        <v>0.309</v>
      </c>
      <c r="M5342" s="134">
        <f>IF('2-E-Communication'!$AL$68="no","",ROUND($I5342,4))</f>
        <v>0.309</v>
      </c>
    </row>
    <row r="5343" spans="9:13" x14ac:dyDescent="0.25">
      <c r="I5343" s="134">
        <f t="shared" si="276"/>
        <v>0.31000000000000022</v>
      </c>
      <c r="J5343" s="134">
        <f>IF('2-E-Communication'!$AL$65="no","",ROUND($I5343,4))</f>
        <v>0.31</v>
      </c>
      <c r="K5343" s="134">
        <f>IF('2-E-Communication'!$AL$66="no","",ROUND($I5343,4))</f>
        <v>0.31</v>
      </c>
      <c r="L5343" s="134">
        <f>IF('2-E-Communication'!$AL$67="no","",ROUND($I5343,4))</f>
        <v>0.31</v>
      </c>
      <c r="M5343" s="134">
        <f>IF('2-E-Communication'!$AL$68="no","",ROUND($I5343,4))</f>
        <v>0.31</v>
      </c>
    </row>
    <row r="5344" spans="9:13" x14ac:dyDescent="0.25">
      <c r="I5344" s="134">
        <f t="shared" si="276"/>
        <v>0.31100000000000022</v>
      </c>
      <c r="J5344" s="134">
        <f>IF('2-E-Communication'!$AL$65="no","",ROUND($I5344,4))</f>
        <v>0.311</v>
      </c>
      <c r="K5344" s="134">
        <f>IF('2-E-Communication'!$AL$66="no","",ROUND($I5344,4))</f>
        <v>0.311</v>
      </c>
      <c r="L5344" s="134">
        <f>IF('2-E-Communication'!$AL$67="no","",ROUND($I5344,4))</f>
        <v>0.311</v>
      </c>
      <c r="M5344" s="134">
        <f>IF('2-E-Communication'!$AL$68="no","",ROUND($I5344,4))</f>
        <v>0.311</v>
      </c>
    </row>
    <row r="5345" spans="9:13" x14ac:dyDescent="0.25">
      <c r="I5345" s="134">
        <f t="shared" si="276"/>
        <v>0.31200000000000022</v>
      </c>
      <c r="J5345" s="134">
        <f>IF('2-E-Communication'!$AL$65="no","",ROUND($I5345,4))</f>
        <v>0.312</v>
      </c>
      <c r="K5345" s="134">
        <f>IF('2-E-Communication'!$AL$66="no","",ROUND($I5345,4))</f>
        <v>0.312</v>
      </c>
      <c r="L5345" s="134">
        <f>IF('2-E-Communication'!$AL$67="no","",ROUND($I5345,4))</f>
        <v>0.312</v>
      </c>
      <c r="M5345" s="134">
        <f>IF('2-E-Communication'!$AL$68="no","",ROUND($I5345,4))</f>
        <v>0.312</v>
      </c>
    </row>
    <row r="5346" spans="9:13" x14ac:dyDescent="0.25">
      <c r="I5346" s="134">
        <f t="shared" ref="I5346:I5409" si="277">I5345+0.001</f>
        <v>0.31300000000000022</v>
      </c>
      <c r="J5346" s="134">
        <f>IF('2-E-Communication'!$AL$65="no","",ROUND($I5346,4))</f>
        <v>0.313</v>
      </c>
      <c r="K5346" s="134">
        <f>IF('2-E-Communication'!$AL$66="no","",ROUND($I5346,4))</f>
        <v>0.313</v>
      </c>
      <c r="L5346" s="134">
        <f>IF('2-E-Communication'!$AL$67="no","",ROUND($I5346,4))</f>
        <v>0.313</v>
      </c>
      <c r="M5346" s="134">
        <f>IF('2-E-Communication'!$AL$68="no","",ROUND($I5346,4))</f>
        <v>0.313</v>
      </c>
    </row>
    <row r="5347" spans="9:13" x14ac:dyDescent="0.25">
      <c r="I5347" s="134">
        <f t="shared" si="277"/>
        <v>0.31400000000000022</v>
      </c>
      <c r="J5347" s="134">
        <f>IF('2-E-Communication'!$AL$65="no","",ROUND($I5347,4))</f>
        <v>0.314</v>
      </c>
      <c r="K5347" s="134">
        <f>IF('2-E-Communication'!$AL$66="no","",ROUND($I5347,4))</f>
        <v>0.314</v>
      </c>
      <c r="L5347" s="134">
        <f>IF('2-E-Communication'!$AL$67="no","",ROUND($I5347,4))</f>
        <v>0.314</v>
      </c>
      <c r="M5347" s="134">
        <f>IF('2-E-Communication'!$AL$68="no","",ROUND($I5347,4))</f>
        <v>0.314</v>
      </c>
    </row>
    <row r="5348" spans="9:13" x14ac:dyDescent="0.25">
      <c r="I5348" s="134">
        <f t="shared" si="277"/>
        <v>0.31500000000000022</v>
      </c>
      <c r="J5348" s="134">
        <f>IF('2-E-Communication'!$AL$65="no","",ROUND($I5348,4))</f>
        <v>0.315</v>
      </c>
      <c r="K5348" s="134">
        <f>IF('2-E-Communication'!$AL$66="no","",ROUND($I5348,4))</f>
        <v>0.315</v>
      </c>
      <c r="L5348" s="134">
        <f>IF('2-E-Communication'!$AL$67="no","",ROUND($I5348,4))</f>
        <v>0.315</v>
      </c>
      <c r="M5348" s="134">
        <f>IF('2-E-Communication'!$AL$68="no","",ROUND($I5348,4))</f>
        <v>0.315</v>
      </c>
    </row>
    <row r="5349" spans="9:13" x14ac:dyDescent="0.25">
      <c r="I5349" s="134">
        <f t="shared" si="277"/>
        <v>0.31600000000000023</v>
      </c>
      <c r="J5349" s="134">
        <f>IF('2-E-Communication'!$AL$65="no","",ROUND($I5349,4))</f>
        <v>0.316</v>
      </c>
      <c r="K5349" s="134">
        <f>IF('2-E-Communication'!$AL$66="no","",ROUND($I5349,4))</f>
        <v>0.316</v>
      </c>
      <c r="L5349" s="134">
        <f>IF('2-E-Communication'!$AL$67="no","",ROUND($I5349,4))</f>
        <v>0.316</v>
      </c>
      <c r="M5349" s="134">
        <f>IF('2-E-Communication'!$AL$68="no","",ROUND($I5349,4))</f>
        <v>0.316</v>
      </c>
    </row>
    <row r="5350" spans="9:13" x14ac:dyDescent="0.25">
      <c r="I5350" s="134">
        <f t="shared" si="277"/>
        <v>0.31700000000000023</v>
      </c>
      <c r="J5350" s="134">
        <f>IF('2-E-Communication'!$AL$65="no","",ROUND($I5350,4))</f>
        <v>0.317</v>
      </c>
      <c r="K5350" s="134">
        <f>IF('2-E-Communication'!$AL$66="no","",ROUND($I5350,4))</f>
        <v>0.317</v>
      </c>
      <c r="L5350" s="134">
        <f>IF('2-E-Communication'!$AL$67="no","",ROUND($I5350,4))</f>
        <v>0.317</v>
      </c>
      <c r="M5350" s="134">
        <f>IF('2-E-Communication'!$AL$68="no","",ROUND($I5350,4))</f>
        <v>0.317</v>
      </c>
    </row>
    <row r="5351" spans="9:13" x14ac:dyDescent="0.25">
      <c r="I5351" s="134">
        <f t="shared" si="277"/>
        <v>0.31800000000000023</v>
      </c>
      <c r="J5351" s="134">
        <f>IF('2-E-Communication'!$AL$65="no","",ROUND($I5351,4))</f>
        <v>0.318</v>
      </c>
      <c r="K5351" s="134">
        <f>IF('2-E-Communication'!$AL$66="no","",ROUND($I5351,4))</f>
        <v>0.318</v>
      </c>
      <c r="L5351" s="134">
        <f>IF('2-E-Communication'!$AL$67="no","",ROUND($I5351,4))</f>
        <v>0.318</v>
      </c>
      <c r="M5351" s="134">
        <f>IF('2-E-Communication'!$AL$68="no","",ROUND($I5351,4))</f>
        <v>0.318</v>
      </c>
    </row>
    <row r="5352" spans="9:13" x14ac:dyDescent="0.25">
      <c r="I5352" s="134">
        <f t="shared" si="277"/>
        <v>0.31900000000000023</v>
      </c>
      <c r="J5352" s="134">
        <f>IF('2-E-Communication'!$AL$65="no","",ROUND($I5352,4))</f>
        <v>0.31900000000000001</v>
      </c>
      <c r="K5352" s="134">
        <f>IF('2-E-Communication'!$AL$66="no","",ROUND($I5352,4))</f>
        <v>0.31900000000000001</v>
      </c>
      <c r="L5352" s="134">
        <f>IF('2-E-Communication'!$AL$67="no","",ROUND($I5352,4))</f>
        <v>0.31900000000000001</v>
      </c>
      <c r="M5352" s="134">
        <f>IF('2-E-Communication'!$AL$68="no","",ROUND($I5352,4))</f>
        <v>0.31900000000000001</v>
      </c>
    </row>
    <row r="5353" spans="9:13" x14ac:dyDescent="0.25">
      <c r="I5353" s="134">
        <f t="shared" si="277"/>
        <v>0.32000000000000023</v>
      </c>
      <c r="J5353" s="134">
        <f>IF('2-E-Communication'!$AL$65="no","",ROUND($I5353,4))</f>
        <v>0.32</v>
      </c>
      <c r="K5353" s="134">
        <f>IF('2-E-Communication'!$AL$66="no","",ROUND($I5353,4))</f>
        <v>0.32</v>
      </c>
      <c r="L5353" s="134">
        <f>IF('2-E-Communication'!$AL$67="no","",ROUND($I5353,4))</f>
        <v>0.32</v>
      </c>
      <c r="M5353" s="134">
        <f>IF('2-E-Communication'!$AL$68="no","",ROUND($I5353,4))</f>
        <v>0.32</v>
      </c>
    </row>
    <row r="5354" spans="9:13" x14ac:dyDescent="0.25">
      <c r="I5354" s="134">
        <f t="shared" si="277"/>
        <v>0.32100000000000023</v>
      </c>
      <c r="J5354" s="134">
        <f>IF('2-E-Communication'!$AL$65="no","",ROUND($I5354,4))</f>
        <v>0.32100000000000001</v>
      </c>
      <c r="K5354" s="134">
        <f>IF('2-E-Communication'!$AL$66="no","",ROUND($I5354,4))</f>
        <v>0.32100000000000001</v>
      </c>
      <c r="L5354" s="134">
        <f>IF('2-E-Communication'!$AL$67="no","",ROUND($I5354,4))</f>
        <v>0.32100000000000001</v>
      </c>
      <c r="M5354" s="134">
        <f>IF('2-E-Communication'!$AL$68="no","",ROUND($I5354,4))</f>
        <v>0.32100000000000001</v>
      </c>
    </row>
    <row r="5355" spans="9:13" x14ac:dyDescent="0.25">
      <c r="I5355" s="134">
        <f t="shared" si="277"/>
        <v>0.32200000000000023</v>
      </c>
      <c r="J5355" s="134">
        <f>IF('2-E-Communication'!$AL$65="no","",ROUND($I5355,4))</f>
        <v>0.32200000000000001</v>
      </c>
      <c r="K5355" s="134">
        <f>IF('2-E-Communication'!$AL$66="no","",ROUND($I5355,4))</f>
        <v>0.32200000000000001</v>
      </c>
      <c r="L5355" s="134">
        <f>IF('2-E-Communication'!$AL$67="no","",ROUND($I5355,4))</f>
        <v>0.32200000000000001</v>
      </c>
      <c r="M5355" s="134">
        <f>IF('2-E-Communication'!$AL$68="no","",ROUND($I5355,4))</f>
        <v>0.32200000000000001</v>
      </c>
    </row>
    <row r="5356" spans="9:13" x14ac:dyDescent="0.25">
      <c r="I5356" s="134">
        <f t="shared" si="277"/>
        <v>0.32300000000000023</v>
      </c>
      <c r="J5356" s="134">
        <f>IF('2-E-Communication'!$AL$65="no","",ROUND($I5356,4))</f>
        <v>0.32300000000000001</v>
      </c>
      <c r="K5356" s="134">
        <f>IF('2-E-Communication'!$AL$66="no","",ROUND($I5356,4))</f>
        <v>0.32300000000000001</v>
      </c>
      <c r="L5356" s="134">
        <f>IF('2-E-Communication'!$AL$67="no","",ROUND($I5356,4))</f>
        <v>0.32300000000000001</v>
      </c>
      <c r="M5356" s="134">
        <f>IF('2-E-Communication'!$AL$68="no","",ROUND($I5356,4))</f>
        <v>0.32300000000000001</v>
      </c>
    </row>
    <row r="5357" spans="9:13" x14ac:dyDescent="0.25">
      <c r="I5357" s="134">
        <f t="shared" si="277"/>
        <v>0.32400000000000023</v>
      </c>
      <c r="J5357" s="134">
        <f>IF('2-E-Communication'!$AL$65="no","",ROUND($I5357,4))</f>
        <v>0.32400000000000001</v>
      </c>
      <c r="K5357" s="134">
        <f>IF('2-E-Communication'!$AL$66="no","",ROUND($I5357,4))</f>
        <v>0.32400000000000001</v>
      </c>
      <c r="L5357" s="134">
        <f>IF('2-E-Communication'!$AL$67="no","",ROUND($I5357,4))</f>
        <v>0.32400000000000001</v>
      </c>
      <c r="M5357" s="134">
        <f>IF('2-E-Communication'!$AL$68="no","",ROUND($I5357,4))</f>
        <v>0.32400000000000001</v>
      </c>
    </row>
    <row r="5358" spans="9:13" x14ac:dyDescent="0.25">
      <c r="I5358" s="134">
        <f t="shared" si="277"/>
        <v>0.32500000000000023</v>
      </c>
      <c r="J5358" s="134">
        <f>IF('2-E-Communication'!$AL$65="no","",ROUND($I5358,4))</f>
        <v>0.32500000000000001</v>
      </c>
      <c r="K5358" s="134">
        <f>IF('2-E-Communication'!$AL$66="no","",ROUND($I5358,4))</f>
        <v>0.32500000000000001</v>
      </c>
      <c r="L5358" s="134">
        <f>IF('2-E-Communication'!$AL$67="no","",ROUND($I5358,4))</f>
        <v>0.32500000000000001</v>
      </c>
      <c r="M5358" s="134">
        <f>IF('2-E-Communication'!$AL$68="no","",ROUND($I5358,4))</f>
        <v>0.32500000000000001</v>
      </c>
    </row>
    <row r="5359" spans="9:13" x14ac:dyDescent="0.25">
      <c r="I5359" s="134">
        <f t="shared" si="277"/>
        <v>0.32600000000000023</v>
      </c>
      <c r="J5359" s="134">
        <f>IF('2-E-Communication'!$AL$65="no","",ROUND($I5359,4))</f>
        <v>0.32600000000000001</v>
      </c>
      <c r="K5359" s="134">
        <f>IF('2-E-Communication'!$AL$66="no","",ROUND($I5359,4))</f>
        <v>0.32600000000000001</v>
      </c>
      <c r="L5359" s="134">
        <f>IF('2-E-Communication'!$AL$67="no","",ROUND($I5359,4))</f>
        <v>0.32600000000000001</v>
      </c>
      <c r="M5359" s="134">
        <f>IF('2-E-Communication'!$AL$68="no","",ROUND($I5359,4))</f>
        <v>0.32600000000000001</v>
      </c>
    </row>
    <row r="5360" spans="9:13" x14ac:dyDescent="0.25">
      <c r="I5360" s="134">
        <f t="shared" si="277"/>
        <v>0.32700000000000023</v>
      </c>
      <c r="J5360" s="134">
        <f>IF('2-E-Communication'!$AL$65="no","",ROUND($I5360,4))</f>
        <v>0.32700000000000001</v>
      </c>
      <c r="K5360" s="134">
        <f>IF('2-E-Communication'!$AL$66="no","",ROUND($I5360,4))</f>
        <v>0.32700000000000001</v>
      </c>
      <c r="L5360" s="134">
        <f>IF('2-E-Communication'!$AL$67="no","",ROUND($I5360,4))</f>
        <v>0.32700000000000001</v>
      </c>
      <c r="M5360" s="134">
        <f>IF('2-E-Communication'!$AL$68="no","",ROUND($I5360,4))</f>
        <v>0.32700000000000001</v>
      </c>
    </row>
    <row r="5361" spans="9:13" x14ac:dyDescent="0.25">
      <c r="I5361" s="134">
        <f t="shared" si="277"/>
        <v>0.32800000000000024</v>
      </c>
      <c r="J5361" s="134">
        <f>IF('2-E-Communication'!$AL$65="no","",ROUND($I5361,4))</f>
        <v>0.32800000000000001</v>
      </c>
      <c r="K5361" s="134">
        <f>IF('2-E-Communication'!$AL$66="no","",ROUND($I5361,4))</f>
        <v>0.32800000000000001</v>
      </c>
      <c r="L5361" s="134">
        <f>IF('2-E-Communication'!$AL$67="no","",ROUND($I5361,4))</f>
        <v>0.32800000000000001</v>
      </c>
      <c r="M5361" s="134">
        <f>IF('2-E-Communication'!$AL$68="no","",ROUND($I5361,4))</f>
        <v>0.32800000000000001</v>
      </c>
    </row>
    <row r="5362" spans="9:13" x14ac:dyDescent="0.25">
      <c r="I5362" s="134">
        <f t="shared" si="277"/>
        <v>0.32900000000000024</v>
      </c>
      <c r="J5362" s="134">
        <f>IF('2-E-Communication'!$AL$65="no","",ROUND($I5362,4))</f>
        <v>0.32900000000000001</v>
      </c>
      <c r="K5362" s="134">
        <f>IF('2-E-Communication'!$AL$66="no","",ROUND($I5362,4))</f>
        <v>0.32900000000000001</v>
      </c>
      <c r="L5362" s="134">
        <f>IF('2-E-Communication'!$AL$67="no","",ROUND($I5362,4))</f>
        <v>0.32900000000000001</v>
      </c>
      <c r="M5362" s="134">
        <f>IF('2-E-Communication'!$AL$68="no","",ROUND($I5362,4))</f>
        <v>0.32900000000000001</v>
      </c>
    </row>
    <row r="5363" spans="9:13" x14ac:dyDescent="0.25">
      <c r="I5363" s="134">
        <f t="shared" si="277"/>
        <v>0.33000000000000024</v>
      </c>
      <c r="J5363" s="134">
        <f>IF('2-E-Communication'!$AL$65="no","",ROUND($I5363,4))</f>
        <v>0.33</v>
      </c>
      <c r="K5363" s="134">
        <f>IF('2-E-Communication'!$AL$66="no","",ROUND($I5363,4))</f>
        <v>0.33</v>
      </c>
      <c r="L5363" s="134">
        <f>IF('2-E-Communication'!$AL$67="no","",ROUND($I5363,4))</f>
        <v>0.33</v>
      </c>
      <c r="M5363" s="134">
        <f>IF('2-E-Communication'!$AL$68="no","",ROUND($I5363,4))</f>
        <v>0.33</v>
      </c>
    </row>
    <row r="5364" spans="9:13" x14ac:dyDescent="0.25">
      <c r="I5364" s="134">
        <f t="shared" si="277"/>
        <v>0.33100000000000024</v>
      </c>
      <c r="J5364" s="134">
        <f>IF('2-E-Communication'!$AL$65="no","",ROUND($I5364,4))</f>
        <v>0.33100000000000002</v>
      </c>
      <c r="K5364" s="134">
        <f>IF('2-E-Communication'!$AL$66="no","",ROUND($I5364,4))</f>
        <v>0.33100000000000002</v>
      </c>
      <c r="L5364" s="134">
        <f>IF('2-E-Communication'!$AL$67="no","",ROUND($I5364,4))</f>
        <v>0.33100000000000002</v>
      </c>
      <c r="M5364" s="134">
        <f>IF('2-E-Communication'!$AL$68="no","",ROUND($I5364,4))</f>
        <v>0.33100000000000002</v>
      </c>
    </row>
    <row r="5365" spans="9:13" x14ac:dyDescent="0.25">
      <c r="I5365" s="134">
        <f t="shared" si="277"/>
        <v>0.33200000000000024</v>
      </c>
      <c r="J5365" s="134">
        <f>IF('2-E-Communication'!$AL$65="no","",ROUND($I5365,4))</f>
        <v>0.33200000000000002</v>
      </c>
      <c r="K5365" s="134">
        <f>IF('2-E-Communication'!$AL$66="no","",ROUND($I5365,4))</f>
        <v>0.33200000000000002</v>
      </c>
      <c r="L5365" s="134">
        <f>IF('2-E-Communication'!$AL$67="no","",ROUND($I5365,4))</f>
        <v>0.33200000000000002</v>
      </c>
      <c r="M5365" s="134">
        <f>IF('2-E-Communication'!$AL$68="no","",ROUND($I5365,4))</f>
        <v>0.33200000000000002</v>
      </c>
    </row>
    <row r="5366" spans="9:13" x14ac:dyDescent="0.25">
      <c r="I5366" s="134">
        <f t="shared" si="277"/>
        <v>0.33300000000000024</v>
      </c>
      <c r="J5366" s="134">
        <f>IF('2-E-Communication'!$AL$65="no","",ROUND($I5366,4))</f>
        <v>0.33300000000000002</v>
      </c>
      <c r="K5366" s="134">
        <f>IF('2-E-Communication'!$AL$66="no","",ROUND($I5366,4))</f>
        <v>0.33300000000000002</v>
      </c>
      <c r="L5366" s="134">
        <f>IF('2-E-Communication'!$AL$67="no","",ROUND($I5366,4))</f>
        <v>0.33300000000000002</v>
      </c>
      <c r="M5366" s="134">
        <f>IF('2-E-Communication'!$AL$68="no","",ROUND($I5366,4))</f>
        <v>0.33300000000000002</v>
      </c>
    </row>
    <row r="5367" spans="9:13" x14ac:dyDescent="0.25">
      <c r="I5367" s="134">
        <f t="shared" si="277"/>
        <v>0.33400000000000024</v>
      </c>
      <c r="J5367" s="134">
        <f>IF('2-E-Communication'!$AL$65="no","",ROUND($I5367,4))</f>
        <v>0.33400000000000002</v>
      </c>
      <c r="K5367" s="134">
        <f>IF('2-E-Communication'!$AL$66="no","",ROUND($I5367,4))</f>
        <v>0.33400000000000002</v>
      </c>
      <c r="L5367" s="134">
        <f>IF('2-E-Communication'!$AL$67="no","",ROUND($I5367,4))</f>
        <v>0.33400000000000002</v>
      </c>
      <c r="M5367" s="134">
        <f>IF('2-E-Communication'!$AL$68="no","",ROUND($I5367,4))</f>
        <v>0.33400000000000002</v>
      </c>
    </row>
    <row r="5368" spans="9:13" x14ac:dyDescent="0.25">
      <c r="I5368" s="134">
        <f t="shared" si="277"/>
        <v>0.33500000000000024</v>
      </c>
      <c r="J5368" s="134">
        <f>IF('2-E-Communication'!$AL$65="no","",ROUND($I5368,4))</f>
        <v>0.33500000000000002</v>
      </c>
      <c r="K5368" s="134">
        <f>IF('2-E-Communication'!$AL$66="no","",ROUND($I5368,4))</f>
        <v>0.33500000000000002</v>
      </c>
      <c r="L5368" s="134">
        <f>IF('2-E-Communication'!$AL$67="no","",ROUND($I5368,4))</f>
        <v>0.33500000000000002</v>
      </c>
      <c r="M5368" s="134">
        <f>IF('2-E-Communication'!$AL$68="no","",ROUND($I5368,4))</f>
        <v>0.33500000000000002</v>
      </c>
    </row>
    <row r="5369" spans="9:13" x14ac:dyDescent="0.25">
      <c r="I5369" s="134">
        <f t="shared" si="277"/>
        <v>0.33600000000000024</v>
      </c>
      <c r="J5369" s="134">
        <f>IF('2-E-Communication'!$AL$65="no","",ROUND($I5369,4))</f>
        <v>0.33600000000000002</v>
      </c>
      <c r="K5369" s="134">
        <f>IF('2-E-Communication'!$AL$66="no","",ROUND($I5369,4))</f>
        <v>0.33600000000000002</v>
      </c>
      <c r="L5369" s="134">
        <f>IF('2-E-Communication'!$AL$67="no","",ROUND($I5369,4))</f>
        <v>0.33600000000000002</v>
      </c>
      <c r="M5369" s="134">
        <f>IF('2-E-Communication'!$AL$68="no","",ROUND($I5369,4))</f>
        <v>0.33600000000000002</v>
      </c>
    </row>
    <row r="5370" spans="9:13" x14ac:dyDescent="0.25">
      <c r="I5370" s="134">
        <f t="shared" si="277"/>
        <v>0.33700000000000024</v>
      </c>
      <c r="J5370" s="134">
        <f>IF('2-E-Communication'!$AL$65="no","",ROUND($I5370,4))</f>
        <v>0.33700000000000002</v>
      </c>
      <c r="K5370" s="134">
        <f>IF('2-E-Communication'!$AL$66="no","",ROUND($I5370,4))</f>
        <v>0.33700000000000002</v>
      </c>
      <c r="L5370" s="134">
        <f>IF('2-E-Communication'!$AL$67="no","",ROUND($I5370,4))</f>
        <v>0.33700000000000002</v>
      </c>
      <c r="M5370" s="134">
        <f>IF('2-E-Communication'!$AL$68="no","",ROUND($I5370,4))</f>
        <v>0.33700000000000002</v>
      </c>
    </row>
    <row r="5371" spans="9:13" x14ac:dyDescent="0.25">
      <c r="I5371" s="134">
        <f t="shared" si="277"/>
        <v>0.33800000000000024</v>
      </c>
      <c r="J5371" s="134">
        <f>IF('2-E-Communication'!$AL$65="no","",ROUND($I5371,4))</f>
        <v>0.33800000000000002</v>
      </c>
      <c r="K5371" s="134">
        <f>IF('2-E-Communication'!$AL$66="no","",ROUND($I5371,4))</f>
        <v>0.33800000000000002</v>
      </c>
      <c r="L5371" s="134">
        <f>IF('2-E-Communication'!$AL$67="no","",ROUND($I5371,4))</f>
        <v>0.33800000000000002</v>
      </c>
      <c r="M5371" s="134">
        <f>IF('2-E-Communication'!$AL$68="no","",ROUND($I5371,4))</f>
        <v>0.33800000000000002</v>
      </c>
    </row>
    <row r="5372" spans="9:13" x14ac:dyDescent="0.25">
      <c r="I5372" s="134">
        <f t="shared" si="277"/>
        <v>0.33900000000000025</v>
      </c>
      <c r="J5372" s="134">
        <f>IF('2-E-Communication'!$AL$65="no","",ROUND($I5372,4))</f>
        <v>0.33900000000000002</v>
      </c>
      <c r="K5372" s="134">
        <f>IF('2-E-Communication'!$AL$66="no","",ROUND($I5372,4))</f>
        <v>0.33900000000000002</v>
      </c>
      <c r="L5372" s="134">
        <f>IF('2-E-Communication'!$AL$67="no","",ROUND($I5372,4))</f>
        <v>0.33900000000000002</v>
      </c>
      <c r="M5372" s="134">
        <f>IF('2-E-Communication'!$AL$68="no","",ROUND($I5372,4))</f>
        <v>0.33900000000000002</v>
      </c>
    </row>
    <row r="5373" spans="9:13" x14ac:dyDescent="0.25">
      <c r="I5373" s="134">
        <f t="shared" si="277"/>
        <v>0.34000000000000025</v>
      </c>
      <c r="J5373" s="134">
        <f>IF('2-E-Communication'!$AL$65="no","",ROUND($I5373,4))</f>
        <v>0.34</v>
      </c>
      <c r="K5373" s="134">
        <f>IF('2-E-Communication'!$AL$66="no","",ROUND($I5373,4))</f>
        <v>0.34</v>
      </c>
      <c r="L5373" s="134">
        <f>IF('2-E-Communication'!$AL$67="no","",ROUND($I5373,4))</f>
        <v>0.34</v>
      </c>
      <c r="M5373" s="134">
        <f>IF('2-E-Communication'!$AL$68="no","",ROUND($I5373,4))</f>
        <v>0.34</v>
      </c>
    </row>
    <row r="5374" spans="9:13" x14ac:dyDescent="0.25">
      <c r="I5374" s="134">
        <f t="shared" si="277"/>
        <v>0.34100000000000025</v>
      </c>
      <c r="J5374" s="134">
        <f>IF('2-E-Communication'!$AL$65="no","",ROUND($I5374,4))</f>
        <v>0.34100000000000003</v>
      </c>
      <c r="K5374" s="134">
        <f>IF('2-E-Communication'!$AL$66="no","",ROUND($I5374,4))</f>
        <v>0.34100000000000003</v>
      </c>
      <c r="L5374" s="134">
        <f>IF('2-E-Communication'!$AL$67="no","",ROUND($I5374,4))</f>
        <v>0.34100000000000003</v>
      </c>
      <c r="M5374" s="134">
        <f>IF('2-E-Communication'!$AL$68="no","",ROUND($I5374,4))</f>
        <v>0.34100000000000003</v>
      </c>
    </row>
    <row r="5375" spans="9:13" x14ac:dyDescent="0.25">
      <c r="I5375" s="134">
        <f t="shared" si="277"/>
        <v>0.34200000000000025</v>
      </c>
      <c r="J5375" s="134">
        <f>IF('2-E-Communication'!$AL$65="no","",ROUND($I5375,4))</f>
        <v>0.34200000000000003</v>
      </c>
      <c r="K5375" s="134">
        <f>IF('2-E-Communication'!$AL$66="no","",ROUND($I5375,4))</f>
        <v>0.34200000000000003</v>
      </c>
      <c r="L5375" s="134">
        <f>IF('2-E-Communication'!$AL$67="no","",ROUND($I5375,4))</f>
        <v>0.34200000000000003</v>
      </c>
      <c r="M5375" s="134">
        <f>IF('2-E-Communication'!$AL$68="no","",ROUND($I5375,4))</f>
        <v>0.34200000000000003</v>
      </c>
    </row>
    <row r="5376" spans="9:13" x14ac:dyDescent="0.25">
      <c r="I5376" s="134">
        <f t="shared" si="277"/>
        <v>0.34300000000000025</v>
      </c>
      <c r="J5376" s="134">
        <f>IF('2-E-Communication'!$AL$65="no","",ROUND($I5376,4))</f>
        <v>0.34300000000000003</v>
      </c>
      <c r="K5376" s="134">
        <f>IF('2-E-Communication'!$AL$66="no","",ROUND($I5376,4))</f>
        <v>0.34300000000000003</v>
      </c>
      <c r="L5376" s="134">
        <f>IF('2-E-Communication'!$AL$67="no","",ROUND($I5376,4))</f>
        <v>0.34300000000000003</v>
      </c>
      <c r="M5376" s="134">
        <f>IF('2-E-Communication'!$AL$68="no","",ROUND($I5376,4))</f>
        <v>0.34300000000000003</v>
      </c>
    </row>
    <row r="5377" spans="9:13" x14ac:dyDescent="0.25">
      <c r="I5377" s="134">
        <f t="shared" si="277"/>
        <v>0.34400000000000025</v>
      </c>
      <c r="J5377" s="134">
        <f>IF('2-E-Communication'!$AL$65="no","",ROUND($I5377,4))</f>
        <v>0.34399999999999997</v>
      </c>
      <c r="K5377" s="134">
        <f>IF('2-E-Communication'!$AL$66="no","",ROUND($I5377,4))</f>
        <v>0.34399999999999997</v>
      </c>
      <c r="L5377" s="134">
        <f>IF('2-E-Communication'!$AL$67="no","",ROUND($I5377,4))</f>
        <v>0.34399999999999997</v>
      </c>
      <c r="M5377" s="134">
        <f>IF('2-E-Communication'!$AL$68="no","",ROUND($I5377,4))</f>
        <v>0.34399999999999997</v>
      </c>
    </row>
    <row r="5378" spans="9:13" x14ac:dyDescent="0.25">
      <c r="I5378" s="134">
        <f t="shared" si="277"/>
        <v>0.34500000000000025</v>
      </c>
      <c r="J5378" s="134">
        <f>IF('2-E-Communication'!$AL$65="no","",ROUND($I5378,4))</f>
        <v>0.34499999999999997</v>
      </c>
      <c r="K5378" s="134">
        <f>IF('2-E-Communication'!$AL$66="no","",ROUND($I5378,4))</f>
        <v>0.34499999999999997</v>
      </c>
      <c r="L5378" s="134">
        <f>IF('2-E-Communication'!$AL$67="no","",ROUND($I5378,4))</f>
        <v>0.34499999999999997</v>
      </c>
      <c r="M5378" s="134">
        <f>IF('2-E-Communication'!$AL$68="no","",ROUND($I5378,4))</f>
        <v>0.34499999999999997</v>
      </c>
    </row>
    <row r="5379" spans="9:13" x14ac:dyDescent="0.25">
      <c r="I5379" s="134">
        <f t="shared" si="277"/>
        <v>0.34600000000000025</v>
      </c>
      <c r="J5379" s="134">
        <f>IF('2-E-Communication'!$AL$65="no","",ROUND($I5379,4))</f>
        <v>0.34599999999999997</v>
      </c>
      <c r="K5379" s="134">
        <f>IF('2-E-Communication'!$AL$66="no","",ROUND($I5379,4))</f>
        <v>0.34599999999999997</v>
      </c>
      <c r="L5379" s="134">
        <f>IF('2-E-Communication'!$AL$67="no","",ROUND($I5379,4))</f>
        <v>0.34599999999999997</v>
      </c>
      <c r="M5379" s="134">
        <f>IF('2-E-Communication'!$AL$68="no","",ROUND($I5379,4))</f>
        <v>0.34599999999999997</v>
      </c>
    </row>
    <row r="5380" spans="9:13" x14ac:dyDescent="0.25">
      <c r="I5380" s="134">
        <f t="shared" si="277"/>
        <v>0.34700000000000025</v>
      </c>
      <c r="J5380" s="134">
        <f>IF('2-E-Communication'!$AL$65="no","",ROUND($I5380,4))</f>
        <v>0.34699999999999998</v>
      </c>
      <c r="K5380" s="134">
        <f>IF('2-E-Communication'!$AL$66="no","",ROUND($I5380,4))</f>
        <v>0.34699999999999998</v>
      </c>
      <c r="L5380" s="134">
        <f>IF('2-E-Communication'!$AL$67="no","",ROUND($I5380,4))</f>
        <v>0.34699999999999998</v>
      </c>
      <c r="M5380" s="134">
        <f>IF('2-E-Communication'!$AL$68="no","",ROUND($I5380,4))</f>
        <v>0.34699999999999998</v>
      </c>
    </row>
    <row r="5381" spans="9:13" x14ac:dyDescent="0.25">
      <c r="I5381" s="134">
        <f t="shared" si="277"/>
        <v>0.34800000000000025</v>
      </c>
      <c r="J5381" s="134">
        <f>IF('2-E-Communication'!$AL$65="no","",ROUND($I5381,4))</f>
        <v>0.34799999999999998</v>
      </c>
      <c r="K5381" s="134">
        <f>IF('2-E-Communication'!$AL$66="no","",ROUND($I5381,4))</f>
        <v>0.34799999999999998</v>
      </c>
      <c r="L5381" s="134">
        <f>IF('2-E-Communication'!$AL$67="no","",ROUND($I5381,4))</f>
        <v>0.34799999999999998</v>
      </c>
      <c r="M5381" s="134">
        <f>IF('2-E-Communication'!$AL$68="no","",ROUND($I5381,4))</f>
        <v>0.34799999999999998</v>
      </c>
    </row>
    <row r="5382" spans="9:13" x14ac:dyDescent="0.25">
      <c r="I5382" s="134">
        <f t="shared" si="277"/>
        <v>0.34900000000000025</v>
      </c>
      <c r="J5382" s="134">
        <f>IF('2-E-Communication'!$AL$65="no","",ROUND($I5382,4))</f>
        <v>0.34899999999999998</v>
      </c>
      <c r="K5382" s="134">
        <f>IF('2-E-Communication'!$AL$66="no","",ROUND($I5382,4))</f>
        <v>0.34899999999999998</v>
      </c>
      <c r="L5382" s="134">
        <f>IF('2-E-Communication'!$AL$67="no","",ROUND($I5382,4))</f>
        <v>0.34899999999999998</v>
      </c>
      <c r="M5382" s="134">
        <f>IF('2-E-Communication'!$AL$68="no","",ROUND($I5382,4))</f>
        <v>0.34899999999999998</v>
      </c>
    </row>
    <row r="5383" spans="9:13" x14ac:dyDescent="0.25">
      <c r="I5383" s="134">
        <f t="shared" si="277"/>
        <v>0.35000000000000026</v>
      </c>
      <c r="J5383" s="134">
        <f>IF('2-E-Communication'!$AL$65="no","",ROUND($I5383,4))</f>
        <v>0.35</v>
      </c>
      <c r="K5383" s="134">
        <f>IF('2-E-Communication'!$AL$66="no","",ROUND($I5383,4))</f>
        <v>0.35</v>
      </c>
      <c r="L5383" s="134">
        <f>IF('2-E-Communication'!$AL$67="no","",ROUND($I5383,4))</f>
        <v>0.35</v>
      </c>
      <c r="M5383" s="134">
        <f>IF('2-E-Communication'!$AL$68="no","",ROUND($I5383,4))</f>
        <v>0.35</v>
      </c>
    </row>
    <row r="5384" spans="9:13" x14ac:dyDescent="0.25">
      <c r="I5384" s="134">
        <f t="shared" si="277"/>
        <v>0.35100000000000026</v>
      </c>
      <c r="J5384" s="134">
        <f>IF('2-E-Communication'!$AL$65="no","",ROUND($I5384,4))</f>
        <v>0.35099999999999998</v>
      </c>
      <c r="K5384" s="134">
        <f>IF('2-E-Communication'!$AL$66="no","",ROUND($I5384,4))</f>
        <v>0.35099999999999998</v>
      </c>
      <c r="L5384" s="134">
        <f>IF('2-E-Communication'!$AL$67="no","",ROUND($I5384,4))</f>
        <v>0.35099999999999998</v>
      </c>
      <c r="M5384" s="134">
        <f>IF('2-E-Communication'!$AL$68="no","",ROUND($I5384,4))</f>
        <v>0.35099999999999998</v>
      </c>
    </row>
    <row r="5385" spans="9:13" x14ac:dyDescent="0.25">
      <c r="I5385" s="134">
        <f t="shared" si="277"/>
        <v>0.35200000000000026</v>
      </c>
      <c r="J5385" s="134">
        <f>IF('2-E-Communication'!$AL$65="no","",ROUND($I5385,4))</f>
        <v>0.35199999999999998</v>
      </c>
      <c r="K5385" s="134">
        <f>IF('2-E-Communication'!$AL$66="no","",ROUND($I5385,4))</f>
        <v>0.35199999999999998</v>
      </c>
      <c r="L5385" s="134">
        <f>IF('2-E-Communication'!$AL$67="no","",ROUND($I5385,4))</f>
        <v>0.35199999999999998</v>
      </c>
      <c r="M5385" s="134">
        <f>IF('2-E-Communication'!$AL$68="no","",ROUND($I5385,4))</f>
        <v>0.35199999999999998</v>
      </c>
    </row>
    <row r="5386" spans="9:13" x14ac:dyDescent="0.25">
      <c r="I5386" s="134">
        <f t="shared" si="277"/>
        <v>0.35300000000000026</v>
      </c>
      <c r="J5386" s="134">
        <f>IF('2-E-Communication'!$AL$65="no","",ROUND($I5386,4))</f>
        <v>0.35299999999999998</v>
      </c>
      <c r="K5386" s="134">
        <f>IF('2-E-Communication'!$AL$66="no","",ROUND($I5386,4))</f>
        <v>0.35299999999999998</v>
      </c>
      <c r="L5386" s="134">
        <f>IF('2-E-Communication'!$AL$67="no","",ROUND($I5386,4))</f>
        <v>0.35299999999999998</v>
      </c>
      <c r="M5386" s="134">
        <f>IF('2-E-Communication'!$AL$68="no","",ROUND($I5386,4))</f>
        <v>0.35299999999999998</v>
      </c>
    </row>
    <row r="5387" spans="9:13" x14ac:dyDescent="0.25">
      <c r="I5387" s="134">
        <f t="shared" si="277"/>
        <v>0.35400000000000026</v>
      </c>
      <c r="J5387" s="134">
        <f>IF('2-E-Communication'!$AL$65="no","",ROUND($I5387,4))</f>
        <v>0.35399999999999998</v>
      </c>
      <c r="K5387" s="134">
        <f>IF('2-E-Communication'!$AL$66="no","",ROUND($I5387,4))</f>
        <v>0.35399999999999998</v>
      </c>
      <c r="L5387" s="134">
        <f>IF('2-E-Communication'!$AL$67="no","",ROUND($I5387,4))</f>
        <v>0.35399999999999998</v>
      </c>
      <c r="M5387" s="134">
        <f>IF('2-E-Communication'!$AL$68="no","",ROUND($I5387,4))</f>
        <v>0.35399999999999998</v>
      </c>
    </row>
    <row r="5388" spans="9:13" x14ac:dyDescent="0.25">
      <c r="I5388" s="134">
        <f t="shared" si="277"/>
        <v>0.35500000000000026</v>
      </c>
      <c r="J5388" s="134">
        <f>IF('2-E-Communication'!$AL$65="no","",ROUND($I5388,4))</f>
        <v>0.35499999999999998</v>
      </c>
      <c r="K5388" s="134">
        <f>IF('2-E-Communication'!$AL$66="no","",ROUND($I5388,4))</f>
        <v>0.35499999999999998</v>
      </c>
      <c r="L5388" s="134">
        <f>IF('2-E-Communication'!$AL$67="no","",ROUND($I5388,4))</f>
        <v>0.35499999999999998</v>
      </c>
      <c r="M5388" s="134">
        <f>IF('2-E-Communication'!$AL$68="no","",ROUND($I5388,4))</f>
        <v>0.35499999999999998</v>
      </c>
    </row>
    <row r="5389" spans="9:13" x14ac:dyDescent="0.25">
      <c r="I5389" s="134">
        <f t="shared" si="277"/>
        <v>0.35600000000000026</v>
      </c>
      <c r="J5389" s="134">
        <f>IF('2-E-Communication'!$AL$65="no","",ROUND($I5389,4))</f>
        <v>0.35599999999999998</v>
      </c>
      <c r="K5389" s="134">
        <f>IF('2-E-Communication'!$AL$66="no","",ROUND($I5389,4))</f>
        <v>0.35599999999999998</v>
      </c>
      <c r="L5389" s="134">
        <f>IF('2-E-Communication'!$AL$67="no","",ROUND($I5389,4))</f>
        <v>0.35599999999999998</v>
      </c>
      <c r="M5389" s="134">
        <f>IF('2-E-Communication'!$AL$68="no","",ROUND($I5389,4))</f>
        <v>0.35599999999999998</v>
      </c>
    </row>
    <row r="5390" spans="9:13" x14ac:dyDescent="0.25">
      <c r="I5390" s="134">
        <f t="shared" si="277"/>
        <v>0.35700000000000026</v>
      </c>
      <c r="J5390" s="134">
        <f>IF('2-E-Communication'!$AL$65="no","",ROUND($I5390,4))</f>
        <v>0.35699999999999998</v>
      </c>
      <c r="K5390" s="134">
        <f>IF('2-E-Communication'!$AL$66="no","",ROUND($I5390,4))</f>
        <v>0.35699999999999998</v>
      </c>
      <c r="L5390" s="134">
        <f>IF('2-E-Communication'!$AL$67="no","",ROUND($I5390,4))</f>
        <v>0.35699999999999998</v>
      </c>
      <c r="M5390" s="134">
        <f>IF('2-E-Communication'!$AL$68="no","",ROUND($I5390,4))</f>
        <v>0.35699999999999998</v>
      </c>
    </row>
    <row r="5391" spans="9:13" x14ac:dyDescent="0.25">
      <c r="I5391" s="134">
        <f t="shared" si="277"/>
        <v>0.35800000000000026</v>
      </c>
      <c r="J5391" s="134">
        <f>IF('2-E-Communication'!$AL$65="no","",ROUND($I5391,4))</f>
        <v>0.35799999999999998</v>
      </c>
      <c r="K5391" s="134">
        <f>IF('2-E-Communication'!$AL$66="no","",ROUND($I5391,4))</f>
        <v>0.35799999999999998</v>
      </c>
      <c r="L5391" s="134">
        <f>IF('2-E-Communication'!$AL$67="no","",ROUND($I5391,4))</f>
        <v>0.35799999999999998</v>
      </c>
      <c r="M5391" s="134">
        <f>IF('2-E-Communication'!$AL$68="no","",ROUND($I5391,4))</f>
        <v>0.35799999999999998</v>
      </c>
    </row>
    <row r="5392" spans="9:13" x14ac:dyDescent="0.25">
      <c r="I5392" s="134">
        <f t="shared" si="277"/>
        <v>0.35900000000000026</v>
      </c>
      <c r="J5392" s="134">
        <f>IF('2-E-Communication'!$AL$65="no","",ROUND($I5392,4))</f>
        <v>0.35899999999999999</v>
      </c>
      <c r="K5392" s="134">
        <f>IF('2-E-Communication'!$AL$66="no","",ROUND($I5392,4))</f>
        <v>0.35899999999999999</v>
      </c>
      <c r="L5392" s="134">
        <f>IF('2-E-Communication'!$AL$67="no","",ROUND($I5392,4))</f>
        <v>0.35899999999999999</v>
      </c>
      <c r="M5392" s="134">
        <f>IF('2-E-Communication'!$AL$68="no","",ROUND($I5392,4))</f>
        <v>0.35899999999999999</v>
      </c>
    </row>
    <row r="5393" spans="9:13" x14ac:dyDescent="0.25">
      <c r="I5393" s="134">
        <f t="shared" si="277"/>
        <v>0.36000000000000026</v>
      </c>
      <c r="J5393" s="134">
        <f>IF('2-E-Communication'!$AL$65="no","",ROUND($I5393,4))</f>
        <v>0.36</v>
      </c>
      <c r="K5393" s="134">
        <f>IF('2-E-Communication'!$AL$66="no","",ROUND($I5393,4))</f>
        <v>0.36</v>
      </c>
      <c r="L5393" s="134">
        <f>IF('2-E-Communication'!$AL$67="no","",ROUND($I5393,4))</f>
        <v>0.36</v>
      </c>
      <c r="M5393" s="134">
        <f>IF('2-E-Communication'!$AL$68="no","",ROUND($I5393,4))</f>
        <v>0.36</v>
      </c>
    </row>
    <row r="5394" spans="9:13" x14ac:dyDescent="0.25">
      <c r="I5394" s="134">
        <f t="shared" si="277"/>
        <v>0.36100000000000027</v>
      </c>
      <c r="J5394" s="134">
        <f>IF('2-E-Communication'!$AL$65="no","",ROUND($I5394,4))</f>
        <v>0.36099999999999999</v>
      </c>
      <c r="K5394" s="134">
        <f>IF('2-E-Communication'!$AL$66="no","",ROUND($I5394,4))</f>
        <v>0.36099999999999999</v>
      </c>
      <c r="L5394" s="134">
        <f>IF('2-E-Communication'!$AL$67="no","",ROUND($I5394,4))</f>
        <v>0.36099999999999999</v>
      </c>
      <c r="M5394" s="134">
        <f>IF('2-E-Communication'!$AL$68="no","",ROUND($I5394,4))</f>
        <v>0.36099999999999999</v>
      </c>
    </row>
    <row r="5395" spans="9:13" x14ac:dyDescent="0.25">
      <c r="I5395" s="134">
        <f t="shared" si="277"/>
        <v>0.36200000000000027</v>
      </c>
      <c r="J5395" s="134">
        <f>IF('2-E-Communication'!$AL$65="no","",ROUND($I5395,4))</f>
        <v>0.36199999999999999</v>
      </c>
      <c r="K5395" s="134">
        <f>IF('2-E-Communication'!$AL$66="no","",ROUND($I5395,4))</f>
        <v>0.36199999999999999</v>
      </c>
      <c r="L5395" s="134">
        <f>IF('2-E-Communication'!$AL$67="no","",ROUND($I5395,4))</f>
        <v>0.36199999999999999</v>
      </c>
      <c r="M5395" s="134">
        <f>IF('2-E-Communication'!$AL$68="no","",ROUND($I5395,4))</f>
        <v>0.36199999999999999</v>
      </c>
    </row>
    <row r="5396" spans="9:13" x14ac:dyDescent="0.25">
      <c r="I5396" s="134">
        <f t="shared" si="277"/>
        <v>0.36300000000000027</v>
      </c>
      <c r="J5396" s="134">
        <f>IF('2-E-Communication'!$AL$65="no","",ROUND($I5396,4))</f>
        <v>0.36299999999999999</v>
      </c>
      <c r="K5396" s="134">
        <f>IF('2-E-Communication'!$AL$66="no","",ROUND($I5396,4))</f>
        <v>0.36299999999999999</v>
      </c>
      <c r="L5396" s="134">
        <f>IF('2-E-Communication'!$AL$67="no","",ROUND($I5396,4))</f>
        <v>0.36299999999999999</v>
      </c>
      <c r="M5396" s="134">
        <f>IF('2-E-Communication'!$AL$68="no","",ROUND($I5396,4))</f>
        <v>0.36299999999999999</v>
      </c>
    </row>
    <row r="5397" spans="9:13" x14ac:dyDescent="0.25">
      <c r="I5397" s="134">
        <f t="shared" si="277"/>
        <v>0.36400000000000027</v>
      </c>
      <c r="J5397" s="134">
        <f>IF('2-E-Communication'!$AL$65="no","",ROUND($I5397,4))</f>
        <v>0.36399999999999999</v>
      </c>
      <c r="K5397" s="134">
        <f>IF('2-E-Communication'!$AL$66="no","",ROUND($I5397,4))</f>
        <v>0.36399999999999999</v>
      </c>
      <c r="L5397" s="134">
        <f>IF('2-E-Communication'!$AL$67="no","",ROUND($I5397,4))</f>
        <v>0.36399999999999999</v>
      </c>
      <c r="M5397" s="134">
        <f>IF('2-E-Communication'!$AL$68="no","",ROUND($I5397,4))</f>
        <v>0.36399999999999999</v>
      </c>
    </row>
    <row r="5398" spans="9:13" x14ac:dyDescent="0.25">
      <c r="I5398" s="134">
        <f t="shared" si="277"/>
        <v>0.36500000000000027</v>
      </c>
      <c r="J5398" s="134">
        <f>IF('2-E-Communication'!$AL$65="no","",ROUND($I5398,4))</f>
        <v>0.36499999999999999</v>
      </c>
      <c r="K5398" s="134">
        <f>IF('2-E-Communication'!$AL$66="no","",ROUND($I5398,4))</f>
        <v>0.36499999999999999</v>
      </c>
      <c r="L5398" s="134">
        <f>IF('2-E-Communication'!$AL$67="no","",ROUND($I5398,4))</f>
        <v>0.36499999999999999</v>
      </c>
      <c r="M5398" s="134">
        <f>IF('2-E-Communication'!$AL$68="no","",ROUND($I5398,4))</f>
        <v>0.36499999999999999</v>
      </c>
    </row>
    <row r="5399" spans="9:13" x14ac:dyDescent="0.25">
      <c r="I5399" s="134">
        <f t="shared" si="277"/>
        <v>0.36600000000000027</v>
      </c>
      <c r="J5399" s="134">
        <f>IF('2-E-Communication'!$AL$65="no","",ROUND($I5399,4))</f>
        <v>0.36599999999999999</v>
      </c>
      <c r="K5399" s="134">
        <f>IF('2-E-Communication'!$AL$66="no","",ROUND($I5399,4))</f>
        <v>0.36599999999999999</v>
      </c>
      <c r="L5399" s="134">
        <f>IF('2-E-Communication'!$AL$67="no","",ROUND($I5399,4))</f>
        <v>0.36599999999999999</v>
      </c>
      <c r="M5399" s="134">
        <f>IF('2-E-Communication'!$AL$68="no","",ROUND($I5399,4))</f>
        <v>0.36599999999999999</v>
      </c>
    </row>
    <row r="5400" spans="9:13" x14ac:dyDescent="0.25">
      <c r="I5400" s="134">
        <f t="shared" si="277"/>
        <v>0.36700000000000027</v>
      </c>
      <c r="J5400" s="134">
        <f>IF('2-E-Communication'!$AL$65="no","",ROUND($I5400,4))</f>
        <v>0.36699999999999999</v>
      </c>
      <c r="K5400" s="134">
        <f>IF('2-E-Communication'!$AL$66="no","",ROUND($I5400,4))</f>
        <v>0.36699999999999999</v>
      </c>
      <c r="L5400" s="134">
        <f>IF('2-E-Communication'!$AL$67="no","",ROUND($I5400,4))</f>
        <v>0.36699999999999999</v>
      </c>
      <c r="M5400" s="134">
        <f>IF('2-E-Communication'!$AL$68="no","",ROUND($I5400,4))</f>
        <v>0.36699999999999999</v>
      </c>
    </row>
    <row r="5401" spans="9:13" x14ac:dyDescent="0.25">
      <c r="I5401" s="134">
        <f t="shared" si="277"/>
        <v>0.36800000000000027</v>
      </c>
      <c r="J5401" s="134">
        <f>IF('2-E-Communication'!$AL$65="no","",ROUND($I5401,4))</f>
        <v>0.36799999999999999</v>
      </c>
      <c r="K5401" s="134">
        <f>IF('2-E-Communication'!$AL$66="no","",ROUND($I5401,4))</f>
        <v>0.36799999999999999</v>
      </c>
      <c r="L5401" s="134">
        <f>IF('2-E-Communication'!$AL$67="no","",ROUND($I5401,4))</f>
        <v>0.36799999999999999</v>
      </c>
      <c r="M5401" s="134">
        <f>IF('2-E-Communication'!$AL$68="no","",ROUND($I5401,4))</f>
        <v>0.36799999999999999</v>
      </c>
    </row>
    <row r="5402" spans="9:13" x14ac:dyDescent="0.25">
      <c r="I5402" s="134">
        <f t="shared" si="277"/>
        <v>0.36900000000000027</v>
      </c>
      <c r="J5402" s="134">
        <f>IF('2-E-Communication'!$AL$65="no","",ROUND($I5402,4))</f>
        <v>0.36899999999999999</v>
      </c>
      <c r="K5402" s="134">
        <f>IF('2-E-Communication'!$AL$66="no","",ROUND($I5402,4))</f>
        <v>0.36899999999999999</v>
      </c>
      <c r="L5402" s="134">
        <f>IF('2-E-Communication'!$AL$67="no","",ROUND($I5402,4))</f>
        <v>0.36899999999999999</v>
      </c>
      <c r="M5402" s="134">
        <f>IF('2-E-Communication'!$AL$68="no","",ROUND($I5402,4))</f>
        <v>0.36899999999999999</v>
      </c>
    </row>
    <row r="5403" spans="9:13" x14ac:dyDescent="0.25">
      <c r="I5403" s="134">
        <f t="shared" si="277"/>
        <v>0.37000000000000027</v>
      </c>
      <c r="J5403" s="134">
        <f>IF('2-E-Communication'!$AL$65="no","",ROUND($I5403,4))</f>
        <v>0.37</v>
      </c>
      <c r="K5403" s="134">
        <f>IF('2-E-Communication'!$AL$66="no","",ROUND($I5403,4))</f>
        <v>0.37</v>
      </c>
      <c r="L5403" s="134">
        <f>IF('2-E-Communication'!$AL$67="no","",ROUND($I5403,4))</f>
        <v>0.37</v>
      </c>
      <c r="M5403" s="134">
        <f>IF('2-E-Communication'!$AL$68="no","",ROUND($I5403,4))</f>
        <v>0.37</v>
      </c>
    </row>
    <row r="5404" spans="9:13" x14ac:dyDescent="0.25">
      <c r="I5404" s="134">
        <f t="shared" si="277"/>
        <v>0.37100000000000027</v>
      </c>
      <c r="J5404" s="134">
        <f>IF('2-E-Communication'!$AL$65="no","",ROUND($I5404,4))</f>
        <v>0.371</v>
      </c>
      <c r="K5404" s="134">
        <f>IF('2-E-Communication'!$AL$66="no","",ROUND($I5404,4))</f>
        <v>0.371</v>
      </c>
      <c r="L5404" s="134">
        <f>IF('2-E-Communication'!$AL$67="no","",ROUND($I5404,4))</f>
        <v>0.371</v>
      </c>
      <c r="M5404" s="134">
        <f>IF('2-E-Communication'!$AL$68="no","",ROUND($I5404,4))</f>
        <v>0.371</v>
      </c>
    </row>
    <row r="5405" spans="9:13" x14ac:dyDescent="0.25">
      <c r="I5405" s="134">
        <f t="shared" si="277"/>
        <v>0.37200000000000027</v>
      </c>
      <c r="J5405" s="134">
        <f>IF('2-E-Communication'!$AL$65="no","",ROUND($I5405,4))</f>
        <v>0.372</v>
      </c>
      <c r="K5405" s="134">
        <f>IF('2-E-Communication'!$AL$66="no","",ROUND($I5405,4))</f>
        <v>0.372</v>
      </c>
      <c r="L5405" s="134">
        <f>IF('2-E-Communication'!$AL$67="no","",ROUND($I5405,4))</f>
        <v>0.372</v>
      </c>
      <c r="M5405" s="134">
        <f>IF('2-E-Communication'!$AL$68="no","",ROUND($I5405,4))</f>
        <v>0.372</v>
      </c>
    </row>
    <row r="5406" spans="9:13" x14ac:dyDescent="0.25">
      <c r="I5406" s="134">
        <f t="shared" si="277"/>
        <v>0.37300000000000028</v>
      </c>
      <c r="J5406" s="134">
        <f>IF('2-E-Communication'!$AL$65="no","",ROUND($I5406,4))</f>
        <v>0.373</v>
      </c>
      <c r="K5406" s="134">
        <f>IF('2-E-Communication'!$AL$66="no","",ROUND($I5406,4))</f>
        <v>0.373</v>
      </c>
      <c r="L5406" s="134">
        <f>IF('2-E-Communication'!$AL$67="no","",ROUND($I5406,4))</f>
        <v>0.373</v>
      </c>
      <c r="M5406" s="134">
        <f>IF('2-E-Communication'!$AL$68="no","",ROUND($I5406,4))</f>
        <v>0.373</v>
      </c>
    </row>
    <row r="5407" spans="9:13" x14ac:dyDescent="0.25">
      <c r="I5407" s="134">
        <f t="shared" si="277"/>
        <v>0.37400000000000028</v>
      </c>
      <c r="J5407" s="134">
        <f>IF('2-E-Communication'!$AL$65="no","",ROUND($I5407,4))</f>
        <v>0.374</v>
      </c>
      <c r="K5407" s="134">
        <f>IF('2-E-Communication'!$AL$66="no","",ROUND($I5407,4))</f>
        <v>0.374</v>
      </c>
      <c r="L5407" s="134">
        <f>IF('2-E-Communication'!$AL$67="no","",ROUND($I5407,4))</f>
        <v>0.374</v>
      </c>
      <c r="M5407" s="134">
        <f>IF('2-E-Communication'!$AL$68="no","",ROUND($I5407,4))</f>
        <v>0.374</v>
      </c>
    </row>
    <row r="5408" spans="9:13" x14ac:dyDescent="0.25">
      <c r="I5408" s="134">
        <f t="shared" si="277"/>
        <v>0.37500000000000028</v>
      </c>
      <c r="J5408" s="134">
        <f>IF('2-E-Communication'!$AL$65="no","",ROUND($I5408,4))</f>
        <v>0.375</v>
      </c>
      <c r="K5408" s="134">
        <f>IF('2-E-Communication'!$AL$66="no","",ROUND($I5408,4))</f>
        <v>0.375</v>
      </c>
      <c r="L5408" s="134">
        <f>IF('2-E-Communication'!$AL$67="no","",ROUND($I5408,4))</f>
        <v>0.375</v>
      </c>
      <c r="M5408" s="134">
        <f>IF('2-E-Communication'!$AL$68="no","",ROUND($I5408,4))</f>
        <v>0.375</v>
      </c>
    </row>
    <row r="5409" spans="9:13" x14ac:dyDescent="0.25">
      <c r="I5409" s="134">
        <f t="shared" si="277"/>
        <v>0.37600000000000028</v>
      </c>
      <c r="J5409" s="134">
        <f>IF('2-E-Communication'!$AL$65="no","",ROUND($I5409,4))</f>
        <v>0.376</v>
      </c>
      <c r="K5409" s="134">
        <f>IF('2-E-Communication'!$AL$66="no","",ROUND($I5409,4))</f>
        <v>0.376</v>
      </c>
      <c r="L5409" s="134">
        <f>IF('2-E-Communication'!$AL$67="no","",ROUND($I5409,4))</f>
        <v>0.376</v>
      </c>
      <c r="M5409" s="134">
        <f>IF('2-E-Communication'!$AL$68="no","",ROUND($I5409,4))</f>
        <v>0.376</v>
      </c>
    </row>
    <row r="5410" spans="9:13" x14ac:dyDescent="0.25">
      <c r="I5410" s="134">
        <f t="shared" ref="I5410:I5473" si="278">I5409+0.001</f>
        <v>0.37700000000000028</v>
      </c>
      <c r="J5410" s="134">
        <f>IF('2-E-Communication'!$AL$65="no","",ROUND($I5410,4))</f>
        <v>0.377</v>
      </c>
      <c r="K5410" s="134">
        <f>IF('2-E-Communication'!$AL$66="no","",ROUND($I5410,4))</f>
        <v>0.377</v>
      </c>
      <c r="L5410" s="134">
        <f>IF('2-E-Communication'!$AL$67="no","",ROUND($I5410,4))</f>
        <v>0.377</v>
      </c>
      <c r="M5410" s="134">
        <f>IF('2-E-Communication'!$AL$68="no","",ROUND($I5410,4))</f>
        <v>0.377</v>
      </c>
    </row>
    <row r="5411" spans="9:13" x14ac:dyDescent="0.25">
      <c r="I5411" s="134">
        <f t="shared" si="278"/>
        <v>0.37800000000000028</v>
      </c>
      <c r="J5411" s="134">
        <f>IF('2-E-Communication'!$AL$65="no","",ROUND($I5411,4))</f>
        <v>0.378</v>
      </c>
      <c r="K5411" s="134">
        <f>IF('2-E-Communication'!$AL$66="no","",ROUND($I5411,4))</f>
        <v>0.378</v>
      </c>
      <c r="L5411" s="134">
        <f>IF('2-E-Communication'!$AL$67="no","",ROUND($I5411,4))</f>
        <v>0.378</v>
      </c>
      <c r="M5411" s="134">
        <f>IF('2-E-Communication'!$AL$68="no","",ROUND($I5411,4))</f>
        <v>0.378</v>
      </c>
    </row>
    <row r="5412" spans="9:13" x14ac:dyDescent="0.25">
      <c r="I5412" s="134">
        <f t="shared" si="278"/>
        <v>0.37900000000000028</v>
      </c>
      <c r="J5412" s="134">
        <f>IF('2-E-Communication'!$AL$65="no","",ROUND($I5412,4))</f>
        <v>0.379</v>
      </c>
      <c r="K5412" s="134">
        <f>IF('2-E-Communication'!$AL$66="no","",ROUND($I5412,4))</f>
        <v>0.379</v>
      </c>
      <c r="L5412" s="134">
        <f>IF('2-E-Communication'!$AL$67="no","",ROUND($I5412,4))</f>
        <v>0.379</v>
      </c>
      <c r="M5412" s="134">
        <f>IF('2-E-Communication'!$AL$68="no","",ROUND($I5412,4))</f>
        <v>0.379</v>
      </c>
    </row>
    <row r="5413" spans="9:13" x14ac:dyDescent="0.25">
      <c r="I5413" s="134">
        <f t="shared" si="278"/>
        <v>0.38000000000000028</v>
      </c>
      <c r="J5413" s="134">
        <f>IF('2-E-Communication'!$AL$65="no","",ROUND($I5413,4))</f>
        <v>0.38</v>
      </c>
      <c r="K5413" s="134">
        <f>IF('2-E-Communication'!$AL$66="no","",ROUND($I5413,4))</f>
        <v>0.38</v>
      </c>
      <c r="L5413" s="134">
        <f>IF('2-E-Communication'!$AL$67="no","",ROUND($I5413,4))</f>
        <v>0.38</v>
      </c>
      <c r="M5413" s="134">
        <f>IF('2-E-Communication'!$AL$68="no","",ROUND($I5413,4))</f>
        <v>0.38</v>
      </c>
    </row>
    <row r="5414" spans="9:13" x14ac:dyDescent="0.25">
      <c r="I5414" s="134">
        <f t="shared" si="278"/>
        <v>0.38100000000000028</v>
      </c>
      <c r="J5414" s="134">
        <f>IF('2-E-Communication'!$AL$65="no","",ROUND($I5414,4))</f>
        <v>0.38100000000000001</v>
      </c>
      <c r="K5414" s="134">
        <f>IF('2-E-Communication'!$AL$66="no","",ROUND($I5414,4))</f>
        <v>0.38100000000000001</v>
      </c>
      <c r="L5414" s="134">
        <f>IF('2-E-Communication'!$AL$67="no","",ROUND($I5414,4))</f>
        <v>0.38100000000000001</v>
      </c>
      <c r="M5414" s="134">
        <f>IF('2-E-Communication'!$AL$68="no","",ROUND($I5414,4))</f>
        <v>0.38100000000000001</v>
      </c>
    </row>
    <row r="5415" spans="9:13" x14ac:dyDescent="0.25">
      <c r="I5415" s="134">
        <f t="shared" si="278"/>
        <v>0.38200000000000028</v>
      </c>
      <c r="J5415" s="134">
        <f>IF('2-E-Communication'!$AL$65="no","",ROUND($I5415,4))</f>
        <v>0.38200000000000001</v>
      </c>
      <c r="K5415" s="134">
        <f>IF('2-E-Communication'!$AL$66="no","",ROUND($I5415,4))</f>
        <v>0.38200000000000001</v>
      </c>
      <c r="L5415" s="134">
        <f>IF('2-E-Communication'!$AL$67="no","",ROUND($I5415,4))</f>
        <v>0.38200000000000001</v>
      </c>
      <c r="M5415" s="134">
        <f>IF('2-E-Communication'!$AL$68="no","",ROUND($I5415,4))</f>
        <v>0.38200000000000001</v>
      </c>
    </row>
    <row r="5416" spans="9:13" x14ac:dyDescent="0.25">
      <c r="I5416" s="134">
        <f t="shared" si="278"/>
        <v>0.38300000000000028</v>
      </c>
      <c r="J5416" s="134">
        <f>IF('2-E-Communication'!$AL$65="no","",ROUND($I5416,4))</f>
        <v>0.38300000000000001</v>
      </c>
      <c r="K5416" s="134">
        <f>IF('2-E-Communication'!$AL$66="no","",ROUND($I5416,4))</f>
        <v>0.38300000000000001</v>
      </c>
      <c r="L5416" s="134">
        <f>IF('2-E-Communication'!$AL$67="no","",ROUND($I5416,4))</f>
        <v>0.38300000000000001</v>
      </c>
      <c r="M5416" s="134">
        <f>IF('2-E-Communication'!$AL$68="no","",ROUND($I5416,4))</f>
        <v>0.38300000000000001</v>
      </c>
    </row>
    <row r="5417" spans="9:13" x14ac:dyDescent="0.25">
      <c r="I5417" s="134">
        <f t="shared" si="278"/>
        <v>0.38400000000000029</v>
      </c>
      <c r="J5417" s="134">
        <f>IF('2-E-Communication'!$AL$65="no","",ROUND($I5417,4))</f>
        <v>0.38400000000000001</v>
      </c>
      <c r="K5417" s="134">
        <f>IF('2-E-Communication'!$AL$66="no","",ROUND($I5417,4))</f>
        <v>0.38400000000000001</v>
      </c>
      <c r="L5417" s="134">
        <f>IF('2-E-Communication'!$AL$67="no","",ROUND($I5417,4))</f>
        <v>0.38400000000000001</v>
      </c>
      <c r="M5417" s="134">
        <f>IF('2-E-Communication'!$AL$68="no","",ROUND($I5417,4))</f>
        <v>0.38400000000000001</v>
      </c>
    </row>
    <row r="5418" spans="9:13" x14ac:dyDescent="0.25">
      <c r="I5418" s="134">
        <f t="shared" si="278"/>
        <v>0.38500000000000029</v>
      </c>
      <c r="J5418" s="134">
        <f>IF('2-E-Communication'!$AL$65="no","",ROUND($I5418,4))</f>
        <v>0.38500000000000001</v>
      </c>
      <c r="K5418" s="134">
        <f>IF('2-E-Communication'!$AL$66="no","",ROUND($I5418,4))</f>
        <v>0.38500000000000001</v>
      </c>
      <c r="L5418" s="134">
        <f>IF('2-E-Communication'!$AL$67="no","",ROUND($I5418,4))</f>
        <v>0.38500000000000001</v>
      </c>
      <c r="M5418" s="134">
        <f>IF('2-E-Communication'!$AL$68="no","",ROUND($I5418,4))</f>
        <v>0.38500000000000001</v>
      </c>
    </row>
    <row r="5419" spans="9:13" x14ac:dyDescent="0.25">
      <c r="I5419" s="134">
        <f t="shared" si="278"/>
        <v>0.38600000000000029</v>
      </c>
      <c r="J5419" s="134">
        <f>IF('2-E-Communication'!$AL$65="no","",ROUND($I5419,4))</f>
        <v>0.38600000000000001</v>
      </c>
      <c r="K5419" s="134">
        <f>IF('2-E-Communication'!$AL$66="no","",ROUND($I5419,4))</f>
        <v>0.38600000000000001</v>
      </c>
      <c r="L5419" s="134">
        <f>IF('2-E-Communication'!$AL$67="no","",ROUND($I5419,4))</f>
        <v>0.38600000000000001</v>
      </c>
      <c r="M5419" s="134">
        <f>IF('2-E-Communication'!$AL$68="no","",ROUND($I5419,4))</f>
        <v>0.38600000000000001</v>
      </c>
    </row>
    <row r="5420" spans="9:13" x14ac:dyDescent="0.25">
      <c r="I5420" s="134">
        <f t="shared" si="278"/>
        <v>0.38700000000000029</v>
      </c>
      <c r="J5420" s="134">
        <f>IF('2-E-Communication'!$AL$65="no","",ROUND($I5420,4))</f>
        <v>0.38700000000000001</v>
      </c>
      <c r="K5420" s="134">
        <f>IF('2-E-Communication'!$AL$66="no","",ROUND($I5420,4))</f>
        <v>0.38700000000000001</v>
      </c>
      <c r="L5420" s="134">
        <f>IF('2-E-Communication'!$AL$67="no","",ROUND($I5420,4))</f>
        <v>0.38700000000000001</v>
      </c>
      <c r="M5420" s="134">
        <f>IF('2-E-Communication'!$AL$68="no","",ROUND($I5420,4))</f>
        <v>0.38700000000000001</v>
      </c>
    </row>
    <row r="5421" spans="9:13" x14ac:dyDescent="0.25">
      <c r="I5421" s="134">
        <f t="shared" si="278"/>
        <v>0.38800000000000029</v>
      </c>
      <c r="J5421" s="134">
        <f>IF('2-E-Communication'!$AL$65="no","",ROUND($I5421,4))</f>
        <v>0.38800000000000001</v>
      </c>
      <c r="K5421" s="134">
        <f>IF('2-E-Communication'!$AL$66="no","",ROUND($I5421,4))</f>
        <v>0.38800000000000001</v>
      </c>
      <c r="L5421" s="134">
        <f>IF('2-E-Communication'!$AL$67="no","",ROUND($I5421,4))</f>
        <v>0.38800000000000001</v>
      </c>
      <c r="M5421" s="134">
        <f>IF('2-E-Communication'!$AL$68="no","",ROUND($I5421,4))</f>
        <v>0.38800000000000001</v>
      </c>
    </row>
    <row r="5422" spans="9:13" x14ac:dyDescent="0.25">
      <c r="I5422" s="134">
        <f t="shared" si="278"/>
        <v>0.38900000000000029</v>
      </c>
      <c r="J5422" s="134">
        <f>IF('2-E-Communication'!$AL$65="no","",ROUND($I5422,4))</f>
        <v>0.38900000000000001</v>
      </c>
      <c r="K5422" s="134">
        <f>IF('2-E-Communication'!$AL$66="no","",ROUND($I5422,4))</f>
        <v>0.38900000000000001</v>
      </c>
      <c r="L5422" s="134">
        <f>IF('2-E-Communication'!$AL$67="no","",ROUND($I5422,4))</f>
        <v>0.38900000000000001</v>
      </c>
      <c r="M5422" s="134">
        <f>IF('2-E-Communication'!$AL$68="no","",ROUND($I5422,4))</f>
        <v>0.38900000000000001</v>
      </c>
    </row>
    <row r="5423" spans="9:13" x14ac:dyDescent="0.25">
      <c r="I5423" s="134">
        <f t="shared" si="278"/>
        <v>0.39000000000000029</v>
      </c>
      <c r="J5423" s="134">
        <f>IF('2-E-Communication'!$AL$65="no","",ROUND($I5423,4))</f>
        <v>0.39</v>
      </c>
      <c r="K5423" s="134">
        <f>IF('2-E-Communication'!$AL$66="no","",ROUND($I5423,4))</f>
        <v>0.39</v>
      </c>
      <c r="L5423" s="134">
        <f>IF('2-E-Communication'!$AL$67="no","",ROUND($I5423,4))</f>
        <v>0.39</v>
      </c>
      <c r="M5423" s="134">
        <f>IF('2-E-Communication'!$AL$68="no","",ROUND($I5423,4))</f>
        <v>0.39</v>
      </c>
    </row>
    <row r="5424" spans="9:13" x14ac:dyDescent="0.25">
      <c r="I5424" s="134">
        <f t="shared" si="278"/>
        <v>0.39100000000000029</v>
      </c>
      <c r="J5424" s="134">
        <f>IF('2-E-Communication'!$AL$65="no","",ROUND($I5424,4))</f>
        <v>0.39100000000000001</v>
      </c>
      <c r="K5424" s="134">
        <f>IF('2-E-Communication'!$AL$66="no","",ROUND($I5424,4))</f>
        <v>0.39100000000000001</v>
      </c>
      <c r="L5424" s="134">
        <f>IF('2-E-Communication'!$AL$67="no","",ROUND($I5424,4))</f>
        <v>0.39100000000000001</v>
      </c>
      <c r="M5424" s="134">
        <f>IF('2-E-Communication'!$AL$68="no","",ROUND($I5424,4))</f>
        <v>0.39100000000000001</v>
      </c>
    </row>
    <row r="5425" spans="9:13" x14ac:dyDescent="0.25">
      <c r="I5425" s="134">
        <f t="shared" si="278"/>
        <v>0.39200000000000029</v>
      </c>
      <c r="J5425" s="134">
        <f>IF('2-E-Communication'!$AL$65="no","",ROUND($I5425,4))</f>
        <v>0.39200000000000002</v>
      </c>
      <c r="K5425" s="134">
        <f>IF('2-E-Communication'!$AL$66="no","",ROUND($I5425,4))</f>
        <v>0.39200000000000002</v>
      </c>
      <c r="L5425" s="134">
        <f>IF('2-E-Communication'!$AL$67="no","",ROUND($I5425,4))</f>
        <v>0.39200000000000002</v>
      </c>
      <c r="M5425" s="134">
        <f>IF('2-E-Communication'!$AL$68="no","",ROUND($I5425,4))</f>
        <v>0.39200000000000002</v>
      </c>
    </row>
    <row r="5426" spans="9:13" x14ac:dyDescent="0.25">
      <c r="I5426" s="134">
        <f t="shared" si="278"/>
        <v>0.39300000000000029</v>
      </c>
      <c r="J5426" s="134">
        <f>IF('2-E-Communication'!$AL$65="no","",ROUND($I5426,4))</f>
        <v>0.39300000000000002</v>
      </c>
      <c r="K5426" s="134">
        <f>IF('2-E-Communication'!$AL$66="no","",ROUND($I5426,4))</f>
        <v>0.39300000000000002</v>
      </c>
      <c r="L5426" s="134">
        <f>IF('2-E-Communication'!$AL$67="no","",ROUND($I5426,4))</f>
        <v>0.39300000000000002</v>
      </c>
      <c r="M5426" s="134">
        <f>IF('2-E-Communication'!$AL$68="no","",ROUND($I5426,4))</f>
        <v>0.39300000000000002</v>
      </c>
    </row>
    <row r="5427" spans="9:13" x14ac:dyDescent="0.25">
      <c r="I5427" s="134">
        <f t="shared" si="278"/>
        <v>0.39400000000000029</v>
      </c>
      <c r="J5427" s="134">
        <f>IF('2-E-Communication'!$AL$65="no","",ROUND($I5427,4))</f>
        <v>0.39400000000000002</v>
      </c>
      <c r="K5427" s="134">
        <f>IF('2-E-Communication'!$AL$66="no","",ROUND($I5427,4))</f>
        <v>0.39400000000000002</v>
      </c>
      <c r="L5427" s="134">
        <f>IF('2-E-Communication'!$AL$67="no","",ROUND($I5427,4))</f>
        <v>0.39400000000000002</v>
      </c>
      <c r="M5427" s="134">
        <f>IF('2-E-Communication'!$AL$68="no","",ROUND($I5427,4))</f>
        <v>0.39400000000000002</v>
      </c>
    </row>
    <row r="5428" spans="9:13" x14ac:dyDescent="0.25">
      <c r="I5428" s="134">
        <f t="shared" si="278"/>
        <v>0.3950000000000003</v>
      </c>
      <c r="J5428" s="134">
        <f>IF('2-E-Communication'!$AL$65="no","",ROUND($I5428,4))</f>
        <v>0.39500000000000002</v>
      </c>
      <c r="K5428" s="134">
        <f>IF('2-E-Communication'!$AL$66="no","",ROUND($I5428,4))</f>
        <v>0.39500000000000002</v>
      </c>
      <c r="L5428" s="134">
        <f>IF('2-E-Communication'!$AL$67="no","",ROUND($I5428,4))</f>
        <v>0.39500000000000002</v>
      </c>
      <c r="M5428" s="134">
        <f>IF('2-E-Communication'!$AL$68="no","",ROUND($I5428,4))</f>
        <v>0.39500000000000002</v>
      </c>
    </row>
    <row r="5429" spans="9:13" x14ac:dyDescent="0.25">
      <c r="I5429" s="134">
        <f t="shared" si="278"/>
        <v>0.3960000000000003</v>
      </c>
      <c r="J5429" s="134">
        <f>IF('2-E-Communication'!$AL$65="no","",ROUND($I5429,4))</f>
        <v>0.39600000000000002</v>
      </c>
      <c r="K5429" s="134">
        <f>IF('2-E-Communication'!$AL$66="no","",ROUND($I5429,4))</f>
        <v>0.39600000000000002</v>
      </c>
      <c r="L5429" s="134">
        <f>IF('2-E-Communication'!$AL$67="no","",ROUND($I5429,4))</f>
        <v>0.39600000000000002</v>
      </c>
      <c r="M5429" s="134">
        <f>IF('2-E-Communication'!$AL$68="no","",ROUND($I5429,4))</f>
        <v>0.39600000000000002</v>
      </c>
    </row>
    <row r="5430" spans="9:13" x14ac:dyDescent="0.25">
      <c r="I5430" s="134">
        <f t="shared" si="278"/>
        <v>0.3970000000000003</v>
      </c>
      <c r="J5430" s="134">
        <f>IF('2-E-Communication'!$AL$65="no","",ROUND($I5430,4))</f>
        <v>0.39700000000000002</v>
      </c>
      <c r="K5430" s="134">
        <f>IF('2-E-Communication'!$AL$66="no","",ROUND($I5430,4))</f>
        <v>0.39700000000000002</v>
      </c>
      <c r="L5430" s="134">
        <f>IF('2-E-Communication'!$AL$67="no","",ROUND($I5430,4))</f>
        <v>0.39700000000000002</v>
      </c>
      <c r="M5430" s="134">
        <f>IF('2-E-Communication'!$AL$68="no","",ROUND($I5430,4))</f>
        <v>0.39700000000000002</v>
      </c>
    </row>
    <row r="5431" spans="9:13" x14ac:dyDescent="0.25">
      <c r="I5431" s="134">
        <f t="shared" si="278"/>
        <v>0.3980000000000003</v>
      </c>
      <c r="J5431" s="134">
        <f>IF('2-E-Communication'!$AL$65="no","",ROUND($I5431,4))</f>
        <v>0.39800000000000002</v>
      </c>
      <c r="K5431" s="134">
        <f>IF('2-E-Communication'!$AL$66="no","",ROUND($I5431,4))</f>
        <v>0.39800000000000002</v>
      </c>
      <c r="L5431" s="134">
        <f>IF('2-E-Communication'!$AL$67="no","",ROUND($I5431,4))</f>
        <v>0.39800000000000002</v>
      </c>
      <c r="M5431" s="134">
        <f>IF('2-E-Communication'!$AL$68="no","",ROUND($I5431,4))</f>
        <v>0.39800000000000002</v>
      </c>
    </row>
    <row r="5432" spans="9:13" x14ac:dyDescent="0.25">
      <c r="I5432" s="134">
        <f t="shared" si="278"/>
        <v>0.3990000000000003</v>
      </c>
      <c r="J5432" s="134">
        <f>IF('2-E-Communication'!$AL$65="no","",ROUND($I5432,4))</f>
        <v>0.39900000000000002</v>
      </c>
      <c r="K5432" s="134">
        <f>IF('2-E-Communication'!$AL$66="no","",ROUND($I5432,4))</f>
        <v>0.39900000000000002</v>
      </c>
      <c r="L5432" s="134">
        <f>IF('2-E-Communication'!$AL$67="no","",ROUND($I5432,4))</f>
        <v>0.39900000000000002</v>
      </c>
      <c r="M5432" s="134">
        <f>IF('2-E-Communication'!$AL$68="no","",ROUND($I5432,4))</f>
        <v>0.39900000000000002</v>
      </c>
    </row>
    <row r="5433" spans="9:13" x14ac:dyDescent="0.25">
      <c r="I5433" s="134">
        <f t="shared" si="278"/>
        <v>0.4000000000000003</v>
      </c>
      <c r="J5433" s="134">
        <f>IF('2-E-Communication'!$AL$65="no","",ROUND($I5433,4))</f>
        <v>0.4</v>
      </c>
      <c r="K5433" s="134">
        <f>IF('2-E-Communication'!$AL$66="no","",ROUND($I5433,4))</f>
        <v>0.4</v>
      </c>
      <c r="L5433" s="134">
        <f>IF('2-E-Communication'!$AL$67="no","",ROUND($I5433,4))</f>
        <v>0.4</v>
      </c>
      <c r="M5433" s="134">
        <f>IF('2-E-Communication'!$AL$68="no","",ROUND($I5433,4))</f>
        <v>0.4</v>
      </c>
    </row>
    <row r="5434" spans="9:13" x14ac:dyDescent="0.25">
      <c r="I5434" s="134">
        <f t="shared" si="278"/>
        <v>0.4010000000000003</v>
      </c>
      <c r="J5434" s="134">
        <f>IF('2-E-Communication'!$AL$65="no","",ROUND($I5434,4))</f>
        <v>0.40100000000000002</v>
      </c>
      <c r="K5434" s="134">
        <f>IF('2-E-Communication'!$AL$66="no","",ROUND($I5434,4))</f>
        <v>0.40100000000000002</v>
      </c>
      <c r="L5434" s="134">
        <f>IF('2-E-Communication'!$AL$67="no","",ROUND($I5434,4))</f>
        <v>0.40100000000000002</v>
      </c>
      <c r="M5434" s="134">
        <f>IF('2-E-Communication'!$AL$68="no","",ROUND($I5434,4))</f>
        <v>0.40100000000000002</v>
      </c>
    </row>
    <row r="5435" spans="9:13" x14ac:dyDescent="0.25">
      <c r="I5435" s="134">
        <f t="shared" si="278"/>
        <v>0.4020000000000003</v>
      </c>
      <c r="J5435" s="134">
        <f>IF('2-E-Communication'!$AL$65="no","",ROUND($I5435,4))</f>
        <v>0.40200000000000002</v>
      </c>
      <c r="K5435" s="134">
        <f>IF('2-E-Communication'!$AL$66="no","",ROUND($I5435,4))</f>
        <v>0.40200000000000002</v>
      </c>
      <c r="L5435" s="134">
        <f>IF('2-E-Communication'!$AL$67="no","",ROUND($I5435,4))</f>
        <v>0.40200000000000002</v>
      </c>
      <c r="M5435" s="134">
        <f>IF('2-E-Communication'!$AL$68="no","",ROUND($I5435,4))</f>
        <v>0.40200000000000002</v>
      </c>
    </row>
    <row r="5436" spans="9:13" x14ac:dyDescent="0.25">
      <c r="I5436" s="134">
        <f t="shared" si="278"/>
        <v>0.4030000000000003</v>
      </c>
      <c r="J5436" s="134">
        <f>IF('2-E-Communication'!$AL$65="no","",ROUND($I5436,4))</f>
        <v>0.40300000000000002</v>
      </c>
      <c r="K5436" s="134">
        <f>IF('2-E-Communication'!$AL$66="no","",ROUND($I5436,4))</f>
        <v>0.40300000000000002</v>
      </c>
      <c r="L5436" s="134">
        <f>IF('2-E-Communication'!$AL$67="no","",ROUND($I5436,4))</f>
        <v>0.40300000000000002</v>
      </c>
      <c r="M5436" s="134">
        <f>IF('2-E-Communication'!$AL$68="no","",ROUND($I5436,4))</f>
        <v>0.40300000000000002</v>
      </c>
    </row>
    <row r="5437" spans="9:13" x14ac:dyDescent="0.25">
      <c r="I5437" s="134">
        <f t="shared" si="278"/>
        <v>0.4040000000000003</v>
      </c>
      <c r="J5437" s="134">
        <f>IF('2-E-Communication'!$AL$65="no","",ROUND($I5437,4))</f>
        <v>0.40400000000000003</v>
      </c>
      <c r="K5437" s="134">
        <f>IF('2-E-Communication'!$AL$66="no","",ROUND($I5437,4))</f>
        <v>0.40400000000000003</v>
      </c>
      <c r="L5437" s="134">
        <f>IF('2-E-Communication'!$AL$67="no","",ROUND($I5437,4))</f>
        <v>0.40400000000000003</v>
      </c>
      <c r="M5437" s="134">
        <f>IF('2-E-Communication'!$AL$68="no","",ROUND($I5437,4))</f>
        <v>0.40400000000000003</v>
      </c>
    </row>
    <row r="5438" spans="9:13" x14ac:dyDescent="0.25">
      <c r="I5438" s="134">
        <f t="shared" si="278"/>
        <v>0.4050000000000003</v>
      </c>
      <c r="J5438" s="134">
        <f>IF('2-E-Communication'!$AL$65="no","",ROUND($I5438,4))</f>
        <v>0.40500000000000003</v>
      </c>
      <c r="K5438" s="134">
        <f>IF('2-E-Communication'!$AL$66="no","",ROUND($I5438,4))</f>
        <v>0.40500000000000003</v>
      </c>
      <c r="L5438" s="134">
        <f>IF('2-E-Communication'!$AL$67="no","",ROUND($I5438,4))</f>
        <v>0.40500000000000003</v>
      </c>
      <c r="M5438" s="134">
        <f>IF('2-E-Communication'!$AL$68="no","",ROUND($I5438,4))</f>
        <v>0.40500000000000003</v>
      </c>
    </row>
    <row r="5439" spans="9:13" x14ac:dyDescent="0.25">
      <c r="I5439" s="134">
        <f t="shared" si="278"/>
        <v>0.40600000000000031</v>
      </c>
      <c r="J5439" s="134">
        <f>IF('2-E-Communication'!$AL$65="no","",ROUND($I5439,4))</f>
        <v>0.40600000000000003</v>
      </c>
      <c r="K5439" s="134">
        <f>IF('2-E-Communication'!$AL$66="no","",ROUND($I5439,4))</f>
        <v>0.40600000000000003</v>
      </c>
      <c r="L5439" s="134">
        <f>IF('2-E-Communication'!$AL$67="no","",ROUND($I5439,4))</f>
        <v>0.40600000000000003</v>
      </c>
      <c r="M5439" s="134">
        <f>IF('2-E-Communication'!$AL$68="no","",ROUND($I5439,4))</f>
        <v>0.40600000000000003</v>
      </c>
    </row>
    <row r="5440" spans="9:13" x14ac:dyDescent="0.25">
      <c r="I5440" s="134">
        <f t="shared" si="278"/>
        <v>0.40700000000000031</v>
      </c>
      <c r="J5440" s="134">
        <f>IF('2-E-Communication'!$AL$65="no","",ROUND($I5440,4))</f>
        <v>0.40699999999999997</v>
      </c>
      <c r="K5440" s="134">
        <f>IF('2-E-Communication'!$AL$66="no","",ROUND($I5440,4))</f>
        <v>0.40699999999999997</v>
      </c>
      <c r="L5440" s="134">
        <f>IF('2-E-Communication'!$AL$67="no","",ROUND($I5440,4))</f>
        <v>0.40699999999999997</v>
      </c>
      <c r="M5440" s="134">
        <f>IF('2-E-Communication'!$AL$68="no","",ROUND($I5440,4))</f>
        <v>0.40699999999999997</v>
      </c>
    </row>
    <row r="5441" spans="9:13" x14ac:dyDescent="0.25">
      <c r="I5441" s="134">
        <f t="shared" si="278"/>
        <v>0.40800000000000031</v>
      </c>
      <c r="J5441" s="134">
        <f>IF('2-E-Communication'!$AL$65="no","",ROUND($I5441,4))</f>
        <v>0.40799999999999997</v>
      </c>
      <c r="K5441" s="134">
        <f>IF('2-E-Communication'!$AL$66="no","",ROUND($I5441,4))</f>
        <v>0.40799999999999997</v>
      </c>
      <c r="L5441" s="134">
        <f>IF('2-E-Communication'!$AL$67="no","",ROUND($I5441,4))</f>
        <v>0.40799999999999997</v>
      </c>
      <c r="M5441" s="134">
        <f>IF('2-E-Communication'!$AL$68="no","",ROUND($I5441,4))</f>
        <v>0.40799999999999997</v>
      </c>
    </row>
    <row r="5442" spans="9:13" x14ac:dyDescent="0.25">
      <c r="I5442" s="134">
        <f t="shared" si="278"/>
        <v>0.40900000000000031</v>
      </c>
      <c r="J5442" s="134">
        <f>IF('2-E-Communication'!$AL$65="no","",ROUND($I5442,4))</f>
        <v>0.40899999999999997</v>
      </c>
      <c r="K5442" s="134">
        <f>IF('2-E-Communication'!$AL$66="no","",ROUND($I5442,4))</f>
        <v>0.40899999999999997</v>
      </c>
      <c r="L5442" s="134">
        <f>IF('2-E-Communication'!$AL$67="no","",ROUND($I5442,4))</f>
        <v>0.40899999999999997</v>
      </c>
      <c r="M5442" s="134">
        <f>IF('2-E-Communication'!$AL$68="no","",ROUND($I5442,4))</f>
        <v>0.40899999999999997</v>
      </c>
    </row>
    <row r="5443" spans="9:13" x14ac:dyDescent="0.25">
      <c r="I5443" s="134">
        <f t="shared" si="278"/>
        <v>0.41000000000000031</v>
      </c>
      <c r="J5443" s="134">
        <f>IF('2-E-Communication'!$AL$65="no","",ROUND($I5443,4))</f>
        <v>0.41</v>
      </c>
      <c r="K5443" s="134">
        <f>IF('2-E-Communication'!$AL$66="no","",ROUND($I5443,4))</f>
        <v>0.41</v>
      </c>
      <c r="L5443" s="134">
        <f>IF('2-E-Communication'!$AL$67="no","",ROUND($I5443,4))</f>
        <v>0.41</v>
      </c>
      <c r="M5443" s="134">
        <f>IF('2-E-Communication'!$AL$68="no","",ROUND($I5443,4))</f>
        <v>0.41</v>
      </c>
    </row>
    <row r="5444" spans="9:13" x14ac:dyDescent="0.25">
      <c r="I5444" s="134">
        <f t="shared" si="278"/>
        <v>0.41100000000000031</v>
      </c>
      <c r="J5444" s="134">
        <f>IF('2-E-Communication'!$AL$65="no","",ROUND($I5444,4))</f>
        <v>0.41099999999999998</v>
      </c>
      <c r="K5444" s="134">
        <f>IF('2-E-Communication'!$AL$66="no","",ROUND($I5444,4))</f>
        <v>0.41099999999999998</v>
      </c>
      <c r="L5444" s="134">
        <f>IF('2-E-Communication'!$AL$67="no","",ROUND($I5444,4))</f>
        <v>0.41099999999999998</v>
      </c>
      <c r="M5444" s="134">
        <f>IF('2-E-Communication'!$AL$68="no","",ROUND($I5444,4))</f>
        <v>0.41099999999999998</v>
      </c>
    </row>
    <row r="5445" spans="9:13" x14ac:dyDescent="0.25">
      <c r="I5445" s="134">
        <f t="shared" si="278"/>
        <v>0.41200000000000031</v>
      </c>
      <c r="J5445" s="134">
        <f>IF('2-E-Communication'!$AL$65="no","",ROUND($I5445,4))</f>
        <v>0.41199999999999998</v>
      </c>
      <c r="K5445" s="134">
        <f>IF('2-E-Communication'!$AL$66="no","",ROUND($I5445,4))</f>
        <v>0.41199999999999998</v>
      </c>
      <c r="L5445" s="134">
        <f>IF('2-E-Communication'!$AL$67="no","",ROUND($I5445,4))</f>
        <v>0.41199999999999998</v>
      </c>
      <c r="M5445" s="134">
        <f>IF('2-E-Communication'!$AL$68="no","",ROUND($I5445,4))</f>
        <v>0.41199999999999998</v>
      </c>
    </row>
    <row r="5446" spans="9:13" x14ac:dyDescent="0.25">
      <c r="I5446" s="134">
        <f t="shared" si="278"/>
        <v>0.41300000000000031</v>
      </c>
      <c r="J5446" s="134">
        <f>IF('2-E-Communication'!$AL$65="no","",ROUND($I5446,4))</f>
        <v>0.41299999999999998</v>
      </c>
      <c r="K5446" s="134">
        <f>IF('2-E-Communication'!$AL$66="no","",ROUND($I5446,4))</f>
        <v>0.41299999999999998</v>
      </c>
      <c r="L5446" s="134">
        <f>IF('2-E-Communication'!$AL$67="no","",ROUND($I5446,4))</f>
        <v>0.41299999999999998</v>
      </c>
      <c r="M5446" s="134">
        <f>IF('2-E-Communication'!$AL$68="no","",ROUND($I5446,4))</f>
        <v>0.41299999999999998</v>
      </c>
    </row>
    <row r="5447" spans="9:13" x14ac:dyDescent="0.25">
      <c r="I5447" s="134">
        <f t="shared" si="278"/>
        <v>0.41400000000000031</v>
      </c>
      <c r="J5447" s="134">
        <f>IF('2-E-Communication'!$AL$65="no","",ROUND($I5447,4))</f>
        <v>0.41399999999999998</v>
      </c>
      <c r="K5447" s="134">
        <f>IF('2-E-Communication'!$AL$66="no","",ROUND($I5447,4))</f>
        <v>0.41399999999999998</v>
      </c>
      <c r="L5447" s="134">
        <f>IF('2-E-Communication'!$AL$67="no","",ROUND($I5447,4))</f>
        <v>0.41399999999999998</v>
      </c>
      <c r="M5447" s="134">
        <f>IF('2-E-Communication'!$AL$68="no","",ROUND($I5447,4))</f>
        <v>0.41399999999999998</v>
      </c>
    </row>
    <row r="5448" spans="9:13" x14ac:dyDescent="0.25">
      <c r="I5448" s="134">
        <f t="shared" si="278"/>
        <v>0.41500000000000031</v>
      </c>
      <c r="J5448" s="134">
        <f>IF('2-E-Communication'!$AL$65="no","",ROUND($I5448,4))</f>
        <v>0.41499999999999998</v>
      </c>
      <c r="K5448" s="134">
        <f>IF('2-E-Communication'!$AL$66="no","",ROUND($I5448,4))</f>
        <v>0.41499999999999998</v>
      </c>
      <c r="L5448" s="134">
        <f>IF('2-E-Communication'!$AL$67="no","",ROUND($I5448,4))</f>
        <v>0.41499999999999998</v>
      </c>
      <c r="M5448" s="134">
        <f>IF('2-E-Communication'!$AL$68="no","",ROUND($I5448,4))</f>
        <v>0.41499999999999998</v>
      </c>
    </row>
    <row r="5449" spans="9:13" x14ac:dyDescent="0.25">
      <c r="I5449" s="134">
        <f t="shared" si="278"/>
        <v>0.41600000000000031</v>
      </c>
      <c r="J5449" s="134">
        <f>IF('2-E-Communication'!$AL$65="no","",ROUND($I5449,4))</f>
        <v>0.41599999999999998</v>
      </c>
      <c r="K5449" s="134">
        <f>IF('2-E-Communication'!$AL$66="no","",ROUND($I5449,4))</f>
        <v>0.41599999999999998</v>
      </c>
      <c r="L5449" s="134">
        <f>IF('2-E-Communication'!$AL$67="no","",ROUND($I5449,4))</f>
        <v>0.41599999999999998</v>
      </c>
      <c r="M5449" s="134">
        <f>IF('2-E-Communication'!$AL$68="no","",ROUND($I5449,4))</f>
        <v>0.41599999999999998</v>
      </c>
    </row>
    <row r="5450" spans="9:13" x14ac:dyDescent="0.25">
      <c r="I5450" s="134">
        <f t="shared" si="278"/>
        <v>0.41700000000000031</v>
      </c>
      <c r="J5450" s="134">
        <f>IF('2-E-Communication'!$AL$65="no","",ROUND($I5450,4))</f>
        <v>0.41699999999999998</v>
      </c>
      <c r="K5450" s="134">
        <f>IF('2-E-Communication'!$AL$66="no","",ROUND($I5450,4))</f>
        <v>0.41699999999999998</v>
      </c>
      <c r="L5450" s="134">
        <f>IF('2-E-Communication'!$AL$67="no","",ROUND($I5450,4))</f>
        <v>0.41699999999999998</v>
      </c>
      <c r="M5450" s="134">
        <f>IF('2-E-Communication'!$AL$68="no","",ROUND($I5450,4))</f>
        <v>0.41699999999999998</v>
      </c>
    </row>
    <row r="5451" spans="9:13" x14ac:dyDescent="0.25">
      <c r="I5451" s="134">
        <f t="shared" si="278"/>
        <v>0.41800000000000032</v>
      </c>
      <c r="J5451" s="134">
        <f>IF('2-E-Communication'!$AL$65="no","",ROUND($I5451,4))</f>
        <v>0.41799999999999998</v>
      </c>
      <c r="K5451" s="134">
        <f>IF('2-E-Communication'!$AL$66="no","",ROUND($I5451,4))</f>
        <v>0.41799999999999998</v>
      </c>
      <c r="L5451" s="134">
        <f>IF('2-E-Communication'!$AL$67="no","",ROUND($I5451,4))</f>
        <v>0.41799999999999998</v>
      </c>
      <c r="M5451" s="134">
        <f>IF('2-E-Communication'!$AL$68="no","",ROUND($I5451,4))</f>
        <v>0.41799999999999998</v>
      </c>
    </row>
    <row r="5452" spans="9:13" x14ac:dyDescent="0.25">
      <c r="I5452" s="134">
        <f t="shared" si="278"/>
        <v>0.41900000000000032</v>
      </c>
      <c r="J5452" s="134">
        <f>IF('2-E-Communication'!$AL$65="no","",ROUND($I5452,4))</f>
        <v>0.41899999999999998</v>
      </c>
      <c r="K5452" s="134">
        <f>IF('2-E-Communication'!$AL$66="no","",ROUND($I5452,4))</f>
        <v>0.41899999999999998</v>
      </c>
      <c r="L5452" s="134">
        <f>IF('2-E-Communication'!$AL$67="no","",ROUND($I5452,4))</f>
        <v>0.41899999999999998</v>
      </c>
      <c r="M5452" s="134">
        <f>IF('2-E-Communication'!$AL$68="no","",ROUND($I5452,4))</f>
        <v>0.41899999999999998</v>
      </c>
    </row>
    <row r="5453" spans="9:13" x14ac:dyDescent="0.25">
      <c r="I5453" s="134">
        <f t="shared" si="278"/>
        <v>0.42000000000000032</v>
      </c>
      <c r="J5453" s="134">
        <f>IF('2-E-Communication'!$AL$65="no","",ROUND($I5453,4))</f>
        <v>0.42</v>
      </c>
      <c r="K5453" s="134">
        <f>IF('2-E-Communication'!$AL$66="no","",ROUND($I5453,4))</f>
        <v>0.42</v>
      </c>
      <c r="L5453" s="134">
        <f>IF('2-E-Communication'!$AL$67="no","",ROUND($I5453,4))</f>
        <v>0.42</v>
      </c>
      <c r="M5453" s="134">
        <f>IF('2-E-Communication'!$AL$68="no","",ROUND($I5453,4))</f>
        <v>0.42</v>
      </c>
    </row>
    <row r="5454" spans="9:13" x14ac:dyDescent="0.25">
      <c r="I5454" s="134">
        <f t="shared" si="278"/>
        <v>0.42100000000000032</v>
      </c>
      <c r="J5454" s="134">
        <f>IF('2-E-Communication'!$AL$65="no","",ROUND($I5454,4))</f>
        <v>0.42099999999999999</v>
      </c>
      <c r="K5454" s="134">
        <f>IF('2-E-Communication'!$AL$66="no","",ROUND($I5454,4))</f>
        <v>0.42099999999999999</v>
      </c>
      <c r="L5454" s="134">
        <f>IF('2-E-Communication'!$AL$67="no","",ROUND($I5454,4))</f>
        <v>0.42099999999999999</v>
      </c>
      <c r="M5454" s="134">
        <f>IF('2-E-Communication'!$AL$68="no","",ROUND($I5454,4))</f>
        <v>0.42099999999999999</v>
      </c>
    </row>
    <row r="5455" spans="9:13" x14ac:dyDescent="0.25">
      <c r="I5455" s="134">
        <f t="shared" si="278"/>
        <v>0.42200000000000032</v>
      </c>
      <c r="J5455" s="134">
        <f>IF('2-E-Communication'!$AL$65="no","",ROUND($I5455,4))</f>
        <v>0.42199999999999999</v>
      </c>
      <c r="K5455" s="134">
        <f>IF('2-E-Communication'!$AL$66="no","",ROUND($I5455,4))</f>
        <v>0.42199999999999999</v>
      </c>
      <c r="L5455" s="134">
        <f>IF('2-E-Communication'!$AL$67="no","",ROUND($I5455,4))</f>
        <v>0.42199999999999999</v>
      </c>
      <c r="M5455" s="134">
        <f>IF('2-E-Communication'!$AL$68="no","",ROUND($I5455,4))</f>
        <v>0.42199999999999999</v>
      </c>
    </row>
    <row r="5456" spans="9:13" x14ac:dyDescent="0.25">
      <c r="I5456" s="134">
        <f t="shared" si="278"/>
        <v>0.42300000000000032</v>
      </c>
      <c r="J5456" s="134">
        <f>IF('2-E-Communication'!$AL$65="no","",ROUND($I5456,4))</f>
        <v>0.42299999999999999</v>
      </c>
      <c r="K5456" s="134">
        <f>IF('2-E-Communication'!$AL$66="no","",ROUND($I5456,4))</f>
        <v>0.42299999999999999</v>
      </c>
      <c r="L5456" s="134">
        <f>IF('2-E-Communication'!$AL$67="no","",ROUND($I5456,4))</f>
        <v>0.42299999999999999</v>
      </c>
      <c r="M5456" s="134">
        <f>IF('2-E-Communication'!$AL$68="no","",ROUND($I5456,4))</f>
        <v>0.42299999999999999</v>
      </c>
    </row>
    <row r="5457" spans="9:13" x14ac:dyDescent="0.25">
      <c r="I5457" s="134">
        <f t="shared" si="278"/>
        <v>0.42400000000000032</v>
      </c>
      <c r="J5457" s="134">
        <f>IF('2-E-Communication'!$AL$65="no","",ROUND($I5457,4))</f>
        <v>0.42399999999999999</v>
      </c>
      <c r="K5457" s="134">
        <f>IF('2-E-Communication'!$AL$66="no","",ROUND($I5457,4))</f>
        <v>0.42399999999999999</v>
      </c>
      <c r="L5457" s="134">
        <f>IF('2-E-Communication'!$AL$67="no","",ROUND($I5457,4))</f>
        <v>0.42399999999999999</v>
      </c>
      <c r="M5457" s="134">
        <f>IF('2-E-Communication'!$AL$68="no","",ROUND($I5457,4))</f>
        <v>0.42399999999999999</v>
      </c>
    </row>
    <row r="5458" spans="9:13" x14ac:dyDescent="0.25">
      <c r="I5458" s="134">
        <f t="shared" si="278"/>
        <v>0.42500000000000032</v>
      </c>
      <c r="J5458" s="134">
        <f>IF('2-E-Communication'!$AL$65="no","",ROUND($I5458,4))</f>
        <v>0.42499999999999999</v>
      </c>
      <c r="K5458" s="134">
        <f>IF('2-E-Communication'!$AL$66="no","",ROUND($I5458,4))</f>
        <v>0.42499999999999999</v>
      </c>
      <c r="L5458" s="134">
        <f>IF('2-E-Communication'!$AL$67="no","",ROUND($I5458,4))</f>
        <v>0.42499999999999999</v>
      </c>
      <c r="M5458" s="134">
        <f>IF('2-E-Communication'!$AL$68="no","",ROUND($I5458,4))</f>
        <v>0.42499999999999999</v>
      </c>
    </row>
    <row r="5459" spans="9:13" x14ac:dyDescent="0.25">
      <c r="I5459" s="134">
        <f t="shared" si="278"/>
        <v>0.42600000000000032</v>
      </c>
      <c r="J5459" s="134">
        <f>IF('2-E-Communication'!$AL$65="no","",ROUND($I5459,4))</f>
        <v>0.42599999999999999</v>
      </c>
      <c r="K5459" s="134">
        <f>IF('2-E-Communication'!$AL$66="no","",ROUND($I5459,4))</f>
        <v>0.42599999999999999</v>
      </c>
      <c r="L5459" s="134">
        <f>IF('2-E-Communication'!$AL$67="no","",ROUND($I5459,4))</f>
        <v>0.42599999999999999</v>
      </c>
      <c r="M5459" s="134">
        <f>IF('2-E-Communication'!$AL$68="no","",ROUND($I5459,4))</f>
        <v>0.42599999999999999</v>
      </c>
    </row>
    <row r="5460" spans="9:13" x14ac:dyDescent="0.25">
      <c r="I5460" s="134">
        <f t="shared" si="278"/>
        <v>0.42700000000000032</v>
      </c>
      <c r="J5460" s="134">
        <f>IF('2-E-Communication'!$AL$65="no","",ROUND($I5460,4))</f>
        <v>0.42699999999999999</v>
      </c>
      <c r="K5460" s="134">
        <f>IF('2-E-Communication'!$AL$66="no","",ROUND($I5460,4))</f>
        <v>0.42699999999999999</v>
      </c>
      <c r="L5460" s="134">
        <f>IF('2-E-Communication'!$AL$67="no","",ROUND($I5460,4))</f>
        <v>0.42699999999999999</v>
      </c>
      <c r="M5460" s="134">
        <f>IF('2-E-Communication'!$AL$68="no","",ROUND($I5460,4))</f>
        <v>0.42699999999999999</v>
      </c>
    </row>
    <row r="5461" spans="9:13" x14ac:dyDescent="0.25">
      <c r="I5461" s="134">
        <f t="shared" si="278"/>
        <v>0.42800000000000032</v>
      </c>
      <c r="J5461" s="134">
        <f>IF('2-E-Communication'!$AL$65="no","",ROUND($I5461,4))</f>
        <v>0.42799999999999999</v>
      </c>
      <c r="K5461" s="134">
        <f>IF('2-E-Communication'!$AL$66="no","",ROUND($I5461,4))</f>
        <v>0.42799999999999999</v>
      </c>
      <c r="L5461" s="134">
        <f>IF('2-E-Communication'!$AL$67="no","",ROUND($I5461,4))</f>
        <v>0.42799999999999999</v>
      </c>
      <c r="M5461" s="134">
        <f>IF('2-E-Communication'!$AL$68="no","",ROUND($I5461,4))</f>
        <v>0.42799999999999999</v>
      </c>
    </row>
    <row r="5462" spans="9:13" x14ac:dyDescent="0.25">
      <c r="I5462" s="134">
        <f t="shared" si="278"/>
        <v>0.42900000000000033</v>
      </c>
      <c r="J5462" s="134">
        <f>IF('2-E-Communication'!$AL$65="no","",ROUND($I5462,4))</f>
        <v>0.42899999999999999</v>
      </c>
      <c r="K5462" s="134">
        <f>IF('2-E-Communication'!$AL$66="no","",ROUND($I5462,4))</f>
        <v>0.42899999999999999</v>
      </c>
      <c r="L5462" s="134">
        <f>IF('2-E-Communication'!$AL$67="no","",ROUND($I5462,4))</f>
        <v>0.42899999999999999</v>
      </c>
      <c r="M5462" s="134">
        <f>IF('2-E-Communication'!$AL$68="no","",ROUND($I5462,4))</f>
        <v>0.42899999999999999</v>
      </c>
    </row>
    <row r="5463" spans="9:13" x14ac:dyDescent="0.25">
      <c r="I5463" s="134">
        <f t="shared" si="278"/>
        <v>0.43000000000000033</v>
      </c>
      <c r="J5463" s="134">
        <f>IF('2-E-Communication'!$AL$65="no","",ROUND($I5463,4))</f>
        <v>0.43</v>
      </c>
      <c r="K5463" s="134">
        <f>IF('2-E-Communication'!$AL$66="no","",ROUND($I5463,4))</f>
        <v>0.43</v>
      </c>
      <c r="L5463" s="134">
        <f>IF('2-E-Communication'!$AL$67="no","",ROUND($I5463,4))</f>
        <v>0.43</v>
      </c>
      <c r="M5463" s="134">
        <f>IF('2-E-Communication'!$AL$68="no","",ROUND($I5463,4))</f>
        <v>0.43</v>
      </c>
    </row>
    <row r="5464" spans="9:13" x14ac:dyDescent="0.25">
      <c r="I5464" s="134">
        <f t="shared" si="278"/>
        <v>0.43100000000000033</v>
      </c>
      <c r="J5464" s="134">
        <f>IF('2-E-Communication'!$AL$65="no","",ROUND($I5464,4))</f>
        <v>0.43099999999999999</v>
      </c>
      <c r="K5464" s="134">
        <f>IF('2-E-Communication'!$AL$66="no","",ROUND($I5464,4))</f>
        <v>0.43099999999999999</v>
      </c>
      <c r="L5464" s="134">
        <f>IF('2-E-Communication'!$AL$67="no","",ROUND($I5464,4))</f>
        <v>0.43099999999999999</v>
      </c>
      <c r="M5464" s="134">
        <f>IF('2-E-Communication'!$AL$68="no","",ROUND($I5464,4))</f>
        <v>0.43099999999999999</v>
      </c>
    </row>
    <row r="5465" spans="9:13" x14ac:dyDescent="0.25">
      <c r="I5465" s="134">
        <f t="shared" si="278"/>
        <v>0.43200000000000033</v>
      </c>
      <c r="J5465" s="134">
        <f>IF('2-E-Communication'!$AL$65="no","",ROUND($I5465,4))</f>
        <v>0.432</v>
      </c>
      <c r="K5465" s="134">
        <f>IF('2-E-Communication'!$AL$66="no","",ROUND($I5465,4))</f>
        <v>0.432</v>
      </c>
      <c r="L5465" s="134">
        <f>IF('2-E-Communication'!$AL$67="no","",ROUND($I5465,4))</f>
        <v>0.432</v>
      </c>
      <c r="M5465" s="134">
        <f>IF('2-E-Communication'!$AL$68="no","",ROUND($I5465,4))</f>
        <v>0.432</v>
      </c>
    </row>
    <row r="5466" spans="9:13" x14ac:dyDescent="0.25">
      <c r="I5466" s="134">
        <f t="shared" si="278"/>
        <v>0.43300000000000033</v>
      </c>
      <c r="J5466" s="134">
        <f>IF('2-E-Communication'!$AL$65="no","",ROUND($I5466,4))</f>
        <v>0.433</v>
      </c>
      <c r="K5466" s="134">
        <f>IF('2-E-Communication'!$AL$66="no","",ROUND($I5466,4))</f>
        <v>0.433</v>
      </c>
      <c r="L5466" s="134">
        <f>IF('2-E-Communication'!$AL$67="no","",ROUND($I5466,4))</f>
        <v>0.433</v>
      </c>
      <c r="M5466" s="134">
        <f>IF('2-E-Communication'!$AL$68="no","",ROUND($I5466,4))</f>
        <v>0.433</v>
      </c>
    </row>
    <row r="5467" spans="9:13" x14ac:dyDescent="0.25">
      <c r="I5467" s="134">
        <f t="shared" si="278"/>
        <v>0.43400000000000033</v>
      </c>
      <c r="J5467" s="134">
        <f>IF('2-E-Communication'!$AL$65="no","",ROUND($I5467,4))</f>
        <v>0.434</v>
      </c>
      <c r="K5467" s="134">
        <f>IF('2-E-Communication'!$AL$66="no","",ROUND($I5467,4))</f>
        <v>0.434</v>
      </c>
      <c r="L5467" s="134">
        <f>IF('2-E-Communication'!$AL$67="no","",ROUND($I5467,4))</f>
        <v>0.434</v>
      </c>
      <c r="M5467" s="134">
        <f>IF('2-E-Communication'!$AL$68="no","",ROUND($I5467,4))</f>
        <v>0.434</v>
      </c>
    </row>
    <row r="5468" spans="9:13" x14ac:dyDescent="0.25">
      <c r="I5468" s="134">
        <f t="shared" si="278"/>
        <v>0.43500000000000033</v>
      </c>
      <c r="J5468" s="134">
        <f>IF('2-E-Communication'!$AL$65="no","",ROUND($I5468,4))</f>
        <v>0.435</v>
      </c>
      <c r="K5468" s="134">
        <f>IF('2-E-Communication'!$AL$66="no","",ROUND($I5468,4))</f>
        <v>0.435</v>
      </c>
      <c r="L5468" s="134">
        <f>IF('2-E-Communication'!$AL$67="no","",ROUND($I5468,4))</f>
        <v>0.435</v>
      </c>
      <c r="M5468" s="134">
        <f>IF('2-E-Communication'!$AL$68="no","",ROUND($I5468,4))</f>
        <v>0.435</v>
      </c>
    </row>
    <row r="5469" spans="9:13" x14ac:dyDescent="0.25">
      <c r="I5469" s="134">
        <f t="shared" si="278"/>
        <v>0.43600000000000033</v>
      </c>
      <c r="J5469" s="134">
        <f>IF('2-E-Communication'!$AL$65="no","",ROUND($I5469,4))</f>
        <v>0.436</v>
      </c>
      <c r="K5469" s="134">
        <f>IF('2-E-Communication'!$AL$66="no","",ROUND($I5469,4))</f>
        <v>0.436</v>
      </c>
      <c r="L5469" s="134">
        <f>IF('2-E-Communication'!$AL$67="no","",ROUND($I5469,4))</f>
        <v>0.436</v>
      </c>
      <c r="M5469" s="134">
        <f>IF('2-E-Communication'!$AL$68="no","",ROUND($I5469,4))</f>
        <v>0.436</v>
      </c>
    </row>
    <row r="5470" spans="9:13" x14ac:dyDescent="0.25">
      <c r="I5470" s="134">
        <f t="shared" si="278"/>
        <v>0.43700000000000033</v>
      </c>
      <c r="J5470" s="134">
        <f>IF('2-E-Communication'!$AL$65="no","",ROUND($I5470,4))</f>
        <v>0.437</v>
      </c>
      <c r="K5470" s="134">
        <f>IF('2-E-Communication'!$AL$66="no","",ROUND($I5470,4))</f>
        <v>0.437</v>
      </c>
      <c r="L5470" s="134">
        <f>IF('2-E-Communication'!$AL$67="no","",ROUND($I5470,4))</f>
        <v>0.437</v>
      </c>
      <c r="M5470" s="134">
        <f>IF('2-E-Communication'!$AL$68="no","",ROUND($I5470,4))</f>
        <v>0.437</v>
      </c>
    </row>
    <row r="5471" spans="9:13" x14ac:dyDescent="0.25">
      <c r="I5471" s="134">
        <f t="shared" si="278"/>
        <v>0.43800000000000033</v>
      </c>
      <c r="J5471" s="134">
        <f>IF('2-E-Communication'!$AL$65="no","",ROUND($I5471,4))</f>
        <v>0.438</v>
      </c>
      <c r="K5471" s="134">
        <f>IF('2-E-Communication'!$AL$66="no","",ROUND($I5471,4))</f>
        <v>0.438</v>
      </c>
      <c r="L5471" s="134">
        <f>IF('2-E-Communication'!$AL$67="no","",ROUND($I5471,4))</f>
        <v>0.438</v>
      </c>
      <c r="M5471" s="134">
        <f>IF('2-E-Communication'!$AL$68="no","",ROUND($I5471,4))</f>
        <v>0.438</v>
      </c>
    </row>
    <row r="5472" spans="9:13" x14ac:dyDescent="0.25">
      <c r="I5472" s="134">
        <f t="shared" si="278"/>
        <v>0.43900000000000033</v>
      </c>
      <c r="J5472" s="134">
        <f>IF('2-E-Communication'!$AL$65="no","",ROUND($I5472,4))</f>
        <v>0.439</v>
      </c>
      <c r="K5472" s="134">
        <f>IF('2-E-Communication'!$AL$66="no","",ROUND($I5472,4))</f>
        <v>0.439</v>
      </c>
      <c r="L5472" s="134">
        <f>IF('2-E-Communication'!$AL$67="no","",ROUND($I5472,4))</f>
        <v>0.439</v>
      </c>
      <c r="M5472" s="134">
        <f>IF('2-E-Communication'!$AL$68="no","",ROUND($I5472,4))</f>
        <v>0.439</v>
      </c>
    </row>
    <row r="5473" spans="9:13" x14ac:dyDescent="0.25">
      <c r="I5473" s="134">
        <f t="shared" si="278"/>
        <v>0.44000000000000034</v>
      </c>
      <c r="J5473" s="134">
        <f>IF('2-E-Communication'!$AL$65="no","",ROUND($I5473,4))</f>
        <v>0.44</v>
      </c>
      <c r="K5473" s="134">
        <f>IF('2-E-Communication'!$AL$66="no","",ROUND($I5473,4))</f>
        <v>0.44</v>
      </c>
      <c r="L5473" s="134">
        <f>IF('2-E-Communication'!$AL$67="no","",ROUND($I5473,4))</f>
        <v>0.44</v>
      </c>
      <c r="M5473" s="134">
        <f>IF('2-E-Communication'!$AL$68="no","",ROUND($I5473,4))</f>
        <v>0.44</v>
      </c>
    </row>
    <row r="5474" spans="9:13" x14ac:dyDescent="0.25">
      <c r="I5474" s="134">
        <f t="shared" ref="I5474:I5537" si="279">I5473+0.001</f>
        <v>0.44100000000000034</v>
      </c>
      <c r="J5474" s="134">
        <f>IF('2-E-Communication'!$AL$65="no","",ROUND($I5474,4))</f>
        <v>0.441</v>
      </c>
      <c r="K5474" s="134">
        <f>IF('2-E-Communication'!$AL$66="no","",ROUND($I5474,4))</f>
        <v>0.441</v>
      </c>
      <c r="L5474" s="134">
        <f>IF('2-E-Communication'!$AL$67="no","",ROUND($I5474,4))</f>
        <v>0.441</v>
      </c>
      <c r="M5474" s="134">
        <f>IF('2-E-Communication'!$AL$68="no","",ROUND($I5474,4))</f>
        <v>0.441</v>
      </c>
    </row>
    <row r="5475" spans="9:13" x14ac:dyDescent="0.25">
      <c r="I5475" s="134">
        <f t="shared" si="279"/>
        <v>0.44200000000000034</v>
      </c>
      <c r="J5475" s="134">
        <f>IF('2-E-Communication'!$AL$65="no","",ROUND($I5475,4))</f>
        <v>0.442</v>
      </c>
      <c r="K5475" s="134">
        <f>IF('2-E-Communication'!$AL$66="no","",ROUND($I5475,4))</f>
        <v>0.442</v>
      </c>
      <c r="L5475" s="134">
        <f>IF('2-E-Communication'!$AL$67="no","",ROUND($I5475,4))</f>
        <v>0.442</v>
      </c>
      <c r="M5475" s="134">
        <f>IF('2-E-Communication'!$AL$68="no","",ROUND($I5475,4))</f>
        <v>0.442</v>
      </c>
    </row>
    <row r="5476" spans="9:13" x14ac:dyDescent="0.25">
      <c r="I5476" s="134">
        <f t="shared" si="279"/>
        <v>0.44300000000000034</v>
      </c>
      <c r="J5476" s="134">
        <f>IF('2-E-Communication'!$AL$65="no","",ROUND($I5476,4))</f>
        <v>0.443</v>
      </c>
      <c r="K5476" s="134">
        <f>IF('2-E-Communication'!$AL$66="no","",ROUND($I5476,4))</f>
        <v>0.443</v>
      </c>
      <c r="L5476" s="134">
        <f>IF('2-E-Communication'!$AL$67="no","",ROUND($I5476,4))</f>
        <v>0.443</v>
      </c>
      <c r="M5476" s="134">
        <f>IF('2-E-Communication'!$AL$68="no","",ROUND($I5476,4))</f>
        <v>0.443</v>
      </c>
    </row>
    <row r="5477" spans="9:13" x14ac:dyDescent="0.25">
      <c r="I5477" s="134">
        <f t="shared" si="279"/>
        <v>0.44400000000000034</v>
      </c>
      <c r="J5477" s="134">
        <f>IF('2-E-Communication'!$AL$65="no","",ROUND($I5477,4))</f>
        <v>0.44400000000000001</v>
      </c>
      <c r="K5477" s="134">
        <f>IF('2-E-Communication'!$AL$66="no","",ROUND($I5477,4))</f>
        <v>0.44400000000000001</v>
      </c>
      <c r="L5477" s="134">
        <f>IF('2-E-Communication'!$AL$67="no","",ROUND($I5477,4))</f>
        <v>0.44400000000000001</v>
      </c>
      <c r="M5477" s="134">
        <f>IF('2-E-Communication'!$AL$68="no","",ROUND($I5477,4))</f>
        <v>0.44400000000000001</v>
      </c>
    </row>
    <row r="5478" spans="9:13" x14ac:dyDescent="0.25">
      <c r="I5478" s="134">
        <f t="shared" si="279"/>
        <v>0.44500000000000034</v>
      </c>
      <c r="J5478" s="134">
        <f>IF('2-E-Communication'!$AL$65="no","",ROUND($I5478,4))</f>
        <v>0.44500000000000001</v>
      </c>
      <c r="K5478" s="134">
        <f>IF('2-E-Communication'!$AL$66="no","",ROUND($I5478,4))</f>
        <v>0.44500000000000001</v>
      </c>
      <c r="L5478" s="134">
        <f>IF('2-E-Communication'!$AL$67="no","",ROUND($I5478,4))</f>
        <v>0.44500000000000001</v>
      </c>
      <c r="M5478" s="134">
        <f>IF('2-E-Communication'!$AL$68="no","",ROUND($I5478,4))</f>
        <v>0.44500000000000001</v>
      </c>
    </row>
    <row r="5479" spans="9:13" x14ac:dyDescent="0.25">
      <c r="I5479" s="134">
        <f t="shared" si="279"/>
        <v>0.44600000000000034</v>
      </c>
      <c r="J5479" s="134">
        <f>IF('2-E-Communication'!$AL$65="no","",ROUND($I5479,4))</f>
        <v>0.44600000000000001</v>
      </c>
      <c r="K5479" s="134">
        <f>IF('2-E-Communication'!$AL$66="no","",ROUND($I5479,4))</f>
        <v>0.44600000000000001</v>
      </c>
      <c r="L5479" s="134">
        <f>IF('2-E-Communication'!$AL$67="no","",ROUND($I5479,4))</f>
        <v>0.44600000000000001</v>
      </c>
      <c r="M5479" s="134">
        <f>IF('2-E-Communication'!$AL$68="no","",ROUND($I5479,4))</f>
        <v>0.44600000000000001</v>
      </c>
    </row>
    <row r="5480" spans="9:13" x14ac:dyDescent="0.25">
      <c r="I5480" s="134">
        <f t="shared" si="279"/>
        <v>0.44700000000000034</v>
      </c>
      <c r="J5480" s="134">
        <f>IF('2-E-Communication'!$AL$65="no","",ROUND($I5480,4))</f>
        <v>0.44700000000000001</v>
      </c>
      <c r="K5480" s="134">
        <f>IF('2-E-Communication'!$AL$66="no","",ROUND($I5480,4))</f>
        <v>0.44700000000000001</v>
      </c>
      <c r="L5480" s="134">
        <f>IF('2-E-Communication'!$AL$67="no","",ROUND($I5480,4))</f>
        <v>0.44700000000000001</v>
      </c>
      <c r="M5480" s="134">
        <f>IF('2-E-Communication'!$AL$68="no","",ROUND($I5480,4))</f>
        <v>0.44700000000000001</v>
      </c>
    </row>
    <row r="5481" spans="9:13" x14ac:dyDescent="0.25">
      <c r="I5481" s="134">
        <f t="shared" si="279"/>
        <v>0.44800000000000034</v>
      </c>
      <c r="J5481" s="134">
        <f>IF('2-E-Communication'!$AL$65="no","",ROUND($I5481,4))</f>
        <v>0.44800000000000001</v>
      </c>
      <c r="K5481" s="134">
        <f>IF('2-E-Communication'!$AL$66="no","",ROUND($I5481,4))</f>
        <v>0.44800000000000001</v>
      </c>
      <c r="L5481" s="134">
        <f>IF('2-E-Communication'!$AL$67="no","",ROUND($I5481,4))</f>
        <v>0.44800000000000001</v>
      </c>
      <c r="M5481" s="134">
        <f>IF('2-E-Communication'!$AL$68="no","",ROUND($I5481,4))</f>
        <v>0.44800000000000001</v>
      </c>
    </row>
    <row r="5482" spans="9:13" x14ac:dyDescent="0.25">
      <c r="I5482" s="134">
        <f t="shared" si="279"/>
        <v>0.44900000000000034</v>
      </c>
      <c r="J5482" s="134">
        <f>IF('2-E-Communication'!$AL$65="no","",ROUND($I5482,4))</f>
        <v>0.44900000000000001</v>
      </c>
      <c r="K5482" s="134">
        <f>IF('2-E-Communication'!$AL$66="no","",ROUND($I5482,4))</f>
        <v>0.44900000000000001</v>
      </c>
      <c r="L5482" s="134">
        <f>IF('2-E-Communication'!$AL$67="no","",ROUND($I5482,4))</f>
        <v>0.44900000000000001</v>
      </c>
      <c r="M5482" s="134">
        <f>IF('2-E-Communication'!$AL$68="no","",ROUND($I5482,4))</f>
        <v>0.44900000000000001</v>
      </c>
    </row>
    <row r="5483" spans="9:13" x14ac:dyDescent="0.25">
      <c r="I5483" s="134">
        <f t="shared" si="279"/>
        <v>0.45000000000000034</v>
      </c>
      <c r="J5483" s="134">
        <f>IF('2-E-Communication'!$AL$65="no","",ROUND($I5483,4))</f>
        <v>0.45</v>
      </c>
      <c r="K5483" s="134">
        <f>IF('2-E-Communication'!$AL$66="no","",ROUND($I5483,4))</f>
        <v>0.45</v>
      </c>
      <c r="L5483" s="134">
        <f>IF('2-E-Communication'!$AL$67="no","",ROUND($I5483,4))</f>
        <v>0.45</v>
      </c>
      <c r="M5483" s="134">
        <f>IF('2-E-Communication'!$AL$68="no","",ROUND($I5483,4))</f>
        <v>0.45</v>
      </c>
    </row>
    <row r="5484" spans="9:13" x14ac:dyDescent="0.25">
      <c r="I5484" s="134">
        <f t="shared" si="279"/>
        <v>0.45100000000000035</v>
      </c>
      <c r="J5484" s="134">
        <f>IF('2-E-Communication'!$AL$65="no","",ROUND($I5484,4))</f>
        <v>0.45100000000000001</v>
      </c>
      <c r="K5484" s="134">
        <f>IF('2-E-Communication'!$AL$66="no","",ROUND($I5484,4))</f>
        <v>0.45100000000000001</v>
      </c>
      <c r="L5484" s="134">
        <f>IF('2-E-Communication'!$AL$67="no","",ROUND($I5484,4))</f>
        <v>0.45100000000000001</v>
      </c>
      <c r="M5484" s="134">
        <f>IF('2-E-Communication'!$AL$68="no","",ROUND($I5484,4))</f>
        <v>0.45100000000000001</v>
      </c>
    </row>
    <row r="5485" spans="9:13" x14ac:dyDescent="0.25">
      <c r="I5485" s="134">
        <f t="shared" si="279"/>
        <v>0.45200000000000035</v>
      </c>
      <c r="J5485" s="134">
        <f>IF('2-E-Communication'!$AL$65="no","",ROUND($I5485,4))</f>
        <v>0.45200000000000001</v>
      </c>
      <c r="K5485" s="134">
        <f>IF('2-E-Communication'!$AL$66="no","",ROUND($I5485,4))</f>
        <v>0.45200000000000001</v>
      </c>
      <c r="L5485" s="134">
        <f>IF('2-E-Communication'!$AL$67="no","",ROUND($I5485,4))</f>
        <v>0.45200000000000001</v>
      </c>
      <c r="M5485" s="134">
        <f>IF('2-E-Communication'!$AL$68="no","",ROUND($I5485,4))</f>
        <v>0.45200000000000001</v>
      </c>
    </row>
    <row r="5486" spans="9:13" x14ac:dyDescent="0.25">
      <c r="I5486" s="134">
        <f t="shared" si="279"/>
        <v>0.45300000000000035</v>
      </c>
      <c r="J5486" s="134">
        <f>IF('2-E-Communication'!$AL$65="no","",ROUND($I5486,4))</f>
        <v>0.45300000000000001</v>
      </c>
      <c r="K5486" s="134">
        <f>IF('2-E-Communication'!$AL$66="no","",ROUND($I5486,4))</f>
        <v>0.45300000000000001</v>
      </c>
      <c r="L5486" s="134">
        <f>IF('2-E-Communication'!$AL$67="no","",ROUND($I5486,4))</f>
        <v>0.45300000000000001</v>
      </c>
      <c r="M5486" s="134">
        <f>IF('2-E-Communication'!$AL$68="no","",ROUND($I5486,4))</f>
        <v>0.45300000000000001</v>
      </c>
    </row>
    <row r="5487" spans="9:13" x14ac:dyDescent="0.25">
      <c r="I5487" s="134">
        <f t="shared" si="279"/>
        <v>0.45400000000000035</v>
      </c>
      <c r="J5487" s="134">
        <f>IF('2-E-Communication'!$AL$65="no","",ROUND($I5487,4))</f>
        <v>0.45400000000000001</v>
      </c>
      <c r="K5487" s="134">
        <f>IF('2-E-Communication'!$AL$66="no","",ROUND($I5487,4))</f>
        <v>0.45400000000000001</v>
      </c>
      <c r="L5487" s="134">
        <f>IF('2-E-Communication'!$AL$67="no","",ROUND($I5487,4))</f>
        <v>0.45400000000000001</v>
      </c>
      <c r="M5487" s="134">
        <f>IF('2-E-Communication'!$AL$68="no","",ROUND($I5487,4))</f>
        <v>0.45400000000000001</v>
      </c>
    </row>
    <row r="5488" spans="9:13" x14ac:dyDescent="0.25">
      <c r="I5488" s="134">
        <f t="shared" si="279"/>
        <v>0.45500000000000035</v>
      </c>
      <c r="J5488" s="134">
        <f>IF('2-E-Communication'!$AL$65="no","",ROUND($I5488,4))</f>
        <v>0.45500000000000002</v>
      </c>
      <c r="K5488" s="134">
        <f>IF('2-E-Communication'!$AL$66="no","",ROUND($I5488,4))</f>
        <v>0.45500000000000002</v>
      </c>
      <c r="L5488" s="134">
        <f>IF('2-E-Communication'!$AL$67="no","",ROUND($I5488,4))</f>
        <v>0.45500000000000002</v>
      </c>
      <c r="M5488" s="134">
        <f>IF('2-E-Communication'!$AL$68="no","",ROUND($I5488,4))</f>
        <v>0.45500000000000002</v>
      </c>
    </row>
    <row r="5489" spans="9:13" x14ac:dyDescent="0.25">
      <c r="I5489" s="134">
        <f t="shared" si="279"/>
        <v>0.45600000000000035</v>
      </c>
      <c r="J5489" s="134">
        <f>IF('2-E-Communication'!$AL$65="no","",ROUND($I5489,4))</f>
        <v>0.45600000000000002</v>
      </c>
      <c r="K5489" s="134">
        <f>IF('2-E-Communication'!$AL$66="no","",ROUND($I5489,4))</f>
        <v>0.45600000000000002</v>
      </c>
      <c r="L5489" s="134">
        <f>IF('2-E-Communication'!$AL$67="no","",ROUND($I5489,4))</f>
        <v>0.45600000000000002</v>
      </c>
      <c r="M5489" s="134">
        <f>IF('2-E-Communication'!$AL$68="no","",ROUND($I5489,4))</f>
        <v>0.45600000000000002</v>
      </c>
    </row>
    <row r="5490" spans="9:13" x14ac:dyDescent="0.25">
      <c r="I5490" s="134">
        <f t="shared" si="279"/>
        <v>0.45700000000000035</v>
      </c>
      <c r="J5490" s="134">
        <f>IF('2-E-Communication'!$AL$65="no","",ROUND($I5490,4))</f>
        <v>0.45700000000000002</v>
      </c>
      <c r="K5490" s="134">
        <f>IF('2-E-Communication'!$AL$66="no","",ROUND($I5490,4))</f>
        <v>0.45700000000000002</v>
      </c>
      <c r="L5490" s="134">
        <f>IF('2-E-Communication'!$AL$67="no","",ROUND($I5490,4))</f>
        <v>0.45700000000000002</v>
      </c>
      <c r="M5490" s="134">
        <f>IF('2-E-Communication'!$AL$68="no","",ROUND($I5490,4))</f>
        <v>0.45700000000000002</v>
      </c>
    </row>
    <row r="5491" spans="9:13" x14ac:dyDescent="0.25">
      <c r="I5491" s="134">
        <f t="shared" si="279"/>
        <v>0.45800000000000035</v>
      </c>
      <c r="J5491" s="134">
        <f>IF('2-E-Communication'!$AL$65="no","",ROUND($I5491,4))</f>
        <v>0.45800000000000002</v>
      </c>
      <c r="K5491" s="134">
        <f>IF('2-E-Communication'!$AL$66="no","",ROUND($I5491,4))</f>
        <v>0.45800000000000002</v>
      </c>
      <c r="L5491" s="134">
        <f>IF('2-E-Communication'!$AL$67="no","",ROUND($I5491,4))</f>
        <v>0.45800000000000002</v>
      </c>
      <c r="M5491" s="134">
        <f>IF('2-E-Communication'!$AL$68="no","",ROUND($I5491,4))</f>
        <v>0.45800000000000002</v>
      </c>
    </row>
    <row r="5492" spans="9:13" x14ac:dyDescent="0.25">
      <c r="I5492" s="134">
        <f t="shared" si="279"/>
        <v>0.45900000000000035</v>
      </c>
      <c r="J5492" s="134">
        <f>IF('2-E-Communication'!$AL$65="no","",ROUND($I5492,4))</f>
        <v>0.45900000000000002</v>
      </c>
      <c r="K5492" s="134">
        <f>IF('2-E-Communication'!$AL$66="no","",ROUND($I5492,4))</f>
        <v>0.45900000000000002</v>
      </c>
      <c r="L5492" s="134">
        <f>IF('2-E-Communication'!$AL$67="no","",ROUND($I5492,4))</f>
        <v>0.45900000000000002</v>
      </c>
      <c r="M5492" s="134">
        <f>IF('2-E-Communication'!$AL$68="no","",ROUND($I5492,4))</f>
        <v>0.45900000000000002</v>
      </c>
    </row>
    <row r="5493" spans="9:13" x14ac:dyDescent="0.25">
      <c r="I5493" s="134">
        <f t="shared" si="279"/>
        <v>0.46000000000000035</v>
      </c>
      <c r="J5493" s="134">
        <f>IF('2-E-Communication'!$AL$65="no","",ROUND($I5493,4))</f>
        <v>0.46</v>
      </c>
      <c r="K5493" s="134">
        <f>IF('2-E-Communication'!$AL$66="no","",ROUND($I5493,4))</f>
        <v>0.46</v>
      </c>
      <c r="L5493" s="134">
        <f>IF('2-E-Communication'!$AL$67="no","",ROUND($I5493,4))</f>
        <v>0.46</v>
      </c>
      <c r="M5493" s="134">
        <f>IF('2-E-Communication'!$AL$68="no","",ROUND($I5493,4))</f>
        <v>0.46</v>
      </c>
    </row>
    <row r="5494" spans="9:13" x14ac:dyDescent="0.25">
      <c r="I5494" s="134">
        <f t="shared" si="279"/>
        <v>0.46100000000000035</v>
      </c>
      <c r="J5494" s="134">
        <f>IF('2-E-Communication'!$AL$65="no","",ROUND($I5494,4))</f>
        <v>0.46100000000000002</v>
      </c>
      <c r="K5494" s="134">
        <f>IF('2-E-Communication'!$AL$66="no","",ROUND($I5494,4))</f>
        <v>0.46100000000000002</v>
      </c>
      <c r="L5494" s="134">
        <f>IF('2-E-Communication'!$AL$67="no","",ROUND($I5494,4))</f>
        <v>0.46100000000000002</v>
      </c>
      <c r="M5494" s="134">
        <f>IF('2-E-Communication'!$AL$68="no","",ROUND($I5494,4))</f>
        <v>0.46100000000000002</v>
      </c>
    </row>
    <row r="5495" spans="9:13" x14ac:dyDescent="0.25">
      <c r="I5495" s="134">
        <f t="shared" si="279"/>
        <v>0.46200000000000035</v>
      </c>
      <c r="J5495" s="134">
        <f>IF('2-E-Communication'!$AL$65="no","",ROUND($I5495,4))</f>
        <v>0.46200000000000002</v>
      </c>
      <c r="K5495" s="134">
        <f>IF('2-E-Communication'!$AL$66="no","",ROUND($I5495,4))</f>
        <v>0.46200000000000002</v>
      </c>
      <c r="L5495" s="134">
        <f>IF('2-E-Communication'!$AL$67="no","",ROUND($I5495,4))</f>
        <v>0.46200000000000002</v>
      </c>
      <c r="M5495" s="134">
        <f>IF('2-E-Communication'!$AL$68="no","",ROUND($I5495,4))</f>
        <v>0.46200000000000002</v>
      </c>
    </row>
    <row r="5496" spans="9:13" x14ac:dyDescent="0.25">
      <c r="I5496" s="134">
        <f t="shared" si="279"/>
        <v>0.46300000000000036</v>
      </c>
      <c r="J5496" s="134">
        <f>IF('2-E-Communication'!$AL$65="no","",ROUND($I5496,4))</f>
        <v>0.46300000000000002</v>
      </c>
      <c r="K5496" s="134">
        <f>IF('2-E-Communication'!$AL$66="no","",ROUND($I5496,4))</f>
        <v>0.46300000000000002</v>
      </c>
      <c r="L5496" s="134">
        <f>IF('2-E-Communication'!$AL$67="no","",ROUND($I5496,4))</f>
        <v>0.46300000000000002</v>
      </c>
      <c r="M5496" s="134">
        <f>IF('2-E-Communication'!$AL$68="no","",ROUND($I5496,4))</f>
        <v>0.46300000000000002</v>
      </c>
    </row>
    <row r="5497" spans="9:13" x14ac:dyDescent="0.25">
      <c r="I5497" s="134">
        <f t="shared" si="279"/>
        <v>0.46400000000000036</v>
      </c>
      <c r="J5497" s="134">
        <f>IF('2-E-Communication'!$AL$65="no","",ROUND($I5497,4))</f>
        <v>0.46400000000000002</v>
      </c>
      <c r="K5497" s="134">
        <f>IF('2-E-Communication'!$AL$66="no","",ROUND($I5497,4))</f>
        <v>0.46400000000000002</v>
      </c>
      <c r="L5497" s="134">
        <f>IF('2-E-Communication'!$AL$67="no","",ROUND($I5497,4))</f>
        <v>0.46400000000000002</v>
      </c>
      <c r="M5497" s="134">
        <f>IF('2-E-Communication'!$AL$68="no","",ROUND($I5497,4))</f>
        <v>0.46400000000000002</v>
      </c>
    </row>
    <row r="5498" spans="9:13" x14ac:dyDescent="0.25">
      <c r="I5498" s="134">
        <f t="shared" si="279"/>
        <v>0.46500000000000036</v>
      </c>
      <c r="J5498" s="134">
        <f>IF('2-E-Communication'!$AL$65="no","",ROUND($I5498,4))</f>
        <v>0.46500000000000002</v>
      </c>
      <c r="K5498" s="134">
        <f>IF('2-E-Communication'!$AL$66="no","",ROUND($I5498,4))</f>
        <v>0.46500000000000002</v>
      </c>
      <c r="L5498" s="134">
        <f>IF('2-E-Communication'!$AL$67="no","",ROUND($I5498,4))</f>
        <v>0.46500000000000002</v>
      </c>
      <c r="M5498" s="134">
        <f>IF('2-E-Communication'!$AL$68="no","",ROUND($I5498,4))</f>
        <v>0.46500000000000002</v>
      </c>
    </row>
    <row r="5499" spans="9:13" x14ac:dyDescent="0.25">
      <c r="I5499" s="134">
        <f t="shared" si="279"/>
        <v>0.46600000000000036</v>
      </c>
      <c r="J5499" s="134">
        <f>IF('2-E-Communication'!$AL$65="no","",ROUND($I5499,4))</f>
        <v>0.46600000000000003</v>
      </c>
      <c r="K5499" s="134">
        <f>IF('2-E-Communication'!$AL$66="no","",ROUND($I5499,4))</f>
        <v>0.46600000000000003</v>
      </c>
      <c r="L5499" s="134">
        <f>IF('2-E-Communication'!$AL$67="no","",ROUND($I5499,4))</f>
        <v>0.46600000000000003</v>
      </c>
      <c r="M5499" s="134">
        <f>IF('2-E-Communication'!$AL$68="no","",ROUND($I5499,4))</f>
        <v>0.46600000000000003</v>
      </c>
    </row>
    <row r="5500" spans="9:13" x14ac:dyDescent="0.25">
      <c r="I5500" s="134">
        <f t="shared" si="279"/>
        <v>0.46700000000000036</v>
      </c>
      <c r="J5500" s="134">
        <f>IF('2-E-Communication'!$AL$65="no","",ROUND($I5500,4))</f>
        <v>0.46700000000000003</v>
      </c>
      <c r="K5500" s="134">
        <f>IF('2-E-Communication'!$AL$66="no","",ROUND($I5500,4))</f>
        <v>0.46700000000000003</v>
      </c>
      <c r="L5500" s="134">
        <f>IF('2-E-Communication'!$AL$67="no","",ROUND($I5500,4))</f>
        <v>0.46700000000000003</v>
      </c>
      <c r="M5500" s="134">
        <f>IF('2-E-Communication'!$AL$68="no","",ROUND($I5500,4))</f>
        <v>0.46700000000000003</v>
      </c>
    </row>
    <row r="5501" spans="9:13" x14ac:dyDescent="0.25">
      <c r="I5501" s="134">
        <f t="shared" si="279"/>
        <v>0.46800000000000036</v>
      </c>
      <c r="J5501" s="134">
        <f>IF('2-E-Communication'!$AL$65="no","",ROUND($I5501,4))</f>
        <v>0.46800000000000003</v>
      </c>
      <c r="K5501" s="134">
        <f>IF('2-E-Communication'!$AL$66="no","",ROUND($I5501,4))</f>
        <v>0.46800000000000003</v>
      </c>
      <c r="L5501" s="134">
        <f>IF('2-E-Communication'!$AL$67="no","",ROUND($I5501,4))</f>
        <v>0.46800000000000003</v>
      </c>
      <c r="M5501" s="134">
        <f>IF('2-E-Communication'!$AL$68="no","",ROUND($I5501,4))</f>
        <v>0.46800000000000003</v>
      </c>
    </row>
    <row r="5502" spans="9:13" x14ac:dyDescent="0.25">
      <c r="I5502" s="134">
        <f t="shared" si="279"/>
        <v>0.46900000000000036</v>
      </c>
      <c r="J5502" s="134">
        <f>IF('2-E-Communication'!$AL$65="no","",ROUND($I5502,4))</f>
        <v>0.46899999999999997</v>
      </c>
      <c r="K5502" s="134">
        <f>IF('2-E-Communication'!$AL$66="no","",ROUND($I5502,4))</f>
        <v>0.46899999999999997</v>
      </c>
      <c r="L5502" s="134">
        <f>IF('2-E-Communication'!$AL$67="no","",ROUND($I5502,4))</f>
        <v>0.46899999999999997</v>
      </c>
      <c r="M5502" s="134">
        <f>IF('2-E-Communication'!$AL$68="no","",ROUND($I5502,4))</f>
        <v>0.46899999999999997</v>
      </c>
    </row>
    <row r="5503" spans="9:13" x14ac:dyDescent="0.25">
      <c r="I5503" s="134">
        <f t="shared" si="279"/>
        <v>0.47000000000000036</v>
      </c>
      <c r="J5503" s="134">
        <f>IF('2-E-Communication'!$AL$65="no","",ROUND($I5503,4))</f>
        <v>0.47</v>
      </c>
      <c r="K5503" s="134">
        <f>IF('2-E-Communication'!$AL$66="no","",ROUND($I5503,4))</f>
        <v>0.47</v>
      </c>
      <c r="L5503" s="134">
        <f>IF('2-E-Communication'!$AL$67="no","",ROUND($I5503,4))</f>
        <v>0.47</v>
      </c>
      <c r="M5503" s="134">
        <f>IF('2-E-Communication'!$AL$68="no","",ROUND($I5503,4))</f>
        <v>0.47</v>
      </c>
    </row>
    <row r="5504" spans="9:13" x14ac:dyDescent="0.25">
      <c r="I5504" s="134">
        <f t="shared" si="279"/>
        <v>0.47100000000000036</v>
      </c>
      <c r="J5504" s="134">
        <f>IF('2-E-Communication'!$AL$65="no","",ROUND($I5504,4))</f>
        <v>0.47099999999999997</v>
      </c>
      <c r="K5504" s="134">
        <f>IF('2-E-Communication'!$AL$66="no","",ROUND($I5504,4))</f>
        <v>0.47099999999999997</v>
      </c>
      <c r="L5504" s="134">
        <f>IF('2-E-Communication'!$AL$67="no","",ROUND($I5504,4))</f>
        <v>0.47099999999999997</v>
      </c>
      <c r="M5504" s="134">
        <f>IF('2-E-Communication'!$AL$68="no","",ROUND($I5504,4))</f>
        <v>0.47099999999999997</v>
      </c>
    </row>
    <row r="5505" spans="9:13" x14ac:dyDescent="0.25">
      <c r="I5505" s="134">
        <f t="shared" si="279"/>
        <v>0.47200000000000036</v>
      </c>
      <c r="J5505" s="134">
        <f>IF('2-E-Communication'!$AL$65="no","",ROUND($I5505,4))</f>
        <v>0.47199999999999998</v>
      </c>
      <c r="K5505" s="134">
        <f>IF('2-E-Communication'!$AL$66="no","",ROUND($I5505,4))</f>
        <v>0.47199999999999998</v>
      </c>
      <c r="L5505" s="134">
        <f>IF('2-E-Communication'!$AL$67="no","",ROUND($I5505,4))</f>
        <v>0.47199999999999998</v>
      </c>
      <c r="M5505" s="134">
        <f>IF('2-E-Communication'!$AL$68="no","",ROUND($I5505,4))</f>
        <v>0.47199999999999998</v>
      </c>
    </row>
    <row r="5506" spans="9:13" x14ac:dyDescent="0.25">
      <c r="I5506" s="134">
        <f t="shared" si="279"/>
        <v>0.47300000000000036</v>
      </c>
      <c r="J5506" s="134">
        <f>IF('2-E-Communication'!$AL$65="no","",ROUND($I5506,4))</f>
        <v>0.47299999999999998</v>
      </c>
      <c r="K5506" s="134">
        <f>IF('2-E-Communication'!$AL$66="no","",ROUND($I5506,4))</f>
        <v>0.47299999999999998</v>
      </c>
      <c r="L5506" s="134">
        <f>IF('2-E-Communication'!$AL$67="no","",ROUND($I5506,4))</f>
        <v>0.47299999999999998</v>
      </c>
      <c r="M5506" s="134">
        <f>IF('2-E-Communication'!$AL$68="no","",ROUND($I5506,4))</f>
        <v>0.47299999999999998</v>
      </c>
    </row>
    <row r="5507" spans="9:13" x14ac:dyDescent="0.25">
      <c r="I5507" s="134">
        <f t="shared" si="279"/>
        <v>0.47400000000000037</v>
      </c>
      <c r="J5507" s="134">
        <f>IF('2-E-Communication'!$AL$65="no","",ROUND($I5507,4))</f>
        <v>0.47399999999999998</v>
      </c>
      <c r="K5507" s="134">
        <f>IF('2-E-Communication'!$AL$66="no","",ROUND($I5507,4))</f>
        <v>0.47399999999999998</v>
      </c>
      <c r="L5507" s="134">
        <f>IF('2-E-Communication'!$AL$67="no","",ROUND($I5507,4))</f>
        <v>0.47399999999999998</v>
      </c>
      <c r="M5507" s="134">
        <f>IF('2-E-Communication'!$AL$68="no","",ROUND($I5507,4))</f>
        <v>0.47399999999999998</v>
      </c>
    </row>
    <row r="5508" spans="9:13" x14ac:dyDescent="0.25">
      <c r="I5508" s="134">
        <f t="shared" si="279"/>
        <v>0.47500000000000037</v>
      </c>
      <c r="J5508" s="134">
        <f>IF('2-E-Communication'!$AL$65="no","",ROUND($I5508,4))</f>
        <v>0.47499999999999998</v>
      </c>
      <c r="K5508" s="134">
        <f>IF('2-E-Communication'!$AL$66="no","",ROUND($I5508,4))</f>
        <v>0.47499999999999998</v>
      </c>
      <c r="L5508" s="134">
        <f>IF('2-E-Communication'!$AL$67="no","",ROUND($I5508,4))</f>
        <v>0.47499999999999998</v>
      </c>
      <c r="M5508" s="134">
        <f>IF('2-E-Communication'!$AL$68="no","",ROUND($I5508,4))</f>
        <v>0.47499999999999998</v>
      </c>
    </row>
    <row r="5509" spans="9:13" x14ac:dyDescent="0.25">
      <c r="I5509" s="134">
        <f t="shared" si="279"/>
        <v>0.47600000000000037</v>
      </c>
      <c r="J5509" s="134">
        <f>IF('2-E-Communication'!$AL$65="no","",ROUND($I5509,4))</f>
        <v>0.47599999999999998</v>
      </c>
      <c r="K5509" s="134">
        <f>IF('2-E-Communication'!$AL$66="no","",ROUND($I5509,4))</f>
        <v>0.47599999999999998</v>
      </c>
      <c r="L5509" s="134">
        <f>IF('2-E-Communication'!$AL$67="no","",ROUND($I5509,4))</f>
        <v>0.47599999999999998</v>
      </c>
      <c r="M5509" s="134">
        <f>IF('2-E-Communication'!$AL$68="no","",ROUND($I5509,4))</f>
        <v>0.47599999999999998</v>
      </c>
    </row>
    <row r="5510" spans="9:13" x14ac:dyDescent="0.25">
      <c r="I5510" s="134">
        <f t="shared" si="279"/>
        <v>0.47700000000000037</v>
      </c>
      <c r="J5510" s="134">
        <f>IF('2-E-Communication'!$AL$65="no","",ROUND($I5510,4))</f>
        <v>0.47699999999999998</v>
      </c>
      <c r="K5510" s="134">
        <f>IF('2-E-Communication'!$AL$66="no","",ROUND($I5510,4))</f>
        <v>0.47699999999999998</v>
      </c>
      <c r="L5510" s="134">
        <f>IF('2-E-Communication'!$AL$67="no","",ROUND($I5510,4))</f>
        <v>0.47699999999999998</v>
      </c>
      <c r="M5510" s="134">
        <f>IF('2-E-Communication'!$AL$68="no","",ROUND($I5510,4))</f>
        <v>0.47699999999999998</v>
      </c>
    </row>
    <row r="5511" spans="9:13" x14ac:dyDescent="0.25">
      <c r="I5511" s="134">
        <f t="shared" si="279"/>
        <v>0.47800000000000037</v>
      </c>
      <c r="J5511" s="134">
        <f>IF('2-E-Communication'!$AL$65="no","",ROUND($I5511,4))</f>
        <v>0.47799999999999998</v>
      </c>
      <c r="K5511" s="134">
        <f>IF('2-E-Communication'!$AL$66="no","",ROUND($I5511,4))</f>
        <v>0.47799999999999998</v>
      </c>
      <c r="L5511" s="134">
        <f>IF('2-E-Communication'!$AL$67="no","",ROUND($I5511,4))</f>
        <v>0.47799999999999998</v>
      </c>
      <c r="M5511" s="134">
        <f>IF('2-E-Communication'!$AL$68="no","",ROUND($I5511,4))</f>
        <v>0.47799999999999998</v>
      </c>
    </row>
    <row r="5512" spans="9:13" x14ac:dyDescent="0.25">
      <c r="I5512" s="134">
        <f t="shared" si="279"/>
        <v>0.47900000000000037</v>
      </c>
      <c r="J5512" s="134">
        <f>IF('2-E-Communication'!$AL$65="no","",ROUND($I5512,4))</f>
        <v>0.47899999999999998</v>
      </c>
      <c r="K5512" s="134">
        <f>IF('2-E-Communication'!$AL$66="no","",ROUND($I5512,4))</f>
        <v>0.47899999999999998</v>
      </c>
      <c r="L5512" s="134">
        <f>IF('2-E-Communication'!$AL$67="no","",ROUND($I5512,4))</f>
        <v>0.47899999999999998</v>
      </c>
      <c r="M5512" s="134">
        <f>IF('2-E-Communication'!$AL$68="no","",ROUND($I5512,4))</f>
        <v>0.47899999999999998</v>
      </c>
    </row>
    <row r="5513" spans="9:13" x14ac:dyDescent="0.25">
      <c r="I5513" s="134">
        <f t="shared" si="279"/>
        <v>0.48000000000000037</v>
      </c>
      <c r="J5513" s="134">
        <f>IF('2-E-Communication'!$AL$65="no","",ROUND($I5513,4))</f>
        <v>0.48</v>
      </c>
      <c r="K5513" s="134">
        <f>IF('2-E-Communication'!$AL$66="no","",ROUND($I5513,4))</f>
        <v>0.48</v>
      </c>
      <c r="L5513" s="134">
        <f>IF('2-E-Communication'!$AL$67="no","",ROUND($I5513,4))</f>
        <v>0.48</v>
      </c>
      <c r="M5513" s="134">
        <f>IF('2-E-Communication'!$AL$68="no","",ROUND($I5513,4))</f>
        <v>0.48</v>
      </c>
    </row>
    <row r="5514" spans="9:13" x14ac:dyDescent="0.25">
      <c r="I5514" s="134">
        <f t="shared" si="279"/>
        <v>0.48100000000000037</v>
      </c>
      <c r="J5514" s="134">
        <f>IF('2-E-Communication'!$AL$65="no","",ROUND($I5514,4))</f>
        <v>0.48099999999999998</v>
      </c>
      <c r="K5514" s="134">
        <f>IF('2-E-Communication'!$AL$66="no","",ROUND($I5514,4))</f>
        <v>0.48099999999999998</v>
      </c>
      <c r="L5514" s="134">
        <f>IF('2-E-Communication'!$AL$67="no","",ROUND($I5514,4))</f>
        <v>0.48099999999999998</v>
      </c>
      <c r="M5514" s="134">
        <f>IF('2-E-Communication'!$AL$68="no","",ROUND($I5514,4))</f>
        <v>0.48099999999999998</v>
      </c>
    </row>
    <row r="5515" spans="9:13" x14ac:dyDescent="0.25">
      <c r="I5515" s="134">
        <f t="shared" si="279"/>
        <v>0.48200000000000037</v>
      </c>
      <c r="J5515" s="134">
        <f>IF('2-E-Communication'!$AL$65="no","",ROUND($I5515,4))</f>
        <v>0.48199999999999998</v>
      </c>
      <c r="K5515" s="134">
        <f>IF('2-E-Communication'!$AL$66="no","",ROUND($I5515,4))</f>
        <v>0.48199999999999998</v>
      </c>
      <c r="L5515" s="134">
        <f>IF('2-E-Communication'!$AL$67="no","",ROUND($I5515,4))</f>
        <v>0.48199999999999998</v>
      </c>
      <c r="M5515" s="134">
        <f>IF('2-E-Communication'!$AL$68="no","",ROUND($I5515,4))</f>
        <v>0.48199999999999998</v>
      </c>
    </row>
    <row r="5516" spans="9:13" x14ac:dyDescent="0.25">
      <c r="I5516" s="134">
        <f t="shared" si="279"/>
        <v>0.48300000000000037</v>
      </c>
      <c r="J5516" s="134">
        <f>IF('2-E-Communication'!$AL$65="no","",ROUND($I5516,4))</f>
        <v>0.48299999999999998</v>
      </c>
      <c r="K5516" s="134">
        <f>IF('2-E-Communication'!$AL$66="no","",ROUND($I5516,4))</f>
        <v>0.48299999999999998</v>
      </c>
      <c r="L5516" s="134">
        <f>IF('2-E-Communication'!$AL$67="no","",ROUND($I5516,4))</f>
        <v>0.48299999999999998</v>
      </c>
      <c r="M5516" s="134">
        <f>IF('2-E-Communication'!$AL$68="no","",ROUND($I5516,4))</f>
        <v>0.48299999999999998</v>
      </c>
    </row>
    <row r="5517" spans="9:13" x14ac:dyDescent="0.25">
      <c r="I5517" s="134">
        <f t="shared" si="279"/>
        <v>0.48400000000000037</v>
      </c>
      <c r="J5517" s="134">
        <f>IF('2-E-Communication'!$AL$65="no","",ROUND($I5517,4))</f>
        <v>0.48399999999999999</v>
      </c>
      <c r="K5517" s="134">
        <f>IF('2-E-Communication'!$AL$66="no","",ROUND($I5517,4))</f>
        <v>0.48399999999999999</v>
      </c>
      <c r="L5517" s="134">
        <f>IF('2-E-Communication'!$AL$67="no","",ROUND($I5517,4))</f>
        <v>0.48399999999999999</v>
      </c>
      <c r="M5517" s="134">
        <f>IF('2-E-Communication'!$AL$68="no","",ROUND($I5517,4))</f>
        <v>0.48399999999999999</v>
      </c>
    </row>
    <row r="5518" spans="9:13" x14ac:dyDescent="0.25">
      <c r="I5518" s="134">
        <f t="shared" si="279"/>
        <v>0.48500000000000038</v>
      </c>
      <c r="J5518" s="134">
        <f>IF('2-E-Communication'!$AL$65="no","",ROUND($I5518,4))</f>
        <v>0.48499999999999999</v>
      </c>
      <c r="K5518" s="134">
        <f>IF('2-E-Communication'!$AL$66="no","",ROUND($I5518,4))</f>
        <v>0.48499999999999999</v>
      </c>
      <c r="L5518" s="134">
        <f>IF('2-E-Communication'!$AL$67="no","",ROUND($I5518,4))</f>
        <v>0.48499999999999999</v>
      </c>
      <c r="M5518" s="134">
        <f>IF('2-E-Communication'!$AL$68="no","",ROUND($I5518,4))</f>
        <v>0.48499999999999999</v>
      </c>
    </row>
    <row r="5519" spans="9:13" x14ac:dyDescent="0.25">
      <c r="I5519" s="134">
        <f t="shared" si="279"/>
        <v>0.48600000000000038</v>
      </c>
      <c r="J5519" s="134">
        <f>IF('2-E-Communication'!$AL$65="no","",ROUND($I5519,4))</f>
        <v>0.48599999999999999</v>
      </c>
      <c r="K5519" s="134">
        <f>IF('2-E-Communication'!$AL$66="no","",ROUND($I5519,4))</f>
        <v>0.48599999999999999</v>
      </c>
      <c r="L5519" s="134">
        <f>IF('2-E-Communication'!$AL$67="no","",ROUND($I5519,4))</f>
        <v>0.48599999999999999</v>
      </c>
      <c r="M5519" s="134">
        <f>IF('2-E-Communication'!$AL$68="no","",ROUND($I5519,4))</f>
        <v>0.48599999999999999</v>
      </c>
    </row>
    <row r="5520" spans="9:13" x14ac:dyDescent="0.25">
      <c r="I5520" s="134">
        <f t="shared" si="279"/>
        <v>0.48700000000000038</v>
      </c>
      <c r="J5520" s="134">
        <f>IF('2-E-Communication'!$AL$65="no","",ROUND($I5520,4))</f>
        <v>0.48699999999999999</v>
      </c>
      <c r="K5520" s="134">
        <f>IF('2-E-Communication'!$AL$66="no","",ROUND($I5520,4))</f>
        <v>0.48699999999999999</v>
      </c>
      <c r="L5520" s="134">
        <f>IF('2-E-Communication'!$AL$67="no","",ROUND($I5520,4))</f>
        <v>0.48699999999999999</v>
      </c>
      <c r="M5520" s="134">
        <f>IF('2-E-Communication'!$AL$68="no","",ROUND($I5520,4))</f>
        <v>0.48699999999999999</v>
      </c>
    </row>
    <row r="5521" spans="9:13" x14ac:dyDescent="0.25">
      <c r="I5521" s="134">
        <f t="shared" si="279"/>
        <v>0.48800000000000038</v>
      </c>
      <c r="J5521" s="134">
        <f>IF('2-E-Communication'!$AL$65="no","",ROUND($I5521,4))</f>
        <v>0.48799999999999999</v>
      </c>
      <c r="K5521" s="134">
        <f>IF('2-E-Communication'!$AL$66="no","",ROUND($I5521,4))</f>
        <v>0.48799999999999999</v>
      </c>
      <c r="L5521" s="134">
        <f>IF('2-E-Communication'!$AL$67="no","",ROUND($I5521,4))</f>
        <v>0.48799999999999999</v>
      </c>
      <c r="M5521" s="134">
        <f>IF('2-E-Communication'!$AL$68="no","",ROUND($I5521,4))</f>
        <v>0.48799999999999999</v>
      </c>
    </row>
    <row r="5522" spans="9:13" x14ac:dyDescent="0.25">
      <c r="I5522" s="134">
        <f t="shared" si="279"/>
        <v>0.48900000000000038</v>
      </c>
      <c r="J5522" s="134">
        <f>IF('2-E-Communication'!$AL$65="no","",ROUND($I5522,4))</f>
        <v>0.48899999999999999</v>
      </c>
      <c r="K5522" s="134">
        <f>IF('2-E-Communication'!$AL$66="no","",ROUND($I5522,4))</f>
        <v>0.48899999999999999</v>
      </c>
      <c r="L5522" s="134">
        <f>IF('2-E-Communication'!$AL$67="no","",ROUND($I5522,4))</f>
        <v>0.48899999999999999</v>
      </c>
      <c r="M5522" s="134">
        <f>IF('2-E-Communication'!$AL$68="no","",ROUND($I5522,4))</f>
        <v>0.48899999999999999</v>
      </c>
    </row>
    <row r="5523" spans="9:13" x14ac:dyDescent="0.25">
      <c r="I5523" s="134">
        <f t="shared" si="279"/>
        <v>0.49000000000000038</v>
      </c>
      <c r="J5523" s="134">
        <f>IF('2-E-Communication'!$AL$65="no","",ROUND($I5523,4))</f>
        <v>0.49</v>
      </c>
      <c r="K5523" s="134">
        <f>IF('2-E-Communication'!$AL$66="no","",ROUND($I5523,4))</f>
        <v>0.49</v>
      </c>
      <c r="L5523" s="134">
        <f>IF('2-E-Communication'!$AL$67="no","",ROUND($I5523,4))</f>
        <v>0.49</v>
      </c>
      <c r="M5523" s="134">
        <f>IF('2-E-Communication'!$AL$68="no","",ROUND($I5523,4))</f>
        <v>0.49</v>
      </c>
    </row>
    <row r="5524" spans="9:13" x14ac:dyDescent="0.25">
      <c r="I5524" s="134">
        <f t="shared" si="279"/>
        <v>0.49100000000000038</v>
      </c>
      <c r="J5524" s="134">
        <f>IF('2-E-Communication'!$AL$65="no","",ROUND($I5524,4))</f>
        <v>0.49099999999999999</v>
      </c>
      <c r="K5524" s="134">
        <f>IF('2-E-Communication'!$AL$66="no","",ROUND($I5524,4))</f>
        <v>0.49099999999999999</v>
      </c>
      <c r="L5524" s="134">
        <f>IF('2-E-Communication'!$AL$67="no","",ROUND($I5524,4))</f>
        <v>0.49099999999999999</v>
      </c>
      <c r="M5524" s="134">
        <f>IF('2-E-Communication'!$AL$68="no","",ROUND($I5524,4))</f>
        <v>0.49099999999999999</v>
      </c>
    </row>
    <row r="5525" spans="9:13" x14ac:dyDescent="0.25">
      <c r="I5525" s="134">
        <f t="shared" si="279"/>
        <v>0.49200000000000038</v>
      </c>
      <c r="J5525" s="134">
        <f>IF('2-E-Communication'!$AL$65="no","",ROUND($I5525,4))</f>
        <v>0.49199999999999999</v>
      </c>
      <c r="K5525" s="134">
        <f>IF('2-E-Communication'!$AL$66="no","",ROUND($I5525,4))</f>
        <v>0.49199999999999999</v>
      </c>
      <c r="L5525" s="134">
        <f>IF('2-E-Communication'!$AL$67="no","",ROUND($I5525,4))</f>
        <v>0.49199999999999999</v>
      </c>
      <c r="M5525" s="134">
        <f>IF('2-E-Communication'!$AL$68="no","",ROUND($I5525,4))</f>
        <v>0.49199999999999999</v>
      </c>
    </row>
    <row r="5526" spans="9:13" x14ac:dyDescent="0.25">
      <c r="I5526" s="134">
        <f t="shared" si="279"/>
        <v>0.49300000000000038</v>
      </c>
      <c r="J5526" s="134">
        <f>IF('2-E-Communication'!$AL$65="no","",ROUND($I5526,4))</f>
        <v>0.49299999999999999</v>
      </c>
      <c r="K5526" s="134">
        <f>IF('2-E-Communication'!$AL$66="no","",ROUND($I5526,4))</f>
        <v>0.49299999999999999</v>
      </c>
      <c r="L5526" s="134">
        <f>IF('2-E-Communication'!$AL$67="no","",ROUND($I5526,4))</f>
        <v>0.49299999999999999</v>
      </c>
      <c r="M5526" s="134">
        <f>IF('2-E-Communication'!$AL$68="no","",ROUND($I5526,4))</f>
        <v>0.49299999999999999</v>
      </c>
    </row>
    <row r="5527" spans="9:13" x14ac:dyDescent="0.25">
      <c r="I5527" s="134">
        <f t="shared" si="279"/>
        <v>0.49400000000000038</v>
      </c>
      <c r="J5527" s="134">
        <f>IF('2-E-Communication'!$AL$65="no","",ROUND($I5527,4))</f>
        <v>0.49399999999999999</v>
      </c>
      <c r="K5527" s="134">
        <f>IF('2-E-Communication'!$AL$66="no","",ROUND($I5527,4))</f>
        <v>0.49399999999999999</v>
      </c>
      <c r="L5527" s="134">
        <f>IF('2-E-Communication'!$AL$67="no","",ROUND($I5527,4))</f>
        <v>0.49399999999999999</v>
      </c>
      <c r="M5527" s="134">
        <f>IF('2-E-Communication'!$AL$68="no","",ROUND($I5527,4))</f>
        <v>0.49399999999999999</v>
      </c>
    </row>
    <row r="5528" spans="9:13" x14ac:dyDescent="0.25">
      <c r="I5528" s="134">
        <f t="shared" si="279"/>
        <v>0.49500000000000038</v>
      </c>
      <c r="J5528" s="134">
        <f>IF('2-E-Communication'!$AL$65="no","",ROUND($I5528,4))</f>
        <v>0.495</v>
      </c>
      <c r="K5528" s="134">
        <f>IF('2-E-Communication'!$AL$66="no","",ROUND($I5528,4))</f>
        <v>0.495</v>
      </c>
      <c r="L5528" s="134">
        <f>IF('2-E-Communication'!$AL$67="no","",ROUND($I5528,4))</f>
        <v>0.495</v>
      </c>
      <c r="M5528" s="134">
        <f>IF('2-E-Communication'!$AL$68="no","",ROUND($I5528,4))</f>
        <v>0.495</v>
      </c>
    </row>
    <row r="5529" spans="9:13" x14ac:dyDescent="0.25">
      <c r="I5529" s="134">
        <f t="shared" si="279"/>
        <v>0.49600000000000039</v>
      </c>
      <c r="J5529" s="134">
        <f>IF('2-E-Communication'!$AL$65="no","",ROUND($I5529,4))</f>
        <v>0.496</v>
      </c>
      <c r="K5529" s="134">
        <f>IF('2-E-Communication'!$AL$66="no","",ROUND($I5529,4))</f>
        <v>0.496</v>
      </c>
      <c r="L5529" s="134">
        <f>IF('2-E-Communication'!$AL$67="no","",ROUND($I5529,4))</f>
        <v>0.496</v>
      </c>
      <c r="M5529" s="134">
        <f>IF('2-E-Communication'!$AL$68="no","",ROUND($I5529,4))</f>
        <v>0.496</v>
      </c>
    </row>
    <row r="5530" spans="9:13" x14ac:dyDescent="0.25">
      <c r="I5530" s="134">
        <f t="shared" si="279"/>
        <v>0.49700000000000039</v>
      </c>
      <c r="J5530" s="134">
        <f>IF('2-E-Communication'!$AL$65="no","",ROUND($I5530,4))</f>
        <v>0.497</v>
      </c>
      <c r="K5530" s="134">
        <f>IF('2-E-Communication'!$AL$66="no","",ROUND($I5530,4))</f>
        <v>0.497</v>
      </c>
      <c r="L5530" s="134">
        <f>IF('2-E-Communication'!$AL$67="no","",ROUND($I5530,4))</f>
        <v>0.497</v>
      </c>
      <c r="M5530" s="134">
        <f>IF('2-E-Communication'!$AL$68="no","",ROUND($I5530,4))</f>
        <v>0.497</v>
      </c>
    </row>
    <row r="5531" spans="9:13" x14ac:dyDescent="0.25">
      <c r="I5531" s="134">
        <f t="shared" si="279"/>
        <v>0.49800000000000039</v>
      </c>
      <c r="J5531" s="134">
        <f>IF('2-E-Communication'!$AL$65="no","",ROUND($I5531,4))</f>
        <v>0.498</v>
      </c>
      <c r="K5531" s="134">
        <f>IF('2-E-Communication'!$AL$66="no","",ROUND($I5531,4))</f>
        <v>0.498</v>
      </c>
      <c r="L5531" s="134">
        <f>IF('2-E-Communication'!$AL$67="no","",ROUND($I5531,4))</f>
        <v>0.498</v>
      </c>
      <c r="M5531" s="134">
        <f>IF('2-E-Communication'!$AL$68="no","",ROUND($I5531,4))</f>
        <v>0.498</v>
      </c>
    </row>
    <row r="5532" spans="9:13" x14ac:dyDescent="0.25">
      <c r="I5532" s="134">
        <f t="shared" si="279"/>
        <v>0.49900000000000039</v>
      </c>
      <c r="J5532" s="134">
        <f>IF('2-E-Communication'!$AL$65="no","",ROUND($I5532,4))</f>
        <v>0.499</v>
      </c>
      <c r="K5532" s="134">
        <f>IF('2-E-Communication'!$AL$66="no","",ROUND($I5532,4))</f>
        <v>0.499</v>
      </c>
      <c r="L5532" s="134">
        <f>IF('2-E-Communication'!$AL$67="no","",ROUND($I5532,4))</f>
        <v>0.499</v>
      </c>
      <c r="M5532" s="134">
        <f>IF('2-E-Communication'!$AL$68="no","",ROUND($I5532,4))</f>
        <v>0.499</v>
      </c>
    </row>
    <row r="5533" spans="9:13" x14ac:dyDescent="0.25">
      <c r="I5533" s="134">
        <f t="shared" si="279"/>
        <v>0.50000000000000033</v>
      </c>
      <c r="J5533" s="134">
        <f>IF('2-E-Communication'!$AL$65="no","",ROUND($I5533,4))</f>
        <v>0.5</v>
      </c>
      <c r="K5533" s="134">
        <f>IF('2-E-Communication'!$AL$66="no","",ROUND($I5533,4))</f>
        <v>0.5</v>
      </c>
      <c r="L5533" s="134">
        <f>IF('2-E-Communication'!$AL$67="no","",ROUND($I5533,4))</f>
        <v>0.5</v>
      </c>
      <c r="M5533" s="134">
        <f>IF('2-E-Communication'!$AL$68="no","",ROUND($I5533,4))</f>
        <v>0.5</v>
      </c>
    </row>
    <row r="5534" spans="9:13" x14ac:dyDescent="0.25">
      <c r="I5534" s="134">
        <f t="shared" si="279"/>
        <v>0.50100000000000033</v>
      </c>
      <c r="J5534" s="134">
        <f>IF('2-E-Communication'!$AL$65="no","",ROUND($I5534,4))</f>
        <v>0.501</v>
      </c>
      <c r="K5534" s="134">
        <f>IF('2-E-Communication'!$AL$66="no","",ROUND($I5534,4))</f>
        <v>0.501</v>
      </c>
      <c r="L5534" s="134">
        <f>IF('2-E-Communication'!$AL$67="no","",ROUND($I5534,4))</f>
        <v>0.501</v>
      </c>
      <c r="M5534" s="134">
        <f>IF('2-E-Communication'!$AL$68="no","",ROUND($I5534,4))</f>
        <v>0.501</v>
      </c>
    </row>
    <row r="5535" spans="9:13" x14ac:dyDescent="0.25">
      <c r="I5535" s="134">
        <f t="shared" si="279"/>
        <v>0.50200000000000033</v>
      </c>
      <c r="J5535" s="134">
        <f>IF('2-E-Communication'!$AL$65="no","",ROUND($I5535,4))</f>
        <v>0.502</v>
      </c>
      <c r="K5535" s="134">
        <f>IF('2-E-Communication'!$AL$66="no","",ROUND($I5535,4))</f>
        <v>0.502</v>
      </c>
      <c r="L5535" s="134">
        <f>IF('2-E-Communication'!$AL$67="no","",ROUND($I5535,4))</f>
        <v>0.502</v>
      </c>
      <c r="M5535" s="134">
        <f>IF('2-E-Communication'!$AL$68="no","",ROUND($I5535,4))</f>
        <v>0.502</v>
      </c>
    </row>
    <row r="5536" spans="9:13" x14ac:dyDescent="0.25">
      <c r="I5536" s="134">
        <f t="shared" si="279"/>
        <v>0.50300000000000034</v>
      </c>
      <c r="J5536" s="134">
        <f>IF('2-E-Communication'!$AL$65="no","",ROUND($I5536,4))</f>
        <v>0.503</v>
      </c>
      <c r="K5536" s="134">
        <f>IF('2-E-Communication'!$AL$66="no","",ROUND($I5536,4))</f>
        <v>0.503</v>
      </c>
      <c r="L5536" s="134">
        <f>IF('2-E-Communication'!$AL$67="no","",ROUND($I5536,4))</f>
        <v>0.503</v>
      </c>
      <c r="M5536" s="134">
        <f>IF('2-E-Communication'!$AL$68="no","",ROUND($I5536,4))</f>
        <v>0.503</v>
      </c>
    </row>
    <row r="5537" spans="9:13" x14ac:dyDescent="0.25">
      <c r="I5537" s="134">
        <f t="shared" si="279"/>
        <v>0.50400000000000034</v>
      </c>
      <c r="J5537" s="134">
        <f>IF('2-E-Communication'!$AL$65="no","",ROUND($I5537,4))</f>
        <v>0.504</v>
      </c>
      <c r="K5537" s="134">
        <f>IF('2-E-Communication'!$AL$66="no","",ROUND($I5537,4))</f>
        <v>0.504</v>
      </c>
      <c r="L5537" s="134">
        <f>IF('2-E-Communication'!$AL$67="no","",ROUND($I5537,4))</f>
        <v>0.504</v>
      </c>
      <c r="M5537" s="134">
        <f>IF('2-E-Communication'!$AL$68="no","",ROUND($I5537,4))</f>
        <v>0.504</v>
      </c>
    </row>
    <row r="5538" spans="9:13" x14ac:dyDescent="0.25">
      <c r="I5538" s="134">
        <f t="shared" ref="I5538:I5601" si="280">I5537+0.001</f>
        <v>0.50500000000000034</v>
      </c>
      <c r="J5538" s="134">
        <f>IF('2-E-Communication'!$AL$65="no","",ROUND($I5538,4))</f>
        <v>0.505</v>
      </c>
      <c r="K5538" s="134">
        <f>IF('2-E-Communication'!$AL$66="no","",ROUND($I5538,4))</f>
        <v>0.505</v>
      </c>
      <c r="L5538" s="134">
        <f>IF('2-E-Communication'!$AL$67="no","",ROUND($I5538,4))</f>
        <v>0.505</v>
      </c>
      <c r="M5538" s="134">
        <f>IF('2-E-Communication'!$AL$68="no","",ROUND($I5538,4))</f>
        <v>0.505</v>
      </c>
    </row>
    <row r="5539" spans="9:13" x14ac:dyDescent="0.25">
      <c r="I5539" s="134">
        <f t="shared" si="280"/>
        <v>0.50600000000000034</v>
      </c>
      <c r="J5539" s="134">
        <f>IF('2-E-Communication'!$AL$65="no","",ROUND($I5539,4))</f>
        <v>0.50600000000000001</v>
      </c>
      <c r="K5539" s="134">
        <f>IF('2-E-Communication'!$AL$66="no","",ROUND($I5539,4))</f>
        <v>0.50600000000000001</v>
      </c>
      <c r="L5539" s="134">
        <f>IF('2-E-Communication'!$AL$67="no","",ROUND($I5539,4))</f>
        <v>0.50600000000000001</v>
      </c>
      <c r="M5539" s="134">
        <f>IF('2-E-Communication'!$AL$68="no","",ROUND($I5539,4))</f>
        <v>0.50600000000000001</v>
      </c>
    </row>
    <row r="5540" spans="9:13" x14ac:dyDescent="0.25">
      <c r="I5540" s="134">
        <f t="shared" si="280"/>
        <v>0.50700000000000034</v>
      </c>
      <c r="J5540" s="134">
        <f>IF('2-E-Communication'!$AL$65="no","",ROUND($I5540,4))</f>
        <v>0.50700000000000001</v>
      </c>
      <c r="K5540" s="134">
        <f>IF('2-E-Communication'!$AL$66="no","",ROUND($I5540,4))</f>
        <v>0.50700000000000001</v>
      </c>
      <c r="L5540" s="134">
        <f>IF('2-E-Communication'!$AL$67="no","",ROUND($I5540,4))</f>
        <v>0.50700000000000001</v>
      </c>
      <c r="M5540" s="134">
        <f>IF('2-E-Communication'!$AL$68="no","",ROUND($I5540,4))</f>
        <v>0.50700000000000001</v>
      </c>
    </row>
    <row r="5541" spans="9:13" x14ac:dyDescent="0.25">
      <c r="I5541" s="134">
        <f t="shared" si="280"/>
        <v>0.50800000000000034</v>
      </c>
      <c r="J5541" s="134">
        <f>IF('2-E-Communication'!$AL$65="no","",ROUND($I5541,4))</f>
        <v>0.50800000000000001</v>
      </c>
      <c r="K5541" s="134">
        <f>IF('2-E-Communication'!$AL$66="no","",ROUND($I5541,4))</f>
        <v>0.50800000000000001</v>
      </c>
      <c r="L5541" s="134">
        <f>IF('2-E-Communication'!$AL$67="no","",ROUND($I5541,4))</f>
        <v>0.50800000000000001</v>
      </c>
      <c r="M5541" s="134">
        <f>IF('2-E-Communication'!$AL$68="no","",ROUND($I5541,4))</f>
        <v>0.50800000000000001</v>
      </c>
    </row>
    <row r="5542" spans="9:13" x14ac:dyDescent="0.25">
      <c r="I5542" s="134">
        <f t="shared" si="280"/>
        <v>0.50900000000000034</v>
      </c>
      <c r="J5542" s="134">
        <f>IF('2-E-Communication'!$AL$65="no","",ROUND($I5542,4))</f>
        <v>0.50900000000000001</v>
      </c>
      <c r="K5542" s="134">
        <f>IF('2-E-Communication'!$AL$66="no","",ROUND($I5542,4))</f>
        <v>0.50900000000000001</v>
      </c>
      <c r="L5542" s="134">
        <f>IF('2-E-Communication'!$AL$67="no","",ROUND($I5542,4))</f>
        <v>0.50900000000000001</v>
      </c>
      <c r="M5542" s="134">
        <f>IF('2-E-Communication'!$AL$68="no","",ROUND($I5542,4))</f>
        <v>0.50900000000000001</v>
      </c>
    </row>
    <row r="5543" spans="9:13" x14ac:dyDescent="0.25">
      <c r="I5543" s="134">
        <f t="shared" si="280"/>
        <v>0.51000000000000034</v>
      </c>
      <c r="J5543" s="134">
        <f>IF('2-E-Communication'!$AL$65="no","",ROUND($I5543,4))</f>
        <v>0.51</v>
      </c>
      <c r="K5543" s="134">
        <f>IF('2-E-Communication'!$AL$66="no","",ROUND($I5543,4))</f>
        <v>0.51</v>
      </c>
      <c r="L5543" s="134">
        <f>IF('2-E-Communication'!$AL$67="no","",ROUND($I5543,4))</f>
        <v>0.51</v>
      </c>
      <c r="M5543" s="134">
        <f>IF('2-E-Communication'!$AL$68="no","",ROUND($I5543,4))</f>
        <v>0.51</v>
      </c>
    </row>
    <row r="5544" spans="9:13" x14ac:dyDescent="0.25">
      <c r="I5544" s="134">
        <f t="shared" si="280"/>
        <v>0.51100000000000034</v>
      </c>
      <c r="J5544" s="134">
        <f>IF('2-E-Communication'!$AL$65="no","",ROUND($I5544,4))</f>
        <v>0.51100000000000001</v>
      </c>
      <c r="K5544" s="134">
        <f>IF('2-E-Communication'!$AL$66="no","",ROUND($I5544,4))</f>
        <v>0.51100000000000001</v>
      </c>
      <c r="L5544" s="134">
        <f>IF('2-E-Communication'!$AL$67="no","",ROUND($I5544,4))</f>
        <v>0.51100000000000001</v>
      </c>
      <c r="M5544" s="134">
        <f>IF('2-E-Communication'!$AL$68="no","",ROUND($I5544,4))</f>
        <v>0.51100000000000001</v>
      </c>
    </row>
    <row r="5545" spans="9:13" x14ac:dyDescent="0.25">
      <c r="I5545" s="134">
        <f t="shared" si="280"/>
        <v>0.51200000000000034</v>
      </c>
      <c r="J5545" s="134">
        <f>IF('2-E-Communication'!$AL$65="no","",ROUND($I5545,4))</f>
        <v>0.51200000000000001</v>
      </c>
      <c r="K5545" s="134">
        <f>IF('2-E-Communication'!$AL$66="no","",ROUND($I5545,4))</f>
        <v>0.51200000000000001</v>
      </c>
      <c r="L5545" s="134">
        <f>IF('2-E-Communication'!$AL$67="no","",ROUND($I5545,4))</f>
        <v>0.51200000000000001</v>
      </c>
      <c r="M5545" s="134">
        <f>IF('2-E-Communication'!$AL$68="no","",ROUND($I5545,4))</f>
        <v>0.51200000000000001</v>
      </c>
    </row>
    <row r="5546" spans="9:13" x14ac:dyDescent="0.25">
      <c r="I5546" s="134">
        <f t="shared" si="280"/>
        <v>0.51300000000000034</v>
      </c>
      <c r="J5546" s="134">
        <f>IF('2-E-Communication'!$AL$65="no","",ROUND($I5546,4))</f>
        <v>0.51300000000000001</v>
      </c>
      <c r="K5546" s="134">
        <f>IF('2-E-Communication'!$AL$66="no","",ROUND($I5546,4))</f>
        <v>0.51300000000000001</v>
      </c>
      <c r="L5546" s="134">
        <f>IF('2-E-Communication'!$AL$67="no","",ROUND($I5546,4))</f>
        <v>0.51300000000000001</v>
      </c>
      <c r="M5546" s="134">
        <f>IF('2-E-Communication'!$AL$68="no","",ROUND($I5546,4))</f>
        <v>0.51300000000000001</v>
      </c>
    </row>
    <row r="5547" spans="9:13" x14ac:dyDescent="0.25">
      <c r="I5547" s="134">
        <f t="shared" si="280"/>
        <v>0.51400000000000035</v>
      </c>
      <c r="J5547" s="134">
        <f>IF('2-E-Communication'!$AL$65="no","",ROUND($I5547,4))</f>
        <v>0.51400000000000001</v>
      </c>
      <c r="K5547" s="134">
        <f>IF('2-E-Communication'!$AL$66="no","",ROUND($I5547,4))</f>
        <v>0.51400000000000001</v>
      </c>
      <c r="L5547" s="134">
        <f>IF('2-E-Communication'!$AL$67="no","",ROUND($I5547,4))</f>
        <v>0.51400000000000001</v>
      </c>
      <c r="M5547" s="134">
        <f>IF('2-E-Communication'!$AL$68="no","",ROUND($I5547,4))</f>
        <v>0.51400000000000001</v>
      </c>
    </row>
    <row r="5548" spans="9:13" x14ac:dyDescent="0.25">
      <c r="I5548" s="134">
        <f t="shared" si="280"/>
        <v>0.51500000000000035</v>
      </c>
      <c r="J5548" s="134">
        <f>IF('2-E-Communication'!$AL$65="no","",ROUND($I5548,4))</f>
        <v>0.51500000000000001</v>
      </c>
      <c r="K5548" s="134">
        <f>IF('2-E-Communication'!$AL$66="no","",ROUND($I5548,4))</f>
        <v>0.51500000000000001</v>
      </c>
      <c r="L5548" s="134">
        <f>IF('2-E-Communication'!$AL$67="no","",ROUND($I5548,4))</f>
        <v>0.51500000000000001</v>
      </c>
      <c r="M5548" s="134">
        <f>IF('2-E-Communication'!$AL$68="no","",ROUND($I5548,4))</f>
        <v>0.51500000000000001</v>
      </c>
    </row>
    <row r="5549" spans="9:13" x14ac:dyDescent="0.25">
      <c r="I5549" s="134">
        <f t="shared" si="280"/>
        <v>0.51600000000000035</v>
      </c>
      <c r="J5549" s="134">
        <f>IF('2-E-Communication'!$AL$65="no","",ROUND($I5549,4))</f>
        <v>0.51600000000000001</v>
      </c>
      <c r="K5549" s="134">
        <f>IF('2-E-Communication'!$AL$66="no","",ROUND($I5549,4))</f>
        <v>0.51600000000000001</v>
      </c>
      <c r="L5549" s="134">
        <f>IF('2-E-Communication'!$AL$67="no","",ROUND($I5549,4))</f>
        <v>0.51600000000000001</v>
      </c>
      <c r="M5549" s="134">
        <f>IF('2-E-Communication'!$AL$68="no","",ROUND($I5549,4))</f>
        <v>0.51600000000000001</v>
      </c>
    </row>
    <row r="5550" spans="9:13" x14ac:dyDescent="0.25">
      <c r="I5550" s="134">
        <f t="shared" si="280"/>
        <v>0.51700000000000035</v>
      </c>
      <c r="J5550" s="134">
        <f>IF('2-E-Communication'!$AL$65="no","",ROUND($I5550,4))</f>
        <v>0.51700000000000002</v>
      </c>
      <c r="K5550" s="134">
        <f>IF('2-E-Communication'!$AL$66="no","",ROUND($I5550,4))</f>
        <v>0.51700000000000002</v>
      </c>
      <c r="L5550" s="134">
        <f>IF('2-E-Communication'!$AL$67="no","",ROUND($I5550,4))</f>
        <v>0.51700000000000002</v>
      </c>
      <c r="M5550" s="134">
        <f>IF('2-E-Communication'!$AL$68="no","",ROUND($I5550,4))</f>
        <v>0.51700000000000002</v>
      </c>
    </row>
    <row r="5551" spans="9:13" x14ac:dyDescent="0.25">
      <c r="I5551" s="134">
        <f t="shared" si="280"/>
        <v>0.51800000000000035</v>
      </c>
      <c r="J5551" s="134">
        <f>IF('2-E-Communication'!$AL$65="no","",ROUND($I5551,4))</f>
        <v>0.51800000000000002</v>
      </c>
      <c r="K5551" s="134">
        <f>IF('2-E-Communication'!$AL$66="no","",ROUND($I5551,4))</f>
        <v>0.51800000000000002</v>
      </c>
      <c r="L5551" s="134">
        <f>IF('2-E-Communication'!$AL$67="no","",ROUND($I5551,4))</f>
        <v>0.51800000000000002</v>
      </c>
      <c r="M5551" s="134">
        <f>IF('2-E-Communication'!$AL$68="no","",ROUND($I5551,4))</f>
        <v>0.51800000000000002</v>
      </c>
    </row>
    <row r="5552" spans="9:13" x14ac:dyDescent="0.25">
      <c r="I5552" s="134">
        <f t="shared" si="280"/>
        <v>0.51900000000000035</v>
      </c>
      <c r="J5552" s="134">
        <f>IF('2-E-Communication'!$AL$65="no","",ROUND($I5552,4))</f>
        <v>0.51900000000000002</v>
      </c>
      <c r="K5552" s="134">
        <f>IF('2-E-Communication'!$AL$66="no","",ROUND($I5552,4))</f>
        <v>0.51900000000000002</v>
      </c>
      <c r="L5552" s="134">
        <f>IF('2-E-Communication'!$AL$67="no","",ROUND($I5552,4))</f>
        <v>0.51900000000000002</v>
      </c>
      <c r="M5552" s="134">
        <f>IF('2-E-Communication'!$AL$68="no","",ROUND($I5552,4))</f>
        <v>0.51900000000000002</v>
      </c>
    </row>
    <row r="5553" spans="9:13" x14ac:dyDescent="0.25">
      <c r="I5553" s="134">
        <f t="shared" si="280"/>
        <v>0.52000000000000035</v>
      </c>
      <c r="J5553" s="134">
        <f>IF('2-E-Communication'!$AL$65="no","",ROUND($I5553,4))</f>
        <v>0.52</v>
      </c>
      <c r="K5553" s="134">
        <f>IF('2-E-Communication'!$AL$66="no","",ROUND($I5553,4))</f>
        <v>0.52</v>
      </c>
      <c r="L5553" s="134">
        <f>IF('2-E-Communication'!$AL$67="no","",ROUND($I5553,4))</f>
        <v>0.52</v>
      </c>
      <c r="M5553" s="134">
        <f>IF('2-E-Communication'!$AL$68="no","",ROUND($I5553,4))</f>
        <v>0.52</v>
      </c>
    </row>
    <row r="5554" spans="9:13" x14ac:dyDescent="0.25">
      <c r="I5554" s="134">
        <f t="shared" si="280"/>
        <v>0.52100000000000035</v>
      </c>
      <c r="J5554" s="134">
        <f>IF('2-E-Communication'!$AL$65="no","",ROUND($I5554,4))</f>
        <v>0.52100000000000002</v>
      </c>
      <c r="K5554" s="134">
        <f>IF('2-E-Communication'!$AL$66="no","",ROUND($I5554,4))</f>
        <v>0.52100000000000002</v>
      </c>
      <c r="L5554" s="134">
        <f>IF('2-E-Communication'!$AL$67="no","",ROUND($I5554,4))</f>
        <v>0.52100000000000002</v>
      </c>
      <c r="M5554" s="134">
        <f>IF('2-E-Communication'!$AL$68="no","",ROUND($I5554,4))</f>
        <v>0.52100000000000002</v>
      </c>
    </row>
    <row r="5555" spans="9:13" x14ac:dyDescent="0.25">
      <c r="I5555" s="134">
        <f t="shared" si="280"/>
        <v>0.52200000000000035</v>
      </c>
      <c r="J5555" s="134">
        <f>IF('2-E-Communication'!$AL$65="no","",ROUND($I5555,4))</f>
        <v>0.52200000000000002</v>
      </c>
      <c r="K5555" s="134">
        <f>IF('2-E-Communication'!$AL$66="no","",ROUND($I5555,4))</f>
        <v>0.52200000000000002</v>
      </c>
      <c r="L5555" s="134">
        <f>IF('2-E-Communication'!$AL$67="no","",ROUND($I5555,4))</f>
        <v>0.52200000000000002</v>
      </c>
      <c r="M5555" s="134">
        <f>IF('2-E-Communication'!$AL$68="no","",ROUND($I5555,4))</f>
        <v>0.52200000000000002</v>
      </c>
    </row>
    <row r="5556" spans="9:13" x14ac:dyDescent="0.25">
      <c r="I5556" s="134">
        <f t="shared" si="280"/>
        <v>0.52300000000000035</v>
      </c>
      <c r="J5556" s="134">
        <f>IF('2-E-Communication'!$AL$65="no","",ROUND($I5556,4))</f>
        <v>0.52300000000000002</v>
      </c>
      <c r="K5556" s="134">
        <f>IF('2-E-Communication'!$AL$66="no","",ROUND($I5556,4))</f>
        <v>0.52300000000000002</v>
      </c>
      <c r="L5556" s="134">
        <f>IF('2-E-Communication'!$AL$67="no","",ROUND($I5556,4))</f>
        <v>0.52300000000000002</v>
      </c>
      <c r="M5556" s="134">
        <f>IF('2-E-Communication'!$AL$68="no","",ROUND($I5556,4))</f>
        <v>0.52300000000000002</v>
      </c>
    </row>
    <row r="5557" spans="9:13" x14ac:dyDescent="0.25">
      <c r="I5557" s="134">
        <f t="shared" si="280"/>
        <v>0.52400000000000035</v>
      </c>
      <c r="J5557" s="134">
        <f>IF('2-E-Communication'!$AL$65="no","",ROUND($I5557,4))</f>
        <v>0.52400000000000002</v>
      </c>
      <c r="K5557" s="134">
        <f>IF('2-E-Communication'!$AL$66="no","",ROUND($I5557,4))</f>
        <v>0.52400000000000002</v>
      </c>
      <c r="L5557" s="134">
        <f>IF('2-E-Communication'!$AL$67="no","",ROUND($I5557,4))</f>
        <v>0.52400000000000002</v>
      </c>
      <c r="M5557" s="134">
        <f>IF('2-E-Communication'!$AL$68="no","",ROUND($I5557,4))</f>
        <v>0.52400000000000002</v>
      </c>
    </row>
    <row r="5558" spans="9:13" x14ac:dyDescent="0.25">
      <c r="I5558" s="134">
        <f t="shared" si="280"/>
        <v>0.52500000000000036</v>
      </c>
      <c r="J5558" s="134">
        <f>IF('2-E-Communication'!$AL$65="no","",ROUND($I5558,4))</f>
        <v>0.52500000000000002</v>
      </c>
      <c r="K5558" s="134">
        <f>IF('2-E-Communication'!$AL$66="no","",ROUND($I5558,4))</f>
        <v>0.52500000000000002</v>
      </c>
      <c r="L5558" s="134">
        <f>IF('2-E-Communication'!$AL$67="no","",ROUND($I5558,4))</f>
        <v>0.52500000000000002</v>
      </c>
      <c r="M5558" s="134">
        <f>IF('2-E-Communication'!$AL$68="no","",ROUND($I5558,4))</f>
        <v>0.52500000000000002</v>
      </c>
    </row>
    <row r="5559" spans="9:13" x14ac:dyDescent="0.25">
      <c r="I5559" s="134">
        <f t="shared" si="280"/>
        <v>0.52600000000000036</v>
      </c>
      <c r="J5559" s="134">
        <f>IF('2-E-Communication'!$AL$65="no","",ROUND($I5559,4))</f>
        <v>0.52600000000000002</v>
      </c>
      <c r="K5559" s="134">
        <f>IF('2-E-Communication'!$AL$66="no","",ROUND($I5559,4))</f>
        <v>0.52600000000000002</v>
      </c>
      <c r="L5559" s="134">
        <f>IF('2-E-Communication'!$AL$67="no","",ROUND($I5559,4))</f>
        <v>0.52600000000000002</v>
      </c>
      <c r="M5559" s="134">
        <f>IF('2-E-Communication'!$AL$68="no","",ROUND($I5559,4))</f>
        <v>0.52600000000000002</v>
      </c>
    </row>
    <row r="5560" spans="9:13" x14ac:dyDescent="0.25">
      <c r="I5560" s="134">
        <f t="shared" si="280"/>
        <v>0.52700000000000036</v>
      </c>
      <c r="J5560" s="134">
        <f>IF('2-E-Communication'!$AL$65="no","",ROUND($I5560,4))</f>
        <v>0.52700000000000002</v>
      </c>
      <c r="K5560" s="134">
        <f>IF('2-E-Communication'!$AL$66="no","",ROUND($I5560,4))</f>
        <v>0.52700000000000002</v>
      </c>
      <c r="L5560" s="134">
        <f>IF('2-E-Communication'!$AL$67="no","",ROUND($I5560,4))</f>
        <v>0.52700000000000002</v>
      </c>
      <c r="M5560" s="134">
        <f>IF('2-E-Communication'!$AL$68="no","",ROUND($I5560,4))</f>
        <v>0.52700000000000002</v>
      </c>
    </row>
    <row r="5561" spans="9:13" x14ac:dyDescent="0.25">
      <c r="I5561" s="134">
        <f t="shared" si="280"/>
        <v>0.52800000000000036</v>
      </c>
      <c r="J5561" s="134">
        <f>IF('2-E-Communication'!$AL$65="no","",ROUND($I5561,4))</f>
        <v>0.52800000000000002</v>
      </c>
      <c r="K5561" s="134">
        <f>IF('2-E-Communication'!$AL$66="no","",ROUND($I5561,4))</f>
        <v>0.52800000000000002</v>
      </c>
      <c r="L5561" s="134">
        <f>IF('2-E-Communication'!$AL$67="no","",ROUND($I5561,4))</f>
        <v>0.52800000000000002</v>
      </c>
      <c r="M5561" s="134">
        <f>IF('2-E-Communication'!$AL$68="no","",ROUND($I5561,4))</f>
        <v>0.52800000000000002</v>
      </c>
    </row>
    <row r="5562" spans="9:13" x14ac:dyDescent="0.25">
      <c r="I5562" s="134">
        <f t="shared" si="280"/>
        <v>0.52900000000000036</v>
      </c>
      <c r="J5562" s="134">
        <f>IF('2-E-Communication'!$AL$65="no","",ROUND($I5562,4))</f>
        <v>0.52900000000000003</v>
      </c>
      <c r="K5562" s="134">
        <f>IF('2-E-Communication'!$AL$66="no","",ROUND($I5562,4))</f>
        <v>0.52900000000000003</v>
      </c>
      <c r="L5562" s="134">
        <f>IF('2-E-Communication'!$AL$67="no","",ROUND($I5562,4))</f>
        <v>0.52900000000000003</v>
      </c>
      <c r="M5562" s="134">
        <f>IF('2-E-Communication'!$AL$68="no","",ROUND($I5562,4))</f>
        <v>0.52900000000000003</v>
      </c>
    </row>
    <row r="5563" spans="9:13" x14ac:dyDescent="0.25">
      <c r="I5563" s="134">
        <f t="shared" si="280"/>
        <v>0.53000000000000036</v>
      </c>
      <c r="J5563" s="134">
        <f>IF('2-E-Communication'!$AL$65="no","",ROUND($I5563,4))</f>
        <v>0.53</v>
      </c>
      <c r="K5563" s="134">
        <f>IF('2-E-Communication'!$AL$66="no","",ROUND($I5563,4))</f>
        <v>0.53</v>
      </c>
      <c r="L5563" s="134">
        <f>IF('2-E-Communication'!$AL$67="no","",ROUND($I5563,4))</f>
        <v>0.53</v>
      </c>
      <c r="M5563" s="134">
        <f>IF('2-E-Communication'!$AL$68="no","",ROUND($I5563,4))</f>
        <v>0.53</v>
      </c>
    </row>
    <row r="5564" spans="9:13" x14ac:dyDescent="0.25">
      <c r="I5564" s="134">
        <f t="shared" si="280"/>
        <v>0.53100000000000036</v>
      </c>
      <c r="J5564" s="134">
        <f>IF('2-E-Communication'!$AL$65="no","",ROUND($I5564,4))</f>
        <v>0.53100000000000003</v>
      </c>
      <c r="K5564" s="134">
        <f>IF('2-E-Communication'!$AL$66="no","",ROUND($I5564,4))</f>
        <v>0.53100000000000003</v>
      </c>
      <c r="L5564" s="134">
        <f>IF('2-E-Communication'!$AL$67="no","",ROUND($I5564,4))</f>
        <v>0.53100000000000003</v>
      </c>
      <c r="M5564" s="134">
        <f>IF('2-E-Communication'!$AL$68="no","",ROUND($I5564,4))</f>
        <v>0.53100000000000003</v>
      </c>
    </row>
    <row r="5565" spans="9:13" x14ac:dyDescent="0.25">
      <c r="I5565" s="134">
        <f t="shared" si="280"/>
        <v>0.53200000000000036</v>
      </c>
      <c r="J5565" s="134">
        <f>IF('2-E-Communication'!$AL$65="no","",ROUND($I5565,4))</f>
        <v>0.53200000000000003</v>
      </c>
      <c r="K5565" s="134">
        <f>IF('2-E-Communication'!$AL$66="no","",ROUND($I5565,4))</f>
        <v>0.53200000000000003</v>
      </c>
      <c r="L5565" s="134">
        <f>IF('2-E-Communication'!$AL$67="no","",ROUND($I5565,4))</f>
        <v>0.53200000000000003</v>
      </c>
      <c r="M5565" s="134">
        <f>IF('2-E-Communication'!$AL$68="no","",ROUND($I5565,4))</f>
        <v>0.53200000000000003</v>
      </c>
    </row>
    <row r="5566" spans="9:13" x14ac:dyDescent="0.25">
      <c r="I5566" s="134">
        <f t="shared" si="280"/>
        <v>0.53300000000000036</v>
      </c>
      <c r="J5566" s="134">
        <f>IF('2-E-Communication'!$AL$65="no","",ROUND($I5566,4))</f>
        <v>0.53300000000000003</v>
      </c>
      <c r="K5566" s="134">
        <f>IF('2-E-Communication'!$AL$66="no","",ROUND($I5566,4))</f>
        <v>0.53300000000000003</v>
      </c>
      <c r="L5566" s="134">
        <f>IF('2-E-Communication'!$AL$67="no","",ROUND($I5566,4))</f>
        <v>0.53300000000000003</v>
      </c>
      <c r="M5566" s="134">
        <f>IF('2-E-Communication'!$AL$68="no","",ROUND($I5566,4))</f>
        <v>0.53300000000000003</v>
      </c>
    </row>
    <row r="5567" spans="9:13" x14ac:dyDescent="0.25">
      <c r="I5567" s="134">
        <f t="shared" si="280"/>
        <v>0.53400000000000036</v>
      </c>
      <c r="J5567" s="134">
        <f>IF('2-E-Communication'!$AL$65="no","",ROUND($I5567,4))</f>
        <v>0.53400000000000003</v>
      </c>
      <c r="K5567" s="134">
        <f>IF('2-E-Communication'!$AL$66="no","",ROUND($I5567,4))</f>
        <v>0.53400000000000003</v>
      </c>
      <c r="L5567" s="134">
        <f>IF('2-E-Communication'!$AL$67="no","",ROUND($I5567,4))</f>
        <v>0.53400000000000003</v>
      </c>
      <c r="M5567" s="134">
        <f>IF('2-E-Communication'!$AL$68="no","",ROUND($I5567,4))</f>
        <v>0.53400000000000003</v>
      </c>
    </row>
    <row r="5568" spans="9:13" x14ac:dyDescent="0.25">
      <c r="I5568" s="134">
        <f t="shared" si="280"/>
        <v>0.53500000000000036</v>
      </c>
      <c r="J5568" s="134">
        <f>IF('2-E-Communication'!$AL$65="no","",ROUND($I5568,4))</f>
        <v>0.53500000000000003</v>
      </c>
      <c r="K5568" s="134">
        <f>IF('2-E-Communication'!$AL$66="no","",ROUND($I5568,4))</f>
        <v>0.53500000000000003</v>
      </c>
      <c r="L5568" s="134">
        <f>IF('2-E-Communication'!$AL$67="no","",ROUND($I5568,4))</f>
        <v>0.53500000000000003</v>
      </c>
      <c r="M5568" s="134">
        <f>IF('2-E-Communication'!$AL$68="no","",ROUND($I5568,4))</f>
        <v>0.53500000000000003</v>
      </c>
    </row>
    <row r="5569" spans="9:13" x14ac:dyDescent="0.25">
      <c r="I5569" s="134">
        <f t="shared" si="280"/>
        <v>0.53600000000000037</v>
      </c>
      <c r="J5569" s="134">
        <f>IF('2-E-Communication'!$AL$65="no","",ROUND($I5569,4))</f>
        <v>0.53600000000000003</v>
      </c>
      <c r="K5569" s="134">
        <f>IF('2-E-Communication'!$AL$66="no","",ROUND($I5569,4))</f>
        <v>0.53600000000000003</v>
      </c>
      <c r="L5569" s="134">
        <f>IF('2-E-Communication'!$AL$67="no","",ROUND($I5569,4))</f>
        <v>0.53600000000000003</v>
      </c>
      <c r="M5569" s="134">
        <f>IF('2-E-Communication'!$AL$68="no","",ROUND($I5569,4))</f>
        <v>0.53600000000000003</v>
      </c>
    </row>
    <row r="5570" spans="9:13" x14ac:dyDescent="0.25">
      <c r="I5570" s="134">
        <f t="shared" si="280"/>
        <v>0.53700000000000037</v>
      </c>
      <c r="J5570" s="134">
        <f>IF('2-E-Communication'!$AL$65="no","",ROUND($I5570,4))</f>
        <v>0.53700000000000003</v>
      </c>
      <c r="K5570" s="134">
        <f>IF('2-E-Communication'!$AL$66="no","",ROUND($I5570,4))</f>
        <v>0.53700000000000003</v>
      </c>
      <c r="L5570" s="134">
        <f>IF('2-E-Communication'!$AL$67="no","",ROUND($I5570,4))</f>
        <v>0.53700000000000003</v>
      </c>
      <c r="M5570" s="134">
        <f>IF('2-E-Communication'!$AL$68="no","",ROUND($I5570,4))</f>
        <v>0.53700000000000003</v>
      </c>
    </row>
    <row r="5571" spans="9:13" x14ac:dyDescent="0.25">
      <c r="I5571" s="134">
        <f t="shared" si="280"/>
        <v>0.53800000000000037</v>
      </c>
      <c r="J5571" s="134">
        <f>IF('2-E-Communication'!$AL$65="no","",ROUND($I5571,4))</f>
        <v>0.53800000000000003</v>
      </c>
      <c r="K5571" s="134">
        <f>IF('2-E-Communication'!$AL$66="no","",ROUND($I5571,4))</f>
        <v>0.53800000000000003</v>
      </c>
      <c r="L5571" s="134">
        <f>IF('2-E-Communication'!$AL$67="no","",ROUND($I5571,4))</f>
        <v>0.53800000000000003</v>
      </c>
      <c r="M5571" s="134">
        <f>IF('2-E-Communication'!$AL$68="no","",ROUND($I5571,4))</f>
        <v>0.53800000000000003</v>
      </c>
    </row>
    <row r="5572" spans="9:13" x14ac:dyDescent="0.25">
      <c r="I5572" s="134">
        <f t="shared" si="280"/>
        <v>0.53900000000000037</v>
      </c>
      <c r="J5572" s="134">
        <f>IF('2-E-Communication'!$AL$65="no","",ROUND($I5572,4))</f>
        <v>0.53900000000000003</v>
      </c>
      <c r="K5572" s="134">
        <f>IF('2-E-Communication'!$AL$66="no","",ROUND($I5572,4))</f>
        <v>0.53900000000000003</v>
      </c>
      <c r="L5572" s="134">
        <f>IF('2-E-Communication'!$AL$67="no","",ROUND($I5572,4))</f>
        <v>0.53900000000000003</v>
      </c>
      <c r="M5572" s="134">
        <f>IF('2-E-Communication'!$AL$68="no","",ROUND($I5572,4))</f>
        <v>0.53900000000000003</v>
      </c>
    </row>
    <row r="5573" spans="9:13" x14ac:dyDescent="0.25">
      <c r="I5573" s="134">
        <f t="shared" si="280"/>
        <v>0.54000000000000037</v>
      </c>
      <c r="J5573" s="134">
        <f>IF('2-E-Communication'!$AL$65="no","",ROUND($I5573,4))</f>
        <v>0.54</v>
      </c>
      <c r="K5573" s="134">
        <f>IF('2-E-Communication'!$AL$66="no","",ROUND($I5573,4))</f>
        <v>0.54</v>
      </c>
      <c r="L5573" s="134">
        <f>IF('2-E-Communication'!$AL$67="no","",ROUND($I5573,4))</f>
        <v>0.54</v>
      </c>
      <c r="M5573" s="134">
        <f>IF('2-E-Communication'!$AL$68="no","",ROUND($I5573,4))</f>
        <v>0.54</v>
      </c>
    </row>
    <row r="5574" spans="9:13" x14ac:dyDescent="0.25">
      <c r="I5574" s="134">
        <f t="shared" si="280"/>
        <v>0.54100000000000037</v>
      </c>
      <c r="J5574" s="134">
        <f>IF('2-E-Communication'!$AL$65="no","",ROUND($I5574,4))</f>
        <v>0.54100000000000004</v>
      </c>
      <c r="K5574" s="134">
        <f>IF('2-E-Communication'!$AL$66="no","",ROUND($I5574,4))</f>
        <v>0.54100000000000004</v>
      </c>
      <c r="L5574" s="134">
        <f>IF('2-E-Communication'!$AL$67="no","",ROUND($I5574,4))</f>
        <v>0.54100000000000004</v>
      </c>
      <c r="M5574" s="134">
        <f>IF('2-E-Communication'!$AL$68="no","",ROUND($I5574,4))</f>
        <v>0.54100000000000004</v>
      </c>
    </row>
    <row r="5575" spans="9:13" x14ac:dyDescent="0.25">
      <c r="I5575" s="134">
        <f t="shared" si="280"/>
        <v>0.54200000000000037</v>
      </c>
      <c r="J5575" s="134">
        <f>IF('2-E-Communication'!$AL$65="no","",ROUND($I5575,4))</f>
        <v>0.54200000000000004</v>
      </c>
      <c r="K5575" s="134">
        <f>IF('2-E-Communication'!$AL$66="no","",ROUND($I5575,4))</f>
        <v>0.54200000000000004</v>
      </c>
      <c r="L5575" s="134">
        <f>IF('2-E-Communication'!$AL$67="no","",ROUND($I5575,4))</f>
        <v>0.54200000000000004</v>
      </c>
      <c r="M5575" s="134">
        <f>IF('2-E-Communication'!$AL$68="no","",ROUND($I5575,4))</f>
        <v>0.54200000000000004</v>
      </c>
    </row>
    <row r="5576" spans="9:13" x14ac:dyDescent="0.25">
      <c r="I5576" s="134">
        <f t="shared" si="280"/>
        <v>0.54300000000000037</v>
      </c>
      <c r="J5576" s="134">
        <f>IF('2-E-Communication'!$AL$65="no","",ROUND($I5576,4))</f>
        <v>0.54300000000000004</v>
      </c>
      <c r="K5576" s="134">
        <f>IF('2-E-Communication'!$AL$66="no","",ROUND($I5576,4))</f>
        <v>0.54300000000000004</v>
      </c>
      <c r="L5576" s="134">
        <f>IF('2-E-Communication'!$AL$67="no","",ROUND($I5576,4))</f>
        <v>0.54300000000000004</v>
      </c>
      <c r="M5576" s="134">
        <f>IF('2-E-Communication'!$AL$68="no","",ROUND($I5576,4))</f>
        <v>0.54300000000000004</v>
      </c>
    </row>
    <row r="5577" spans="9:13" x14ac:dyDescent="0.25">
      <c r="I5577" s="134">
        <f t="shared" si="280"/>
        <v>0.54400000000000037</v>
      </c>
      <c r="J5577" s="134">
        <f>IF('2-E-Communication'!$AL$65="no","",ROUND($I5577,4))</f>
        <v>0.54400000000000004</v>
      </c>
      <c r="K5577" s="134">
        <f>IF('2-E-Communication'!$AL$66="no","",ROUND($I5577,4))</f>
        <v>0.54400000000000004</v>
      </c>
      <c r="L5577" s="134">
        <f>IF('2-E-Communication'!$AL$67="no","",ROUND($I5577,4))</f>
        <v>0.54400000000000004</v>
      </c>
      <c r="M5577" s="134">
        <f>IF('2-E-Communication'!$AL$68="no","",ROUND($I5577,4))</f>
        <v>0.54400000000000004</v>
      </c>
    </row>
    <row r="5578" spans="9:13" x14ac:dyDescent="0.25">
      <c r="I5578" s="134">
        <f t="shared" si="280"/>
        <v>0.54500000000000037</v>
      </c>
      <c r="J5578" s="134">
        <f>IF('2-E-Communication'!$AL$65="no","",ROUND($I5578,4))</f>
        <v>0.54500000000000004</v>
      </c>
      <c r="K5578" s="134">
        <f>IF('2-E-Communication'!$AL$66="no","",ROUND($I5578,4))</f>
        <v>0.54500000000000004</v>
      </c>
      <c r="L5578" s="134">
        <f>IF('2-E-Communication'!$AL$67="no","",ROUND($I5578,4))</f>
        <v>0.54500000000000004</v>
      </c>
      <c r="M5578" s="134">
        <f>IF('2-E-Communication'!$AL$68="no","",ROUND($I5578,4))</f>
        <v>0.54500000000000004</v>
      </c>
    </row>
    <row r="5579" spans="9:13" x14ac:dyDescent="0.25">
      <c r="I5579" s="134">
        <f t="shared" si="280"/>
        <v>0.54600000000000037</v>
      </c>
      <c r="J5579" s="134">
        <f>IF('2-E-Communication'!$AL$65="no","",ROUND($I5579,4))</f>
        <v>0.54600000000000004</v>
      </c>
      <c r="K5579" s="134">
        <f>IF('2-E-Communication'!$AL$66="no","",ROUND($I5579,4))</f>
        <v>0.54600000000000004</v>
      </c>
      <c r="L5579" s="134">
        <f>IF('2-E-Communication'!$AL$67="no","",ROUND($I5579,4))</f>
        <v>0.54600000000000004</v>
      </c>
      <c r="M5579" s="134">
        <f>IF('2-E-Communication'!$AL$68="no","",ROUND($I5579,4))</f>
        <v>0.54600000000000004</v>
      </c>
    </row>
    <row r="5580" spans="9:13" x14ac:dyDescent="0.25">
      <c r="I5580" s="134">
        <f t="shared" si="280"/>
        <v>0.54700000000000037</v>
      </c>
      <c r="J5580" s="134">
        <f>IF('2-E-Communication'!$AL$65="no","",ROUND($I5580,4))</f>
        <v>0.54700000000000004</v>
      </c>
      <c r="K5580" s="134">
        <f>IF('2-E-Communication'!$AL$66="no","",ROUND($I5580,4))</f>
        <v>0.54700000000000004</v>
      </c>
      <c r="L5580" s="134">
        <f>IF('2-E-Communication'!$AL$67="no","",ROUND($I5580,4))</f>
        <v>0.54700000000000004</v>
      </c>
      <c r="M5580" s="134">
        <f>IF('2-E-Communication'!$AL$68="no","",ROUND($I5580,4))</f>
        <v>0.54700000000000004</v>
      </c>
    </row>
    <row r="5581" spans="9:13" x14ac:dyDescent="0.25">
      <c r="I5581" s="134">
        <f t="shared" si="280"/>
        <v>0.54800000000000038</v>
      </c>
      <c r="J5581" s="134">
        <f>IF('2-E-Communication'!$AL$65="no","",ROUND($I5581,4))</f>
        <v>0.54800000000000004</v>
      </c>
      <c r="K5581" s="134">
        <f>IF('2-E-Communication'!$AL$66="no","",ROUND($I5581,4))</f>
        <v>0.54800000000000004</v>
      </c>
      <c r="L5581" s="134">
        <f>IF('2-E-Communication'!$AL$67="no","",ROUND($I5581,4))</f>
        <v>0.54800000000000004</v>
      </c>
      <c r="M5581" s="134">
        <f>IF('2-E-Communication'!$AL$68="no","",ROUND($I5581,4))</f>
        <v>0.54800000000000004</v>
      </c>
    </row>
    <row r="5582" spans="9:13" x14ac:dyDescent="0.25">
      <c r="I5582" s="134">
        <f t="shared" si="280"/>
        <v>0.54900000000000038</v>
      </c>
      <c r="J5582" s="134">
        <f>IF('2-E-Communication'!$AL$65="no","",ROUND($I5582,4))</f>
        <v>0.54900000000000004</v>
      </c>
      <c r="K5582" s="134">
        <f>IF('2-E-Communication'!$AL$66="no","",ROUND($I5582,4))</f>
        <v>0.54900000000000004</v>
      </c>
      <c r="L5582" s="134">
        <f>IF('2-E-Communication'!$AL$67="no","",ROUND($I5582,4))</f>
        <v>0.54900000000000004</v>
      </c>
      <c r="M5582" s="134">
        <f>IF('2-E-Communication'!$AL$68="no","",ROUND($I5582,4))</f>
        <v>0.54900000000000004</v>
      </c>
    </row>
    <row r="5583" spans="9:13" x14ac:dyDescent="0.25">
      <c r="I5583" s="134">
        <f t="shared" si="280"/>
        <v>0.55000000000000038</v>
      </c>
      <c r="J5583" s="134">
        <f>IF('2-E-Communication'!$AL$65="no","",ROUND($I5583,4))</f>
        <v>0.55000000000000004</v>
      </c>
      <c r="K5583" s="134">
        <f>IF('2-E-Communication'!$AL$66="no","",ROUND($I5583,4))</f>
        <v>0.55000000000000004</v>
      </c>
      <c r="L5583" s="134">
        <f>IF('2-E-Communication'!$AL$67="no","",ROUND($I5583,4))</f>
        <v>0.55000000000000004</v>
      </c>
      <c r="M5583" s="134">
        <f>IF('2-E-Communication'!$AL$68="no","",ROUND($I5583,4))</f>
        <v>0.55000000000000004</v>
      </c>
    </row>
    <row r="5584" spans="9:13" x14ac:dyDescent="0.25">
      <c r="I5584" s="134">
        <f t="shared" si="280"/>
        <v>0.55100000000000038</v>
      </c>
      <c r="J5584" s="134">
        <f>IF('2-E-Communication'!$AL$65="no","",ROUND($I5584,4))</f>
        <v>0.55100000000000005</v>
      </c>
      <c r="K5584" s="134">
        <f>IF('2-E-Communication'!$AL$66="no","",ROUND($I5584,4))</f>
        <v>0.55100000000000005</v>
      </c>
      <c r="L5584" s="134">
        <f>IF('2-E-Communication'!$AL$67="no","",ROUND($I5584,4))</f>
        <v>0.55100000000000005</v>
      </c>
      <c r="M5584" s="134">
        <f>IF('2-E-Communication'!$AL$68="no","",ROUND($I5584,4))</f>
        <v>0.55100000000000005</v>
      </c>
    </row>
    <row r="5585" spans="9:13" x14ac:dyDescent="0.25">
      <c r="I5585" s="134">
        <f t="shared" si="280"/>
        <v>0.55200000000000038</v>
      </c>
      <c r="J5585" s="134">
        <f>IF('2-E-Communication'!$AL$65="no","",ROUND($I5585,4))</f>
        <v>0.55200000000000005</v>
      </c>
      <c r="K5585" s="134">
        <f>IF('2-E-Communication'!$AL$66="no","",ROUND($I5585,4))</f>
        <v>0.55200000000000005</v>
      </c>
      <c r="L5585" s="134">
        <f>IF('2-E-Communication'!$AL$67="no","",ROUND($I5585,4))</f>
        <v>0.55200000000000005</v>
      </c>
      <c r="M5585" s="134">
        <f>IF('2-E-Communication'!$AL$68="no","",ROUND($I5585,4))</f>
        <v>0.55200000000000005</v>
      </c>
    </row>
    <row r="5586" spans="9:13" x14ac:dyDescent="0.25">
      <c r="I5586" s="134">
        <f t="shared" si="280"/>
        <v>0.55300000000000038</v>
      </c>
      <c r="J5586" s="134">
        <f>IF('2-E-Communication'!$AL$65="no","",ROUND($I5586,4))</f>
        <v>0.55300000000000005</v>
      </c>
      <c r="K5586" s="134">
        <f>IF('2-E-Communication'!$AL$66="no","",ROUND($I5586,4))</f>
        <v>0.55300000000000005</v>
      </c>
      <c r="L5586" s="134">
        <f>IF('2-E-Communication'!$AL$67="no","",ROUND($I5586,4))</f>
        <v>0.55300000000000005</v>
      </c>
      <c r="M5586" s="134">
        <f>IF('2-E-Communication'!$AL$68="no","",ROUND($I5586,4))</f>
        <v>0.55300000000000005</v>
      </c>
    </row>
    <row r="5587" spans="9:13" x14ac:dyDescent="0.25">
      <c r="I5587" s="134">
        <f t="shared" si="280"/>
        <v>0.55400000000000038</v>
      </c>
      <c r="J5587" s="134">
        <f>IF('2-E-Communication'!$AL$65="no","",ROUND($I5587,4))</f>
        <v>0.55400000000000005</v>
      </c>
      <c r="K5587" s="134">
        <f>IF('2-E-Communication'!$AL$66="no","",ROUND($I5587,4))</f>
        <v>0.55400000000000005</v>
      </c>
      <c r="L5587" s="134">
        <f>IF('2-E-Communication'!$AL$67="no","",ROUND($I5587,4))</f>
        <v>0.55400000000000005</v>
      </c>
      <c r="M5587" s="134">
        <f>IF('2-E-Communication'!$AL$68="no","",ROUND($I5587,4))</f>
        <v>0.55400000000000005</v>
      </c>
    </row>
    <row r="5588" spans="9:13" x14ac:dyDescent="0.25">
      <c r="I5588" s="134">
        <f t="shared" si="280"/>
        <v>0.55500000000000038</v>
      </c>
      <c r="J5588" s="134">
        <f>IF('2-E-Communication'!$AL$65="no","",ROUND($I5588,4))</f>
        <v>0.55500000000000005</v>
      </c>
      <c r="K5588" s="134">
        <f>IF('2-E-Communication'!$AL$66="no","",ROUND($I5588,4))</f>
        <v>0.55500000000000005</v>
      </c>
      <c r="L5588" s="134">
        <f>IF('2-E-Communication'!$AL$67="no","",ROUND($I5588,4))</f>
        <v>0.55500000000000005</v>
      </c>
      <c r="M5588" s="134">
        <f>IF('2-E-Communication'!$AL$68="no","",ROUND($I5588,4))</f>
        <v>0.55500000000000005</v>
      </c>
    </row>
    <row r="5589" spans="9:13" x14ac:dyDescent="0.25">
      <c r="I5589" s="134">
        <f t="shared" si="280"/>
        <v>0.55600000000000038</v>
      </c>
      <c r="J5589" s="134">
        <f>IF('2-E-Communication'!$AL$65="no","",ROUND($I5589,4))</f>
        <v>0.55600000000000005</v>
      </c>
      <c r="K5589" s="134">
        <f>IF('2-E-Communication'!$AL$66="no","",ROUND($I5589,4))</f>
        <v>0.55600000000000005</v>
      </c>
      <c r="L5589" s="134">
        <f>IF('2-E-Communication'!$AL$67="no","",ROUND($I5589,4))</f>
        <v>0.55600000000000005</v>
      </c>
      <c r="M5589" s="134">
        <f>IF('2-E-Communication'!$AL$68="no","",ROUND($I5589,4))</f>
        <v>0.55600000000000005</v>
      </c>
    </row>
    <row r="5590" spans="9:13" x14ac:dyDescent="0.25">
      <c r="I5590" s="134">
        <f t="shared" si="280"/>
        <v>0.55700000000000038</v>
      </c>
      <c r="J5590" s="134">
        <f>IF('2-E-Communication'!$AL$65="no","",ROUND($I5590,4))</f>
        <v>0.55700000000000005</v>
      </c>
      <c r="K5590" s="134">
        <f>IF('2-E-Communication'!$AL$66="no","",ROUND($I5590,4))</f>
        <v>0.55700000000000005</v>
      </c>
      <c r="L5590" s="134">
        <f>IF('2-E-Communication'!$AL$67="no","",ROUND($I5590,4))</f>
        <v>0.55700000000000005</v>
      </c>
      <c r="M5590" s="134">
        <f>IF('2-E-Communication'!$AL$68="no","",ROUND($I5590,4))</f>
        <v>0.55700000000000005</v>
      </c>
    </row>
    <row r="5591" spans="9:13" x14ac:dyDescent="0.25">
      <c r="I5591" s="134">
        <f t="shared" si="280"/>
        <v>0.55800000000000038</v>
      </c>
      <c r="J5591" s="134">
        <f>IF('2-E-Communication'!$AL$65="no","",ROUND($I5591,4))</f>
        <v>0.55800000000000005</v>
      </c>
      <c r="K5591" s="134">
        <f>IF('2-E-Communication'!$AL$66="no","",ROUND($I5591,4))</f>
        <v>0.55800000000000005</v>
      </c>
      <c r="L5591" s="134">
        <f>IF('2-E-Communication'!$AL$67="no","",ROUND($I5591,4))</f>
        <v>0.55800000000000005</v>
      </c>
      <c r="M5591" s="134">
        <f>IF('2-E-Communication'!$AL$68="no","",ROUND($I5591,4))</f>
        <v>0.55800000000000005</v>
      </c>
    </row>
    <row r="5592" spans="9:13" x14ac:dyDescent="0.25">
      <c r="I5592" s="134">
        <f t="shared" si="280"/>
        <v>0.55900000000000039</v>
      </c>
      <c r="J5592" s="134">
        <f>IF('2-E-Communication'!$AL$65="no","",ROUND($I5592,4))</f>
        <v>0.55900000000000005</v>
      </c>
      <c r="K5592" s="134">
        <f>IF('2-E-Communication'!$AL$66="no","",ROUND($I5592,4))</f>
        <v>0.55900000000000005</v>
      </c>
      <c r="L5592" s="134">
        <f>IF('2-E-Communication'!$AL$67="no","",ROUND($I5592,4))</f>
        <v>0.55900000000000005</v>
      </c>
      <c r="M5592" s="134">
        <f>IF('2-E-Communication'!$AL$68="no","",ROUND($I5592,4))</f>
        <v>0.55900000000000005</v>
      </c>
    </row>
    <row r="5593" spans="9:13" x14ac:dyDescent="0.25">
      <c r="I5593" s="134">
        <f t="shared" si="280"/>
        <v>0.56000000000000039</v>
      </c>
      <c r="J5593" s="134">
        <f>IF('2-E-Communication'!$AL$65="no","",ROUND($I5593,4))</f>
        <v>0.56000000000000005</v>
      </c>
      <c r="K5593" s="134">
        <f>IF('2-E-Communication'!$AL$66="no","",ROUND($I5593,4))</f>
        <v>0.56000000000000005</v>
      </c>
      <c r="L5593" s="134">
        <f>IF('2-E-Communication'!$AL$67="no","",ROUND($I5593,4))</f>
        <v>0.56000000000000005</v>
      </c>
      <c r="M5593" s="134">
        <f>IF('2-E-Communication'!$AL$68="no","",ROUND($I5593,4))</f>
        <v>0.56000000000000005</v>
      </c>
    </row>
    <row r="5594" spans="9:13" x14ac:dyDescent="0.25">
      <c r="I5594" s="134">
        <f t="shared" si="280"/>
        <v>0.56100000000000039</v>
      </c>
      <c r="J5594" s="134">
        <f>IF('2-E-Communication'!$AL$65="no","",ROUND($I5594,4))</f>
        <v>0.56100000000000005</v>
      </c>
      <c r="K5594" s="134">
        <f>IF('2-E-Communication'!$AL$66="no","",ROUND($I5594,4))</f>
        <v>0.56100000000000005</v>
      </c>
      <c r="L5594" s="134">
        <f>IF('2-E-Communication'!$AL$67="no","",ROUND($I5594,4))</f>
        <v>0.56100000000000005</v>
      </c>
      <c r="M5594" s="134">
        <f>IF('2-E-Communication'!$AL$68="no","",ROUND($I5594,4))</f>
        <v>0.56100000000000005</v>
      </c>
    </row>
    <row r="5595" spans="9:13" x14ac:dyDescent="0.25">
      <c r="I5595" s="134">
        <f t="shared" si="280"/>
        <v>0.56200000000000039</v>
      </c>
      <c r="J5595" s="134">
        <f>IF('2-E-Communication'!$AL$65="no","",ROUND($I5595,4))</f>
        <v>0.56200000000000006</v>
      </c>
      <c r="K5595" s="134">
        <f>IF('2-E-Communication'!$AL$66="no","",ROUND($I5595,4))</f>
        <v>0.56200000000000006</v>
      </c>
      <c r="L5595" s="134">
        <f>IF('2-E-Communication'!$AL$67="no","",ROUND($I5595,4))</f>
        <v>0.56200000000000006</v>
      </c>
      <c r="M5595" s="134">
        <f>IF('2-E-Communication'!$AL$68="no","",ROUND($I5595,4))</f>
        <v>0.56200000000000006</v>
      </c>
    </row>
    <row r="5596" spans="9:13" x14ac:dyDescent="0.25">
      <c r="I5596" s="134">
        <f t="shared" si="280"/>
        <v>0.56300000000000039</v>
      </c>
      <c r="J5596" s="134">
        <f>IF('2-E-Communication'!$AL$65="no","",ROUND($I5596,4))</f>
        <v>0.56299999999999994</v>
      </c>
      <c r="K5596" s="134">
        <f>IF('2-E-Communication'!$AL$66="no","",ROUND($I5596,4))</f>
        <v>0.56299999999999994</v>
      </c>
      <c r="L5596" s="134">
        <f>IF('2-E-Communication'!$AL$67="no","",ROUND($I5596,4))</f>
        <v>0.56299999999999994</v>
      </c>
      <c r="M5596" s="134">
        <f>IF('2-E-Communication'!$AL$68="no","",ROUND($I5596,4))</f>
        <v>0.56299999999999994</v>
      </c>
    </row>
    <row r="5597" spans="9:13" x14ac:dyDescent="0.25">
      <c r="I5597" s="134">
        <f t="shared" si="280"/>
        <v>0.56400000000000039</v>
      </c>
      <c r="J5597" s="134">
        <f>IF('2-E-Communication'!$AL$65="no","",ROUND($I5597,4))</f>
        <v>0.56399999999999995</v>
      </c>
      <c r="K5597" s="134">
        <f>IF('2-E-Communication'!$AL$66="no","",ROUND($I5597,4))</f>
        <v>0.56399999999999995</v>
      </c>
      <c r="L5597" s="134">
        <f>IF('2-E-Communication'!$AL$67="no","",ROUND($I5597,4))</f>
        <v>0.56399999999999995</v>
      </c>
      <c r="M5597" s="134">
        <f>IF('2-E-Communication'!$AL$68="no","",ROUND($I5597,4))</f>
        <v>0.56399999999999995</v>
      </c>
    </row>
    <row r="5598" spans="9:13" x14ac:dyDescent="0.25">
      <c r="I5598" s="134">
        <f t="shared" si="280"/>
        <v>0.56500000000000039</v>
      </c>
      <c r="J5598" s="134">
        <f>IF('2-E-Communication'!$AL$65="no","",ROUND($I5598,4))</f>
        <v>0.56499999999999995</v>
      </c>
      <c r="K5598" s="134">
        <f>IF('2-E-Communication'!$AL$66="no","",ROUND($I5598,4))</f>
        <v>0.56499999999999995</v>
      </c>
      <c r="L5598" s="134">
        <f>IF('2-E-Communication'!$AL$67="no","",ROUND($I5598,4))</f>
        <v>0.56499999999999995</v>
      </c>
      <c r="M5598" s="134">
        <f>IF('2-E-Communication'!$AL$68="no","",ROUND($I5598,4))</f>
        <v>0.56499999999999995</v>
      </c>
    </row>
    <row r="5599" spans="9:13" x14ac:dyDescent="0.25">
      <c r="I5599" s="134">
        <f t="shared" si="280"/>
        <v>0.56600000000000039</v>
      </c>
      <c r="J5599" s="134">
        <f>IF('2-E-Communication'!$AL$65="no","",ROUND($I5599,4))</f>
        <v>0.56599999999999995</v>
      </c>
      <c r="K5599" s="134">
        <f>IF('2-E-Communication'!$AL$66="no","",ROUND($I5599,4))</f>
        <v>0.56599999999999995</v>
      </c>
      <c r="L5599" s="134">
        <f>IF('2-E-Communication'!$AL$67="no","",ROUND($I5599,4))</f>
        <v>0.56599999999999995</v>
      </c>
      <c r="M5599" s="134">
        <f>IF('2-E-Communication'!$AL$68="no","",ROUND($I5599,4))</f>
        <v>0.56599999999999995</v>
      </c>
    </row>
    <row r="5600" spans="9:13" x14ac:dyDescent="0.25">
      <c r="I5600" s="134">
        <f t="shared" si="280"/>
        <v>0.56700000000000039</v>
      </c>
      <c r="J5600" s="134">
        <f>IF('2-E-Communication'!$AL$65="no","",ROUND($I5600,4))</f>
        <v>0.56699999999999995</v>
      </c>
      <c r="K5600" s="134">
        <f>IF('2-E-Communication'!$AL$66="no","",ROUND($I5600,4))</f>
        <v>0.56699999999999995</v>
      </c>
      <c r="L5600" s="134">
        <f>IF('2-E-Communication'!$AL$67="no","",ROUND($I5600,4))</f>
        <v>0.56699999999999995</v>
      </c>
      <c r="M5600" s="134">
        <f>IF('2-E-Communication'!$AL$68="no","",ROUND($I5600,4))</f>
        <v>0.56699999999999995</v>
      </c>
    </row>
    <row r="5601" spans="9:13" x14ac:dyDescent="0.25">
      <c r="I5601" s="134">
        <f t="shared" si="280"/>
        <v>0.56800000000000039</v>
      </c>
      <c r="J5601" s="134">
        <f>IF('2-E-Communication'!$AL$65="no","",ROUND($I5601,4))</f>
        <v>0.56799999999999995</v>
      </c>
      <c r="K5601" s="134">
        <f>IF('2-E-Communication'!$AL$66="no","",ROUND($I5601,4))</f>
        <v>0.56799999999999995</v>
      </c>
      <c r="L5601" s="134">
        <f>IF('2-E-Communication'!$AL$67="no","",ROUND($I5601,4))</f>
        <v>0.56799999999999995</v>
      </c>
      <c r="M5601" s="134">
        <f>IF('2-E-Communication'!$AL$68="no","",ROUND($I5601,4))</f>
        <v>0.56799999999999995</v>
      </c>
    </row>
    <row r="5602" spans="9:13" x14ac:dyDescent="0.25">
      <c r="I5602" s="134">
        <f t="shared" ref="I5602:I5665" si="281">I5601+0.001</f>
        <v>0.56900000000000039</v>
      </c>
      <c r="J5602" s="134">
        <f>IF('2-E-Communication'!$AL$65="no","",ROUND($I5602,4))</f>
        <v>0.56899999999999995</v>
      </c>
      <c r="K5602" s="134">
        <f>IF('2-E-Communication'!$AL$66="no","",ROUND($I5602,4))</f>
        <v>0.56899999999999995</v>
      </c>
      <c r="L5602" s="134">
        <f>IF('2-E-Communication'!$AL$67="no","",ROUND($I5602,4))</f>
        <v>0.56899999999999995</v>
      </c>
      <c r="M5602" s="134">
        <f>IF('2-E-Communication'!$AL$68="no","",ROUND($I5602,4))</f>
        <v>0.56899999999999995</v>
      </c>
    </row>
    <row r="5603" spans="9:13" x14ac:dyDescent="0.25">
      <c r="I5603" s="134">
        <f t="shared" si="281"/>
        <v>0.5700000000000004</v>
      </c>
      <c r="J5603" s="134">
        <f>IF('2-E-Communication'!$AL$65="no","",ROUND($I5603,4))</f>
        <v>0.56999999999999995</v>
      </c>
      <c r="K5603" s="134">
        <f>IF('2-E-Communication'!$AL$66="no","",ROUND($I5603,4))</f>
        <v>0.56999999999999995</v>
      </c>
      <c r="L5603" s="134">
        <f>IF('2-E-Communication'!$AL$67="no","",ROUND($I5603,4))</f>
        <v>0.56999999999999995</v>
      </c>
      <c r="M5603" s="134">
        <f>IF('2-E-Communication'!$AL$68="no","",ROUND($I5603,4))</f>
        <v>0.56999999999999995</v>
      </c>
    </row>
    <row r="5604" spans="9:13" x14ac:dyDescent="0.25">
      <c r="I5604" s="134">
        <f t="shared" si="281"/>
        <v>0.5710000000000004</v>
      </c>
      <c r="J5604" s="134">
        <f>IF('2-E-Communication'!$AL$65="no","",ROUND($I5604,4))</f>
        <v>0.57099999999999995</v>
      </c>
      <c r="K5604" s="134">
        <f>IF('2-E-Communication'!$AL$66="no","",ROUND($I5604,4))</f>
        <v>0.57099999999999995</v>
      </c>
      <c r="L5604" s="134">
        <f>IF('2-E-Communication'!$AL$67="no","",ROUND($I5604,4))</f>
        <v>0.57099999999999995</v>
      </c>
      <c r="M5604" s="134">
        <f>IF('2-E-Communication'!$AL$68="no","",ROUND($I5604,4))</f>
        <v>0.57099999999999995</v>
      </c>
    </row>
    <row r="5605" spans="9:13" x14ac:dyDescent="0.25">
      <c r="I5605" s="134">
        <f t="shared" si="281"/>
        <v>0.5720000000000004</v>
      </c>
      <c r="J5605" s="134">
        <f>IF('2-E-Communication'!$AL$65="no","",ROUND($I5605,4))</f>
        <v>0.57199999999999995</v>
      </c>
      <c r="K5605" s="134">
        <f>IF('2-E-Communication'!$AL$66="no","",ROUND($I5605,4))</f>
        <v>0.57199999999999995</v>
      </c>
      <c r="L5605" s="134">
        <f>IF('2-E-Communication'!$AL$67="no","",ROUND($I5605,4))</f>
        <v>0.57199999999999995</v>
      </c>
      <c r="M5605" s="134">
        <f>IF('2-E-Communication'!$AL$68="no","",ROUND($I5605,4))</f>
        <v>0.57199999999999995</v>
      </c>
    </row>
    <row r="5606" spans="9:13" x14ac:dyDescent="0.25">
      <c r="I5606" s="134">
        <f t="shared" si="281"/>
        <v>0.5730000000000004</v>
      </c>
      <c r="J5606" s="134">
        <f>IF('2-E-Communication'!$AL$65="no","",ROUND($I5606,4))</f>
        <v>0.57299999999999995</v>
      </c>
      <c r="K5606" s="134">
        <f>IF('2-E-Communication'!$AL$66="no","",ROUND($I5606,4))</f>
        <v>0.57299999999999995</v>
      </c>
      <c r="L5606" s="134">
        <f>IF('2-E-Communication'!$AL$67="no","",ROUND($I5606,4))</f>
        <v>0.57299999999999995</v>
      </c>
      <c r="M5606" s="134">
        <f>IF('2-E-Communication'!$AL$68="no","",ROUND($I5606,4))</f>
        <v>0.57299999999999995</v>
      </c>
    </row>
    <row r="5607" spans="9:13" x14ac:dyDescent="0.25">
      <c r="I5607" s="134">
        <f t="shared" si="281"/>
        <v>0.5740000000000004</v>
      </c>
      <c r="J5607" s="134">
        <f>IF('2-E-Communication'!$AL$65="no","",ROUND($I5607,4))</f>
        <v>0.57399999999999995</v>
      </c>
      <c r="K5607" s="134">
        <f>IF('2-E-Communication'!$AL$66="no","",ROUND($I5607,4))</f>
        <v>0.57399999999999995</v>
      </c>
      <c r="L5607" s="134">
        <f>IF('2-E-Communication'!$AL$67="no","",ROUND($I5607,4))</f>
        <v>0.57399999999999995</v>
      </c>
      <c r="M5607" s="134">
        <f>IF('2-E-Communication'!$AL$68="no","",ROUND($I5607,4))</f>
        <v>0.57399999999999995</v>
      </c>
    </row>
    <row r="5608" spans="9:13" x14ac:dyDescent="0.25">
      <c r="I5608" s="134">
        <f t="shared" si="281"/>
        <v>0.5750000000000004</v>
      </c>
      <c r="J5608" s="134">
        <f>IF('2-E-Communication'!$AL$65="no","",ROUND($I5608,4))</f>
        <v>0.57499999999999996</v>
      </c>
      <c r="K5608" s="134">
        <f>IF('2-E-Communication'!$AL$66="no","",ROUND($I5608,4))</f>
        <v>0.57499999999999996</v>
      </c>
      <c r="L5608" s="134">
        <f>IF('2-E-Communication'!$AL$67="no","",ROUND($I5608,4))</f>
        <v>0.57499999999999996</v>
      </c>
      <c r="M5608" s="134">
        <f>IF('2-E-Communication'!$AL$68="no","",ROUND($I5608,4))</f>
        <v>0.57499999999999996</v>
      </c>
    </row>
    <row r="5609" spans="9:13" x14ac:dyDescent="0.25">
      <c r="I5609" s="134">
        <f t="shared" si="281"/>
        <v>0.5760000000000004</v>
      </c>
      <c r="J5609" s="134">
        <f>IF('2-E-Communication'!$AL$65="no","",ROUND($I5609,4))</f>
        <v>0.57599999999999996</v>
      </c>
      <c r="K5609" s="134">
        <f>IF('2-E-Communication'!$AL$66="no","",ROUND($I5609,4))</f>
        <v>0.57599999999999996</v>
      </c>
      <c r="L5609" s="134">
        <f>IF('2-E-Communication'!$AL$67="no","",ROUND($I5609,4))</f>
        <v>0.57599999999999996</v>
      </c>
      <c r="M5609" s="134">
        <f>IF('2-E-Communication'!$AL$68="no","",ROUND($I5609,4))</f>
        <v>0.57599999999999996</v>
      </c>
    </row>
    <row r="5610" spans="9:13" x14ac:dyDescent="0.25">
      <c r="I5610" s="134">
        <f t="shared" si="281"/>
        <v>0.5770000000000004</v>
      </c>
      <c r="J5610" s="134">
        <f>IF('2-E-Communication'!$AL$65="no","",ROUND($I5610,4))</f>
        <v>0.57699999999999996</v>
      </c>
      <c r="K5610" s="134">
        <f>IF('2-E-Communication'!$AL$66="no","",ROUND($I5610,4))</f>
        <v>0.57699999999999996</v>
      </c>
      <c r="L5610" s="134">
        <f>IF('2-E-Communication'!$AL$67="no","",ROUND($I5610,4))</f>
        <v>0.57699999999999996</v>
      </c>
      <c r="M5610" s="134">
        <f>IF('2-E-Communication'!$AL$68="no","",ROUND($I5610,4))</f>
        <v>0.57699999999999996</v>
      </c>
    </row>
    <row r="5611" spans="9:13" x14ac:dyDescent="0.25">
      <c r="I5611" s="134">
        <f t="shared" si="281"/>
        <v>0.5780000000000004</v>
      </c>
      <c r="J5611" s="134">
        <f>IF('2-E-Communication'!$AL$65="no","",ROUND($I5611,4))</f>
        <v>0.57799999999999996</v>
      </c>
      <c r="K5611" s="134">
        <f>IF('2-E-Communication'!$AL$66="no","",ROUND($I5611,4))</f>
        <v>0.57799999999999996</v>
      </c>
      <c r="L5611" s="134">
        <f>IF('2-E-Communication'!$AL$67="no","",ROUND($I5611,4))</f>
        <v>0.57799999999999996</v>
      </c>
      <c r="M5611" s="134">
        <f>IF('2-E-Communication'!$AL$68="no","",ROUND($I5611,4))</f>
        <v>0.57799999999999996</v>
      </c>
    </row>
    <row r="5612" spans="9:13" x14ac:dyDescent="0.25">
      <c r="I5612" s="134">
        <f t="shared" si="281"/>
        <v>0.5790000000000004</v>
      </c>
      <c r="J5612" s="134">
        <f>IF('2-E-Communication'!$AL$65="no","",ROUND($I5612,4))</f>
        <v>0.57899999999999996</v>
      </c>
      <c r="K5612" s="134">
        <f>IF('2-E-Communication'!$AL$66="no","",ROUND($I5612,4))</f>
        <v>0.57899999999999996</v>
      </c>
      <c r="L5612" s="134">
        <f>IF('2-E-Communication'!$AL$67="no","",ROUND($I5612,4))</f>
        <v>0.57899999999999996</v>
      </c>
      <c r="M5612" s="134">
        <f>IF('2-E-Communication'!$AL$68="no","",ROUND($I5612,4))</f>
        <v>0.57899999999999996</v>
      </c>
    </row>
    <row r="5613" spans="9:13" x14ac:dyDescent="0.25">
      <c r="I5613" s="134">
        <f t="shared" si="281"/>
        <v>0.5800000000000004</v>
      </c>
      <c r="J5613" s="134">
        <f>IF('2-E-Communication'!$AL$65="no","",ROUND($I5613,4))</f>
        <v>0.57999999999999996</v>
      </c>
      <c r="K5613" s="134">
        <f>IF('2-E-Communication'!$AL$66="no","",ROUND($I5613,4))</f>
        <v>0.57999999999999996</v>
      </c>
      <c r="L5613" s="134">
        <f>IF('2-E-Communication'!$AL$67="no","",ROUND($I5613,4))</f>
        <v>0.57999999999999996</v>
      </c>
      <c r="M5613" s="134">
        <f>IF('2-E-Communication'!$AL$68="no","",ROUND($I5613,4))</f>
        <v>0.57999999999999996</v>
      </c>
    </row>
    <row r="5614" spans="9:13" x14ac:dyDescent="0.25">
      <c r="I5614" s="134">
        <f t="shared" si="281"/>
        <v>0.58100000000000041</v>
      </c>
      <c r="J5614" s="134">
        <f>IF('2-E-Communication'!$AL$65="no","",ROUND($I5614,4))</f>
        <v>0.58099999999999996</v>
      </c>
      <c r="K5614" s="134">
        <f>IF('2-E-Communication'!$AL$66="no","",ROUND($I5614,4))</f>
        <v>0.58099999999999996</v>
      </c>
      <c r="L5614" s="134">
        <f>IF('2-E-Communication'!$AL$67="no","",ROUND($I5614,4))</f>
        <v>0.58099999999999996</v>
      </c>
      <c r="M5614" s="134">
        <f>IF('2-E-Communication'!$AL$68="no","",ROUND($I5614,4))</f>
        <v>0.58099999999999996</v>
      </c>
    </row>
    <row r="5615" spans="9:13" x14ac:dyDescent="0.25">
      <c r="I5615" s="134">
        <f t="shared" si="281"/>
        <v>0.58200000000000041</v>
      </c>
      <c r="J5615" s="134">
        <f>IF('2-E-Communication'!$AL$65="no","",ROUND($I5615,4))</f>
        <v>0.58199999999999996</v>
      </c>
      <c r="K5615" s="134">
        <f>IF('2-E-Communication'!$AL$66="no","",ROUND($I5615,4))</f>
        <v>0.58199999999999996</v>
      </c>
      <c r="L5615" s="134">
        <f>IF('2-E-Communication'!$AL$67="no","",ROUND($I5615,4))</f>
        <v>0.58199999999999996</v>
      </c>
      <c r="M5615" s="134">
        <f>IF('2-E-Communication'!$AL$68="no","",ROUND($I5615,4))</f>
        <v>0.58199999999999996</v>
      </c>
    </row>
    <row r="5616" spans="9:13" x14ac:dyDescent="0.25">
      <c r="I5616" s="134">
        <f t="shared" si="281"/>
        <v>0.58300000000000041</v>
      </c>
      <c r="J5616" s="134">
        <f>IF('2-E-Communication'!$AL$65="no","",ROUND($I5616,4))</f>
        <v>0.58299999999999996</v>
      </c>
      <c r="K5616" s="134">
        <f>IF('2-E-Communication'!$AL$66="no","",ROUND($I5616,4))</f>
        <v>0.58299999999999996</v>
      </c>
      <c r="L5616" s="134">
        <f>IF('2-E-Communication'!$AL$67="no","",ROUND($I5616,4))</f>
        <v>0.58299999999999996</v>
      </c>
      <c r="M5616" s="134">
        <f>IF('2-E-Communication'!$AL$68="no","",ROUND($I5616,4))</f>
        <v>0.58299999999999996</v>
      </c>
    </row>
    <row r="5617" spans="9:13" x14ac:dyDescent="0.25">
      <c r="I5617" s="134">
        <f t="shared" si="281"/>
        <v>0.58400000000000041</v>
      </c>
      <c r="J5617" s="134">
        <f>IF('2-E-Communication'!$AL$65="no","",ROUND($I5617,4))</f>
        <v>0.58399999999999996</v>
      </c>
      <c r="K5617" s="134">
        <f>IF('2-E-Communication'!$AL$66="no","",ROUND($I5617,4))</f>
        <v>0.58399999999999996</v>
      </c>
      <c r="L5617" s="134">
        <f>IF('2-E-Communication'!$AL$67="no","",ROUND($I5617,4))</f>
        <v>0.58399999999999996</v>
      </c>
      <c r="M5617" s="134">
        <f>IF('2-E-Communication'!$AL$68="no","",ROUND($I5617,4))</f>
        <v>0.58399999999999996</v>
      </c>
    </row>
    <row r="5618" spans="9:13" x14ac:dyDescent="0.25">
      <c r="I5618" s="134">
        <f t="shared" si="281"/>
        <v>0.58500000000000041</v>
      </c>
      <c r="J5618" s="134">
        <f>IF('2-E-Communication'!$AL$65="no","",ROUND($I5618,4))</f>
        <v>0.58499999999999996</v>
      </c>
      <c r="K5618" s="134">
        <f>IF('2-E-Communication'!$AL$66="no","",ROUND($I5618,4))</f>
        <v>0.58499999999999996</v>
      </c>
      <c r="L5618" s="134">
        <f>IF('2-E-Communication'!$AL$67="no","",ROUND($I5618,4))</f>
        <v>0.58499999999999996</v>
      </c>
      <c r="M5618" s="134">
        <f>IF('2-E-Communication'!$AL$68="no","",ROUND($I5618,4))</f>
        <v>0.58499999999999996</v>
      </c>
    </row>
    <row r="5619" spans="9:13" x14ac:dyDescent="0.25">
      <c r="I5619" s="134">
        <f t="shared" si="281"/>
        <v>0.58600000000000041</v>
      </c>
      <c r="J5619" s="134">
        <f>IF('2-E-Communication'!$AL$65="no","",ROUND($I5619,4))</f>
        <v>0.58599999999999997</v>
      </c>
      <c r="K5619" s="134">
        <f>IF('2-E-Communication'!$AL$66="no","",ROUND($I5619,4))</f>
        <v>0.58599999999999997</v>
      </c>
      <c r="L5619" s="134">
        <f>IF('2-E-Communication'!$AL$67="no","",ROUND($I5619,4))</f>
        <v>0.58599999999999997</v>
      </c>
      <c r="M5619" s="134">
        <f>IF('2-E-Communication'!$AL$68="no","",ROUND($I5619,4))</f>
        <v>0.58599999999999997</v>
      </c>
    </row>
    <row r="5620" spans="9:13" x14ac:dyDescent="0.25">
      <c r="I5620" s="134">
        <f t="shared" si="281"/>
        <v>0.58700000000000041</v>
      </c>
      <c r="J5620" s="134">
        <f>IF('2-E-Communication'!$AL$65="no","",ROUND($I5620,4))</f>
        <v>0.58699999999999997</v>
      </c>
      <c r="K5620" s="134">
        <f>IF('2-E-Communication'!$AL$66="no","",ROUND($I5620,4))</f>
        <v>0.58699999999999997</v>
      </c>
      <c r="L5620" s="134">
        <f>IF('2-E-Communication'!$AL$67="no","",ROUND($I5620,4))</f>
        <v>0.58699999999999997</v>
      </c>
      <c r="M5620" s="134">
        <f>IF('2-E-Communication'!$AL$68="no","",ROUND($I5620,4))</f>
        <v>0.58699999999999997</v>
      </c>
    </row>
    <row r="5621" spans="9:13" x14ac:dyDescent="0.25">
      <c r="I5621" s="134">
        <f t="shared" si="281"/>
        <v>0.58800000000000041</v>
      </c>
      <c r="J5621" s="134">
        <f>IF('2-E-Communication'!$AL$65="no","",ROUND($I5621,4))</f>
        <v>0.58799999999999997</v>
      </c>
      <c r="K5621" s="134">
        <f>IF('2-E-Communication'!$AL$66="no","",ROUND($I5621,4))</f>
        <v>0.58799999999999997</v>
      </c>
      <c r="L5621" s="134">
        <f>IF('2-E-Communication'!$AL$67="no","",ROUND($I5621,4))</f>
        <v>0.58799999999999997</v>
      </c>
      <c r="M5621" s="134">
        <f>IF('2-E-Communication'!$AL$68="no","",ROUND($I5621,4))</f>
        <v>0.58799999999999997</v>
      </c>
    </row>
    <row r="5622" spans="9:13" x14ac:dyDescent="0.25">
      <c r="I5622" s="134">
        <f t="shared" si="281"/>
        <v>0.58900000000000041</v>
      </c>
      <c r="J5622" s="134">
        <f>IF('2-E-Communication'!$AL$65="no","",ROUND($I5622,4))</f>
        <v>0.58899999999999997</v>
      </c>
      <c r="K5622" s="134">
        <f>IF('2-E-Communication'!$AL$66="no","",ROUND($I5622,4))</f>
        <v>0.58899999999999997</v>
      </c>
      <c r="L5622" s="134">
        <f>IF('2-E-Communication'!$AL$67="no","",ROUND($I5622,4))</f>
        <v>0.58899999999999997</v>
      </c>
      <c r="M5622" s="134">
        <f>IF('2-E-Communication'!$AL$68="no","",ROUND($I5622,4))</f>
        <v>0.58899999999999997</v>
      </c>
    </row>
    <row r="5623" spans="9:13" x14ac:dyDescent="0.25">
      <c r="I5623" s="134">
        <f t="shared" si="281"/>
        <v>0.59000000000000041</v>
      </c>
      <c r="J5623" s="134">
        <f>IF('2-E-Communication'!$AL$65="no","",ROUND($I5623,4))</f>
        <v>0.59</v>
      </c>
      <c r="K5623" s="134">
        <f>IF('2-E-Communication'!$AL$66="no","",ROUND($I5623,4))</f>
        <v>0.59</v>
      </c>
      <c r="L5623" s="134">
        <f>IF('2-E-Communication'!$AL$67="no","",ROUND($I5623,4))</f>
        <v>0.59</v>
      </c>
      <c r="M5623" s="134">
        <f>IF('2-E-Communication'!$AL$68="no","",ROUND($I5623,4))</f>
        <v>0.59</v>
      </c>
    </row>
    <row r="5624" spans="9:13" x14ac:dyDescent="0.25">
      <c r="I5624" s="134">
        <f t="shared" si="281"/>
        <v>0.59100000000000041</v>
      </c>
      <c r="J5624" s="134">
        <f>IF('2-E-Communication'!$AL$65="no","",ROUND($I5624,4))</f>
        <v>0.59099999999999997</v>
      </c>
      <c r="K5624" s="134">
        <f>IF('2-E-Communication'!$AL$66="no","",ROUND($I5624,4))</f>
        <v>0.59099999999999997</v>
      </c>
      <c r="L5624" s="134">
        <f>IF('2-E-Communication'!$AL$67="no","",ROUND($I5624,4))</f>
        <v>0.59099999999999997</v>
      </c>
      <c r="M5624" s="134">
        <f>IF('2-E-Communication'!$AL$68="no","",ROUND($I5624,4))</f>
        <v>0.59099999999999997</v>
      </c>
    </row>
    <row r="5625" spans="9:13" x14ac:dyDescent="0.25">
      <c r="I5625" s="134">
        <f t="shared" si="281"/>
        <v>0.59200000000000041</v>
      </c>
      <c r="J5625" s="134">
        <f>IF('2-E-Communication'!$AL$65="no","",ROUND($I5625,4))</f>
        <v>0.59199999999999997</v>
      </c>
      <c r="K5625" s="134">
        <f>IF('2-E-Communication'!$AL$66="no","",ROUND($I5625,4))</f>
        <v>0.59199999999999997</v>
      </c>
      <c r="L5625" s="134">
        <f>IF('2-E-Communication'!$AL$67="no","",ROUND($I5625,4))</f>
        <v>0.59199999999999997</v>
      </c>
      <c r="M5625" s="134">
        <f>IF('2-E-Communication'!$AL$68="no","",ROUND($I5625,4))</f>
        <v>0.59199999999999997</v>
      </c>
    </row>
    <row r="5626" spans="9:13" x14ac:dyDescent="0.25">
      <c r="I5626" s="134">
        <f t="shared" si="281"/>
        <v>0.59300000000000042</v>
      </c>
      <c r="J5626" s="134">
        <f>IF('2-E-Communication'!$AL$65="no","",ROUND($I5626,4))</f>
        <v>0.59299999999999997</v>
      </c>
      <c r="K5626" s="134">
        <f>IF('2-E-Communication'!$AL$66="no","",ROUND($I5626,4))</f>
        <v>0.59299999999999997</v>
      </c>
      <c r="L5626" s="134">
        <f>IF('2-E-Communication'!$AL$67="no","",ROUND($I5626,4))</f>
        <v>0.59299999999999997</v>
      </c>
      <c r="M5626" s="134">
        <f>IF('2-E-Communication'!$AL$68="no","",ROUND($I5626,4))</f>
        <v>0.59299999999999997</v>
      </c>
    </row>
    <row r="5627" spans="9:13" x14ac:dyDescent="0.25">
      <c r="I5627" s="134">
        <f t="shared" si="281"/>
        <v>0.59400000000000042</v>
      </c>
      <c r="J5627" s="134">
        <f>IF('2-E-Communication'!$AL$65="no","",ROUND($I5627,4))</f>
        <v>0.59399999999999997</v>
      </c>
      <c r="K5627" s="134">
        <f>IF('2-E-Communication'!$AL$66="no","",ROUND($I5627,4))</f>
        <v>0.59399999999999997</v>
      </c>
      <c r="L5627" s="134">
        <f>IF('2-E-Communication'!$AL$67="no","",ROUND($I5627,4))</f>
        <v>0.59399999999999997</v>
      </c>
      <c r="M5627" s="134">
        <f>IF('2-E-Communication'!$AL$68="no","",ROUND($I5627,4))</f>
        <v>0.59399999999999997</v>
      </c>
    </row>
    <row r="5628" spans="9:13" x14ac:dyDescent="0.25">
      <c r="I5628" s="134">
        <f t="shared" si="281"/>
        <v>0.59500000000000042</v>
      </c>
      <c r="J5628" s="134">
        <f>IF('2-E-Communication'!$AL$65="no","",ROUND($I5628,4))</f>
        <v>0.59499999999999997</v>
      </c>
      <c r="K5628" s="134">
        <f>IF('2-E-Communication'!$AL$66="no","",ROUND($I5628,4))</f>
        <v>0.59499999999999997</v>
      </c>
      <c r="L5628" s="134">
        <f>IF('2-E-Communication'!$AL$67="no","",ROUND($I5628,4))</f>
        <v>0.59499999999999997</v>
      </c>
      <c r="M5628" s="134">
        <f>IF('2-E-Communication'!$AL$68="no","",ROUND($I5628,4))</f>
        <v>0.59499999999999997</v>
      </c>
    </row>
    <row r="5629" spans="9:13" x14ac:dyDescent="0.25">
      <c r="I5629" s="134">
        <f t="shared" si="281"/>
        <v>0.59600000000000042</v>
      </c>
      <c r="J5629" s="134">
        <f>IF('2-E-Communication'!$AL$65="no","",ROUND($I5629,4))</f>
        <v>0.59599999999999997</v>
      </c>
      <c r="K5629" s="134">
        <f>IF('2-E-Communication'!$AL$66="no","",ROUND($I5629,4))</f>
        <v>0.59599999999999997</v>
      </c>
      <c r="L5629" s="134">
        <f>IF('2-E-Communication'!$AL$67="no","",ROUND($I5629,4))</f>
        <v>0.59599999999999997</v>
      </c>
      <c r="M5629" s="134">
        <f>IF('2-E-Communication'!$AL$68="no","",ROUND($I5629,4))</f>
        <v>0.59599999999999997</v>
      </c>
    </row>
    <row r="5630" spans="9:13" x14ac:dyDescent="0.25">
      <c r="I5630" s="134">
        <f t="shared" si="281"/>
        <v>0.59700000000000042</v>
      </c>
      <c r="J5630" s="134">
        <f>IF('2-E-Communication'!$AL$65="no","",ROUND($I5630,4))</f>
        <v>0.59699999999999998</v>
      </c>
      <c r="K5630" s="134">
        <f>IF('2-E-Communication'!$AL$66="no","",ROUND($I5630,4))</f>
        <v>0.59699999999999998</v>
      </c>
      <c r="L5630" s="134">
        <f>IF('2-E-Communication'!$AL$67="no","",ROUND($I5630,4))</f>
        <v>0.59699999999999998</v>
      </c>
      <c r="M5630" s="134">
        <f>IF('2-E-Communication'!$AL$68="no","",ROUND($I5630,4))</f>
        <v>0.59699999999999998</v>
      </c>
    </row>
    <row r="5631" spans="9:13" x14ac:dyDescent="0.25">
      <c r="I5631" s="134">
        <f t="shared" si="281"/>
        <v>0.59800000000000042</v>
      </c>
      <c r="J5631" s="134">
        <f>IF('2-E-Communication'!$AL$65="no","",ROUND($I5631,4))</f>
        <v>0.59799999999999998</v>
      </c>
      <c r="K5631" s="134">
        <f>IF('2-E-Communication'!$AL$66="no","",ROUND($I5631,4))</f>
        <v>0.59799999999999998</v>
      </c>
      <c r="L5631" s="134">
        <f>IF('2-E-Communication'!$AL$67="no","",ROUND($I5631,4))</f>
        <v>0.59799999999999998</v>
      </c>
      <c r="M5631" s="134">
        <f>IF('2-E-Communication'!$AL$68="no","",ROUND($I5631,4))</f>
        <v>0.59799999999999998</v>
      </c>
    </row>
    <row r="5632" spans="9:13" x14ac:dyDescent="0.25">
      <c r="I5632" s="134">
        <f t="shared" si="281"/>
        <v>0.59900000000000042</v>
      </c>
      <c r="J5632" s="134">
        <f>IF('2-E-Communication'!$AL$65="no","",ROUND($I5632,4))</f>
        <v>0.59899999999999998</v>
      </c>
      <c r="K5632" s="134">
        <f>IF('2-E-Communication'!$AL$66="no","",ROUND($I5632,4))</f>
        <v>0.59899999999999998</v>
      </c>
      <c r="L5632" s="134">
        <f>IF('2-E-Communication'!$AL$67="no","",ROUND($I5632,4))</f>
        <v>0.59899999999999998</v>
      </c>
      <c r="M5632" s="134">
        <f>IF('2-E-Communication'!$AL$68="no","",ROUND($I5632,4))</f>
        <v>0.59899999999999998</v>
      </c>
    </row>
    <row r="5633" spans="9:13" x14ac:dyDescent="0.25">
      <c r="I5633" s="134">
        <f t="shared" si="281"/>
        <v>0.60000000000000042</v>
      </c>
      <c r="J5633" s="134">
        <f>IF('2-E-Communication'!$AL$65="no","",ROUND($I5633,4))</f>
        <v>0.6</v>
      </c>
      <c r="K5633" s="134">
        <f>IF('2-E-Communication'!$AL$66="no","",ROUND($I5633,4))</f>
        <v>0.6</v>
      </c>
      <c r="L5633" s="134">
        <f>IF('2-E-Communication'!$AL$67="no","",ROUND($I5633,4))</f>
        <v>0.6</v>
      </c>
      <c r="M5633" s="134">
        <f>IF('2-E-Communication'!$AL$68="no","",ROUND($I5633,4))</f>
        <v>0.6</v>
      </c>
    </row>
    <row r="5634" spans="9:13" x14ac:dyDescent="0.25">
      <c r="I5634" s="134">
        <f t="shared" si="281"/>
        <v>0.60100000000000042</v>
      </c>
      <c r="J5634" s="134">
        <f>IF('2-E-Communication'!$AL$65="no","",ROUND($I5634,4))</f>
        <v>0.60099999999999998</v>
      </c>
      <c r="K5634" s="134">
        <f>IF('2-E-Communication'!$AL$66="no","",ROUND($I5634,4))</f>
        <v>0.60099999999999998</v>
      </c>
      <c r="L5634" s="134">
        <f>IF('2-E-Communication'!$AL$67="no","",ROUND($I5634,4))</f>
        <v>0.60099999999999998</v>
      </c>
      <c r="M5634" s="134">
        <f>IF('2-E-Communication'!$AL$68="no","",ROUND($I5634,4))</f>
        <v>0.60099999999999998</v>
      </c>
    </row>
    <row r="5635" spans="9:13" x14ac:dyDescent="0.25">
      <c r="I5635" s="134">
        <f t="shared" si="281"/>
        <v>0.60200000000000042</v>
      </c>
      <c r="J5635" s="134">
        <f>IF('2-E-Communication'!$AL$65="no","",ROUND($I5635,4))</f>
        <v>0.60199999999999998</v>
      </c>
      <c r="K5635" s="134">
        <f>IF('2-E-Communication'!$AL$66="no","",ROUND($I5635,4))</f>
        <v>0.60199999999999998</v>
      </c>
      <c r="L5635" s="134">
        <f>IF('2-E-Communication'!$AL$67="no","",ROUND($I5635,4))</f>
        <v>0.60199999999999998</v>
      </c>
      <c r="M5635" s="134">
        <f>IF('2-E-Communication'!$AL$68="no","",ROUND($I5635,4))</f>
        <v>0.60199999999999998</v>
      </c>
    </row>
    <row r="5636" spans="9:13" x14ac:dyDescent="0.25">
      <c r="I5636" s="134">
        <f t="shared" si="281"/>
        <v>0.60300000000000042</v>
      </c>
      <c r="J5636" s="134">
        <f>IF('2-E-Communication'!$AL$65="no","",ROUND($I5636,4))</f>
        <v>0.60299999999999998</v>
      </c>
      <c r="K5636" s="134">
        <f>IF('2-E-Communication'!$AL$66="no","",ROUND($I5636,4))</f>
        <v>0.60299999999999998</v>
      </c>
      <c r="L5636" s="134">
        <f>IF('2-E-Communication'!$AL$67="no","",ROUND($I5636,4))</f>
        <v>0.60299999999999998</v>
      </c>
      <c r="M5636" s="134">
        <f>IF('2-E-Communication'!$AL$68="no","",ROUND($I5636,4))</f>
        <v>0.60299999999999998</v>
      </c>
    </row>
    <row r="5637" spans="9:13" x14ac:dyDescent="0.25">
      <c r="I5637" s="134">
        <f t="shared" si="281"/>
        <v>0.60400000000000043</v>
      </c>
      <c r="J5637" s="134">
        <f>IF('2-E-Communication'!$AL$65="no","",ROUND($I5637,4))</f>
        <v>0.60399999999999998</v>
      </c>
      <c r="K5637" s="134">
        <f>IF('2-E-Communication'!$AL$66="no","",ROUND($I5637,4))</f>
        <v>0.60399999999999998</v>
      </c>
      <c r="L5637" s="134">
        <f>IF('2-E-Communication'!$AL$67="no","",ROUND($I5637,4))</f>
        <v>0.60399999999999998</v>
      </c>
      <c r="M5637" s="134">
        <f>IF('2-E-Communication'!$AL$68="no","",ROUND($I5637,4))</f>
        <v>0.60399999999999998</v>
      </c>
    </row>
    <row r="5638" spans="9:13" x14ac:dyDescent="0.25">
      <c r="I5638" s="134">
        <f t="shared" si="281"/>
        <v>0.60500000000000043</v>
      </c>
      <c r="J5638" s="134">
        <f>IF('2-E-Communication'!$AL$65="no","",ROUND($I5638,4))</f>
        <v>0.60499999999999998</v>
      </c>
      <c r="K5638" s="134">
        <f>IF('2-E-Communication'!$AL$66="no","",ROUND($I5638,4))</f>
        <v>0.60499999999999998</v>
      </c>
      <c r="L5638" s="134">
        <f>IF('2-E-Communication'!$AL$67="no","",ROUND($I5638,4))</f>
        <v>0.60499999999999998</v>
      </c>
      <c r="M5638" s="134">
        <f>IF('2-E-Communication'!$AL$68="no","",ROUND($I5638,4))</f>
        <v>0.60499999999999998</v>
      </c>
    </row>
    <row r="5639" spans="9:13" x14ac:dyDescent="0.25">
      <c r="I5639" s="134">
        <f t="shared" si="281"/>
        <v>0.60600000000000043</v>
      </c>
      <c r="J5639" s="134">
        <f>IF('2-E-Communication'!$AL$65="no","",ROUND($I5639,4))</f>
        <v>0.60599999999999998</v>
      </c>
      <c r="K5639" s="134">
        <f>IF('2-E-Communication'!$AL$66="no","",ROUND($I5639,4))</f>
        <v>0.60599999999999998</v>
      </c>
      <c r="L5639" s="134">
        <f>IF('2-E-Communication'!$AL$67="no","",ROUND($I5639,4))</f>
        <v>0.60599999999999998</v>
      </c>
      <c r="M5639" s="134">
        <f>IF('2-E-Communication'!$AL$68="no","",ROUND($I5639,4))</f>
        <v>0.60599999999999998</v>
      </c>
    </row>
    <row r="5640" spans="9:13" x14ac:dyDescent="0.25">
      <c r="I5640" s="134">
        <f t="shared" si="281"/>
        <v>0.60700000000000043</v>
      </c>
      <c r="J5640" s="134">
        <f>IF('2-E-Communication'!$AL$65="no","",ROUND($I5640,4))</f>
        <v>0.60699999999999998</v>
      </c>
      <c r="K5640" s="134">
        <f>IF('2-E-Communication'!$AL$66="no","",ROUND($I5640,4))</f>
        <v>0.60699999999999998</v>
      </c>
      <c r="L5640" s="134">
        <f>IF('2-E-Communication'!$AL$67="no","",ROUND($I5640,4))</f>
        <v>0.60699999999999998</v>
      </c>
      <c r="M5640" s="134">
        <f>IF('2-E-Communication'!$AL$68="no","",ROUND($I5640,4))</f>
        <v>0.60699999999999998</v>
      </c>
    </row>
    <row r="5641" spans="9:13" x14ac:dyDescent="0.25">
      <c r="I5641" s="134">
        <f t="shared" si="281"/>
        <v>0.60800000000000043</v>
      </c>
      <c r="J5641" s="134">
        <f>IF('2-E-Communication'!$AL$65="no","",ROUND($I5641,4))</f>
        <v>0.60799999999999998</v>
      </c>
      <c r="K5641" s="134">
        <f>IF('2-E-Communication'!$AL$66="no","",ROUND($I5641,4))</f>
        <v>0.60799999999999998</v>
      </c>
      <c r="L5641" s="134">
        <f>IF('2-E-Communication'!$AL$67="no","",ROUND($I5641,4))</f>
        <v>0.60799999999999998</v>
      </c>
      <c r="M5641" s="134">
        <f>IF('2-E-Communication'!$AL$68="no","",ROUND($I5641,4))</f>
        <v>0.60799999999999998</v>
      </c>
    </row>
    <row r="5642" spans="9:13" x14ac:dyDescent="0.25">
      <c r="I5642" s="134">
        <f t="shared" si="281"/>
        <v>0.60900000000000043</v>
      </c>
      <c r="J5642" s="134">
        <f>IF('2-E-Communication'!$AL$65="no","",ROUND($I5642,4))</f>
        <v>0.60899999999999999</v>
      </c>
      <c r="K5642" s="134">
        <f>IF('2-E-Communication'!$AL$66="no","",ROUND($I5642,4))</f>
        <v>0.60899999999999999</v>
      </c>
      <c r="L5642" s="134">
        <f>IF('2-E-Communication'!$AL$67="no","",ROUND($I5642,4))</f>
        <v>0.60899999999999999</v>
      </c>
      <c r="M5642" s="134">
        <f>IF('2-E-Communication'!$AL$68="no","",ROUND($I5642,4))</f>
        <v>0.60899999999999999</v>
      </c>
    </row>
    <row r="5643" spans="9:13" x14ac:dyDescent="0.25">
      <c r="I5643" s="134">
        <f t="shared" si="281"/>
        <v>0.61000000000000043</v>
      </c>
      <c r="J5643" s="134">
        <f>IF('2-E-Communication'!$AL$65="no","",ROUND($I5643,4))</f>
        <v>0.61</v>
      </c>
      <c r="K5643" s="134">
        <f>IF('2-E-Communication'!$AL$66="no","",ROUND($I5643,4))</f>
        <v>0.61</v>
      </c>
      <c r="L5643" s="134">
        <f>IF('2-E-Communication'!$AL$67="no","",ROUND($I5643,4))</f>
        <v>0.61</v>
      </c>
      <c r="M5643" s="134">
        <f>IF('2-E-Communication'!$AL$68="no","",ROUND($I5643,4))</f>
        <v>0.61</v>
      </c>
    </row>
    <row r="5644" spans="9:13" x14ac:dyDescent="0.25">
      <c r="I5644" s="134">
        <f t="shared" si="281"/>
        <v>0.61100000000000043</v>
      </c>
      <c r="J5644" s="134">
        <f>IF('2-E-Communication'!$AL$65="no","",ROUND($I5644,4))</f>
        <v>0.61099999999999999</v>
      </c>
      <c r="K5644" s="134">
        <f>IF('2-E-Communication'!$AL$66="no","",ROUND($I5644,4))</f>
        <v>0.61099999999999999</v>
      </c>
      <c r="L5644" s="134">
        <f>IF('2-E-Communication'!$AL$67="no","",ROUND($I5644,4))</f>
        <v>0.61099999999999999</v>
      </c>
      <c r="M5644" s="134">
        <f>IF('2-E-Communication'!$AL$68="no","",ROUND($I5644,4))</f>
        <v>0.61099999999999999</v>
      </c>
    </row>
    <row r="5645" spans="9:13" x14ac:dyDescent="0.25">
      <c r="I5645" s="134">
        <f t="shared" si="281"/>
        <v>0.61200000000000043</v>
      </c>
      <c r="J5645" s="134">
        <f>IF('2-E-Communication'!$AL$65="no","",ROUND($I5645,4))</f>
        <v>0.61199999999999999</v>
      </c>
      <c r="K5645" s="134">
        <f>IF('2-E-Communication'!$AL$66="no","",ROUND($I5645,4))</f>
        <v>0.61199999999999999</v>
      </c>
      <c r="L5645" s="134">
        <f>IF('2-E-Communication'!$AL$67="no","",ROUND($I5645,4))</f>
        <v>0.61199999999999999</v>
      </c>
      <c r="M5645" s="134">
        <f>IF('2-E-Communication'!$AL$68="no","",ROUND($I5645,4))</f>
        <v>0.61199999999999999</v>
      </c>
    </row>
    <row r="5646" spans="9:13" x14ac:dyDescent="0.25">
      <c r="I5646" s="134">
        <f t="shared" si="281"/>
        <v>0.61300000000000043</v>
      </c>
      <c r="J5646" s="134">
        <f>IF('2-E-Communication'!$AL$65="no","",ROUND($I5646,4))</f>
        <v>0.61299999999999999</v>
      </c>
      <c r="K5646" s="134">
        <f>IF('2-E-Communication'!$AL$66="no","",ROUND($I5646,4))</f>
        <v>0.61299999999999999</v>
      </c>
      <c r="L5646" s="134">
        <f>IF('2-E-Communication'!$AL$67="no","",ROUND($I5646,4))</f>
        <v>0.61299999999999999</v>
      </c>
      <c r="M5646" s="134">
        <f>IF('2-E-Communication'!$AL$68="no","",ROUND($I5646,4))</f>
        <v>0.61299999999999999</v>
      </c>
    </row>
    <row r="5647" spans="9:13" x14ac:dyDescent="0.25">
      <c r="I5647" s="134">
        <f t="shared" si="281"/>
        <v>0.61400000000000043</v>
      </c>
      <c r="J5647" s="134">
        <f>IF('2-E-Communication'!$AL$65="no","",ROUND($I5647,4))</f>
        <v>0.61399999999999999</v>
      </c>
      <c r="K5647" s="134">
        <f>IF('2-E-Communication'!$AL$66="no","",ROUND($I5647,4))</f>
        <v>0.61399999999999999</v>
      </c>
      <c r="L5647" s="134">
        <f>IF('2-E-Communication'!$AL$67="no","",ROUND($I5647,4))</f>
        <v>0.61399999999999999</v>
      </c>
      <c r="M5647" s="134">
        <f>IF('2-E-Communication'!$AL$68="no","",ROUND($I5647,4))</f>
        <v>0.61399999999999999</v>
      </c>
    </row>
    <row r="5648" spans="9:13" x14ac:dyDescent="0.25">
      <c r="I5648" s="134">
        <f t="shared" si="281"/>
        <v>0.61500000000000044</v>
      </c>
      <c r="J5648" s="134">
        <f>IF('2-E-Communication'!$AL$65="no","",ROUND($I5648,4))</f>
        <v>0.61499999999999999</v>
      </c>
      <c r="K5648" s="134">
        <f>IF('2-E-Communication'!$AL$66="no","",ROUND($I5648,4))</f>
        <v>0.61499999999999999</v>
      </c>
      <c r="L5648" s="134">
        <f>IF('2-E-Communication'!$AL$67="no","",ROUND($I5648,4))</f>
        <v>0.61499999999999999</v>
      </c>
      <c r="M5648" s="134">
        <f>IF('2-E-Communication'!$AL$68="no","",ROUND($I5648,4))</f>
        <v>0.61499999999999999</v>
      </c>
    </row>
    <row r="5649" spans="9:13" x14ac:dyDescent="0.25">
      <c r="I5649" s="134">
        <f t="shared" si="281"/>
        <v>0.61600000000000044</v>
      </c>
      <c r="J5649" s="134">
        <f>IF('2-E-Communication'!$AL$65="no","",ROUND($I5649,4))</f>
        <v>0.61599999999999999</v>
      </c>
      <c r="K5649" s="134">
        <f>IF('2-E-Communication'!$AL$66="no","",ROUND($I5649,4))</f>
        <v>0.61599999999999999</v>
      </c>
      <c r="L5649" s="134">
        <f>IF('2-E-Communication'!$AL$67="no","",ROUND($I5649,4))</f>
        <v>0.61599999999999999</v>
      </c>
      <c r="M5649" s="134">
        <f>IF('2-E-Communication'!$AL$68="no","",ROUND($I5649,4))</f>
        <v>0.61599999999999999</v>
      </c>
    </row>
    <row r="5650" spans="9:13" x14ac:dyDescent="0.25">
      <c r="I5650" s="134">
        <f t="shared" si="281"/>
        <v>0.61700000000000044</v>
      </c>
      <c r="J5650" s="134">
        <f>IF('2-E-Communication'!$AL$65="no","",ROUND($I5650,4))</f>
        <v>0.61699999999999999</v>
      </c>
      <c r="K5650" s="134">
        <f>IF('2-E-Communication'!$AL$66="no","",ROUND($I5650,4))</f>
        <v>0.61699999999999999</v>
      </c>
      <c r="L5650" s="134">
        <f>IF('2-E-Communication'!$AL$67="no","",ROUND($I5650,4))</f>
        <v>0.61699999999999999</v>
      </c>
      <c r="M5650" s="134">
        <f>IF('2-E-Communication'!$AL$68="no","",ROUND($I5650,4))</f>
        <v>0.61699999999999999</v>
      </c>
    </row>
    <row r="5651" spans="9:13" x14ac:dyDescent="0.25">
      <c r="I5651" s="134">
        <f t="shared" si="281"/>
        <v>0.61800000000000044</v>
      </c>
      <c r="J5651" s="134">
        <f>IF('2-E-Communication'!$AL$65="no","",ROUND($I5651,4))</f>
        <v>0.61799999999999999</v>
      </c>
      <c r="K5651" s="134">
        <f>IF('2-E-Communication'!$AL$66="no","",ROUND($I5651,4))</f>
        <v>0.61799999999999999</v>
      </c>
      <c r="L5651" s="134">
        <f>IF('2-E-Communication'!$AL$67="no","",ROUND($I5651,4))</f>
        <v>0.61799999999999999</v>
      </c>
      <c r="M5651" s="134">
        <f>IF('2-E-Communication'!$AL$68="no","",ROUND($I5651,4))</f>
        <v>0.61799999999999999</v>
      </c>
    </row>
    <row r="5652" spans="9:13" x14ac:dyDescent="0.25">
      <c r="I5652" s="134">
        <f t="shared" si="281"/>
        <v>0.61900000000000044</v>
      </c>
      <c r="J5652" s="134">
        <f>IF('2-E-Communication'!$AL$65="no","",ROUND($I5652,4))</f>
        <v>0.61899999999999999</v>
      </c>
      <c r="K5652" s="134">
        <f>IF('2-E-Communication'!$AL$66="no","",ROUND($I5652,4))</f>
        <v>0.61899999999999999</v>
      </c>
      <c r="L5652" s="134">
        <f>IF('2-E-Communication'!$AL$67="no","",ROUND($I5652,4))</f>
        <v>0.61899999999999999</v>
      </c>
      <c r="M5652" s="134">
        <f>IF('2-E-Communication'!$AL$68="no","",ROUND($I5652,4))</f>
        <v>0.61899999999999999</v>
      </c>
    </row>
    <row r="5653" spans="9:13" x14ac:dyDescent="0.25">
      <c r="I5653" s="134">
        <f t="shared" si="281"/>
        <v>0.62000000000000044</v>
      </c>
      <c r="J5653" s="134">
        <f>IF('2-E-Communication'!$AL$65="no","",ROUND($I5653,4))</f>
        <v>0.62</v>
      </c>
      <c r="K5653" s="134">
        <f>IF('2-E-Communication'!$AL$66="no","",ROUND($I5653,4))</f>
        <v>0.62</v>
      </c>
      <c r="L5653" s="134">
        <f>IF('2-E-Communication'!$AL$67="no","",ROUND($I5653,4))</f>
        <v>0.62</v>
      </c>
      <c r="M5653" s="134">
        <f>IF('2-E-Communication'!$AL$68="no","",ROUND($I5653,4))</f>
        <v>0.62</v>
      </c>
    </row>
    <row r="5654" spans="9:13" x14ac:dyDescent="0.25">
      <c r="I5654" s="134">
        <f t="shared" si="281"/>
        <v>0.62100000000000044</v>
      </c>
      <c r="J5654" s="134">
        <f>IF('2-E-Communication'!$AL$65="no","",ROUND($I5654,4))</f>
        <v>0.621</v>
      </c>
      <c r="K5654" s="134">
        <f>IF('2-E-Communication'!$AL$66="no","",ROUND($I5654,4))</f>
        <v>0.621</v>
      </c>
      <c r="L5654" s="134">
        <f>IF('2-E-Communication'!$AL$67="no","",ROUND($I5654,4))</f>
        <v>0.621</v>
      </c>
      <c r="M5654" s="134">
        <f>IF('2-E-Communication'!$AL$68="no","",ROUND($I5654,4))</f>
        <v>0.621</v>
      </c>
    </row>
    <row r="5655" spans="9:13" x14ac:dyDescent="0.25">
      <c r="I5655" s="134">
        <f t="shared" si="281"/>
        <v>0.62200000000000044</v>
      </c>
      <c r="J5655" s="134">
        <f>IF('2-E-Communication'!$AL$65="no","",ROUND($I5655,4))</f>
        <v>0.622</v>
      </c>
      <c r="K5655" s="134">
        <f>IF('2-E-Communication'!$AL$66="no","",ROUND($I5655,4))</f>
        <v>0.622</v>
      </c>
      <c r="L5655" s="134">
        <f>IF('2-E-Communication'!$AL$67="no","",ROUND($I5655,4))</f>
        <v>0.622</v>
      </c>
      <c r="M5655" s="134">
        <f>IF('2-E-Communication'!$AL$68="no","",ROUND($I5655,4))</f>
        <v>0.622</v>
      </c>
    </row>
    <row r="5656" spans="9:13" x14ac:dyDescent="0.25">
      <c r="I5656" s="134">
        <f t="shared" si="281"/>
        <v>0.62300000000000044</v>
      </c>
      <c r="J5656" s="134">
        <f>IF('2-E-Communication'!$AL$65="no","",ROUND($I5656,4))</f>
        <v>0.623</v>
      </c>
      <c r="K5656" s="134">
        <f>IF('2-E-Communication'!$AL$66="no","",ROUND($I5656,4))</f>
        <v>0.623</v>
      </c>
      <c r="L5656" s="134">
        <f>IF('2-E-Communication'!$AL$67="no","",ROUND($I5656,4))</f>
        <v>0.623</v>
      </c>
      <c r="M5656" s="134">
        <f>IF('2-E-Communication'!$AL$68="no","",ROUND($I5656,4))</f>
        <v>0.623</v>
      </c>
    </row>
    <row r="5657" spans="9:13" x14ac:dyDescent="0.25">
      <c r="I5657" s="134">
        <f t="shared" si="281"/>
        <v>0.62400000000000044</v>
      </c>
      <c r="J5657" s="134">
        <f>IF('2-E-Communication'!$AL$65="no","",ROUND($I5657,4))</f>
        <v>0.624</v>
      </c>
      <c r="K5657" s="134">
        <f>IF('2-E-Communication'!$AL$66="no","",ROUND($I5657,4))</f>
        <v>0.624</v>
      </c>
      <c r="L5657" s="134">
        <f>IF('2-E-Communication'!$AL$67="no","",ROUND($I5657,4))</f>
        <v>0.624</v>
      </c>
      <c r="M5657" s="134">
        <f>IF('2-E-Communication'!$AL$68="no","",ROUND($I5657,4))</f>
        <v>0.624</v>
      </c>
    </row>
    <row r="5658" spans="9:13" x14ac:dyDescent="0.25">
      <c r="I5658" s="134">
        <f t="shared" si="281"/>
        <v>0.62500000000000044</v>
      </c>
      <c r="J5658" s="134">
        <f>IF('2-E-Communication'!$AL$65="no","",ROUND($I5658,4))</f>
        <v>0.625</v>
      </c>
      <c r="K5658" s="134">
        <f>IF('2-E-Communication'!$AL$66="no","",ROUND($I5658,4))</f>
        <v>0.625</v>
      </c>
      <c r="L5658" s="134">
        <f>IF('2-E-Communication'!$AL$67="no","",ROUND($I5658,4))</f>
        <v>0.625</v>
      </c>
      <c r="M5658" s="134">
        <f>IF('2-E-Communication'!$AL$68="no","",ROUND($I5658,4))</f>
        <v>0.625</v>
      </c>
    </row>
    <row r="5659" spans="9:13" x14ac:dyDescent="0.25">
      <c r="I5659" s="134">
        <f t="shared" si="281"/>
        <v>0.62600000000000044</v>
      </c>
      <c r="J5659" s="134">
        <f>IF('2-E-Communication'!$AL$65="no","",ROUND($I5659,4))</f>
        <v>0.626</v>
      </c>
      <c r="K5659" s="134">
        <f>IF('2-E-Communication'!$AL$66="no","",ROUND($I5659,4))</f>
        <v>0.626</v>
      </c>
      <c r="L5659" s="134">
        <f>IF('2-E-Communication'!$AL$67="no","",ROUND($I5659,4))</f>
        <v>0.626</v>
      </c>
      <c r="M5659" s="134">
        <f>IF('2-E-Communication'!$AL$68="no","",ROUND($I5659,4))</f>
        <v>0.626</v>
      </c>
    </row>
    <row r="5660" spans="9:13" x14ac:dyDescent="0.25">
      <c r="I5660" s="134">
        <f t="shared" si="281"/>
        <v>0.62700000000000045</v>
      </c>
      <c r="J5660" s="134">
        <f>IF('2-E-Communication'!$AL$65="no","",ROUND($I5660,4))</f>
        <v>0.627</v>
      </c>
      <c r="K5660" s="134">
        <f>IF('2-E-Communication'!$AL$66="no","",ROUND($I5660,4))</f>
        <v>0.627</v>
      </c>
      <c r="L5660" s="134">
        <f>IF('2-E-Communication'!$AL$67="no","",ROUND($I5660,4))</f>
        <v>0.627</v>
      </c>
      <c r="M5660" s="134">
        <f>IF('2-E-Communication'!$AL$68="no","",ROUND($I5660,4))</f>
        <v>0.627</v>
      </c>
    </row>
    <row r="5661" spans="9:13" x14ac:dyDescent="0.25">
      <c r="I5661" s="134">
        <f t="shared" si="281"/>
        <v>0.62800000000000045</v>
      </c>
      <c r="J5661" s="134">
        <f>IF('2-E-Communication'!$AL$65="no","",ROUND($I5661,4))</f>
        <v>0.628</v>
      </c>
      <c r="K5661" s="134">
        <f>IF('2-E-Communication'!$AL$66="no","",ROUND($I5661,4))</f>
        <v>0.628</v>
      </c>
      <c r="L5661" s="134">
        <f>IF('2-E-Communication'!$AL$67="no","",ROUND($I5661,4))</f>
        <v>0.628</v>
      </c>
      <c r="M5661" s="134">
        <f>IF('2-E-Communication'!$AL$68="no","",ROUND($I5661,4))</f>
        <v>0.628</v>
      </c>
    </row>
    <row r="5662" spans="9:13" x14ac:dyDescent="0.25">
      <c r="I5662" s="134">
        <f t="shared" si="281"/>
        <v>0.62900000000000045</v>
      </c>
      <c r="J5662" s="134">
        <f>IF('2-E-Communication'!$AL$65="no","",ROUND($I5662,4))</f>
        <v>0.629</v>
      </c>
      <c r="K5662" s="134">
        <f>IF('2-E-Communication'!$AL$66="no","",ROUND($I5662,4))</f>
        <v>0.629</v>
      </c>
      <c r="L5662" s="134">
        <f>IF('2-E-Communication'!$AL$67="no","",ROUND($I5662,4))</f>
        <v>0.629</v>
      </c>
      <c r="M5662" s="134">
        <f>IF('2-E-Communication'!$AL$68="no","",ROUND($I5662,4))</f>
        <v>0.629</v>
      </c>
    </row>
    <row r="5663" spans="9:13" x14ac:dyDescent="0.25">
      <c r="I5663" s="134">
        <f t="shared" si="281"/>
        <v>0.63000000000000045</v>
      </c>
      <c r="J5663" s="134">
        <f>IF('2-E-Communication'!$AL$65="no","",ROUND($I5663,4))</f>
        <v>0.63</v>
      </c>
      <c r="K5663" s="134">
        <f>IF('2-E-Communication'!$AL$66="no","",ROUND($I5663,4))</f>
        <v>0.63</v>
      </c>
      <c r="L5663" s="134">
        <f>IF('2-E-Communication'!$AL$67="no","",ROUND($I5663,4))</f>
        <v>0.63</v>
      </c>
      <c r="M5663" s="134">
        <f>IF('2-E-Communication'!$AL$68="no","",ROUND($I5663,4))</f>
        <v>0.63</v>
      </c>
    </row>
    <row r="5664" spans="9:13" x14ac:dyDescent="0.25">
      <c r="I5664" s="134">
        <f t="shared" si="281"/>
        <v>0.63100000000000045</v>
      </c>
      <c r="J5664" s="134">
        <f>IF('2-E-Communication'!$AL$65="no","",ROUND($I5664,4))</f>
        <v>0.63100000000000001</v>
      </c>
      <c r="K5664" s="134">
        <f>IF('2-E-Communication'!$AL$66="no","",ROUND($I5664,4))</f>
        <v>0.63100000000000001</v>
      </c>
      <c r="L5664" s="134">
        <f>IF('2-E-Communication'!$AL$67="no","",ROUND($I5664,4))</f>
        <v>0.63100000000000001</v>
      </c>
      <c r="M5664" s="134">
        <f>IF('2-E-Communication'!$AL$68="no","",ROUND($I5664,4))</f>
        <v>0.63100000000000001</v>
      </c>
    </row>
    <row r="5665" spans="9:13" x14ac:dyDescent="0.25">
      <c r="I5665" s="134">
        <f t="shared" si="281"/>
        <v>0.63200000000000045</v>
      </c>
      <c r="J5665" s="134">
        <f>IF('2-E-Communication'!$AL$65="no","",ROUND($I5665,4))</f>
        <v>0.63200000000000001</v>
      </c>
      <c r="K5665" s="134">
        <f>IF('2-E-Communication'!$AL$66="no","",ROUND($I5665,4))</f>
        <v>0.63200000000000001</v>
      </c>
      <c r="L5665" s="134">
        <f>IF('2-E-Communication'!$AL$67="no","",ROUND($I5665,4))</f>
        <v>0.63200000000000001</v>
      </c>
      <c r="M5665" s="134">
        <f>IF('2-E-Communication'!$AL$68="no","",ROUND($I5665,4))</f>
        <v>0.63200000000000001</v>
      </c>
    </row>
    <row r="5666" spans="9:13" x14ac:dyDescent="0.25">
      <c r="I5666" s="134">
        <f t="shared" ref="I5666:I5729" si="282">I5665+0.001</f>
        <v>0.63300000000000045</v>
      </c>
      <c r="J5666" s="134">
        <f>IF('2-E-Communication'!$AL$65="no","",ROUND($I5666,4))</f>
        <v>0.63300000000000001</v>
      </c>
      <c r="K5666" s="134">
        <f>IF('2-E-Communication'!$AL$66="no","",ROUND($I5666,4))</f>
        <v>0.63300000000000001</v>
      </c>
      <c r="L5666" s="134">
        <f>IF('2-E-Communication'!$AL$67="no","",ROUND($I5666,4))</f>
        <v>0.63300000000000001</v>
      </c>
      <c r="M5666" s="134">
        <f>IF('2-E-Communication'!$AL$68="no","",ROUND($I5666,4))</f>
        <v>0.63300000000000001</v>
      </c>
    </row>
    <row r="5667" spans="9:13" x14ac:dyDescent="0.25">
      <c r="I5667" s="134">
        <f t="shared" si="282"/>
        <v>0.63400000000000045</v>
      </c>
      <c r="J5667" s="134">
        <f>IF('2-E-Communication'!$AL$65="no","",ROUND($I5667,4))</f>
        <v>0.63400000000000001</v>
      </c>
      <c r="K5667" s="134">
        <f>IF('2-E-Communication'!$AL$66="no","",ROUND($I5667,4))</f>
        <v>0.63400000000000001</v>
      </c>
      <c r="L5667" s="134">
        <f>IF('2-E-Communication'!$AL$67="no","",ROUND($I5667,4))</f>
        <v>0.63400000000000001</v>
      </c>
      <c r="M5667" s="134">
        <f>IF('2-E-Communication'!$AL$68="no","",ROUND($I5667,4))</f>
        <v>0.63400000000000001</v>
      </c>
    </row>
    <row r="5668" spans="9:13" x14ac:dyDescent="0.25">
      <c r="I5668" s="134">
        <f t="shared" si="282"/>
        <v>0.63500000000000045</v>
      </c>
      <c r="J5668" s="134">
        <f>IF('2-E-Communication'!$AL$65="no","",ROUND($I5668,4))</f>
        <v>0.63500000000000001</v>
      </c>
      <c r="K5668" s="134">
        <f>IF('2-E-Communication'!$AL$66="no","",ROUND($I5668,4))</f>
        <v>0.63500000000000001</v>
      </c>
      <c r="L5668" s="134">
        <f>IF('2-E-Communication'!$AL$67="no","",ROUND($I5668,4))</f>
        <v>0.63500000000000001</v>
      </c>
      <c r="M5668" s="134">
        <f>IF('2-E-Communication'!$AL$68="no","",ROUND($I5668,4))</f>
        <v>0.63500000000000001</v>
      </c>
    </row>
    <row r="5669" spans="9:13" x14ac:dyDescent="0.25">
      <c r="I5669" s="134">
        <f t="shared" si="282"/>
        <v>0.63600000000000045</v>
      </c>
      <c r="J5669" s="134">
        <f>IF('2-E-Communication'!$AL$65="no","",ROUND($I5669,4))</f>
        <v>0.63600000000000001</v>
      </c>
      <c r="K5669" s="134">
        <f>IF('2-E-Communication'!$AL$66="no","",ROUND($I5669,4))</f>
        <v>0.63600000000000001</v>
      </c>
      <c r="L5669" s="134">
        <f>IF('2-E-Communication'!$AL$67="no","",ROUND($I5669,4))</f>
        <v>0.63600000000000001</v>
      </c>
      <c r="M5669" s="134">
        <f>IF('2-E-Communication'!$AL$68="no","",ROUND($I5669,4))</f>
        <v>0.63600000000000001</v>
      </c>
    </row>
    <row r="5670" spans="9:13" x14ac:dyDescent="0.25">
      <c r="I5670" s="134">
        <f t="shared" si="282"/>
        <v>0.63700000000000045</v>
      </c>
      <c r="J5670" s="134">
        <f>IF('2-E-Communication'!$AL$65="no","",ROUND($I5670,4))</f>
        <v>0.63700000000000001</v>
      </c>
      <c r="K5670" s="134">
        <f>IF('2-E-Communication'!$AL$66="no","",ROUND($I5670,4))</f>
        <v>0.63700000000000001</v>
      </c>
      <c r="L5670" s="134">
        <f>IF('2-E-Communication'!$AL$67="no","",ROUND($I5670,4))</f>
        <v>0.63700000000000001</v>
      </c>
      <c r="M5670" s="134">
        <f>IF('2-E-Communication'!$AL$68="no","",ROUND($I5670,4))</f>
        <v>0.63700000000000001</v>
      </c>
    </row>
    <row r="5671" spans="9:13" x14ac:dyDescent="0.25">
      <c r="I5671" s="134">
        <f t="shared" si="282"/>
        <v>0.63800000000000046</v>
      </c>
      <c r="J5671" s="134">
        <f>IF('2-E-Communication'!$AL$65="no","",ROUND($I5671,4))</f>
        <v>0.63800000000000001</v>
      </c>
      <c r="K5671" s="134">
        <f>IF('2-E-Communication'!$AL$66="no","",ROUND($I5671,4))</f>
        <v>0.63800000000000001</v>
      </c>
      <c r="L5671" s="134">
        <f>IF('2-E-Communication'!$AL$67="no","",ROUND($I5671,4))</f>
        <v>0.63800000000000001</v>
      </c>
      <c r="M5671" s="134">
        <f>IF('2-E-Communication'!$AL$68="no","",ROUND($I5671,4))</f>
        <v>0.63800000000000001</v>
      </c>
    </row>
    <row r="5672" spans="9:13" x14ac:dyDescent="0.25">
      <c r="I5672" s="134">
        <f t="shared" si="282"/>
        <v>0.63900000000000046</v>
      </c>
      <c r="J5672" s="134">
        <f>IF('2-E-Communication'!$AL$65="no","",ROUND($I5672,4))</f>
        <v>0.63900000000000001</v>
      </c>
      <c r="K5672" s="134">
        <f>IF('2-E-Communication'!$AL$66="no","",ROUND($I5672,4))</f>
        <v>0.63900000000000001</v>
      </c>
      <c r="L5672" s="134">
        <f>IF('2-E-Communication'!$AL$67="no","",ROUND($I5672,4))</f>
        <v>0.63900000000000001</v>
      </c>
      <c r="M5672" s="134">
        <f>IF('2-E-Communication'!$AL$68="no","",ROUND($I5672,4))</f>
        <v>0.63900000000000001</v>
      </c>
    </row>
    <row r="5673" spans="9:13" x14ac:dyDescent="0.25">
      <c r="I5673" s="134">
        <f t="shared" si="282"/>
        <v>0.64000000000000046</v>
      </c>
      <c r="J5673" s="134">
        <f>IF('2-E-Communication'!$AL$65="no","",ROUND($I5673,4))</f>
        <v>0.64</v>
      </c>
      <c r="K5673" s="134">
        <f>IF('2-E-Communication'!$AL$66="no","",ROUND($I5673,4))</f>
        <v>0.64</v>
      </c>
      <c r="L5673" s="134">
        <f>IF('2-E-Communication'!$AL$67="no","",ROUND($I5673,4))</f>
        <v>0.64</v>
      </c>
      <c r="M5673" s="134">
        <f>IF('2-E-Communication'!$AL$68="no","",ROUND($I5673,4))</f>
        <v>0.64</v>
      </c>
    </row>
    <row r="5674" spans="9:13" x14ac:dyDescent="0.25">
      <c r="I5674" s="134">
        <f t="shared" si="282"/>
        <v>0.64100000000000046</v>
      </c>
      <c r="J5674" s="134">
        <f>IF('2-E-Communication'!$AL$65="no","",ROUND($I5674,4))</f>
        <v>0.64100000000000001</v>
      </c>
      <c r="K5674" s="134">
        <f>IF('2-E-Communication'!$AL$66="no","",ROUND($I5674,4))</f>
        <v>0.64100000000000001</v>
      </c>
      <c r="L5674" s="134">
        <f>IF('2-E-Communication'!$AL$67="no","",ROUND($I5674,4))</f>
        <v>0.64100000000000001</v>
      </c>
      <c r="M5674" s="134">
        <f>IF('2-E-Communication'!$AL$68="no","",ROUND($I5674,4))</f>
        <v>0.64100000000000001</v>
      </c>
    </row>
    <row r="5675" spans="9:13" x14ac:dyDescent="0.25">
      <c r="I5675" s="134">
        <f t="shared" si="282"/>
        <v>0.64200000000000046</v>
      </c>
      <c r="J5675" s="134">
        <f>IF('2-E-Communication'!$AL$65="no","",ROUND($I5675,4))</f>
        <v>0.64200000000000002</v>
      </c>
      <c r="K5675" s="134">
        <f>IF('2-E-Communication'!$AL$66="no","",ROUND($I5675,4))</f>
        <v>0.64200000000000002</v>
      </c>
      <c r="L5675" s="134">
        <f>IF('2-E-Communication'!$AL$67="no","",ROUND($I5675,4))</f>
        <v>0.64200000000000002</v>
      </c>
      <c r="M5675" s="134">
        <f>IF('2-E-Communication'!$AL$68="no","",ROUND($I5675,4))</f>
        <v>0.64200000000000002</v>
      </c>
    </row>
    <row r="5676" spans="9:13" x14ac:dyDescent="0.25">
      <c r="I5676" s="134">
        <f t="shared" si="282"/>
        <v>0.64300000000000046</v>
      </c>
      <c r="J5676" s="134">
        <f>IF('2-E-Communication'!$AL$65="no","",ROUND($I5676,4))</f>
        <v>0.64300000000000002</v>
      </c>
      <c r="K5676" s="134">
        <f>IF('2-E-Communication'!$AL$66="no","",ROUND($I5676,4))</f>
        <v>0.64300000000000002</v>
      </c>
      <c r="L5676" s="134">
        <f>IF('2-E-Communication'!$AL$67="no","",ROUND($I5676,4))</f>
        <v>0.64300000000000002</v>
      </c>
      <c r="M5676" s="134">
        <f>IF('2-E-Communication'!$AL$68="no","",ROUND($I5676,4))</f>
        <v>0.64300000000000002</v>
      </c>
    </row>
    <row r="5677" spans="9:13" x14ac:dyDescent="0.25">
      <c r="I5677" s="134">
        <f t="shared" si="282"/>
        <v>0.64400000000000046</v>
      </c>
      <c r="J5677" s="134">
        <f>IF('2-E-Communication'!$AL$65="no","",ROUND($I5677,4))</f>
        <v>0.64400000000000002</v>
      </c>
      <c r="K5677" s="134">
        <f>IF('2-E-Communication'!$AL$66="no","",ROUND($I5677,4))</f>
        <v>0.64400000000000002</v>
      </c>
      <c r="L5677" s="134">
        <f>IF('2-E-Communication'!$AL$67="no","",ROUND($I5677,4))</f>
        <v>0.64400000000000002</v>
      </c>
      <c r="M5677" s="134">
        <f>IF('2-E-Communication'!$AL$68="no","",ROUND($I5677,4))</f>
        <v>0.64400000000000002</v>
      </c>
    </row>
    <row r="5678" spans="9:13" x14ac:dyDescent="0.25">
      <c r="I5678" s="134">
        <f t="shared" si="282"/>
        <v>0.64500000000000046</v>
      </c>
      <c r="J5678" s="134">
        <f>IF('2-E-Communication'!$AL$65="no","",ROUND($I5678,4))</f>
        <v>0.64500000000000002</v>
      </c>
      <c r="K5678" s="134">
        <f>IF('2-E-Communication'!$AL$66="no","",ROUND($I5678,4))</f>
        <v>0.64500000000000002</v>
      </c>
      <c r="L5678" s="134">
        <f>IF('2-E-Communication'!$AL$67="no","",ROUND($I5678,4))</f>
        <v>0.64500000000000002</v>
      </c>
      <c r="M5678" s="134">
        <f>IF('2-E-Communication'!$AL$68="no","",ROUND($I5678,4))</f>
        <v>0.64500000000000002</v>
      </c>
    </row>
    <row r="5679" spans="9:13" x14ac:dyDescent="0.25">
      <c r="I5679" s="134">
        <f t="shared" si="282"/>
        <v>0.64600000000000046</v>
      </c>
      <c r="J5679" s="134">
        <f>IF('2-E-Communication'!$AL$65="no","",ROUND($I5679,4))</f>
        <v>0.64600000000000002</v>
      </c>
      <c r="K5679" s="134">
        <f>IF('2-E-Communication'!$AL$66="no","",ROUND($I5679,4))</f>
        <v>0.64600000000000002</v>
      </c>
      <c r="L5679" s="134">
        <f>IF('2-E-Communication'!$AL$67="no","",ROUND($I5679,4))</f>
        <v>0.64600000000000002</v>
      </c>
      <c r="M5679" s="134">
        <f>IF('2-E-Communication'!$AL$68="no","",ROUND($I5679,4))</f>
        <v>0.64600000000000002</v>
      </c>
    </row>
    <row r="5680" spans="9:13" x14ac:dyDescent="0.25">
      <c r="I5680" s="134">
        <f t="shared" si="282"/>
        <v>0.64700000000000046</v>
      </c>
      <c r="J5680" s="134">
        <f>IF('2-E-Communication'!$AL$65="no","",ROUND($I5680,4))</f>
        <v>0.64700000000000002</v>
      </c>
      <c r="K5680" s="134">
        <f>IF('2-E-Communication'!$AL$66="no","",ROUND($I5680,4))</f>
        <v>0.64700000000000002</v>
      </c>
      <c r="L5680" s="134">
        <f>IF('2-E-Communication'!$AL$67="no","",ROUND($I5680,4))</f>
        <v>0.64700000000000002</v>
      </c>
      <c r="M5680" s="134">
        <f>IF('2-E-Communication'!$AL$68="no","",ROUND($I5680,4))</f>
        <v>0.64700000000000002</v>
      </c>
    </row>
    <row r="5681" spans="9:13" x14ac:dyDescent="0.25">
      <c r="I5681" s="134">
        <f t="shared" si="282"/>
        <v>0.64800000000000046</v>
      </c>
      <c r="J5681" s="134">
        <f>IF('2-E-Communication'!$AL$65="no","",ROUND($I5681,4))</f>
        <v>0.64800000000000002</v>
      </c>
      <c r="K5681" s="134">
        <f>IF('2-E-Communication'!$AL$66="no","",ROUND($I5681,4))</f>
        <v>0.64800000000000002</v>
      </c>
      <c r="L5681" s="134">
        <f>IF('2-E-Communication'!$AL$67="no","",ROUND($I5681,4))</f>
        <v>0.64800000000000002</v>
      </c>
      <c r="M5681" s="134">
        <f>IF('2-E-Communication'!$AL$68="no","",ROUND($I5681,4))</f>
        <v>0.64800000000000002</v>
      </c>
    </row>
    <row r="5682" spans="9:13" x14ac:dyDescent="0.25">
      <c r="I5682" s="134">
        <f t="shared" si="282"/>
        <v>0.64900000000000047</v>
      </c>
      <c r="J5682" s="134">
        <f>IF('2-E-Communication'!$AL$65="no","",ROUND($I5682,4))</f>
        <v>0.64900000000000002</v>
      </c>
      <c r="K5682" s="134">
        <f>IF('2-E-Communication'!$AL$66="no","",ROUND($I5682,4))</f>
        <v>0.64900000000000002</v>
      </c>
      <c r="L5682" s="134">
        <f>IF('2-E-Communication'!$AL$67="no","",ROUND($I5682,4))</f>
        <v>0.64900000000000002</v>
      </c>
      <c r="M5682" s="134">
        <f>IF('2-E-Communication'!$AL$68="no","",ROUND($I5682,4))</f>
        <v>0.64900000000000002</v>
      </c>
    </row>
    <row r="5683" spans="9:13" x14ac:dyDescent="0.25">
      <c r="I5683" s="134">
        <f t="shared" si="282"/>
        <v>0.65000000000000047</v>
      </c>
      <c r="J5683" s="134">
        <f>IF('2-E-Communication'!$AL$65="no","",ROUND($I5683,4))</f>
        <v>0.65</v>
      </c>
      <c r="K5683" s="134">
        <f>IF('2-E-Communication'!$AL$66="no","",ROUND($I5683,4))</f>
        <v>0.65</v>
      </c>
      <c r="L5683" s="134">
        <f>IF('2-E-Communication'!$AL$67="no","",ROUND($I5683,4))</f>
        <v>0.65</v>
      </c>
      <c r="M5683" s="134">
        <f>IF('2-E-Communication'!$AL$68="no","",ROUND($I5683,4))</f>
        <v>0.65</v>
      </c>
    </row>
    <row r="5684" spans="9:13" x14ac:dyDescent="0.25">
      <c r="I5684" s="134">
        <f t="shared" si="282"/>
        <v>0.65100000000000047</v>
      </c>
      <c r="J5684" s="134">
        <f>IF('2-E-Communication'!$AL$65="no","",ROUND($I5684,4))</f>
        <v>0.65100000000000002</v>
      </c>
      <c r="K5684" s="134">
        <f>IF('2-E-Communication'!$AL$66="no","",ROUND($I5684,4))</f>
        <v>0.65100000000000002</v>
      </c>
      <c r="L5684" s="134">
        <f>IF('2-E-Communication'!$AL$67="no","",ROUND($I5684,4))</f>
        <v>0.65100000000000002</v>
      </c>
      <c r="M5684" s="134">
        <f>IF('2-E-Communication'!$AL$68="no","",ROUND($I5684,4))</f>
        <v>0.65100000000000002</v>
      </c>
    </row>
    <row r="5685" spans="9:13" x14ac:dyDescent="0.25">
      <c r="I5685" s="134">
        <f t="shared" si="282"/>
        <v>0.65200000000000047</v>
      </c>
      <c r="J5685" s="134">
        <f>IF('2-E-Communication'!$AL$65="no","",ROUND($I5685,4))</f>
        <v>0.65200000000000002</v>
      </c>
      <c r="K5685" s="134">
        <f>IF('2-E-Communication'!$AL$66="no","",ROUND($I5685,4))</f>
        <v>0.65200000000000002</v>
      </c>
      <c r="L5685" s="134">
        <f>IF('2-E-Communication'!$AL$67="no","",ROUND($I5685,4))</f>
        <v>0.65200000000000002</v>
      </c>
      <c r="M5685" s="134">
        <f>IF('2-E-Communication'!$AL$68="no","",ROUND($I5685,4))</f>
        <v>0.65200000000000002</v>
      </c>
    </row>
    <row r="5686" spans="9:13" x14ac:dyDescent="0.25">
      <c r="I5686" s="134">
        <f t="shared" si="282"/>
        <v>0.65300000000000047</v>
      </c>
      <c r="J5686" s="134">
        <f>IF('2-E-Communication'!$AL$65="no","",ROUND($I5686,4))</f>
        <v>0.65300000000000002</v>
      </c>
      <c r="K5686" s="134">
        <f>IF('2-E-Communication'!$AL$66="no","",ROUND($I5686,4))</f>
        <v>0.65300000000000002</v>
      </c>
      <c r="L5686" s="134">
        <f>IF('2-E-Communication'!$AL$67="no","",ROUND($I5686,4))</f>
        <v>0.65300000000000002</v>
      </c>
      <c r="M5686" s="134">
        <f>IF('2-E-Communication'!$AL$68="no","",ROUND($I5686,4))</f>
        <v>0.65300000000000002</v>
      </c>
    </row>
    <row r="5687" spans="9:13" x14ac:dyDescent="0.25">
      <c r="I5687" s="134">
        <f t="shared" si="282"/>
        <v>0.65400000000000047</v>
      </c>
      <c r="J5687" s="134">
        <f>IF('2-E-Communication'!$AL$65="no","",ROUND($I5687,4))</f>
        <v>0.65400000000000003</v>
      </c>
      <c r="K5687" s="134">
        <f>IF('2-E-Communication'!$AL$66="no","",ROUND($I5687,4))</f>
        <v>0.65400000000000003</v>
      </c>
      <c r="L5687" s="134">
        <f>IF('2-E-Communication'!$AL$67="no","",ROUND($I5687,4))</f>
        <v>0.65400000000000003</v>
      </c>
      <c r="M5687" s="134">
        <f>IF('2-E-Communication'!$AL$68="no","",ROUND($I5687,4))</f>
        <v>0.65400000000000003</v>
      </c>
    </row>
    <row r="5688" spans="9:13" x14ac:dyDescent="0.25">
      <c r="I5688" s="134">
        <f t="shared" si="282"/>
        <v>0.65500000000000047</v>
      </c>
      <c r="J5688" s="134">
        <f>IF('2-E-Communication'!$AL$65="no","",ROUND($I5688,4))</f>
        <v>0.65500000000000003</v>
      </c>
      <c r="K5688" s="134">
        <f>IF('2-E-Communication'!$AL$66="no","",ROUND($I5688,4))</f>
        <v>0.65500000000000003</v>
      </c>
      <c r="L5688" s="134">
        <f>IF('2-E-Communication'!$AL$67="no","",ROUND($I5688,4))</f>
        <v>0.65500000000000003</v>
      </c>
      <c r="M5688" s="134">
        <f>IF('2-E-Communication'!$AL$68="no","",ROUND($I5688,4))</f>
        <v>0.65500000000000003</v>
      </c>
    </row>
    <row r="5689" spans="9:13" x14ac:dyDescent="0.25">
      <c r="I5689" s="134">
        <f t="shared" si="282"/>
        <v>0.65600000000000047</v>
      </c>
      <c r="J5689" s="134">
        <f>IF('2-E-Communication'!$AL$65="no","",ROUND($I5689,4))</f>
        <v>0.65600000000000003</v>
      </c>
      <c r="K5689" s="134">
        <f>IF('2-E-Communication'!$AL$66="no","",ROUND($I5689,4))</f>
        <v>0.65600000000000003</v>
      </c>
      <c r="L5689" s="134">
        <f>IF('2-E-Communication'!$AL$67="no","",ROUND($I5689,4))</f>
        <v>0.65600000000000003</v>
      </c>
      <c r="M5689" s="134">
        <f>IF('2-E-Communication'!$AL$68="no","",ROUND($I5689,4))</f>
        <v>0.65600000000000003</v>
      </c>
    </row>
    <row r="5690" spans="9:13" x14ac:dyDescent="0.25">
      <c r="I5690" s="134">
        <f t="shared" si="282"/>
        <v>0.65700000000000047</v>
      </c>
      <c r="J5690" s="134">
        <f>IF('2-E-Communication'!$AL$65="no","",ROUND($I5690,4))</f>
        <v>0.65700000000000003</v>
      </c>
      <c r="K5690" s="134">
        <f>IF('2-E-Communication'!$AL$66="no","",ROUND($I5690,4))</f>
        <v>0.65700000000000003</v>
      </c>
      <c r="L5690" s="134">
        <f>IF('2-E-Communication'!$AL$67="no","",ROUND($I5690,4))</f>
        <v>0.65700000000000003</v>
      </c>
      <c r="M5690" s="134">
        <f>IF('2-E-Communication'!$AL$68="no","",ROUND($I5690,4))</f>
        <v>0.65700000000000003</v>
      </c>
    </row>
    <row r="5691" spans="9:13" x14ac:dyDescent="0.25">
      <c r="I5691" s="134">
        <f t="shared" si="282"/>
        <v>0.65800000000000047</v>
      </c>
      <c r="J5691" s="134">
        <f>IF('2-E-Communication'!$AL$65="no","",ROUND($I5691,4))</f>
        <v>0.65800000000000003</v>
      </c>
      <c r="K5691" s="134">
        <f>IF('2-E-Communication'!$AL$66="no","",ROUND($I5691,4))</f>
        <v>0.65800000000000003</v>
      </c>
      <c r="L5691" s="134">
        <f>IF('2-E-Communication'!$AL$67="no","",ROUND($I5691,4))</f>
        <v>0.65800000000000003</v>
      </c>
      <c r="M5691" s="134">
        <f>IF('2-E-Communication'!$AL$68="no","",ROUND($I5691,4))</f>
        <v>0.65800000000000003</v>
      </c>
    </row>
    <row r="5692" spans="9:13" x14ac:dyDescent="0.25">
      <c r="I5692" s="134">
        <f t="shared" si="282"/>
        <v>0.65900000000000047</v>
      </c>
      <c r="J5692" s="134">
        <f>IF('2-E-Communication'!$AL$65="no","",ROUND($I5692,4))</f>
        <v>0.65900000000000003</v>
      </c>
      <c r="K5692" s="134">
        <f>IF('2-E-Communication'!$AL$66="no","",ROUND($I5692,4))</f>
        <v>0.65900000000000003</v>
      </c>
      <c r="L5692" s="134">
        <f>IF('2-E-Communication'!$AL$67="no","",ROUND($I5692,4))</f>
        <v>0.65900000000000003</v>
      </c>
      <c r="M5692" s="134">
        <f>IF('2-E-Communication'!$AL$68="no","",ROUND($I5692,4))</f>
        <v>0.65900000000000003</v>
      </c>
    </row>
    <row r="5693" spans="9:13" x14ac:dyDescent="0.25">
      <c r="I5693" s="134">
        <f t="shared" si="282"/>
        <v>0.66000000000000048</v>
      </c>
      <c r="J5693" s="134">
        <f>IF('2-E-Communication'!$AL$65="no","",ROUND($I5693,4))</f>
        <v>0.66</v>
      </c>
      <c r="K5693" s="134">
        <f>IF('2-E-Communication'!$AL$66="no","",ROUND($I5693,4))</f>
        <v>0.66</v>
      </c>
      <c r="L5693" s="134">
        <f>IF('2-E-Communication'!$AL$67="no","",ROUND($I5693,4))</f>
        <v>0.66</v>
      </c>
      <c r="M5693" s="134">
        <f>IF('2-E-Communication'!$AL$68="no","",ROUND($I5693,4))</f>
        <v>0.66</v>
      </c>
    </row>
    <row r="5694" spans="9:13" x14ac:dyDescent="0.25">
      <c r="I5694" s="134">
        <f t="shared" si="282"/>
        <v>0.66100000000000048</v>
      </c>
      <c r="J5694" s="134">
        <f>IF('2-E-Communication'!$AL$65="no","",ROUND($I5694,4))</f>
        <v>0.66100000000000003</v>
      </c>
      <c r="K5694" s="134">
        <f>IF('2-E-Communication'!$AL$66="no","",ROUND($I5694,4))</f>
        <v>0.66100000000000003</v>
      </c>
      <c r="L5694" s="134">
        <f>IF('2-E-Communication'!$AL$67="no","",ROUND($I5694,4))</f>
        <v>0.66100000000000003</v>
      </c>
      <c r="M5694" s="134">
        <f>IF('2-E-Communication'!$AL$68="no","",ROUND($I5694,4))</f>
        <v>0.66100000000000003</v>
      </c>
    </row>
    <row r="5695" spans="9:13" x14ac:dyDescent="0.25">
      <c r="I5695" s="134">
        <f t="shared" si="282"/>
        <v>0.66200000000000048</v>
      </c>
      <c r="J5695" s="134">
        <f>IF('2-E-Communication'!$AL$65="no","",ROUND($I5695,4))</f>
        <v>0.66200000000000003</v>
      </c>
      <c r="K5695" s="134">
        <f>IF('2-E-Communication'!$AL$66="no","",ROUND($I5695,4))</f>
        <v>0.66200000000000003</v>
      </c>
      <c r="L5695" s="134">
        <f>IF('2-E-Communication'!$AL$67="no","",ROUND($I5695,4))</f>
        <v>0.66200000000000003</v>
      </c>
      <c r="M5695" s="134">
        <f>IF('2-E-Communication'!$AL$68="no","",ROUND($I5695,4))</f>
        <v>0.66200000000000003</v>
      </c>
    </row>
    <row r="5696" spans="9:13" x14ac:dyDescent="0.25">
      <c r="I5696" s="134">
        <f t="shared" si="282"/>
        <v>0.66300000000000048</v>
      </c>
      <c r="J5696" s="134">
        <f>IF('2-E-Communication'!$AL$65="no","",ROUND($I5696,4))</f>
        <v>0.66300000000000003</v>
      </c>
      <c r="K5696" s="134">
        <f>IF('2-E-Communication'!$AL$66="no","",ROUND($I5696,4))</f>
        <v>0.66300000000000003</v>
      </c>
      <c r="L5696" s="134">
        <f>IF('2-E-Communication'!$AL$67="no","",ROUND($I5696,4))</f>
        <v>0.66300000000000003</v>
      </c>
      <c r="M5696" s="134">
        <f>IF('2-E-Communication'!$AL$68="no","",ROUND($I5696,4))</f>
        <v>0.66300000000000003</v>
      </c>
    </row>
    <row r="5697" spans="9:13" x14ac:dyDescent="0.25">
      <c r="I5697" s="134">
        <f t="shared" si="282"/>
        <v>0.66400000000000048</v>
      </c>
      <c r="J5697" s="134">
        <f>IF('2-E-Communication'!$AL$65="no","",ROUND($I5697,4))</f>
        <v>0.66400000000000003</v>
      </c>
      <c r="K5697" s="134">
        <f>IF('2-E-Communication'!$AL$66="no","",ROUND($I5697,4))</f>
        <v>0.66400000000000003</v>
      </c>
      <c r="L5697" s="134">
        <f>IF('2-E-Communication'!$AL$67="no","",ROUND($I5697,4))</f>
        <v>0.66400000000000003</v>
      </c>
      <c r="M5697" s="134">
        <f>IF('2-E-Communication'!$AL$68="no","",ROUND($I5697,4))</f>
        <v>0.66400000000000003</v>
      </c>
    </row>
    <row r="5698" spans="9:13" x14ac:dyDescent="0.25">
      <c r="I5698" s="134">
        <f t="shared" si="282"/>
        <v>0.66500000000000048</v>
      </c>
      <c r="J5698" s="134">
        <f>IF('2-E-Communication'!$AL$65="no","",ROUND($I5698,4))</f>
        <v>0.66500000000000004</v>
      </c>
      <c r="K5698" s="134">
        <f>IF('2-E-Communication'!$AL$66="no","",ROUND($I5698,4))</f>
        <v>0.66500000000000004</v>
      </c>
      <c r="L5698" s="134">
        <f>IF('2-E-Communication'!$AL$67="no","",ROUND($I5698,4))</f>
        <v>0.66500000000000004</v>
      </c>
      <c r="M5698" s="134">
        <f>IF('2-E-Communication'!$AL$68="no","",ROUND($I5698,4))</f>
        <v>0.66500000000000004</v>
      </c>
    </row>
    <row r="5699" spans="9:13" x14ac:dyDescent="0.25">
      <c r="I5699" s="134">
        <f t="shared" si="282"/>
        <v>0.66600000000000048</v>
      </c>
      <c r="J5699" s="134">
        <f>IF('2-E-Communication'!$AL$65="no","",ROUND($I5699,4))</f>
        <v>0.66600000000000004</v>
      </c>
      <c r="K5699" s="134">
        <f>IF('2-E-Communication'!$AL$66="no","",ROUND($I5699,4))</f>
        <v>0.66600000000000004</v>
      </c>
      <c r="L5699" s="134">
        <f>IF('2-E-Communication'!$AL$67="no","",ROUND($I5699,4))</f>
        <v>0.66600000000000004</v>
      </c>
      <c r="M5699" s="134">
        <f>IF('2-E-Communication'!$AL$68="no","",ROUND($I5699,4))</f>
        <v>0.66600000000000004</v>
      </c>
    </row>
    <row r="5700" spans="9:13" x14ac:dyDescent="0.25">
      <c r="I5700" s="134">
        <f t="shared" si="282"/>
        <v>0.66700000000000048</v>
      </c>
      <c r="J5700" s="134">
        <f>IF('2-E-Communication'!$AL$65="no","",ROUND($I5700,4))</f>
        <v>0.66700000000000004</v>
      </c>
      <c r="K5700" s="134">
        <f>IF('2-E-Communication'!$AL$66="no","",ROUND($I5700,4))</f>
        <v>0.66700000000000004</v>
      </c>
      <c r="L5700" s="134">
        <f>IF('2-E-Communication'!$AL$67="no","",ROUND($I5700,4))</f>
        <v>0.66700000000000004</v>
      </c>
      <c r="M5700" s="134">
        <f>IF('2-E-Communication'!$AL$68="no","",ROUND($I5700,4))</f>
        <v>0.66700000000000004</v>
      </c>
    </row>
    <row r="5701" spans="9:13" x14ac:dyDescent="0.25">
      <c r="I5701" s="134">
        <f t="shared" si="282"/>
        <v>0.66800000000000048</v>
      </c>
      <c r="J5701" s="134">
        <f>IF('2-E-Communication'!$AL$65="no","",ROUND($I5701,4))</f>
        <v>0.66800000000000004</v>
      </c>
      <c r="K5701" s="134">
        <f>IF('2-E-Communication'!$AL$66="no","",ROUND($I5701,4))</f>
        <v>0.66800000000000004</v>
      </c>
      <c r="L5701" s="134">
        <f>IF('2-E-Communication'!$AL$67="no","",ROUND($I5701,4))</f>
        <v>0.66800000000000004</v>
      </c>
      <c r="M5701" s="134">
        <f>IF('2-E-Communication'!$AL$68="no","",ROUND($I5701,4))</f>
        <v>0.66800000000000004</v>
      </c>
    </row>
    <row r="5702" spans="9:13" x14ac:dyDescent="0.25">
      <c r="I5702" s="134">
        <f t="shared" si="282"/>
        <v>0.66900000000000048</v>
      </c>
      <c r="J5702" s="134">
        <f>IF('2-E-Communication'!$AL$65="no","",ROUND($I5702,4))</f>
        <v>0.66900000000000004</v>
      </c>
      <c r="K5702" s="134">
        <f>IF('2-E-Communication'!$AL$66="no","",ROUND($I5702,4))</f>
        <v>0.66900000000000004</v>
      </c>
      <c r="L5702" s="134">
        <f>IF('2-E-Communication'!$AL$67="no","",ROUND($I5702,4))</f>
        <v>0.66900000000000004</v>
      </c>
      <c r="M5702" s="134">
        <f>IF('2-E-Communication'!$AL$68="no","",ROUND($I5702,4))</f>
        <v>0.66900000000000004</v>
      </c>
    </row>
    <row r="5703" spans="9:13" x14ac:dyDescent="0.25">
      <c r="I5703" s="134">
        <f t="shared" si="282"/>
        <v>0.67000000000000048</v>
      </c>
      <c r="J5703" s="134">
        <f>IF('2-E-Communication'!$AL$65="no","",ROUND($I5703,4))</f>
        <v>0.67</v>
      </c>
      <c r="K5703" s="134">
        <f>IF('2-E-Communication'!$AL$66="no","",ROUND($I5703,4))</f>
        <v>0.67</v>
      </c>
      <c r="L5703" s="134">
        <f>IF('2-E-Communication'!$AL$67="no","",ROUND($I5703,4))</f>
        <v>0.67</v>
      </c>
      <c r="M5703" s="134">
        <f>IF('2-E-Communication'!$AL$68="no","",ROUND($I5703,4))</f>
        <v>0.67</v>
      </c>
    </row>
    <row r="5704" spans="9:13" x14ac:dyDescent="0.25">
      <c r="I5704" s="134">
        <f t="shared" si="282"/>
        <v>0.67100000000000048</v>
      </c>
      <c r="J5704" s="134">
        <f>IF('2-E-Communication'!$AL$65="no","",ROUND($I5704,4))</f>
        <v>0.67100000000000004</v>
      </c>
      <c r="K5704" s="134">
        <f>IF('2-E-Communication'!$AL$66="no","",ROUND($I5704,4))</f>
        <v>0.67100000000000004</v>
      </c>
      <c r="L5704" s="134">
        <f>IF('2-E-Communication'!$AL$67="no","",ROUND($I5704,4))</f>
        <v>0.67100000000000004</v>
      </c>
      <c r="M5704" s="134">
        <f>IF('2-E-Communication'!$AL$68="no","",ROUND($I5704,4))</f>
        <v>0.67100000000000004</v>
      </c>
    </row>
    <row r="5705" spans="9:13" x14ac:dyDescent="0.25">
      <c r="I5705" s="134">
        <f t="shared" si="282"/>
        <v>0.67200000000000049</v>
      </c>
      <c r="J5705" s="134">
        <f>IF('2-E-Communication'!$AL$65="no","",ROUND($I5705,4))</f>
        <v>0.67200000000000004</v>
      </c>
      <c r="K5705" s="134">
        <f>IF('2-E-Communication'!$AL$66="no","",ROUND($I5705,4))</f>
        <v>0.67200000000000004</v>
      </c>
      <c r="L5705" s="134">
        <f>IF('2-E-Communication'!$AL$67="no","",ROUND($I5705,4))</f>
        <v>0.67200000000000004</v>
      </c>
      <c r="M5705" s="134">
        <f>IF('2-E-Communication'!$AL$68="no","",ROUND($I5705,4))</f>
        <v>0.67200000000000004</v>
      </c>
    </row>
    <row r="5706" spans="9:13" x14ac:dyDescent="0.25">
      <c r="I5706" s="134">
        <f t="shared" si="282"/>
        <v>0.67300000000000049</v>
      </c>
      <c r="J5706" s="134">
        <f>IF('2-E-Communication'!$AL$65="no","",ROUND($I5706,4))</f>
        <v>0.67300000000000004</v>
      </c>
      <c r="K5706" s="134">
        <f>IF('2-E-Communication'!$AL$66="no","",ROUND($I5706,4))</f>
        <v>0.67300000000000004</v>
      </c>
      <c r="L5706" s="134">
        <f>IF('2-E-Communication'!$AL$67="no","",ROUND($I5706,4))</f>
        <v>0.67300000000000004</v>
      </c>
      <c r="M5706" s="134">
        <f>IF('2-E-Communication'!$AL$68="no","",ROUND($I5706,4))</f>
        <v>0.67300000000000004</v>
      </c>
    </row>
    <row r="5707" spans="9:13" x14ac:dyDescent="0.25">
      <c r="I5707" s="134">
        <f t="shared" si="282"/>
        <v>0.67400000000000049</v>
      </c>
      <c r="J5707" s="134">
        <f>IF('2-E-Communication'!$AL$65="no","",ROUND($I5707,4))</f>
        <v>0.67400000000000004</v>
      </c>
      <c r="K5707" s="134">
        <f>IF('2-E-Communication'!$AL$66="no","",ROUND($I5707,4))</f>
        <v>0.67400000000000004</v>
      </c>
      <c r="L5707" s="134">
        <f>IF('2-E-Communication'!$AL$67="no","",ROUND($I5707,4))</f>
        <v>0.67400000000000004</v>
      </c>
      <c r="M5707" s="134">
        <f>IF('2-E-Communication'!$AL$68="no","",ROUND($I5707,4))</f>
        <v>0.67400000000000004</v>
      </c>
    </row>
    <row r="5708" spans="9:13" x14ac:dyDescent="0.25">
      <c r="I5708" s="134">
        <f t="shared" si="282"/>
        <v>0.67500000000000049</v>
      </c>
      <c r="J5708" s="134">
        <f>IF('2-E-Communication'!$AL$65="no","",ROUND($I5708,4))</f>
        <v>0.67500000000000004</v>
      </c>
      <c r="K5708" s="134">
        <f>IF('2-E-Communication'!$AL$66="no","",ROUND($I5708,4))</f>
        <v>0.67500000000000004</v>
      </c>
      <c r="L5708" s="134">
        <f>IF('2-E-Communication'!$AL$67="no","",ROUND($I5708,4))</f>
        <v>0.67500000000000004</v>
      </c>
      <c r="M5708" s="134">
        <f>IF('2-E-Communication'!$AL$68="no","",ROUND($I5708,4))</f>
        <v>0.67500000000000004</v>
      </c>
    </row>
    <row r="5709" spans="9:13" x14ac:dyDescent="0.25">
      <c r="I5709" s="134">
        <f t="shared" si="282"/>
        <v>0.67600000000000049</v>
      </c>
      <c r="J5709" s="134">
        <f>IF('2-E-Communication'!$AL$65="no","",ROUND($I5709,4))</f>
        <v>0.67600000000000005</v>
      </c>
      <c r="K5709" s="134">
        <f>IF('2-E-Communication'!$AL$66="no","",ROUND($I5709,4))</f>
        <v>0.67600000000000005</v>
      </c>
      <c r="L5709" s="134">
        <f>IF('2-E-Communication'!$AL$67="no","",ROUND($I5709,4))</f>
        <v>0.67600000000000005</v>
      </c>
      <c r="M5709" s="134">
        <f>IF('2-E-Communication'!$AL$68="no","",ROUND($I5709,4))</f>
        <v>0.67600000000000005</v>
      </c>
    </row>
    <row r="5710" spans="9:13" x14ac:dyDescent="0.25">
      <c r="I5710" s="134">
        <f t="shared" si="282"/>
        <v>0.67700000000000049</v>
      </c>
      <c r="J5710" s="134">
        <f>IF('2-E-Communication'!$AL$65="no","",ROUND($I5710,4))</f>
        <v>0.67700000000000005</v>
      </c>
      <c r="K5710" s="134">
        <f>IF('2-E-Communication'!$AL$66="no","",ROUND($I5710,4))</f>
        <v>0.67700000000000005</v>
      </c>
      <c r="L5710" s="134">
        <f>IF('2-E-Communication'!$AL$67="no","",ROUND($I5710,4))</f>
        <v>0.67700000000000005</v>
      </c>
      <c r="M5710" s="134">
        <f>IF('2-E-Communication'!$AL$68="no","",ROUND($I5710,4))</f>
        <v>0.67700000000000005</v>
      </c>
    </row>
    <row r="5711" spans="9:13" x14ac:dyDescent="0.25">
      <c r="I5711" s="134">
        <f t="shared" si="282"/>
        <v>0.67800000000000049</v>
      </c>
      <c r="J5711" s="134">
        <f>IF('2-E-Communication'!$AL$65="no","",ROUND($I5711,4))</f>
        <v>0.67800000000000005</v>
      </c>
      <c r="K5711" s="134">
        <f>IF('2-E-Communication'!$AL$66="no","",ROUND($I5711,4))</f>
        <v>0.67800000000000005</v>
      </c>
      <c r="L5711" s="134">
        <f>IF('2-E-Communication'!$AL$67="no","",ROUND($I5711,4))</f>
        <v>0.67800000000000005</v>
      </c>
      <c r="M5711" s="134">
        <f>IF('2-E-Communication'!$AL$68="no","",ROUND($I5711,4))</f>
        <v>0.67800000000000005</v>
      </c>
    </row>
    <row r="5712" spans="9:13" x14ac:dyDescent="0.25">
      <c r="I5712" s="134">
        <f t="shared" si="282"/>
        <v>0.67900000000000049</v>
      </c>
      <c r="J5712" s="134">
        <f>IF('2-E-Communication'!$AL$65="no","",ROUND($I5712,4))</f>
        <v>0.67900000000000005</v>
      </c>
      <c r="K5712" s="134">
        <f>IF('2-E-Communication'!$AL$66="no","",ROUND($I5712,4))</f>
        <v>0.67900000000000005</v>
      </c>
      <c r="L5712" s="134">
        <f>IF('2-E-Communication'!$AL$67="no","",ROUND($I5712,4))</f>
        <v>0.67900000000000005</v>
      </c>
      <c r="M5712" s="134">
        <f>IF('2-E-Communication'!$AL$68="no","",ROUND($I5712,4))</f>
        <v>0.67900000000000005</v>
      </c>
    </row>
    <row r="5713" spans="9:13" x14ac:dyDescent="0.25">
      <c r="I5713" s="134">
        <f t="shared" si="282"/>
        <v>0.68000000000000049</v>
      </c>
      <c r="J5713" s="134">
        <f>IF('2-E-Communication'!$AL$65="no","",ROUND($I5713,4))</f>
        <v>0.68</v>
      </c>
      <c r="K5713" s="134">
        <f>IF('2-E-Communication'!$AL$66="no","",ROUND($I5713,4))</f>
        <v>0.68</v>
      </c>
      <c r="L5713" s="134">
        <f>IF('2-E-Communication'!$AL$67="no","",ROUND($I5713,4))</f>
        <v>0.68</v>
      </c>
      <c r="M5713" s="134">
        <f>IF('2-E-Communication'!$AL$68="no","",ROUND($I5713,4))</f>
        <v>0.68</v>
      </c>
    </row>
    <row r="5714" spans="9:13" x14ac:dyDescent="0.25">
      <c r="I5714" s="134">
        <f t="shared" si="282"/>
        <v>0.68100000000000049</v>
      </c>
      <c r="J5714" s="134">
        <f>IF('2-E-Communication'!$AL$65="no","",ROUND($I5714,4))</f>
        <v>0.68100000000000005</v>
      </c>
      <c r="K5714" s="134">
        <f>IF('2-E-Communication'!$AL$66="no","",ROUND($I5714,4))</f>
        <v>0.68100000000000005</v>
      </c>
      <c r="L5714" s="134">
        <f>IF('2-E-Communication'!$AL$67="no","",ROUND($I5714,4))</f>
        <v>0.68100000000000005</v>
      </c>
      <c r="M5714" s="134">
        <f>IF('2-E-Communication'!$AL$68="no","",ROUND($I5714,4))</f>
        <v>0.68100000000000005</v>
      </c>
    </row>
    <row r="5715" spans="9:13" x14ac:dyDescent="0.25">
      <c r="I5715" s="134">
        <f t="shared" si="282"/>
        <v>0.68200000000000049</v>
      </c>
      <c r="J5715" s="134">
        <f>IF('2-E-Communication'!$AL$65="no","",ROUND($I5715,4))</f>
        <v>0.68200000000000005</v>
      </c>
      <c r="K5715" s="134">
        <f>IF('2-E-Communication'!$AL$66="no","",ROUND($I5715,4))</f>
        <v>0.68200000000000005</v>
      </c>
      <c r="L5715" s="134">
        <f>IF('2-E-Communication'!$AL$67="no","",ROUND($I5715,4))</f>
        <v>0.68200000000000005</v>
      </c>
      <c r="M5715" s="134">
        <f>IF('2-E-Communication'!$AL$68="no","",ROUND($I5715,4))</f>
        <v>0.68200000000000005</v>
      </c>
    </row>
    <row r="5716" spans="9:13" x14ac:dyDescent="0.25">
      <c r="I5716" s="134">
        <f t="shared" si="282"/>
        <v>0.6830000000000005</v>
      </c>
      <c r="J5716" s="134">
        <f>IF('2-E-Communication'!$AL$65="no","",ROUND($I5716,4))</f>
        <v>0.68300000000000005</v>
      </c>
      <c r="K5716" s="134">
        <f>IF('2-E-Communication'!$AL$66="no","",ROUND($I5716,4))</f>
        <v>0.68300000000000005</v>
      </c>
      <c r="L5716" s="134">
        <f>IF('2-E-Communication'!$AL$67="no","",ROUND($I5716,4))</f>
        <v>0.68300000000000005</v>
      </c>
      <c r="M5716" s="134">
        <f>IF('2-E-Communication'!$AL$68="no","",ROUND($I5716,4))</f>
        <v>0.68300000000000005</v>
      </c>
    </row>
    <row r="5717" spans="9:13" x14ac:dyDescent="0.25">
      <c r="I5717" s="134">
        <f t="shared" si="282"/>
        <v>0.6840000000000005</v>
      </c>
      <c r="J5717" s="134">
        <f>IF('2-E-Communication'!$AL$65="no","",ROUND($I5717,4))</f>
        <v>0.68400000000000005</v>
      </c>
      <c r="K5717" s="134">
        <f>IF('2-E-Communication'!$AL$66="no","",ROUND($I5717,4))</f>
        <v>0.68400000000000005</v>
      </c>
      <c r="L5717" s="134">
        <f>IF('2-E-Communication'!$AL$67="no","",ROUND($I5717,4))</f>
        <v>0.68400000000000005</v>
      </c>
      <c r="M5717" s="134">
        <f>IF('2-E-Communication'!$AL$68="no","",ROUND($I5717,4))</f>
        <v>0.68400000000000005</v>
      </c>
    </row>
    <row r="5718" spans="9:13" x14ac:dyDescent="0.25">
      <c r="I5718" s="134">
        <f t="shared" si="282"/>
        <v>0.6850000000000005</v>
      </c>
      <c r="J5718" s="134">
        <f>IF('2-E-Communication'!$AL$65="no","",ROUND($I5718,4))</f>
        <v>0.68500000000000005</v>
      </c>
      <c r="K5718" s="134">
        <f>IF('2-E-Communication'!$AL$66="no","",ROUND($I5718,4))</f>
        <v>0.68500000000000005</v>
      </c>
      <c r="L5718" s="134">
        <f>IF('2-E-Communication'!$AL$67="no","",ROUND($I5718,4))</f>
        <v>0.68500000000000005</v>
      </c>
      <c r="M5718" s="134">
        <f>IF('2-E-Communication'!$AL$68="no","",ROUND($I5718,4))</f>
        <v>0.68500000000000005</v>
      </c>
    </row>
    <row r="5719" spans="9:13" x14ac:dyDescent="0.25">
      <c r="I5719" s="134">
        <f t="shared" si="282"/>
        <v>0.6860000000000005</v>
      </c>
      <c r="J5719" s="134">
        <f>IF('2-E-Communication'!$AL$65="no","",ROUND($I5719,4))</f>
        <v>0.68600000000000005</v>
      </c>
      <c r="K5719" s="134">
        <f>IF('2-E-Communication'!$AL$66="no","",ROUND($I5719,4))</f>
        <v>0.68600000000000005</v>
      </c>
      <c r="L5719" s="134">
        <f>IF('2-E-Communication'!$AL$67="no","",ROUND($I5719,4))</f>
        <v>0.68600000000000005</v>
      </c>
      <c r="M5719" s="134">
        <f>IF('2-E-Communication'!$AL$68="no","",ROUND($I5719,4))</f>
        <v>0.68600000000000005</v>
      </c>
    </row>
    <row r="5720" spans="9:13" x14ac:dyDescent="0.25">
      <c r="I5720" s="134">
        <f t="shared" si="282"/>
        <v>0.6870000000000005</v>
      </c>
      <c r="J5720" s="134">
        <f>IF('2-E-Communication'!$AL$65="no","",ROUND($I5720,4))</f>
        <v>0.68700000000000006</v>
      </c>
      <c r="K5720" s="134">
        <f>IF('2-E-Communication'!$AL$66="no","",ROUND($I5720,4))</f>
        <v>0.68700000000000006</v>
      </c>
      <c r="L5720" s="134">
        <f>IF('2-E-Communication'!$AL$67="no","",ROUND($I5720,4))</f>
        <v>0.68700000000000006</v>
      </c>
      <c r="M5720" s="134">
        <f>IF('2-E-Communication'!$AL$68="no","",ROUND($I5720,4))</f>
        <v>0.68700000000000006</v>
      </c>
    </row>
    <row r="5721" spans="9:13" x14ac:dyDescent="0.25">
      <c r="I5721" s="134">
        <f t="shared" si="282"/>
        <v>0.6880000000000005</v>
      </c>
      <c r="J5721" s="134">
        <f>IF('2-E-Communication'!$AL$65="no","",ROUND($I5721,4))</f>
        <v>0.68799999999999994</v>
      </c>
      <c r="K5721" s="134">
        <f>IF('2-E-Communication'!$AL$66="no","",ROUND($I5721,4))</f>
        <v>0.68799999999999994</v>
      </c>
      <c r="L5721" s="134">
        <f>IF('2-E-Communication'!$AL$67="no","",ROUND($I5721,4))</f>
        <v>0.68799999999999994</v>
      </c>
      <c r="M5721" s="134">
        <f>IF('2-E-Communication'!$AL$68="no","",ROUND($I5721,4))</f>
        <v>0.68799999999999994</v>
      </c>
    </row>
    <row r="5722" spans="9:13" x14ac:dyDescent="0.25">
      <c r="I5722" s="134">
        <f t="shared" si="282"/>
        <v>0.6890000000000005</v>
      </c>
      <c r="J5722" s="134">
        <f>IF('2-E-Communication'!$AL$65="no","",ROUND($I5722,4))</f>
        <v>0.68899999999999995</v>
      </c>
      <c r="K5722" s="134">
        <f>IF('2-E-Communication'!$AL$66="no","",ROUND($I5722,4))</f>
        <v>0.68899999999999995</v>
      </c>
      <c r="L5722" s="134">
        <f>IF('2-E-Communication'!$AL$67="no","",ROUND($I5722,4))</f>
        <v>0.68899999999999995</v>
      </c>
      <c r="M5722" s="134">
        <f>IF('2-E-Communication'!$AL$68="no","",ROUND($I5722,4))</f>
        <v>0.68899999999999995</v>
      </c>
    </row>
    <row r="5723" spans="9:13" x14ac:dyDescent="0.25">
      <c r="I5723" s="134">
        <f t="shared" si="282"/>
        <v>0.6900000000000005</v>
      </c>
      <c r="J5723" s="134">
        <f>IF('2-E-Communication'!$AL$65="no","",ROUND($I5723,4))</f>
        <v>0.69</v>
      </c>
      <c r="K5723" s="134">
        <f>IF('2-E-Communication'!$AL$66="no","",ROUND($I5723,4))</f>
        <v>0.69</v>
      </c>
      <c r="L5723" s="134">
        <f>IF('2-E-Communication'!$AL$67="no","",ROUND($I5723,4))</f>
        <v>0.69</v>
      </c>
      <c r="M5723" s="134">
        <f>IF('2-E-Communication'!$AL$68="no","",ROUND($I5723,4))</f>
        <v>0.69</v>
      </c>
    </row>
    <row r="5724" spans="9:13" x14ac:dyDescent="0.25">
      <c r="I5724" s="134">
        <f t="shared" si="282"/>
        <v>0.6910000000000005</v>
      </c>
      <c r="J5724" s="134">
        <f>IF('2-E-Communication'!$AL$65="no","",ROUND($I5724,4))</f>
        <v>0.69099999999999995</v>
      </c>
      <c r="K5724" s="134">
        <f>IF('2-E-Communication'!$AL$66="no","",ROUND($I5724,4))</f>
        <v>0.69099999999999995</v>
      </c>
      <c r="L5724" s="134">
        <f>IF('2-E-Communication'!$AL$67="no","",ROUND($I5724,4))</f>
        <v>0.69099999999999995</v>
      </c>
      <c r="M5724" s="134">
        <f>IF('2-E-Communication'!$AL$68="no","",ROUND($I5724,4))</f>
        <v>0.69099999999999995</v>
      </c>
    </row>
    <row r="5725" spans="9:13" x14ac:dyDescent="0.25">
      <c r="I5725" s="134">
        <f t="shared" si="282"/>
        <v>0.6920000000000005</v>
      </c>
      <c r="J5725" s="134">
        <f>IF('2-E-Communication'!$AL$65="no","",ROUND($I5725,4))</f>
        <v>0.69199999999999995</v>
      </c>
      <c r="K5725" s="134">
        <f>IF('2-E-Communication'!$AL$66="no","",ROUND($I5725,4))</f>
        <v>0.69199999999999995</v>
      </c>
      <c r="L5725" s="134">
        <f>IF('2-E-Communication'!$AL$67="no","",ROUND($I5725,4))</f>
        <v>0.69199999999999995</v>
      </c>
      <c r="M5725" s="134">
        <f>IF('2-E-Communication'!$AL$68="no","",ROUND($I5725,4))</f>
        <v>0.69199999999999995</v>
      </c>
    </row>
    <row r="5726" spans="9:13" x14ac:dyDescent="0.25">
      <c r="I5726" s="134">
        <f t="shared" si="282"/>
        <v>0.6930000000000005</v>
      </c>
      <c r="J5726" s="134">
        <f>IF('2-E-Communication'!$AL$65="no","",ROUND($I5726,4))</f>
        <v>0.69299999999999995</v>
      </c>
      <c r="K5726" s="134">
        <f>IF('2-E-Communication'!$AL$66="no","",ROUND($I5726,4))</f>
        <v>0.69299999999999995</v>
      </c>
      <c r="L5726" s="134">
        <f>IF('2-E-Communication'!$AL$67="no","",ROUND($I5726,4))</f>
        <v>0.69299999999999995</v>
      </c>
      <c r="M5726" s="134">
        <f>IF('2-E-Communication'!$AL$68="no","",ROUND($I5726,4))</f>
        <v>0.69299999999999995</v>
      </c>
    </row>
    <row r="5727" spans="9:13" x14ac:dyDescent="0.25">
      <c r="I5727" s="134">
        <f t="shared" si="282"/>
        <v>0.69400000000000051</v>
      </c>
      <c r="J5727" s="134">
        <f>IF('2-E-Communication'!$AL$65="no","",ROUND($I5727,4))</f>
        <v>0.69399999999999995</v>
      </c>
      <c r="K5727" s="134">
        <f>IF('2-E-Communication'!$AL$66="no","",ROUND($I5727,4))</f>
        <v>0.69399999999999995</v>
      </c>
      <c r="L5727" s="134">
        <f>IF('2-E-Communication'!$AL$67="no","",ROUND($I5727,4))</f>
        <v>0.69399999999999995</v>
      </c>
      <c r="M5727" s="134">
        <f>IF('2-E-Communication'!$AL$68="no","",ROUND($I5727,4))</f>
        <v>0.69399999999999995</v>
      </c>
    </row>
    <row r="5728" spans="9:13" x14ac:dyDescent="0.25">
      <c r="I5728" s="134">
        <f t="shared" si="282"/>
        <v>0.69500000000000051</v>
      </c>
      <c r="J5728" s="134">
        <f>IF('2-E-Communication'!$AL$65="no","",ROUND($I5728,4))</f>
        <v>0.69499999999999995</v>
      </c>
      <c r="K5728" s="134">
        <f>IF('2-E-Communication'!$AL$66="no","",ROUND($I5728,4))</f>
        <v>0.69499999999999995</v>
      </c>
      <c r="L5728" s="134">
        <f>IF('2-E-Communication'!$AL$67="no","",ROUND($I5728,4))</f>
        <v>0.69499999999999995</v>
      </c>
      <c r="M5728" s="134">
        <f>IF('2-E-Communication'!$AL$68="no","",ROUND($I5728,4))</f>
        <v>0.69499999999999995</v>
      </c>
    </row>
    <row r="5729" spans="9:13" x14ac:dyDescent="0.25">
      <c r="I5729" s="134">
        <f t="shared" si="282"/>
        <v>0.69600000000000051</v>
      </c>
      <c r="J5729" s="134">
        <f>IF('2-E-Communication'!$AL$65="no","",ROUND($I5729,4))</f>
        <v>0.69599999999999995</v>
      </c>
      <c r="K5729" s="134">
        <f>IF('2-E-Communication'!$AL$66="no","",ROUND($I5729,4))</f>
        <v>0.69599999999999995</v>
      </c>
      <c r="L5729" s="134">
        <f>IF('2-E-Communication'!$AL$67="no","",ROUND($I5729,4))</f>
        <v>0.69599999999999995</v>
      </c>
      <c r="M5729" s="134">
        <f>IF('2-E-Communication'!$AL$68="no","",ROUND($I5729,4))</f>
        <v>0.69599999999999995</v>
      </c>
    </row>
    <row r="5730" spans="9:13" x14ac:dyDescent="0.25">
      <c r="I5730" s="134">
        <f t="shared" ref="I5730:I5793" si="283">I5729+0.001</f>
        <v>0.69700000000000051</v>
      </c>
      <c r="J5730" s="134">
        <f>IF('2-E-Communication'!$AL$65="no","",ROUND($I5730,4))</f>
        <v>0.69699999999999995</v>
      </c>
      <c r="K5730" s="134">
        <f>IF('2-E-Communication'!$AL$66="no","",ROUND($I5730,4))</f>
        <v>0.69699999999999995</v>
      </c>
      <c r="L5730" s="134">
        <f>IF('2-E-Communication'!$AL$67="no","",ROUND($I5730,4))</f>
        <v>0.69699999999999995</v>
      </c>
      <c r="M5730" s="134">
        <f>IF('2-E-Communication'!$AL$68="no","",ROUND($I5730,4))</f>
        <v>0.69699999999999995</v>
      </c>
    </row>
    <row r="5731" spans="9:13" x14ac:dyDescent="0.25">
      <c r="I5731" s="134">
        <f t="shared" si="283"/>
        <v>0.69800000000000051</v>
      </c>
      <c r="J5731" s="134">
        <f>IF('2-E-Communication'!$AL$65="no","",ROUND($I5731,4))</f>
        <v>0.69799999999999995</v>
      </c>
      <c r="K5731" s="134">
        <f>IF('2-E-Communication'!$AL$66="no","",ROUND($I5731,4))</f>
        <v>0.69799999999999995</v>
      </c>
      <c r="L5731" s="134">
        <f>IF('2-E-Communication'!$AL$67="no","",ROUND($I5731,4))</f>
        <v>0.69799999999999995</v>
      </c>
      <c r="M5731" s="134">
        <f>IF('2-E-Communication'!$AL$68="no","",ROUND($I5731,4))</f>
        <v>0.69799999999999995</v>
      </c>
    </row>
    <row r="5732" spans="9:13" x14ac:dyDescent="0.25">
      <c r="I5732" s="134">
        <f t="shared" si="283"/>
        <v>0.69900000000000051</v>
      </c>
      <c r="J5732" s="134">
        <f>IF('2-E-Communication'!$AL$65="no","",ROUND($I5732,4))</f>
        <v>0.69899999999999995</v>
      </c>
      <c r="K5732" s="134">
        <f>IF('2-E-Communication'!$AL$66="no","",ROUND($I5732,4))</f>
        <v>0.69899999999999995</v>
      </c>
      <c r="L5732" s="134">
        <f>IF('2-E-Communication'!$AL$67="no","",ROUND($I5732,4))</f>
        <v>0.69899999999999995</v>
      </c>
      <c r="M5732" s="134">
        <f>IF('2-E-Communication'!$AL$68="no","",ROUND($I5732,4))</f>
        <v>0.69899999999999995</v>
      </c>
    </row>
    <row r="5733" spans="9:13" x14ac:dyDescent="0.25">
      <c r="I5733" s="134">
        <f t="shared" si="283"/>
        <v>0.70000000000000051</v>
      </c>
      <c r="J5733" s="134">
        <f>IF('2-E-Communication'!$AL$65="no","",ROUND($I5733,4))</f>
        <v>0.7</v>
      </c>
      <c r="K5733" s="134">
        <f>IF('2-E-Communication'!$AL$66="no","",ROUND($I5733,4))</f>
        <v>0.7</v>
      </c>
      <c r="L5733" s="134">
        <f>IF('2-E-Communication'!$AL$67="no","",ROUND($I5733,4))</f>
        <v>0.7</v>
      </c>
      <c r="M5733" s="134">
        <f>IF('2-E-Communication'!$AL$68="no","",ROUND($I5733,4))</f>
        <v>0.7</v>
      </c>
    </row>
    <row r="5734" spans="9:13" x14ac:dyDescent="0.25">
      <c r="I5734" s="134">
        <f t="shared" si="283"/>
        <v>0.70100000000000051</v>
      </c>
      <c r="J5734" s="134">
        <f>IF('2-E-Communication'!$AL$65="no","",ROUND($I5734,4))</f>
        <v>0.70099999999999996</v>
      </c>
      <c r="K5734" s="134">
        <f>IF('2-E-Communication'!$AL$66="no","",ROUND($I5734,4))</f>
        <v>0.70099999999999996</v>
      </c>
      <c r="L5734" s="134">
        <f>IF('2-E-Communication'!$AL$67="no","",ROUND($I5734,4))</f>
        <v>0.70099999999999996</v>
      </c>
      <c r="M5734" s="134">
        <f>IF('2-E-Communication'!$AL$68="no","",ROUND($I5734,4))</f>
        <v>0.70099999999999996</v>
      </c>
    </row>
    <row r="5735" spans="9:13" x14ac:dyDescent="0.25">
      <c r="I5735" s="134">
        <f t="shared" si="283"/>
        <v>0.70200000000000051</v>
      </c>
      <c r="J5735" s="134">
        <f>IF('2-E-Communication'!$AL$65="no","",ROUND($I5735,4))</f>
        <v>0.70199999999999996</v>
      </c>
      <c r="K5735" s="134">
        <f>IF('2-E-Communication'!$AL$66="no","",ROUND($I5735,4))</f>
        <v>0.70199999999999996</v>
      </c>
      <c r="L5735" s="134">
        <f>IF('2-E-Communication'!$AL$67="no","",ROUND($I5735,4))</f>
        <v>0.70199999999999996</v>
      </c>
      <c r="M5735" s="134">
        <f>IF('2-E-Communication'!$AL$68="no","",ROUND($I5735,4))</f>
        <v>0.70199999999999996</v>
      </c>
    </row>
    <row r="5736" spans="9:13" x14ac:dyDescent="0.25">
      <c r="I5736" s="134">
        <f t="shared" si="283"/>
        <v>0.70300000000000051</v>
      </c>
      <c r="J5736" s="134">
        <f>IF('2-E-Communication'!$AL$65="no","",ROUND($I5736,4))</f>
        <v>0.70299999999999996</v>
      </c>
      <c r="K5736" s="134">
        <f>IF('2-E-Communication'!$AL$66="no","",ROUND($I5736,4))</f>
        <v>0.70299999999999996</v>
      </c>
      <c r="L5736" s="134">
        <f>IF('2-E-Communication'!$AL$67="no","",ROUND($I5736,4))</f>
        <v>0.70299999999999996</v>
      </c>
      <c r="M5736" s="134">
        <f>IF('2-E-Communication'!$AL$68="no","",ROUND($I5736,4))</f>
        <v>0.70299999999999996</v>
      </c>
    </row>
    <row r="5737" spans="9:13" x14ac:dyDescent="0.25">
      <c r="I5737" s="134">
        <f t="shared" si="283"/>
        <v>0.70400000000000051</v>
      </c>
      <c r="J5737" s="134">
        <f>IF('2-E-Communication'!$AL$65="no","",ROUND($I5737,4))</f>
        <v>0.70399999999999996</v>
      </c>
      <c r="K5737" s="134">
        <f>IF('2-E-Communication'!$AL$66="no","",ROUND($I5737,4))</f>
        <v>0.70399999999999996</v>
      </c>
      <c r="L5737" s="134">
        <f>IF('2-E-Communication'!$AL$67="no","",ROUND($I5737,4))</f>
        <v>0.70399999999999996</v>
      </c>
      <c r="M5737" s="134">
        <f>IF('2-E-Communication'!$AL$68="no","",ROUND($I5737,4))</f>
        <v>0.70399999999999996</v>
      </c>
    </row>
    <row r="5738" spans="9:13" x14ac:dyDescent="0.25">
      <c r="I5738" s="134">
        <f t="shared" si="283"/>
        <v>0.70500000000000052</v>
      </c>
      <c r="J5738" s="134">
        <f>IF('2-E-Communication'!$AL$65="no","",ROUND($I5738,4))</f>
        <v>0.70499999999999996</v>
      </c>
      <c r="K5738" s="134">
        <f>IF('2-E-Communication'!$AL$66="no","",ROUND($I5738,4))</f>
        <v>0.70499999999999996</v>
      </c>
      <c r="L5738" s="134">
        <f>IF('2-E-Communication'!$AL$67="no","",ROUND($I5738,4))</f>
        <v>0.70499999999999996</v>
      </c>
      <c r="M5738" s="134">
        <f>IF('2-E-Communication'!$AL$68="no","",ROUND($I5738,4))</f>
        <v>0.70499999999999996</v>
      </c>
    </row>
    <row r="5739" spans="9:13" x14ac:dyDescent="0.25">
      <c r="I5739" s="134">
        <f t="shared" si="283"/>
        <v>0.70600000000000052</v>
      </c>
      <c r="J5739" s="134">
        <f>IF('2-E-Communication'!$AL$65="no","",ROUND($I5739,4))</f>
        <v>0.70599999999999996</v>
      </c>
      <c r="K5739" s="134">
        <f>IF('2-E-Communication'!$AL$66="no","",ROUND($I5739,4))</f>
        <v>0.70599999999999996</v>
      </c>
      <c r="L5739" s="134">
        <f>IF('2-E-Communication'!$AL$67="no","",ROUND($I5739,4))</f>
        <v>0.70599999999999996</v>
      </c>
      <c r="M5739" s="134">
        <f>IF('2-E-Communication'!$AL$68="no","",ROUND($I5739,4))</f>
        <v>0.70599999999999996</v>
      </c>
    </row>
    <row r="5740" spans="9:13" x14ac:dyDescent="0.25">
      <c r="I5740" s="134">
        <f t="shared" si="283"/>
        <v>0.70700000000000052</v>
      </c>
      <c r="J5740" s="134">
        <f>IF('2-E-Communication'!$AL$65="no","",ROUND($I5740,4))</f>
        <v>0.70699999999999996</v>
      </c>
      <c r="K5740" s="134">
        <f>IF('2-E-Communication'!$AL$66="no","",ROUND($I5740,4))</f>
        <v>0.70699999999999996</v>
      </c>
      <c r="L5740" s="134">
        <f>IF('2-E-Communication'!$AL$67="no","",ROUND($I5740,4))</f>
        <v>0.70699999999999996</v>
      </c>
      <c r="M5740" s="134">
        <f>IF('2-E-Communication'!$AL$68="no","",ROUND($I5740,4))</f>
        <v>0.70699999999999996</v>
      </c>
    </row>
    <row r="5741" spans="9:13" x14ac:dyDescent="0.25">
      <c r="I5741" s="134">
        <f t="shared" si="283"/>
        <v>0.70800000000000052</v>
      </c>
      <c r="J5741" s="134">
        <f>IF('2-E-Communication'!$AL$65="no","",ROUND($I5741,4))</f>
        <v>0.70799999999999996</v>
      </c>
      <c r="K5741" s="134">
        <f>IF('2-E-Communication'!$AL$66="no","",ROUND($I5741,4))</f>
        <v>0.70799999999999996</v>
      </c>
      <c r="L5741" s="134">
        <f>IF('2-E-Communication'!$AL$67="no","",ROUND($I5741,4))</f>
        <v>0.70799999999999996</v>
      </c>
      <c r="M5741" s="134">
        <f>IF('2-E-Communication'!$AL$68="no","",ROUND($I5741,4))</f>
        <v>0.70799999999999996</v>
      </c>
    </row>
    <row r="5742" spans="9:13" x14ac:dyDescent="0.25">
      <c r="I5742" s="134">
        <f t="shared" si="283"/>
        <v>0.70900000000000052</v>
      </c>
      <c r="J5742" s="134">
        <f>IF('2-E-Communication'!$AL$65="no","",ROUND($I5742,4))</f>
        <v>0.70899999999999996</v>
      </c>
      <c r="K5742" s="134">
        <f>IF('2-E-Communication'!$AL$66="no","",ROUND($I5742,4))</f>
        <v>0.70899999999999996</v>
      </c>
      <c r="L5742" s="134">
        <f>IF('2-E-Communication'!$AL$67="no","",ROUND($I5742,4))</f>
        <v>0.70899999999999996</v>
      </c>
      <c r="M5742" s="134">
        <f>IF('2-E-Communication'!$AL$68="no","",ROUND($I5742,4))</f>
        <v>0.70899999999999996</v>
      </c>
    </row>
    <row r="5743" spans="9:13" x14ac:dyDescent="0.25">
      <c r="I5743" s="134">
        <f t="shared" si="283"/>
        <v>0.71000000000000052</v>
      </c>
      <c r="J5743" s="134">
        <f>IF('2-E-Communication'!$AL$65="no","",ROUND($I5743,4))</f>
        <v>0.71</v>
      </c>
      <c r="K5743" s="134">
        <f>IF('2-E-Communication'!$AL$66="no","",ROUND($I5743,4))</f>
        <v>0.71</v>
      </c>
      <c r="L5743" s="134">
        <f>IF('2-E-Communication'!$AL$67="no","",ROUND($I5743,4))</f>
        <v>0.71</v>
      </c>
      <c r="M5743" s="134">
        <f>IF('2-E-Communication'!$AL$68="no","",ROUND($I5743,4))</f>
        <v>0.71</v>
      </c>
    </row>
    <row r="5744" spans="9:13" x14ac:dyDescent="0.25">
      <c r="I5744" s="134">
        <f t="shared" si="283"/>
        <v>0.71100000000000052</v>
      </c>
      <c r="J5744" s="134">
        <f>IF('2-E-Communication'!$AL$65="no","",ROUND($I5744,4))</f>
        <v>0.71099999999999997</v>
      </c>
      <c r="K5744" s="134">
        <f>IF('2-E-Communication'!$AL$66="no","",ROUND($I5744,4))</f>
        <v>0.71099999999999997</v>
      </c>
      <c r="L5744" s="134">
        <f>IF('2-E-Communication'!$AL$67="no","",ROUND($I5744,4))</f>
        <v>0.71099999999999997</v>
      </c>
      <c r="M5744" s="134">
        <f>IF('2-E-Communication'!$AL$68="no","",ROUND($I5744,4))</f>
        <v>0.71099999999999997</v>
      </c>
    </row>
    <row r="5745" spans="9:13" x14ac:dyDescent="0.25">
      <c r="I5745" s="134">
        <f t="shared" si="283"/>
        <v>0.71200000000000052</v>
      </c>
      <c r="J5745" s="134">
        <f>IF('2-E-Communication'!$AL$65="no","",ROUND($I5745,4))</f>
        <v>0.71199999999999997</v>
      </c>
      <c r="K5745" s="134">
        <f>IF('2-E-Communication'!$AL$66="no","",ROUND($I5745,4))</f>
        <v>0.71199999999999997</v>
      </c>
      <c r="L5745" s="134">
        <f>IF('2-E-Communication'!$AL$67="no","",ROUND($I5745,4))</f>
        <v>0.71199999999999997</v>
      </c>
      <c r="M5745" s="134">
        <f>IF('2-E-Communication'!$AL$68="no","",ROUND($I5745,4))</f>
        <v>0.71199999999999997</v>
      </c>
    </row>
    <row r="5746" spans="9:13" x14ac:dyDescent="0.25">
      <c r="I5746" s="134">
        <f t="shared" si="283"/>
        <v>0.71300000000000052</v>
      </c>
      <c r="J5746" s="134">
        <f>IF('2-E-Communication'!$AL$65="no","",ROUND($I5746,4))</f>
        <v>0.71299999999999997</v>
      </c>
      <c r="K5746" s="134">
        <f>IF('2-E-Communication'!$AL$66="no","",ROUND($I5746,4))</f>
        <v>0.71299999999999997</v>
      </c>
      <c r="L5746" s="134">
        <f>IF('2-E-Communication'!$AL$67="no","",ROUND($I5746,4))</f>
        <v>0.71299999999999997</v>
      </c>
      <c r="M5746" s="134">
        <f>IF('2-E-Communication'!$AL$68="no","",ROUND($I5746,4))</f>
        <v>0.71299999999999997</v>
      </c>
    </row>
    <row r="5747" spans="9:13" x14ac:dyDescent="0.25">
      <c r="I5747" s="134">
        <f t="shared" si="283"/>
        <v>0.71400000000000052</v>
      </c>
      <c r="J5747" s="134">
        <f>IF('2-E-Communication'!$AL$65="no","",ROUND($I5747,4))</f>
        <v>0.71399999999999997</v>
      </c>
      <c r="K5747" s="134">
        <f>IF('2-E-Communication'!$AL$66="no","",ROUND($I5747,4))</f>
        <v>0.71399999999999997</v>
      </c>
      <c r="L5747" s="134">
        <f>IF('2-E-Communication'!$AL$67="no","",ROUND($I5747,4))</f>
        <v>0.71399999999999997</v>
      </c>
      <c r="M5747" s="134">
        <f>IF('2-E-Communication'!$AL$68="no","",ROUND($I5747,4))</f>
        <v>0.71399999999999997</v>
      </c>
    </row>
    <row r="5748" spans="9:13" x14ac:dyDescent="0.25">
      <c r="I5748" s="134">
        <f t="shared" si="283"/>
        <v>0.71500000000000052</v>
      </c>
      <c r="J5748" s="134">
        <f>IF('2-E-Communication'!$AL$65="no","",ROUND($I5748,4))</f>
        <v>0.71499999999999997</v>
      </c>
      <c r="K5748" s="134">
        <f>IF('2-E-Communication'!$AL$66="no","",ROUND($I5748,4))</f>
        <v>0.71499999999999997</v>
      </c>
      <c r="L5748" s="134">
        <f>IF('2-E-Communication'!$AL$67="no","",ROUND($I5748,4))</f>
        <v>0.71499999999999997</v>
      </c>
      <c r="M5748" s="134">
        <f>IF('2-E-Communication'!$AL$68="no","",ROUND($I5748,4))</f>
        <v>0.71499999999999997</v>
      </c>
    </row>
    <row r="5749" spans="9:13" x14ac:dyDescent="0.25">
      <c r="I5749" s="134">
        <f t="shared" si="283"/>
        <v>0.71600000000000052</v>
      </c>
      <c r="J5749" s="134">
        <f>IF('2-E-Communication'!$AL$65="no","",ROUND($I5749,4))</f>
        <v>0.71599999999999997</v>
      </c>
      <c r="K5749" s="134">
        <f>IF('2-E-Communication'!$AL$66="no","",ROUND($I5749,4))</f>
        <v>0.71599999999999997</v>
      </c>
      <c r="L5749" s="134">
        <f>IF('2-E-Communication'!$AL$67="no","",ROUND($I5749,4))</f>
        <v>0.71599999999999997</v>
      </c>
      <c r="M5749" s="134">
        <f>IF('2-E-Communication'!$AL$68="no","",ROUND($I5749,4))</f>
        <v>0.71599999999999997</v>
      </c>
    </row>
    <row r="5750" spans="9:13" x14ac:dyDescent="0.25">
      <c r="I5750" s="134">
        <f t="shared" si="283"/>
        <v>0.71700000000000053</v>
      </c>
      <c r="J5750" s="134">
        <f>IF('2-E-Communication'!$AL$65="no","",ROUND($I5750,4))</f>
        <v>0.71699999999999997</v>
      </c>
      <c r="K5750" s="134">
        <f>IF('2-E-Communication'!$AL$66="no","",ROUND($I5750,4))</f>
        <v>0.71699999999999997</v>
      </c>
      <c r="L5750" s="134">
        <f>IF('2-E-Communication'!$AL$67="no","",ROUND($I5750,4))</f>
        <v>0.71699999999999997</v>
      </c>
      <c r="M5750" s="134">
        <f>IF('2-E-Communication'!$AL$68="no","",ROUND($I5750,4))</f>
        <v>0.71699999999999997</v>
      </c>
    </row>
    <row r="5751" spans="9:13" x14ac:dyDescent="0.25">
      <c r="I5751" s="134">
        <f t="shared" si="283"/>
        <v>0.71800000000000053</v>
      </c>
      <c r="J5751" s="134">
        <f>IF('2-E-Communication'!$AL$65="no","",ROUND($I5751,4))</f>
        <v>0.71799999999999997</v>
      </c>
      <c r="K5751" s="134">
        <f>IF('2-E-Communication'!$AL$66="no","",ROUND($I5751,4))</f>
        <v>0.71799999999999997</v>
      </c>
      <c r="L5751" s="134">
        <f>IF('2-E-Communication'!$AL$67="no","",ROUND($I5751,4))</f>
        <v>0.71799999999999997</v>
      </c>
      <c r="M5751" s="134">
        <f>IF('2-E-Communication'!$AL$68="no","",ROUND($I5751,4))</f>
        <v>0.71799999999999997</v>
      </c>
    </row>
    <row r="5752" spans="9:13" x14ac:dyDescent="0.25">
      <c r="I5752" s="134">
        <f t="shared" si="283"/>
        <v>0.71900000000000053</v>
      </c>
      <c r="J5752" s="134">
        <f>IF('2-E-Communication'!$AL$65="no","",ROUND($I5752,4))</f>
        <v>0.71899999999999997</v>
      </c>
      <c r="K5752" s="134">
        <f>IF('2-E-Communication'!$AL$66="no","",ROUND($I5752,4))</f>
        <v>0.71899999999999997</v>
      </c>
      <c r="L5752" s="134">
        <f>IF('2-E-Communication'!$AL$67="no","",ROUND($I5752,4))</f>
        <v>0.71899999999999997</v>
      </c>
      <c r="M5752" s="134">
        <f>IF('2-E-Communication'!$AL$68="no","",ROUND($I5752,4))</f>
        <v>0.71899999999999997</v>
      </c>
    </row>
    <row r="5753" spans="9:13" x14ac:dyDescent="0.25">
      <c r="I5753" s="134">
        <f t="shared" si="283"/>
        <v>0.72000000000000053</v>
      </c>
      <c r="J5753" s="134">
        <f>IF('2-E-Communication'!$AL$65="no","",ROUND($I5753,4))</f>
        <v>0.72</v>
      </c>
      <c r="K5753" s="134">
        <f>IF('2-E-Communication'!$AL$66="no","",ROUND($I5753,4))</f>
        <v>0.72</v>
      </c>
      <c r="L5753" s="134">
        <f>IF('2-E-Communication'!$AL$67="no","",ROUND($I5753,4))</f>
        <v>0.72</v>
      </c>
      <c r="M5753" s="134">
        <f>IF('2-E-Communication'!$AL$68="no","",ROUND($I5753,4))</f>
        <v>0.72</v>
      </c>
    </row>
    <row r="5754" spans="9:13" x14ac:dyDescent="0.25">
      <c r="I5754" s="134">
        <f t="shared" si="283"/>
        <v>0.72100000000000053</v>
      </c>
      <c r="J5754" s="134">
        <f>IF('2-E-Communication'!$AL$65="no","",ROUND($I5754,4))</f>
        <v>0.72099999999999997</v>
      </c>
      <c r="K5754" s="134">
        <f>IF('2-E-Communication'!$AL$66="no","",ROUND($I5754,4))</f>
        <v>0.72099999999999997</v>
      </c>
      <c r="L5754" s="134">
        <f>IF('2-E-Communication'!$AL$67="no","",ROUND($I5754,4))</f>
        <v>0.72099999999999997</v>
      </c>
      <c r="M5754" s="134">
        <f>IF('2-E-Communication'!$AL$68="no","",ROUND($I5754,4))</f>
        <v>0.72099999999999997</v>
      </c>
    </row>
    <row r="5755" spans="9:13" x14ac:dyDescent="0.25">
      <c r="I5755" s="134">
        <f t="shared" si="283"/>
        <v>0.72200000000000053</v>
      </c>
      <c r="J5755" s="134">
        <f>IF('2-E-Communication'!$AL$65="no","",ROUND($I5755,4))</f>
        <v>0.72199999999999998</v>
      </c>
      <c r="K5755" s="134">
        <f>IF('2-E-Communication'!$AL$66="no","",ROUND($I5755,4))</f>
        <v>0.72199999999999998</v>
      </c>
      <c r="L5755" s="134">
        <f>IF('2-E-Communication'!$AL$67="no","",ROUND($I5755,4))</f>
        <v>0.72199999999999998</v>
      </c>
      <c r="M5755" s="134">
        <f>IF('2-E-Communication'!$AL$68="no","",ROUND($I5755,4))</f>
        <v>0.72199999999999998</v>
      </c>
    </row>
    <row r="5756" spans="9:13" x14ac:dyDescent="0.25">
      <c r="I5756" s="134">
        <f t="shared" si="283"/>
        <v>0.72300000000000053</v>
      </c>
      <c r="J5756" s="134">
        <f>IF('2-E-Communication'!$AL$65="no","",ROUND($I5756,4))</f>
        <v>0.72299999999999998</v>
      </c>
      <c r="K5756" s="134">
        <f>IF('2-E-Communication'!$AL$66="no","",ROUND($I5756,4))</f>
        <v>0.72299999999999998</v>
      </c>
      <c r="L5756" s="134">
        <f>IF('2-E-Communication'!$AL$67="no","",ROUND($I5756,4))</f>
        <v>0.72299999999999998</v>
      </c>
      <c r="M5756" s="134">
        <f>IF('2-E-Communication'!$AL$68="no","",ROUND($I5756,4))</f>
        <v>0.72299999999999998</v>
      </c>
    </row>
    <row r="5757" spans="9:13" x14ac:dyDescent="0.25">
      <c r="I5757" s="134">
        <f t="shared" si="283"/>
        <v>0.72400000000000053</v>
      </c>
      <c r="J5757" s="134">
        <f>IF('2-E-Communication'!$AL$65="no","",ROUND($I5757,4))</f>
        <v>0.72399999999999998</v>
      </c>
      <c r="K5757" s="134">
        <f>IF('2-E-Communication'!$AL$66="no","",ROUND($I5757,4))</f>
        <v>0.72399999999999998</v>
      </c>
      <c r="L5757" s="134">
        <f>IF('2-E-Communication'!$AL$67="no","",ROUND($I5757,4))</f>
        <v>0.72399999999999998</v>
      </c>
      <c r="M5757" s="134">
        <f>IF('2-E-Communication'!$AL$68="no","",ROUND($I5757,4))</f>
        <v>0.72399999999999998</v>
      </c>
    </row>
    <row r="5758" spans="9:13" x14ac:dyDescent="0.25">
      <c r="I5758" s="134">
        <f t="shared" si="283"/>
        <v>0.72500000000000053</v>
      </c>
      <c r="J5758" s="134">
        <f>IF('2-E-Communication'!$AL$65="no","",ROUND($I5758,4))</f>
        <v>0.72499999999999998</v>
      </c>
      <c r="K5758" s="134">
        <f>IF('2-E-Communication'!$AL$66="no","",ROUND($I5758,4))</f>
        <v>0.72499999999999998</v>
      </c>
      <c r="L5758" s="134">
        <f>IF('2-E-Communication'!$AL$67="no","",ROUND($I5758,4))</f>
        <v>0.72499999999999998</v>
      </c>
      <c r="M5758" s="134">
        <f>IF('2-E-Communication'!$AL$68="no","",ROUND($I5758,4))</f>
        <v>0.72499999999999998</v>
      </c>
    </row>
    <row r="5759" spans="9:13" x14ac:dyDescent="0.25">
      <c r="I5759" s="134">
        <f t="shared" si="283"/>
        <v>0.72600000000000053</v>
      </c>
      <c r="J5759" s="134">
        <f>IF('2-E-Communication'!$AL$65="no","",ROUND($I5759,4))</f>
        <v>0.72599999999999998</v>
      </c>
      <c r="K5759" s="134">
        <f>IF('2-E-Communication'!$AL$66="no","",ROUND($I5759,4))</f>
        <v>0.72599999999999998</v>
      </c>
      <c r="L5759" s="134">
        <f>IF('2-E-Communication'!$AL$67="no","",ROUND($I5759,4))</f>
        <v>0.72599999999999998</v>
      </c>
      <c r="M5759" s="134">
        <f>IF('2-E-Communication'!$AL$68="no","",ROUND($I5759,4))</f>
        <v>0.72599999999999998</v>
      </c>
    </row>
    <row r="5760" spans="9:13" x14ac:dyDescent="0.25">
      <c r="I5760" s="134">
        <f t="shared" si="283"/>
        <v>0.72700000000000053</v>
      </c>
      <c r="J5760" s="134">
        <f>IF('2-E-Communication'!$AL$65="no","",ROUND($I5760,4))</f>
        <v>0.72699999999999998</v>
      </c>
      <c r="K5760" s="134">
        <f>IF('2-E-Communication'!$AL$66="no","",ROUND($I5760,4))</f>
        <v>0.72699999999999998</v>
      </c>
      <c r="L5760" s="134">
        <f>IF('2-E-Communication'!$AL$67="no","",ROUND($I5760,4))</f>
        <v>0.72699999999999998</v>
      </c>
      <c r="M5760" s="134">
        <f>IF('2-E-Communication'!$AL$68="no","",ROUND($I5760,4))</f>
        <v>0.72699999999999998</v>
      </c>
    </row>
    <row r="5761" spans="9:13" x14ac:dyDescent="0.25">
      <c r="I5761" s="134">
        <f t="shared" si="283"/>
        <v>0.72800000000000054</v>
      </c>
      <c r="J5761" s="134">
        <f>IF('2-E-Communication'!$AL$65="no","",ROUND($I5761,4))</f>
        <v>0.72799999999999998</v>
      </c>
      <c r="K5761" s="134">
        <f>IF('2-E-Communication'!$AL$66="no","",ROUND($I5761,4))</f>
        <v>0.72799999999999998</v>
      </c>
      <c r="L5761" s="134">
        <f>IF('2-E-Communication'!$AL$67="no","",ROUND($I5761,4))</f>
        <v>0.72799999999999998</v>
      </c>
      <c r="M5761" s="134">
        <f>IF('2-E-Communication'!$AL$68="no","",ROUND($I5761,4))</f>
        <v>0.72799999999999998</v>
      </c>
    </row>
    <row r="5762" spans="9:13" x14ac:dyDescent="0.25">
      <c r="I5762" s="134">
        <f t="shared" si="283"/>
        <v>0.72900000000000054</v>
      </c>
      <c r="J5762" s="134">
        <f>IF('2-E-Communication'!$AL$65="no","",ROUND($I5762,4))</f>
        <v>0.72899999999999998</v>
      </c>
      <c r="K5762" s="134">
        <f>IF('2-E-Communication'!$AL$66="no","",ROUND($I5762,4))</f>
        <v>0.72899999999999998</v>
      </c>
      <c r="L5762" s="134">
        <f>IF('2-E-Communication'!$AL$67="no","",ROUND($I5762,4))</f>
        <v>0.72899999999999998</v>
      </c>
      <c r="M5762" s="134">
        <f>IF('2-E-Communication'!$AL$68="no","",ROUND($I5762,4))</f>
        <v>0.72899999999999998</v>
      </c>
    </row>
    <row r="5763" spans="9:13" x14ac:dyDescent="0.25">
      <c r="I5763" s="134">
        <f t="shared" si="283"/>
        <v>0.73000000000000054</v>
      </c>
      <c r="J5763" s="134">
        <f>IF('2-E-Communication'!$AL$65="no","",ROUND($I5763,4))</f>
        <v>0.73</v>
      </c>
      <c r="K5763" s="134">
        <f>IF('2-E-Communication'!$AL$66="no","",ROUND($I5763,4))</f>
        <v>0.73</v>
      </c>
      <c r="L5763" s="134">
        <f>IF('2-E-Communication'!$AL$67="no","",ROUND($I5763,4))</f>
        <v>0.73</v>
      </c>
      <c r="M5763" s="134">
        <f>IF('2-E-Communication'!$AL$68="no","",ROUND($I5763,4))</f>
        <v>0.73</v>
      </c>
    </row>
    <row r="5764" spans="9:13" x14ac:dyDescent="0.25">
      <c r="I5764" s="134">
        <f t="shared" si="283"/>
        <v>0.73100000000000054</v>
      </c>
      <c r="J5764" s="134">
        <f>IF('2-E-Communication'!$AL$65="no","",ROUND($I5764,4))</f>
        <v>0.73099999999999998</v>
      </c>
      <c r="K5764" s="134">
        <f>IF('2-E-Communication'!$AL$66="no","",ROUND($I5764,4))</f>
        <v>0.73099999999999998</v>
      </c>
      <c r="L5764" s="134">
        <f>IF('2-E-Communication'!$AL$67="no","",ROUND($I5764,4))</f>
        <v>0.73099999999999998</v>
      </c>
      <c r="M5764" s="134">
        <f>IF('2-E-Communication'!$AL$68="no","",ROUND($I5764,4))</f>
        <v>0.73099999999999998</v>
      </c>
    </row>
    <row r="5765" spans="9:13" x14ac:dyDescent="0.25">
      <c r="I5765" s="134">
        <f t="shared" si="283"/>
        <v>0.73200000000000054</v>
      </c>
      <c r="J5765" s="134">
        <f>IF('2-E-Communication'!$AL$65="no","",ROUND($I5765,4))</f>
        <v>0.73199999999999998</v>
      </c>
      <c r="K5765" s="134">
        <f>IF('2-E-Communication'!$AL$66="no","",ROUND($I5765,4))</f>
        <v>0.73199999999999998</v>
      </c>
      <c r="L5765" s="134">
        <f>IF('2-E-Communication'!$AL$67="no","",ROUND($I5765,4))</f>
        <v>0.73199999999999998</v>
      </c>
      <c r="M5765" s="134">
        <f>IF('2-E-Communication'!$AL$68="no","",ROUND($I5765,4))</f>
        <v>0.73199999999999998</v>
      </c>
    </row>
    <row r="5766" spans="9:13" x14ac:dyDescent="0.25">
      <c r="I5766" s="134">
        <f t="shared" si="283"/>
        <v>0.73300000000000054</v>
      </c>
      <c r="J5766" s="134">
        <f>IF('2-E-Communication'!$AL$65="no","",ROUND($I5766,4))</f>
        <v>0.73299999999999998</v>
      </c>
      <c r="K5766" s="134">
        <f>IF('2-E-Communication'!$AL$66="no","",ROUND($I5766,4))</f>
        <v>0.73299999999999998</v>
      </c>
      <c r="L5766" s="134">
        <f>IF('2-E-Communication'!$AL$67="no","",ROUND($I5766,4))</f>
        <v>0.73299999999999998</v>
      </c>
      <c r="M5766" s="134">
        <f>IF('2-E-Communication'!$AL$68="no","",ROUND($I5766,4))</f>
        <v>0.73299999999999998</v>
      </c>
    </row>
    <row r="5767" spans="9:13" x14ac:dyDescent="0.25">
      <c r="I5767" s="134">
        <f t="shared" si="283"/>
        <v>0.73400000000000054</v>
      </c>
      <c r="J5767" s="134">
        <f>IF('2-E-Communication'!$AL$65="no","",ROUND($I5767,4))</f>
        <v>0.73399999999999999</v>
      </c>
      <c r="K5767" s="134">
        <f>IF('2-E-Communication'!$AL$66="no","",ROUND($I5767,4))</f>
        <v>0.73399999999999999</v>
      </c>
      <c r="L5767" s="134">
        <f>IF('2-E-Communication'!$AL$67="no","",ROUND($I5767,4))</f>
        <v>0.73399999999999999</v>
      </c>
      <c r="M5767" s="134">
        <f>IF('2-E-Communication'!$AL$68="no","",ROUND($I5767,4))</f>
        <v>0.73399999999999999</v>
      </c>
    </row>
    <row r="5768" spans="9:13" x14ac:dyDescent="0.25">
      <c r="I5768" s="134">
        <f t="shared" si="283"/>
        <v>0.73500000000000054</v>
      </c>
      <c r="J5768" s="134">
        <f>IF('2-E-Communication'!$AL$65="no","",ROUND($I5768,4))</f>
        <v>0.73499999999999999</v>
      </c>
      <c r="K5768" s="134">
        <f>IF('2-E-Communication'!$AL$66="no","",ROUND($I5768,4))</f>
        <v>0.73499999999999999</v>
      </c>
      <c r="L5768" s="134">
        <f>IF('2-E-Communication'!$AL$67="no","",ROUND($I5768,4))</f>
        <v>0.73499999999999999</v>
      </c>
      <c r="M5768" s="134">
        <f>IF('2-E-Communication'!$AL$68="no","",ROUND($I5768,4))</f>
        <v>0.73499999999999999</v>
      </c>
    </row>
    <row r="5769" spans="9:13" x14ac:dyDescent="0.25">
      <c r="I5769" s="134">
        <f t="shared" si="283"/>
        <v>0.73600000000000054</v>
      </c>
      <c r="J5769" s="134">
        <f>IF('2-E-Communication'!$AL$65="no","",ROUND($I5769,4))</f>
        <v>0.73599999999999999</v>
      </c>
      <c r="K5769" s="134">
        <f>IF('2-E-Communication'!$AL$66="no","",ROUND($I5769,4))</f>
        <v>0.73599999999999999</v>
      </c>
      <c r="L5769" s="134">
        <f>IF('2-E-Communication'!$AL$67="no","",ROUND($I5769,4))</f>
        <v>0.73599999999999999</v>
      </c>
      <c r="M5769" s="134">
        <f>IF('2-E-Communication'!$AL$68="no","",ROUND($I5769,4))</f>
        <v>0.73599999999999999</v>
      </c>
    </row>
    <row r="5770" spans="9:13" x14ac:dyDescent="0.25">
      <c r="I5770" s="134">
        <f t="shared" si="283"/>
        <v>0.73700000000000054</v>
      </c>
      <c r="J5770" s="134">
        <f>IF('2-E-Communication'!$AL$65="no","",ROUND($I5770,4))</f>
        <v>0.73699999999999999</v>
      </c>
      <c r="K5770" s="134">
        <f>IF('2-E-Communication'!$AL$66="no","",ROUND($I5770,4))</f>
        <v>0.73699999999999999</v>
      </c>
      <c r="L5770" s="134">
        <f>IF('2-E-Communication'!$AL$67="no","",ROUND($I5770,4))</f>
        <v>0.73699999999999999</v>
      </c>
      <c r="M5770" s="134">
        <f>IF('2-E-Communication'!$AL$68="no","",ROUND($I5770,4))</f>
        <v>0.73699999999999999</v>
      </c>
    </row>
    <row r="5771" spans="9:13" x14ac:dyDescent="0.25">
      <c r="I5771" s="134">
        <f t="shared" si="283"/>
        <v>0.73800000000000054</v>
      </c>
      <c r="J5771" s="134">
        <f>IF('2-E-Communication'!$AL$65="no","",ROUND($I5771,4))</f>
        <v>0.73799999999999999</v>
      </c>
      <c r="K5771" s="134">
        <f>IF('2-E-Communication'!$AL$66="no","",ROUND($I5771,4))</f>
        <v>0.73799999999999999</v>
      </c>
      <c r="L5771" s="134">
        <f>IF('2-E-Communication'!$AL$67="no","",ROUND($I5771,4))</f>
        <v>0.73799999999999999</v>
      </c>
      <c r="M5771" s="134">
        <f>IF('2-E-Communication'!$AL$68="no","",ROUND($I5771,4))</f>
        <v>0.73799999999999999</v>
      </c>
    </row>
    <row r="5772" spans="9:13" x14ac:dyDescent="0.25">
      <c r="I5772" s="134">
        <f t="shared" si="283"/>
        <v>0.73900000000000055</v>
      </c>
      <c r="J5772" s="134">
        <f>IF('2-E-Communication'!$AL$65="no","",ROUND($I5772,4))</f>
        <v>0.73899999999999999</v>
      </c>
      <c r="K5772" s="134">
        <f>IF('2-E-Communication'!$AL$66="no","",ROUND($I5772,4))</f>
        <v>0.73899999999999999</v>
      </c>
      <c r="L5772" s="134">
        <f>IF('2-E-Communication'!$AL$67="no","",ROUND($I5772,4))</f>
        <v>0.73899999999999999</v>
      </c>
      <c r="M5772" s="134">
        <f>IF('2-E-Communication'!$AL$68="no","",ROUND($I5772,4))</f>
        <v>0.73899999999999999</v>
      </c>
    </row>
    <row r="5773" spans="9:13" x14ac:dyDescent="0.25">
      <c r="I5773" s="134">
        <f t="shared" si="283"/>
        <v>0.74000000000000055</v>
      </c>
      <c r="J5773" s="134">
        <f>IF('2-E-Communication'!$AL$65="no","",ROUND($I5773,4))</f>
        <v>0.74</v>
      </c>
      <c r="K5773" s="134">
        <f>IF('2-E-Communication'!$AL$66="no","",ROUND($I5773,4))</f>
        <v>0.74</v>
      </c>
      <c r="L5773" s="134">
        <f>IF('2-E-Communication'!$AL$67="no","",ROUND($I5773,4))</f>
        <v>0.74</v>
      </c>
      <c r="M5773" s="134">
        <f>IF('2-E-Communication'!$AL$68="no","",ROUND($I5773,4))</f>
        <v>0.74</v>
      </c>
    </row>
    <row r="5774" spans="9:13" x14ac:dyDescent="0.25">
      <c r="I5774" s="134">
        <f t="shared" si="283"/>
        <v>0.74100000000000055</v>
      </c>
      <c r="J5774" s="134">
        <f>IF('2-E-Communication'!$AL$65="no","",ROUND($I5774,4))</f>
        <v>0.74099999999999999</v>
      </c>
      <c r="K5774" s="134">
        <f>IF('2-E-Communication'!$AL$66="no","",ROUND($I5774,4))</f>
        <v>0.74099999999999999</v>
      </c>
      <c r="L5774" s="134">
        <f>IF('2-E-Communication'!$AL$67="no","",ROUND($I5774,4))</f>
        <v>0.74099999999999999</v>
      </c>
      <c r="M5774" s="134">
        <f>IF('2-E-Communication'!$AL$68="no","",ROUND($I5774,4))</f>
        <v>0.74099999999999999</v>
      </c>
    </row>
    <row r="5775" spans="9:13" x14ac:dyDescent="0.25">
      <c r="I5775" s="134">
        <f t="shared" si="283"/>
        <v>0.74200000000000055</v>
      </c>
      <c r="J5775" s="134">
        <f>IF('2-E-Communication'!$AL$65="no","",ROUND($I5775,4))</f>
        <v>0.74199999999999999</v>
      </c>
      <c r="K5775" s="134">
        <f>IF('2-E-Communication'!$AL$66="no","",ROUND($I5775,4))</f>
        <v>0.74199999999999999</v>
      </c>
      <c r="L5775" s="134">
        <f>IF('2-E-Communication'!$AL$67="no","",ROUND($I5775,4))</f>
        <v>0.74199999999999999</v>
      </c>
      <c r="M5775" s="134">
        <f>IF('2-E-Communication'!$AL$68="no","",ROUND($I5775,4))</f>
        <v>0.74199999999999999</v>
      </c>
    </row>
    <row r="5776" spans="9:13" x14ac:dyDescent="0.25">
      <c r="I5776" s="134">
        <f t="shared" si="283"/>
        <v>0.74300000000000055</v>
      </c>
      <c r="J5776" s="134">
        <f>IF('2-E-Communication'!$AL$65="no","",ROUND($I5776,4))</f>
        <v>0.74299999999999999</v>
      </c>
      <c r="K5776" s="134">
        <f>IF('2-E-Communication'!$AL$66="no","",ROUND($I5776,4))</f>
        <v>0.74299999999999999</v>
      </c>
      <c r="L5776" s="134">
        <f>IF('2-E-Communication'!$AL$67="no","",ROUND($I5776,4))</f>
        <v>0.74299999999999999</v>
      </c>
      <c r="M5776" s="134">
        <f>IF('2-E-Communication'!$AL$68="no","",ROUND($I5776,4))</f>
        <v>0.74299999999999999</v>
      </c>
    </row>
    <row r="5777" spans="9:13" x14ac:dyDescent="0.25">
      <c r="I5777" s="134">
        <f t="shared" si="283"/>
        <v>0.74400000000000055</v>
      </c>
      <c r="J5777" s="134">
        <f>IF('2-E-Communication'!$AL$65="no","",ROUND($I5777,4))</f>
        <v>0.74399999999999999</v>
      </c>
      <c r="K5777" s="134">
        <f>IF('2-E-Communication'!$AL$66="no","",ROUND($I5777,4))</f>
        <v>0.74399999999999999</v>
      </c>
      <c r="L5777" s="134">
        <f>IF('2-E-Communication'!$AL$67="no","",ROUND($I5777,4))</f>
        <v>0.74399999999999999</v>
      </c>
      <c r="M5777" s="134">
        <f>IF('2-E-Communication'!$AL$68="no","",ROUND($I5777,4))</f>
        <v>0.74399999999999999</v>
      </c>
    </row>
    <row r="5778" spans="9:13" x14ac:dyDescent="0.25">
      <c r="I5778" s="134">
        <f t="shared" si="283"/>
        <v>0.74500000000000055</v>
      </c>
      <c r="J5778" s="134">
        <f>IF('2-E-Communication'!$AL$65="no","",ROUND($I5778,4))</f>
        <v>0.745</v>
      </c>
      <c r="K5778" s="134">
        <f>IF('2-E-Communication'!$AL$66="no","",ROUND($I5778,4))</f>
        <v>0.745</v>
      </c>
      <c r="L5778" s="134">
        <f>IF('2-E-Communication'!$AL$67="no","",ROUND($I5778,4))</f>
        <v>0.745</v>
      </c>
      <c r="M5778" s="134">
        <f>IF('2-E-Communication'!$AL$68="no","",ROUND($I5778,4))</f>
        <v>0.745</v>
      </c>
    </row>
    <row r="5779" spans="9:13" x14ac:dyDescent="0.25">
      <c r="I5779" s="134">
        <f t="shared" si="283"/>
        <v>0.74600000000000055</v>
      </c>
      <c r="J5779" s="134">
        <f>IF('2-E-Communication'!$AL$65="no","",ROUND($I5779,4))</f>
        <v>0.746</v>
      </c>
      <c r="K5779" s="134">
        <f>IF('2-E-Communication'!$AL$66="no","",ROUND($I5779,4))</f>
        <v>0.746</v>
      </c>
      <c r="L5779" s="134">
        <f>IF('2-E-Communication'!$AL$67="no","",ROUND($I5779,4))</f>
        <v>0.746</v>
      </c>
      <c r="M5779" s="134">
        <f>IF('2-E-Communication'!$AL$68="no","",ROUND($I5779,4))</f>
        <v>0.746</v>
      </c>
    </row>
    <row r="5780" spans="9:13" x14ac:dyDescent="0.25">
      <c r="I5780" s="134">
        <f t="shared" si="283"/>
        <v>0.74700000000000055</v>
      </c>
      <c r="J5780" s="134">
        <f>IF('2-E-Communication'!$AL$65="no","",ROUND($I5780,4))</f>
        <v>0.747</v>
      </c>
      <c r="K5780" s="134">
        <f>IF('2-E-Communication'!$AL$66="no","",ROUND($I5780,4))</f>
        <v>0.747</v>
      </c>
      <c r="L5780" s="134">
        <f>IF('2-E-Communication'!$AL$67="no","",ROUND($I5780,4))</f>
        <v>0.747</v>
      </c>
      <c r="M5780" s="134">
        <f>IF('2-E-Communication'!$AL$68="no","",ROUND($I5780,4))</f>
        <v>0.747</v>
      </c>
    </row>
    <row r="5781" spans="9:13" x14ac:dyDescent="0.25">
      <c r="I5781" s="134">
        <f t="shared" si="283"/>
        <v>0.74800000000000055</v>
      </c>
      <c r="J5781" s="134">
        <f>IF('2-E-Communication'!$AL$65="no","",ROUND($I5781,4))</f>
        <v>0.748</v>
      </c>
      <c r="K5781" s="134">
        <f>IF('2-E-Communication'!$AL$66="no","",ROUND($I5781,4))</f>
        <v>0.748</v>
      </c>
      <c r="L5781" s="134">
        <f>IF('2-E-Communication'!$AL$67="no","",ROUND($I5781,4))</f>
        <v>0.748</v>
      </c>
      <c r="M5781" s="134">
        <f>IF('2-E-Communication'!$AL$68="no","",ROUND($I5781,4))</f>
        <v>0.748</v>
      </c>
    </row>
    <row r="5782" spans="9:13" x14ac:dyDescent="0.25">
      <c r="I5782" s="134">
        <f t="shared" si="283"/>
        <v>0.74900000000000055</v>
      </c>
      <c r="J5782" s="134">
        <f>IF('2-E-Communication'!$AL$65="no","",ROUND($I5782,4))</f>
        <v>0.749</v>
      </c>
      <c r="K5782" s="134">
        <f>IF('2-E-Communication'!$AL$66="no","",ROUND($I5782,4))</f>
        <v>0.749</v>
      </c>
      <c r="L5782" s="134">
        <f>IF('2-E-Communication'!$AL$67="no","",ROUND($I5782,4))</f>
        <v>0.749</v>
      </c>
      <c r="M5782" s="134">
        <f>IF('2-E-Communication'!$AL$68="no","",ROUND($I5782,4))</f>
        <v>0.749</v>
      </c>
    </row>
    <row r="5783" spans="9:13" x14ac:dyDescent="0.25">
      <c r="I5783" s="134">
        <f t="shared" si="283"/>
        <v>0.75000000000000056</v>
      </c>
      <c r="J5783" s="134">
        <f>IF('2-E-Communication'!$AL$65="no","",ROUND($I5783,4))</f>
        <v>0.75</v>
      </c>
      <c r="K5783" s="134">
        <f>IF('2-E-Communication'!$AL$66="no","",ROUND($I5783,4))</f>
        <v>0.75</v>
      </c>
      <c r="L5783" s="134">
        <f>IF('2-E-Communication'!$AL$67="no","",ROUND($I5783,4))</f>
        <v>0.75</v>
      </c>
      <c r="M5783" s="134">
        <f>IF('2-E-Communication'!$AL$68="no","",ROUND($I5783,4))</f>
        <v>0.75</v>
      </c>
    </row>
    <row r="5784" spans="9:13" x14ac:dyDescent="0.25">
      <c r="I5784" s="134">
        <f t="shared" si="283"/>
        <v>0.75100000000000056</v>
      </c>
      <c r="J5784" s="134">
        <f>IF('2-E-Communication'!$AL$65="no","",ROUND($I5784,4))</f>
        <v>0.751</v>
      </c>
      <c r="K5784" s="134">
        <f>IF('2-E-Communication'!$AL$66="no","",ROUND($I5784,4))</f>
        <v>0.751</v>
      </c>
      <c r="L5784" s="134">
        <f>IF('2-E-Communication'!$AL$67="no","",ROUND($I5784,4))</f>
        <v>0.751</v>
      </c>
      <c r="M5784" s="134">
        <f>IF('2-E-Communication'!$AL$68="no","",ROUND($I5784,4))</f>
        <v>0.751</v>
      </c>
    </row>
    <row r="5785" spans="9:13" x14ac:dyDescent="0.25">
      <c r="I5785" s="134">
        <f t="shared" si="283"/>
        <v>0.75200000000000056</v>
      </c>
      <c r="J5785" s="134">
        <f>IF('2-E-Communication'!$AL$65="no","",ROUND($I5785,4))</f>
        <v>0.752</v>
      </c>
      <c r="K5785" s="134">
        <f>IF('2-E-Communication'!$AL$66="no","",ROUND($I5785,4))</f>
        <v>0.752</v>
      </c>
      <c r="L5785" s="134">
        <f>IF('2-E-Communication'!$AL$67="no","",ROUND($I5785,4))</f>
        <v>0.752</v>
      </c>
      <c r="M5785" s="134">
        <f>IF('2-E-Communication'!$AL$68="no","",ROUND($I5785,4))</f>
        <v>0.752</v>
      </c>
    </row>
    <row r="5786" spans="9:13" x14ac:dyDescent="0.25">
      <c r="I5786" s="134">
        <f t="shared" si="283"/>
        <v>0.75300000000000056</v>
      </c>
      <c r="J5786" s="134">
        <f>IF('2-E-Communication'!$AL$65="no","",ROUND($I5786,4))</f>
        <v>0.753</v>
      </c>
      <c r="K5786" s="134">
        <f>IF('2-E-Communication'!$AL$66="no","",ROUND($I5786,4))</f>
        <v>0.753</v>
      </c>
      <c r="L5786" s="134">
        <f>IF('2-E-Communication'!$AL$67="no","",ROUND($I5786,4))</f>
        <v>0.753</v>
      </c>
      <c r="M5786" s="134">
        <f>IF('2-E-Communication'!$AL$68="no","",ROUND($I5786,4))</f>
        <v>0.753</v>
      </c>
    </row>
    <row r="5787" spans="9:13" x14ac:dyDescent="0.25">
      <c r="I5787" s="134">
        <f t="shared" si="283"/>
        <v>0.75400000000000056</v>
      </c>
      <c r="J5787" s="134">
        <f>IF('2-E-Communication'!$AL$65="no","",ROUND($I5787,4))</f>
        <v>0.754</v>
      </c>
      <c r="K5787" s="134">
        <f>IF('2-E-Communication'!$AL$66="no","",ROUND($I5787,4))</f>
        <v>0.754</v>
      </c>
      <c r="L5787" s="134">
        <f>IF('2-E-Communication'!$AL$67="no","",ROUND($I5787,4))</f>
        <v>0.754</v>
      </c>
      <c r="M5787" s="134">
        <f>IF('2-E-Communication'!$AL$68="no","",ROUND($I5787,4))</f>
        <v>0.754</v>
      </c>
    </row>
    <row r="5788" spans="9:13" x14ac:dyDescent="0.25">
      <c r="I5788" s="134">
        <f t="shared" si="283"/>
        <v>0.75500000000000056</v>
      </c>
      <c r="J5788" s="134">
        <f>IF('2-E-Communication'!$AL$65="no","",ROUND($I5788,4))</f>
        <v>0.755</v>
      </c>
      <c r="K5788" s="134">
        <f>IF('2-E-Communication'!$AL$66="no","",ROUND($I5788,4))</f>
        <v>0.755</v>
      </c>
      <c r="L5788" s="134">
        <f>IF('2-E-Communication'!$AL$67="no","",ROUND($I5788,4))</f>
        <v>0.755</v>
      </c>
      <c r="M5788" s="134">
        <f>IF('2-E-Communication'!$AL$68="no","",ROUND($I5788,4))</f>
        <v>0.755</v>
      </c>
    </row>
    <row r="5789" spans="9:13" x14ac:dyDescent="0.25">
      <c r="I5789" s="134">
        <f t="shared" si="283"/>
        <v>0.75600000000000056</v>
      </c>
      <c r="J5789" s="134">
        <f>IF('2-E-Communication'!$AL$65="no","",ROUND($I5789,4))</f>
        <v>0.75600000000000001</v>
      </c>
      <c r="K5789" s="134">
        <f>IF('2-E-Communication'!$AL$66="no","",ROUND($I5789,4))</f>
        <v>0.75600000000000001</v>
      </c>
      <c r="L5789" s="134">
        <f>IF('2-E-Communication'!$AL$67="no","",ROUND($I5789,4))</f>
        <v>0.75600000000000001</v>
      </c>
      <c r="M5789" s="134">
        <f>IF('2-E-Communication'!$AL$68="no","",ROUND($I5789,4))</f>
        <v>0.75600000000000001</v>
      </c>
    </row>
    <row r="5790" spans="9:13" x14ac:dyDescent="0.25">
      <c r="I5790" s="134">
        <f t="shared" si="283"/>
        <v>0.75700000000000056</v>
      </c>
      <c r="J5790" s="134">
        <f>IF('2-E-Communication'!$AL$65="no","",ROUND($I5790,4))</f>
        <v>0.75700000000000001</v>
      </c>
      <c r="K5790" s="134">
        <f>IF('2-E-Communication'!$AL$66="no","",ROUND($I5790,4))</f>
        <v>0.75700000000000001</v>
      </c>
      <c r="L5790" s="134">
        <f>IF('2-E-Communication'!$AL$67="no","",ROUND($I5790,4))</f>
        <v>0.75700000000000001</v>
      </c>
      <c r="M5790" s="134">
        <f>IF('2-E-Communication'!$AL$68="no","",ROUND($I5790,4))</f>
        <v>0.75700000000000001</v>
      </c>
    </row>
    <row r="5791" spans="9:13" x14ac:dyDescent="0.25">
      <c r="I5791" s="134">
        <f t="shared" si="283"/>
        <v>0.75800000000000056</v>
      </c>
      <c r="J5791" s="134">
        <f>IF('2-E-Communication'!$AL$65="no","",ROUND($I5791,4))</f>
        <v>0.75800000000000001</v>
      </c>
      <c r="K5791" s="134">
        <f>IF('2-E-Communication'!$AL$66="no","",ROUND($I5791,4))</f>
        <v>0.75800000000000001</v>
      </c>
      <c r="L5791" s="134">
        <f>IF('2-E-Communication'!$AL$67="no","",ROUND($I5791,4))</f>
        <v>0.75800000000000001</v>
      </c>
      <c r="M5791" s="134">
        <f>IF('2-E-Communication'!$AL$68="no","",ROUND($I5791,4))</f>
        <v>0.75800000000000001</v>
      </c>
    </row>
    <row r="5792" spans="9:13" x14ac:dyDescent="0.25">
      <c r="I5792" s="134">
        <f t="shared" si="283"/>
        <v>0.75900000000000056</v>
      </c>
      <c r="J5792" s="134">
        <f>IF('2-E-Communication'!$AL$65="no","",ROUND($I5792,4))</f>
        <v>0.75900000000000001</v>
      </c>
      <c r="K5792" s="134">
        <f>IF('2-E-Communication'!$AL$66="no","",ROUND($I5792,4))</f>
        <v>0.75900000000000001</v>
      </c>
      <c r="L5792" s="134">
        <f>IF('2-E-Communication'!$AL$67="no","",ROUND($I5792,4))</f>
        <v>0.75900000000000001</v>
      </c>
      <c r="M5792" s="134">
        <f>IF('2-E-Communication'!$AL$68="no","",ROUND($I5792,4))</f>
        <v>0.75900000000000001</v>
      </c>
    </row>
    <row r="5793" spans="9:13" x14ac:dyDescent="0.25">
      <c r="I5793" s="134">
        <f t="shared" si="283"/>
        <v>0.76000000000000056</v>
      </c>
      <c r="J5793" s="134">
        <f>IF('2-E-Communication'!$AL$65="no","",ROUND($I5793,4))</f>
        <v>0.76</v>
      </c>
      <c r="K5793" s="134">
        <f>IF('2-E-Communication'!$AL$66="no","",ROUND($I5793,4))</f>
        <v>0.76</v>
      </c>
      <c r="L5793" s="134">
        <f>IF('2-E-Communication'!$AL$67="no","",ROUND($I5793,4))</f>
        <v>0.76</v>
      </c>
      <c r="M5793" s="134">
        <f>IF('2-E-Communication'!$AL$68="no","",ROUND($I5793,4))</f>
        <v>0.76</v>
      </c>
    </row>
    <row r="5794" spans="9:13" x14ac:dyDescent="0.25">
      <c r="I5794" s="134">
        <f t="shared" ref="I5794:I5857" si="284">I5793+0.001</f>
        <v>0.76100000000000056</v>
      </c>
      <c r="J5794" s="134">
        <f>IF('2-E-Communication'!$AL$65="no","",ROUND($I5794,4))</f>
        <v>0.76100000000000001</v>
      </c>
      <c r="K5794" s="134">
        <f>IF('2-E-Communication'!$AL$66="no","",ROUND($I5794,4))</f>
        <v>0.76100000000000001</v>
      </c>
      <c r="L5794" s="134">
        <f>IF('2-E-Communication'!$AL$67="no","",ROUND($I5794,4))</f>
        <v>0.76100000000000001</v>
      </c>
      <c r="M5794" s="134">
        <f>IF('2-E-Communication'!$AL$68="no","",ROUND($I5794,4))</f>
        <v>0.76100000000000001</v>
      </c>
    </row>
    <row r="5795" spans="9:13" x14ac:dyDescent="0.25">
      <c r="I5795" s="134">
        <f t="shared" si="284"/>
        <v>0.76200000000000057</v>
      </c>
      <c r="J5795" s="134">
        <f>IF('2-E-Communication'!$AL$65="no","",ROUND($I5795,4))</f>
        <v>0.76200000000000001</v>
      </c>
      <c r="K5795" s="134">
        <f>IF('2-E-Communication'!$AL$66="no","",ROUND($I5795,4))</f>
        <v>0.76200000000000001</v>
      </c>
      <c r="L5795" s="134">
        <f>IF('2-E-Communication'!$AL$67="no","",ROUND($I5795,4))</f>
        <v>0.76200000000000001</v>
      </c>
      <c r="M5795" s="134">
        <f>IF('2-E-Communication'!$AL$68="no","",ROUND($I5795,4))</f>
        <v>0.76200000000000001</v>
      </c>
    </row>
    <row r="5796" spans="9:13" x14ac:dyDescent="0.25">
      <c r="I5796" s="134">
        <f t="shared" si="284"/>
        <v>0.76300000000000057</v>
      </c>
      <c r="J5796" s="134">
        <f>IF('2-E-Communication'!$AL$65="no","",ROUND($I5796,4))</f>
        <v>0.76300000000000001</v>
      </c>
      <c r="K5796" s="134">
        <f>IF('2-E-Communication'!$AL$66="no","",ROUND($I5796,4))</f>
        <v>0.76300000000000001</v>
      </c>
      <c r="L5796" s="134">
        <f>IF('2-E-Communication'!$AL$67="no","",ROUND($I5796,4))</f>
        <v>0.76300000000000001</v>
      </c>
      <c r="M5796" s="134">
        <f>IF('2-E-Communication'!$AL$68="no","",ROUND($I5796,4))</f>
        <v>0.76300000000000001</v>
      </c>
    </row>
    <row r="5797" spans="9:13" x14ac:dyDescent="0.25">
      <c r="I5797" s="134">
        <f t="shared" si="284"/>
        <v>0.76400000000000057</v>
      </c>
      <c r="J5797" s="134">
        <f>IF('2-E-Communication'!$AL$65="no","",ROUND($I5797,4))</f>
        <v>0.76400000000000001</v>
      </c>
      <c r="K5797" s="134">
        <f>IF('2-E-Communication'!$AL$66="no","",ROUND($I5797,4))</f>
        <v>0.76400000000000001</v>
      </c>
      <c r="L5797" s="134">
        <f>IF('2-E-Communication'!$AL$67="no","",ROUND($I5797,4))</f>
        <v>0.76400000000000001</v>
      </c>
      <c r="M5797" s="134">
        <f>IF('2-E-Communication'!$AL$68="no","",ROUND($I5797,4))</f>
        <v>0.76400000000000001</v>
      </c>
    </row>
    <row r="5798" spans="9:13" x14ac:dyDescent="0.25">
      <c r="I5798" s="134">
        <f t="shared" si="284"/>
        <v>0.76500000000000057</v>
      </c>
      <c r="J5798" s="134">
        <f>IF('2-E-Communication'!$AL$65="no","",ROUND($I5798,4))</f>
        <v>0.76500000000000001</v>
      </c>
      <c r="K5798" s="134">
        <f>IF('2-E-Communication'!$AL$66="no","",ROUND($I5798,4))</f>
        <v>0.76500000000000001</v>
      </c>
      <c r="L5798" s="134">
        <f>IF('2-E-Communication'!$AL$67="no","",ROUND($I5798,4))</f>
        <v>0.76500000000000001</v>
      </c>
      <c r="M5798" s="134">
        <f>IF('2-E-Communication'!$AL$68="no","",ROUND($I5798,4))</f>
        <v>0.76500000000000001</v>
      </c>
    </row>
    <row r="5799" spans="9:13" x14ac:dyDescent="0.25">
      <c r="I5799" s="134">
        <f t="shared" si="284"/>
        <v>0.76600000000000057</v>
      </c>
      <c r="J5799" s="134">
        <f>IF('2-E-Communication'!$AL$65="no","",ROUND($I5799,4))</f>
        <v>0.76600000000000001</v>
      </c>
      <c r="K5799" s="134">
        <f>IF('2-E-Communication'!$AL$66="no","",ROUND($I5799,4))</f>
        <v>0.76600000000000001</v>
      </c>
      <c r="L5799" s="134">
        <f>IF('2-E-Communication'!$AL$67="no","",ROUND($I5799,4))</f>
        <v>0.76600000000000001</v>
      </c>
      <c r="M5799" s="134">
        <f>IF('2-E-Communication'!$AL$68="no","",ROUND($I5799,4))</f>
        <v>0.76600000000000001</v>
      </c>
    </row>
    <row r="5800" spans="9:13" x14ac:dyDescent="0.25">
      <c r="I5800" s="134">
        <f t="shared" si="284"/>
        <v>0.76700000000000057</v>
      </c>
      <c r="J5800" s="134">
        <f>IF('2-E-Communication'!$AL$65="no","",ROUND($I5800,4))</f>
        <v>0.76700000000000002</v>
      </c>
      <c r="K5800" s="134">
        <f>IF('2-E-Communication'!$AL$66="no","",ROUND($I5800,4))</f>
        <v>0.76700000000000002</v>
      </c>
      <c r="L5800" s="134">
        <f>IF('2-E-Communication'!$AL$67="no","",ROUND($I5800,4))</f>
        <v>0.76700000000000002</v>
      </c>
      <c r="M5800" s="134">
        <f>IF('2-E-Communication'!$AL$68="no","",ROUND($I5800,4))</f>
        <v>0.76700000000000002</v>
      </c>
    </row>
    <row r="5801" spans="9:13" x14ac:dyDescent="0.25">
      <c r="I5801" s="134">
        <f t="shared" si="284"/>
        <v>0.76800000000000057</v>
      </c>
      <c r="J5801" s="134">
        <f>IF('2-E-Communication'!$AL$65="no","",ROUND($I5801,4))</f>
        <v>0.76800000000000002</v>
      </c>
      <c r="K5801" s="134">
        <f>IF('2-E-Communication'!$AL$66="no","",ROUND($I5801,4))</f>
        <v>0.76800000000000002</v>
      </c>
      <c r="L5801" s="134">
        <f>IF('2-E-Communication'!$AL$67="no","",ROUND($I5801,4))</f>
        <v>0.76800000000000002</v>
      </c>
      <c r="M5801" s="134">
        <f>IF('2-E-Communication'!$AL$68="no","",ROUND($I5801,4))</f>
        <v>0.76800000000000002</v>
      </c>
    </row>
    <row r="5802" spans="9:13" x14ac:dyDescent="0.25">
      <c r="I5802" s="134">
        <f t="shared" si="284"/>
        <v>0.76900000000000057</v>
      </c>
      <c r="J5802" s="134">
        <f>IF('2-E-Communication'!$AL$65="no","",ROUND($I5802,4))</f>
        <v>0.76900000000000002</v>
      </c>
      <c r="K5802" s="134">
        <f>IF('2-E-Communication'!$AL$66="no","",ROUND($I5802,4))</f>
        <v>0.76900000000000002</v>
      </c>
      <c r="L5802" s="134">
        <f>IF('2-E-Communication'!$AL$67="no","",ROUND($I5802,4))</f>
        <v>0.76900000000000002</v>
      </c>
      <c r="M5802" s="134">
        <f>IF('2-E-Communication'!$AL$68="no","",ROUND($I5802,4))</f>
        <v>0.76900000000000002</v>
      </c>
    </row>
    <row r="5803" spans="9:13" x14ac:dyDescent="0.25">
      <c r="I5803" s="134">
        <f t="shared" si="284"/>
        <v>0.77000000000000057</v>
      </c>
      <c r="J5803" s="134">
        <f>IF('2-E-Communication'!$AL$65="no","",ROUND($I5803,4))</f>
        <v>0.77</v>
      </c>
      <c r="K5803" s="134">
        <f>IF('2-E-Communication'!$AL$66="no","",ROUND($I5803,4))</f>
        <v>0.77</v>
      </c>
      <c r="L5803" s="134">
        <f>IF('2-E-Communication'!$AL$67="no","",ROUND($I5803,4))</f>
        <v>0.77</v>
      </c>
      <c r="M5803" s="134">
        <f>IF('2-E-Communication'!$AL$68="no","",ROUND($I5803,4))</f>
        <v>0.77</v>
      </c>
    </row>
    <row r="5804" spans="9:13" x14ac:dyDescent="0.25">
      <c r="I5804" s="134">
        <f t="shared" si="284"/>
        <v>0.77100000000000057</v>
      </c>
      <c r="J5804" s="134">
        <f>IF('2-E-Communication'!$AL$65="no","",ROUND($I5804,4))</f>
        <v>0.77100000000000002</v>
      </c>
      <c r="K5804" s="134">
        <f>IF('2-E-Communication'!$AL$66="no","",ROUND($I5804,4))</f>
        <v>0.77100000000000002</v>
      </c>
      <c r="L5804" s="134">
        <f>IF('2-E-Communication'!$AL$67="no","",ROUND($I5804,4))</f>
        <v>0.77100000000000002</v>
      </c>
      <c r="M5804" s="134">
        <f>IF('2-E-Communication'!$AL$68="no","",ROUND($I5804,4))</f>
        <v>0.77100000000000002</v>
      </c>
    </row>
    <row r="5805" spans="9:13" x14ac:dyDescent="0.25">
      <c r="I5805" s="134">
        <f t="shared" si="284"/>
        <v>0.77200000000000057</v>
      </c>
      <c r="J5805" s="134">
        <f>IF('2-E-Communication'!$AL$65="no","",ROUND($I5805,4))</f>
        <v>0.77200000000000002</v>
      </c>
      <c r="K5805" s="134">
        <f>IF('2-E-Communication'!$AL$66="no","",ROUND($I5805,4))</f>
        <v>0.77200000000000002</v>
      </c>
      <c r="L5805" s="134">
        <f>IF('2-E-Communication'!$AL$67="no","",ROUND($I5805,4))</f>
        <v>0.77200000000000002</v>
      </c>
      <c r="M5805" s="134">
        <f>IF('2-E-Communication'!$AL$68="no","",ROUND($I5805,4))</f>
        <v>0.77200000000000002</v>
      </c>
    </row>
    <row r="5806" spans="9:13" x14ac:dyDescent="0.25">
      <c r="I5806" s="134">
        <f t="shared" si="284"/>
        <v>0.77300000000000058</v>
      </c>
      <c r="J5806" s="134">
        <f>IF('2-E-Communication'!$AL$65="no","",ROUND($I5806,4))</f>
        <v>0.77300000000000002</v>
      </c>
      <c r="K5806" s="134">
        <f>IF('2-E-Communication'!$AL$66="no","",ROUND($I5806,4))</f>
        <v>0.77300000000000002</v>
      </c>
      <c r="L5806" s="134">
        <f>IF('2-E-Communication'!$AL$67="no","",ROUND($I5806,4))</f>
        <v>0.77300000000000002</v>
      </c>
      <c r="M5806" s="134">
        <f>IF('2-E-Communication'!$AL$68="no","",ROUND($I5806,4))</f>
        <v>0.77300000000000002</v>
      </c>
    </row>
    <row r="5807" spans="9:13" x14ac:dyDescent="0.25">
      <c r="I5807" s="134">
        <f t="shared" si="284"/>
        <v>0.77400000000000058</v>
      </c>
      <c r="J5807" s="134">
        <f>IF('2-E-Communication'!$AL$65="no","",ROUND($I5807,4))</f>
        <v>0.77400000000000002</v>
      </c>
      <c r="K5807" s="134">
        <f>IF('2-E-Communication'!$AL$66="no","",ROUND($I5807,4))</f>
        <v>0.77400000000000002</v>
      </c>
      <c r="L5807" s="134">
        <f>IF('2-E-Communication'!$AL$67="no","",ROUND($I5807,4))</f>
        <v>0.77400000000000002</v>
      </c>
      <c r="M5807" s="134">
        <f>IF('2-E-Communication'!$AL$68="no","",ROUND($I5807,4))</f>
        <v>0.77400000000000002</v>
      </c>
    </row>
    <row r="5808" spans="9:13" x14ac:dyDescent="0.25">
      <c r="I5808" s="134">
        <f t="shared" si="284"/>
        <v>0.77500000000000058</v>
      </c>
      <c r="J5808" s="134">
        <f>IF('2-E-Communication'!$AL$65="no","",ROUND($I5808,4))</f>
        <v>0.77500000000000002</v>
      </c>
      <c r="K5808" s="134">
        <f>IF('2-E-Communication'!$AL$66="no","",ROUND($I5808,4))</f>
        <v>0.77500000000000002</v>
      </c>
      <c r="L5808" s="134">
        <f>IF('2-E-Communication'!$AL$67="no","",ROUND($I5808,4))</f>
        <v>0.77500000000000002</v>
      </c>
      <c r="M5808" s="134">
        <f>IF('2-E-Communication'!$AL$68="no","",ROUND($I5808,4))</f>
        <v>0.77500000000000002</v>
      </c>
    </row>
    <row r="5809" spans="9:13" x14ac:dyDescent="0.25">
      <c r="I5809" s="134">
        <f t="shared" si="284"/>
        <v>0.77600000000000058</v>
      </c>
      <c r="J5809" s="134">
        <f>IF('2-E-Communication'!$AL$65="no","",ROUND($I5809,4))</f>
        <v>0.77600000000000002</v>
      </c>
      <c r="K5809" s="134">
        <f>IF('2-E-Communication'!$AL$66="no","",ROUND($I5809,4))</f>
        <v>0.77600000000000002</v>
      </c>
      <c r="L5809" s="134">
        <f>IF('2-E-Communication'!$AL$67="no","",ROUND($I5809,4))</f>
        <v>0.77600000000000002</v>
      </c>
      <c r="M5809" s="134">
        <f>IF('2-E-Communication'!$AL$68="no","",ROUND($I5809,4))</f>
        <v>0.77600000000000002</v>
      </c>
    </row>
    <row r="5810" spans="9:13" x14ac:dyDescent="0.25">
      <c r="I5810" s="134">
        <f t="shared" si="284"/>
        <v>0.77700000000000058</v>
      </c>
      <c r="J5810" s="134">
        <f>IF('2-E-Communication'!$AL$65="no","",ROUND($I5810,4))</f>
        <v>0.77700000000000002</v>
      </c>
      <c r="K5810" s="134">
        <f>IF('2-E-Communication'!$AL$66="no","",ROUND($I5810,4))</f>
        <v>0.77700000000000002</v>
      </c>
      <c r="L5810" s="134">
        <f>IF('2-E-Communication'!$AL$67="no","",ROUND($I5810,4))</f>
        <v>0.77700000000000002</v>
      </c>
      <c r="M5810" s="134">
        <f>IF('2-E-Communication'!$AL$68="no","",ROUND($I5810,4))</f>
        <v>0.77700000000000002</v>
      </c>
    </row>
    <row r="5811" spans="9:13" x14ac:dyDescent="0.25">
      <c r="I5811" s="134">
        <f t="shared" si="284"/>
        <v>0.77800000000000058</v>
      </c>
      <c r="J5811" s="134">
        <f>IF('2-E-Communication'!$AL$65="no","",ROUND($I5811,4))</f>
        <v>0.77800000000000002</v>
      </c>
      <c r="K5811" s="134">
        <f>IF('2-E-Communication'!$AL$66="no","",ROUND($I5811,4))</f>
        <v>0.77800000000000002</v>
      </c>
      <c r="L5811" s="134">
        <f>IF('2-E-Communication'!$AL$67="no","",ROUND($I5811,4))</f>
        <v>0.77800000000000002</v>
      </c>
      <c r="M5811" s="134">
        <f>IF('2-E-Communication'!$AL$68="no","",ROUND($I5811,4))</f>
        <v>0.77800000000000002</v>
      </c>
    </row>
    <row r="5812" spans="9:13" x14ac:dyDescent="0.25">
      <c r="I5812" s="134">
        <f t="shared" si="284"/>
        <v>0.77900000000000058</v>
      </c>
      <c r="J5812" s="134">
        <f>IF('2-E-Communication'!$AL$65="no","",ROUND($I5812,4))</f>
        <v>0.77900000000000003</v>
      </c>
      <c r="K5812" s="134">
        <f>IF('2-E-Communication'!$AL$66="no","",ROUND($I5812,4))</f>
        <v>0.77900000000000003</v>
      </c>
      <c r="L5812" s="134">
        <f>IF('2-E-Communication'!$AL$67="no","",ROUND($I5812,4))</f>
        <v>0.77900000000000003</v>
      </c>
      <c r="M5812" s="134">
        <f>IF('2-E-Communication'!$AL$68="no","",ROUND($I5812,4))</f>
        <v>0.77900000000000003</v>
      </c>
    </row>
    <row r="5813" spans="9:13" x14ac:dyDescent="0.25">
      <c r="I5813" s="134">
        <f t="shared" si="284"/>
        <v>0.78000000000000058</v>
      </c>
      <c r="J5813" s="134">
        <f>IF('2-E-Communication'!$AL$65="no","",ROUND($I5813,4))</f>
        <v>0.78</v>
      </c>
      <c r="K5813" s="134">
        <f>IF('2-E-Communication'!$AL$66="no","",ROUND($I5813,4))</f>
        <v>0.78</v>
      </c>
      <c r="L5813" s="134">
        <f>IF('2-E-Communication'!$AL$67="no","",ROUND($I5813,4))</f>
        <v>0.78</v>
      </c>
      <c r="M5813" s="134">
        <f>IF('2-E-Communication'!$AL$68="no","",ROUND($I5813,4))</f>
        <v>0.78</v>
      </c>
    </row>
    <row r="5814" spans="9:13" x14ac:dyDescent="0.25">
      <c r="I5814" s="134">
        <f t="shared" si="284"/>
        <v>0.78100000000000058</v>
      </c>
      <c r="J5814" s="134">
        <f>IF('2-E-Communication'!$AL$65="no","",ROUND($I5814,4))</f>
        <v>0.78100000000000003</v>
      </c>
      <c r="K5814" s="134">
        <f>IF('2-E-Communication'!$AL$66="no","",ROUND($I5814,4))</f>
        <v>0.78100000000000003</v>
      </c>
      <c r="L5814" s="134">
        <f>IF('2-E-Communication'!$AL$67="no","",ROUND($I5814,4))</f>
        <v>0.78100000000000003</v>
      </c>
      <c r="M5814" s="134">
        <f>IF('2-E-Communication'!$AL$68="no","",ROUND($I5814,4))</f>
        <v>0.78100000000000003</v>
      </c>
    </row>
    <row r="5815" spans="9:13" x14ac:dyDescent="0.25">
      <c r="I5815" s="134">
        <f t="shared" si="284"/>
        <v>0.78200000000000058</v>
      </c>
      <c r="J5815" s="134">
        <f>IF('2-E-Communication'!$AL$65="no","",ROUND($I5815,4))</f>
        <v>0.78200000000000003</v>
      </c>
      <c r="K5815" s="134">
        <f>IF('2-E-Communication'!$AL$66="no","",ROUND($I5815,4))</f>
        <v>0.78200000000000003</v>
      </c>
      <c r="L5815" s="134">
        <f>IF('2-E-Communication'!$AL$67="no","",ROUND($I5815,4))</f>
        <v>0.78200000000000003</v>
      </c>
      <c r="M5815" s="134">
        <f>IF('2-E-Communication'!$AL$68="no","",ROUND($I5815,4))</f>
        <v>0.78200000000000003</v>
      </c>
    </row>
    <row r="5816" spans="9:13" x14ac:dyDescent="0.25">
      <c r="I5816" s="134">
        <f t="shared" si="284"/>
        <v>0.78300000000000058</v>
      </c>
      <c r="J5816" s="134">
        <f>IF('2-E-Communication'!$AL$65="no","",ROUND($I5816,4))</f>
        <v>0.78300000000000003</v>
      </c>
      <c r="K5816" s="134">
        <f>IF('2-E-Communication'!$AL$66="no","",ROUND($I5816,4))</f>
        <v>0.78300000000000003</v>
      </c>
      <c r="L5816" s="134">
        <f>IF('2-E-Communication'!$AL$67="no","",ROUND($I5816,4))</f>
        <v>0.78300000000000003</v>
      </c>
      <c r="M5816" s="134">
        <f>IF('2-E-Communication'!$AL$68="no","",ROUND($I5816,4))</f>
        <v>0.78300000000000003</v>
      </c>
    </row>
    <row r="5817" spans="9:13" x14ac:dyDescent="0.25">
      <c r="I5817" s="134">
        <f t="shared" si="284"/>
        <v>0.78400000000000059</v>
      </c>
      <c r="J5817" s="134">
        <f>IF('2-E-Communication'!$AL$65="no","",ROUND($I5817,4))</f>
        <v>0.78400000000000003</v>
      </c>
      <c r="K5817" s="134">
        <f>IF('2-E-Communication'!$AL$66="no","",ROUND($I5817,4))</f>
        <v>0.78400000000000003</v>
      </c>
      <c r="L5817" s="134">
        <f>IF('2-E-Communication'!$AL$67="no","",ROUND($I5817,4))</f>
        <v>0.78400000000000003</v>
      </c>
      <c r="M5817" s="134">
        <f>IF('2-E-Communication'!$AL$68="no","",ROUND($I5817,4))</f>
        <v>0.78400000000000003</v>
      </c>
    </row>
    <row r="5818" spans="9:13" x14ac:dyDescent="0.25">
      <c r="I5818" s="134">
        <f t="shared" si="284"/>
        <v>0.78500000000000059</v>
      </c>
      <c r="J5818" s="134">
        <f>IF('2-E-Communication'!$AL$65="no","",ROUND($I5818,4))</f>
        <v>0.78500000000000003</v>
      </c>
      <c r="K5818" s="134">
        <f>IF('2-E-Communication'!$AL$66="no","",ROUND($I5818,4))</f>
        <v>0.78500000000000003</v>
      </c>
      <c r="L5818" s="134">
        <f>IF('2-E-Communication'!$AL$67="no","",ROUND($I5818,4))</f>
        <v>0.78500000000000003</v>
      </c>
      <c r="M5818" s="134">
        <f>IF('2-E-Communication'!$AL$68="no","",ROUND($I5818,4))</f>
        <v>0.78500000000000003</v>
      </c>
    </row>
    <row r="5819" spans="9:13" x14ac:dyDescent="0.25">
      <c r="I5819" s="134">
        <f t="shared" si="284"/>
        <v>0.78600000000000059</v>
      </c>
      <c r="J5819" s="134">
        <f>IF('2-E-Communication'!$AL$65="no","",ROUND($I5819,4))</f>
        <v>0.78600000000000003</v>
      </c>
      <c r="K5819" s="134">
        <f>IF('2-E-Communication'!$AL$66="no","",ROUND($I5819,4))</f>
        <v>0.78600000000000003</v>
      </c>
      <c r="L5819" s="134">
        <f>IF('2-E-Communication'!$AL$67="no","",ROUND($I5819,4))</f>
        <v>0.78600000000000003</v>
      </c>
      <c r="M5819" s="134">
        <f>IF('2-E-Communication'!$AL$68="no","",ROUND($I5819,4))</f>
        <v>0.78600000000000003</v>
      </c>
    </row>
    <row r="5820" spans="9:13" x14ac:dyDescent="0.25">
      <c r="I5820" s="134">
        <f t="shared" si="284"/>
        <v>0.78700000000000059</v>
      </c>
      <c r="J5820" s="134">
        <f>IF('2-E-Communication'!$AL$65="no","",ROUND($I5820,4))</f>
        <v>0.78700000000000003</v>
      </c>
      <c r="K5820" s="134">
        <f>IF('2-E-Communication'!$AL$66="no","",ROUND($I5820,4))</f>
        <v>0.78700000000000003</v>
      </c>
      <c r="L5820" s="134">
        <f>IF('2-E-Communication'!$AL$67="no","",ROUND($I5820,4))</f>
        <v>0.78700000000000003</v>
      </c>
      <c r="M5820" s="134">
        <f>IF('2-E-Communication'!$AL$68="no","",ROUND($I5820,4))</f>
        <v>0.78700000000000003</v>
      </c>
    </row>
    <row r="5821" spans="9:13" x14ac:dyDescent="0.25">
      <c r="I5821" s="134">
        <f t="shared" si="284"/>
        <v>0.78800000000000059</v>
      </c>
      <c r="J5821" s="134">
        <f>IF('2-E-Communication'!$AL$65="no","",ROUND($I5821,4))</f>
        <v>0.78800000000000003</v>
      </c>
      <c r="K5821" s="134">
        <f>IF('2-E-Communication'!$AL$66="no","",ROUND($I5821,4))</f>
        <v>0.78800000000000003</v>
      </c>
      <c r="L5821" s="134">
        <f>IF('2-E-Communication'!$AL$67="no","",ROUND($I5821,4))</f>
        <v>0.78800000000000003</v>
      </c>
      <c r="M5821" s="134">
        <f>IF('2-E-Communication'!$AL$68="no","",ROUND($I5821,4))</f>
        <v>0.78800000000000003</v>
      </c>
    </row>
    <row r="5822" spans="9:13" x14ac:dyDescent="0.25">
      <c r="I5822" s="134">
        <f t="shared" si="284"/>
        <v>0.78900000000000059</v>
      </c>
      <c r="J5822" s="134">
        <f>IF('2-E-Communication'!$AL$65="no","",ROUND($I5822,4))</f>
        <v>0.78900000000000003</v>
      </c>
      <c r="K5822" s="134">
        <f>IF('2-E-Communication'!$AL$66="no","",ROUND($I5822,4))</f>
        <v>0.78900000000000003</v>
      </c>
      <c r="L5822" s="134">
        <f>IF('2-E-Communication'!$AL$67="no","",ROUND($I5822,4))</f>
        <v>0.78900000000000003</v>
      </c>
      <c r="M5822" s="134">
        <f>IF('2-E-Communication'!$AL$68="no","",ROUND($I5822,4))</f>
        <v>0.78900000000000003</v>
      </c>
    </row>
    <row r="5823" spans="9:13" x14ac:dyDescent="0.25">
      <c r="I5823" s="134">
        <f t="shared" si="284"/>
        <v>0.79000000000000059</v>
      </c>
      <c r="J5823" s="134">
        <f>IF('2-E-Communication'!$AL$65="no","",ROUND($I5823,4))</f>
        <v>0.79</v>
      </c>
      <c r="K5823" s="134">
        <f>IF('2-E-Communication'!$AL$66="no","",ROUND($I5823,4))</f>
        <v>0.79</v>
      </c>
      <c r="L5823" s="134">
        <f>IF('2-E-Communication'!$AL$67="no","",ROUND($I5823,4))</f>
        <v>0.79</v>
      </c>
      <c r="M5823" s="134">
        <f>IF('2-E-Communication'!$AL$68="no","",ROUND($I5823,4))</f>
        <v>0.79</v>
      </c>
    </row>
    <row r="5824" spans="9:13" x14ac:dyDescent="0.25">
      <c r="I5824" s="134">
        <f t="shared" si="284"/>
        <v>0.79100000000000059</v>
      </c>
      <c r="J5824" s="134">
        <f>IF('2-E-Communication'!$AL$65="no","",ROUND($I5824,4))</f>
        <v>0.79100000000000004</v>
      </c>
      <c r="K5824" s="134">
        <f>IF('2-E-Communication'!$AL$66="no","",ROUND($I5824,4))</f>
        <v>0.79100000000000004</v>
      </c>
      <c r="L5824" s="134">
        <f>IF('2-E-Communication'!$AL$67="no","",ROUND($I5824,4))</f>
        <v>0.79100000000000004</v>
      </c>
      <c r="M5824" s="134">
        <f>IF('2-E-Communication'!$AL$68="no","",ROUND($I5824,4))</f>
        <v>0.79100000000000004</v>
      </c>
    </row>
    <row r="5825" spans="9:13" x14ac:dyDescent="0.25">
      <c r="I5825" s="134">
        <f t="shared" si="284"/>
        <v>0.79200000000000059</v>
      </c>
      <c r="J5825" s="134">
        <f>IF('2-E-Communication'!$AL$65="no","",ROUND($I5825,4))</f>
        <v>0.79200000000000004</v>
      </c>
      <c r="K5825" s="134">
        <f>IF('2-E-Communication'!$AL$66="no","",ROUND($I5825,4))</f>
        <v>0.79200000000000004</v>
      </c>
      <c r="L5825" s="134">
        <f>IF('2-E-Communication'!$AL$67="no","",ROUND($I5825,4))</f>
        <v>0.79200000000000004</v>
      </c>
      <c r="M5825" s="134">
        <f>IF('2-E-Communication'!$AL$68="no","",ROUND($I5825,4))</f>
        <v>0.79200000000000004</v>
      </c>
    </row>
    <row r="5826" spans="9:13" x14ac:dyDescent="0.25">
      <c r="I5826" s="134">
        <f t="shared" si="284"/>
        <v>0.79300000000000059</v>
      </c>
      <c r="J5826" s="134">
        <f>IF('2-E-Communication'!$AL$65="no","",ROUND($I5826,4))</f>
        <v>0.79300000000000004</v>
      </c>
      <c r="K5826" s="134">
        <f>IF('2-E-Communication'!$AL$66="no","",ROUND($I5826,4))</f>
        <v>0.79300000000000004</v>
      </c>
      <c r="L5826" s="134">
        <f>IF('2-E-Communication'!$AL$67="no","",ROUND($I5826,4))</f>
        <v>0.79300000000000004</v>
      </c>
      <c r="M5826" s="134">
        <f>IF('2-E-Communication'!$AL$68="no","",ROUND($I5826,4))</f>
        <v>0.79300000000000004</v>
      </c>
    </row>
    <row r="5827" spans="9:13" x14ac:dyDescent="0.25">
      <c r="I5827" s="134">
        <f t="shared" si="284"/>
        <v>0.79400000000000059</v>
      </c>
      <c r="J5827" s="134">
        <f>IF('2-E-Communication'!$AL$65="no","",ROUND($I5827,4))</f>
        <v>0.79400000000000004</v>
      </c>
      <c r="K5827" s="134">
        <f>IF('2-E-Communication'!$AL$66="no","",ROUND($I5827,4))</f>
        <v>0.79400000000000004</v>
      </c>
      <c r="L5827" s="134">
        <f>IF('2-E-Communication'!$AL$67="no","",ROUND($I5827,4))</f>
        <v>0.79400000000000004</v>
      </c>
      <c r="M5827" s="134">
        <f>IF('2-E-Communication'!$AL$68="no","",ROUND($I5827,4))</f>
        <v>0.79400000000000004</v>
      </c>
    </row>
    <row r="5828" spans="9:13" x14ac:dyDescent="0.25">
      <c r="I5828" s="134">
        <f t="shared" si="284"/>
        <v>0.7950000000000006</v>
      </c>
      <c r="J5828" s="134">
        <f>IF('2-E-Communication'!$AL$65="no","",ROUND($I5828,4))</f>
        <v>0.79500000000000004</v>
      </c>
      <c r="K5828" s="134">
        <f>IF('2-E-Communication'!$AL$66="no","",ROUND($I5828,4))</f>
        <v>0.79500000000000004</v>
      </c>
      <c r="L5828" s="134">
        <f>IF('2-E-Communication'!$AL$67="no","",ROUND($I5828,4))</f>
        <v>0.79500000000000004</v>
      </c>
      <c r="M5828" s="134">
        <f>IF('2-E-Communication'!$AL$68="no","",ROUND($I5828,4))</f>
        <v>0.79500000000000004</v>
      </c>
    </row>
    <row r="5829" spans="9:13" x14ac:dyDescent="0.25">
      <c r="I5829" s="134">
        <f t="shared" si="284"/>
        <v>0.7960000000000006</v>
      </c>
      <c r="J5829" s="134">
        <f>IF('2-E-Communication'!$AL$65="no","",ROUND($I5829,4))</f>
        <v>0.79600000000000004</v>
      </c>
      <c r="K5829" s="134">
        <f>IF('2-E-Communication'!$AL$66="no","",ROUND($I5829,4))</f>
        <v>0.79600000000000004</v>
      </c>
      <c r="L5829" s="134">
        <f>IF('2-E-Communication'!$AL$67="no","",ROUND($I5829,4))</f>
        <v>0.79600000000000004</v>
      </c>
      <c r="M5829" s="134">
        <f>IF('2-E-Communication'!$AL$68="no","",ROUND($I5829,4))</f>
        <v>0.79600000000000004</v>
      </c>
    </row>
    <row r="5830" spans="9:13" x14ac:dyDescent="0.25">
      <c r="I5830" s="134">
        <f t="shared" si="284"/>
        <v>0.7970000000000006</v>
      </c>
      <c r="J5830" s="134">
        <f>IF('2-E-Communication'!$AL$65="no","",ROUND($I5830,4))</f>
        <v>0.79700000000000004</v>
      </c>
      <c r="K5830" s="134">
        <f>IF('2-E-Communication'!$AL$66="no","",ROUND($I5830,4))</f>
        <v>0.79700000000000004</v>
      </c>
      <c r="L5830" s="134">
        <f>IF('2-E-Communication'!$AL$67="no","",ROUND($I5830,4))</f>
        <v>0.79700000000000004</v>
      </c>
      <c r="M5830" s="134">
        <f>IF('2-E-Communication'!$AL$68="no","",ROUND($I5830,4))</f>
        <v>0.79700000000000004</v>
      </c>
    </row>
    <row r="5831" spans="9:13" x14ac:dyDescent="0.25">
      <c r="I5831" s="134">
        <f t="shared" si="284"/>
        <v>0.7980000000000006</v>
      </c>
      <c r="J5831" s="134">
        <f>IF('2-E-Communication'!$AL$65="no","",ROUND($I5831,4))</f>
        <v>0.79800000000000004</v>
      </c>
      <c r="K5831" s="134">
        <f>IF('2-E-Communication'!$AL$66="no","",ROUND($I5831,4))</f>
        <v>0.79800000000000004</v>
      </c>
      <c r="L5831" s="134">
        <f>IF('2-E-Communication'!$AL$67="no","",ROUND($I5831,4))</f>
        <v>0.79800000000000004</v>
      </c>
      <c r="M5831" s="134">
        <f>IF('2-E-Communication'!$AL$68="no","",ROUND($I5831,4))</f>
        <v>0.79800000000000004</v>
      </c>
    </row>
    <row r="5832" spans="9:13" x14ac:dyDescent="0.25">
      <c r="I5832" s="134">
        <f t="shared" si="284"/>
        <v>0.7990000000000006</v>
      </c>
      <c r="J5832" s="134">
        <f>IF('2-E-Communication'!$AL$65="no","",ROUND($I5832,4))</f>
        <v>0.79900000000000004</v>
      </c>
      <c r="K5832" s="134">
        <f>IF('2-E-Communication'!$AL$66="no","",ROUND($I5832,4))</f>
        <v>0.79900000000000004</v>
      </c>
      <c r="L5832" s="134">
        <f>IF('2-E-Communication'!$AL$67="no","",ROUND($I5832,4))</f>
        <v>0.79900000000000004</v>
      </c>
      <c r="M5832" s="134">
        <f>IF('2-E-Communication'!$AL$68="no","",ROUND($I5832,4))</f>
        <v>0.79900000000000004</v>
      </c>
    </row>
    <row r="5833" spans="9:13" x14ac:dyDescent="0.25">
      <c r="I5833" s="134">
        <f t="shared" si="284"/>
        <v>0.8000000000000006</v>
      </c>
      <c r="J5833" s="134">
        <f>IF('2-E-Communication'!$AL$65="no","",ROUND($I5833,4))</f>
        <v>0.8</v>
      </c>
      <c r="K5833" s="134">
        <f>IF('2-E-Communication'!$AL$66="no","",ROUND($I5833,4))</f>
        <v>0.8</v>
      </c>
      <c r="L5833" s="134">
        <f>IF('2-E-Communication'!$AL$67="no","",ROUND($I5833,4))</f>
        <v>0.8</v>
      </c>
      <c r="M5833" s="134">
        <f>IF('2-E-Communication'!$AL$68="no","",ROUND($I5833,4))</f>
        <v>0.8</v>
      </c>
    </row>
    <row r="5834" spans="9:13" x14ac:dyDescent="0.25">
      <c r="I5834" s="134">
        <f t="shared" si="284"/>
        <v>0.8010000000000006</v>
      </c>
      <c r="J5834" s="134">
        <f>IF('2-E-Communication'!$AL$65="no","",ROUND($I5834,4))</f>
        <v>0.80100000000000005</v>
      </c>
      <c r="K5834" s="134">
        <f>IF('2-E-Communication'!$AL$66="no","",ROUND($I5834,4))</f>
        <v>0.80100000000000005</v>
      </c>
      <c r="L5834" s="134">
        <f>IF('2-E-Communication'!$AL$67="no","",ROUND($I5834,4))</f>
        <v>0.80100000000000005</v>
      </c>
      <c r="M5834" s="134">
        <f>IF('2-E-Communication'!$AL$68="no","",ROUND($I5834,4))</f>
        <v>0.80100000000000005</v>
      </c>
    </row>
    <row r="5835" spans="9:13" x14ac:dyDescent="0.25">
      <c r="I5835" s="134">
        <f t="shared" si="284"/>
        <v>0.8020000000000006</v>
      </c>
      <c r="J5835" s="134">
        <f>IF('2-E-Communication'!$AL$65="no","",ROUND($I5835,4))</f>
        <v>0.80200000000000005</v>
      </c>
      <c r="K5835" s="134">
        <f>IF('2-E-Communication'!$AL$66="no","",ROUND($I5835,4))</f>
        <v>0.80200000000000005</v>
      </c>
      <c r="L5835" s="134">
        <f>IF('2-E-Communication'!$AL$67="no","",ROUND($I5835,4))</f>
        <v>0.80200000000000005</v>
      </c>
      <c r="M5835" s="134">
        <f>IF('2-E-Communication'!$AL$68="no","",ROUND($I5835,4))</f>
        <v>0.80200000000000005</v>
      </c>
    </row>
    <row r="5836" spans="9:13" x14ac:dyDescent="0.25">
      <c r="I5836" s="134">
        <f t="shared" si="284"/>
        <v>0.8030000000000006</v>
      </c>
      <c r="J5836" s="134">
        <f>IF('2-E-Communication'!$AL$65="no","",ROUND($I5836,4))</f>
        <v>0.80300000000000005</v>
      </c>
      <c r="K5836" s="134">
        <f>IF('2-E-Communication'!$AL$66="no","",ROUND($I5836,4))</f>
        <v>0.80300000000000005</v>
      </c>
      <c r="L5836" s="134">
        <f>IF('2-E-Communication'!$AL$67="no","",ROUND($I5836,4))</f>
        <v>0.80300000000000005</v>
      </c>
      <c r="M5836" s="134">
        <f>IF('2-E-Communication'!$AL$68="no","",ROUND($I5836,4))</f>
        <v>0.80300000000000005</v>
      </c>
    </row>
    <row r="5837" spans="9:13" x14ac:dyDescent="0.25">
      <c r="I5837" s="134">
        <f t="shared" si="284"/>
        <v>0.8040000000000006</v>
      </c>
      <c r="J5837" s="134">
        <f>IF('2-E-Communication'!$AL$65="no","",ROUND($I5837,4))</f>
        <v>0.80400000000000005</v>
      </c>
      <c r="K5837" s="134">
        <f>IF('2-E-Communication'!$AL$66="no","",ROUND($I5837,4))</f>
        <v>0.80400000000000005</v>
      </c>
      <c r="L5837" s="134">
        <f>IF('2-E-Communication'!$AL$67="no","",ROUND($I5837,4))</f>
        <v>0.80400000000000005</v>
      </c>
      <c r="M5837" s="134">
        <f>IF('2-E-Communication'!$AL$68="no","",ROUND($I5837,4))</f>
        <v>0.80400000000000005</v>
      </c>
    </row>
    <row r="5838" spans="9:13" x14ac:dyDescent="0.25">
      <c r="I5838" s="134">
        <f t="shared" si="284"/>
        <v>0.8050000000000006</v>
      </c>
      <c r="J5838" s="134">
        <f>IF('2-E-Communication'!$AL$65="no","",ROUND($I5838,4))</f>
        <v>0.80500000000000005</v>
      </c>
      <c r="K5838" s="134">
        <f>IF('2-E-Communication'!$AL$66="no","",ROUND($I5838,4))</f>
        <v>0.80500000000000005</v>
      </c>
      <c r="L5838" s="134">
        <f>IF('2-E-Communication'!$AL$67="no","",ROUND($I5838,4))</f>
        <v>0.80500000000000005</v>
      </c>
      <c r="M5838" s="134">
        <f>IF('2-E-Communication'!$AL$68="no","",ROUND($I5838,4))</f>
        <v>0.80500000000000005</v>
      </c>
    </row>
    <row r="5839" spans="9:13" x14ac:dyDescent="0.25">
      <c r="I5839" s="134">
        <f t="shared" si="284"/>
        <v>0.8060000000000006</v>
      </c>
      <c r="J5839" s="134">
        <f>IF('2-E-Communication'!$AL$65="no","",ROUND($I5839,4))</f>
        <v>0.80600000000000005</v>
      </c>
      <c r="K5839" s="134">
        <f>IF('2-E-Communication'!$AL$66="no","",ROUND($I5839,4))</f>
        <v>0.80600000000000005</v>
      </c>
      <c r="L5839" s="134">
        <f>IF('2-E-Communication'!$AL$67="no","",ROUND($I5839,4))</f>
        <v>0.80600000000000005</v>
      </c>
      <c r="M5839" s="134">
        <f>IF('2-E-Communication'!$AL$68="no","",ROUND($I5839,4))</f>
        <v>0.80600000000000005</v>
      </c>
    </row>
    <row r="5840" spans="9:13" x14ac:dyDescent="0.25">
      <c r="I5840" s="134">
        <f t="shared" si="284"/>
        <v>0.80700000000000061</v>
      </c>
      <c r="J5840" s="134">
        <f>IF('2-E-Communication'!$AL$65="no","",ROUND($I5840,4))</f>
        <v>0.80700000000000005</v>
      </c>
      <c r="K5840" s="134">
        <f>IF('2-E-Communication'!$AL$66="no","",ROUND($I5840,4))</f>
        <v>0.80700000000000005</v>
      </c>
      <c r="L5840" s="134">
        <f>IF('2-E-Communication'!$AL$67="no","",ROUND($I5840,4))</f>
        <v>0.80700000000000005</v>
      </c>
      <c r="M5840" s="134">
        <f>IF('2-E-Communication'!$AL$68="no","",ROUND($I5840,4))</f>
        <v>0.80700000000000005</v>
      </c>
    </row>
    <row r="5841" spans="9:13" x14ac:dyDescent="0.25">
      <c r="I5841" s="134">
        <f t="shared" si="284"/>
        <v>0.80800000000000061</v>
      </c>
      <c r="J5841" s="134">
        <f>IF('2-E-Communication'!$AL$65="no","",ROUND($I5841,4))</f>
        <v>0.80800000000000005</v>
      </c>
      <c r="K5841" s="134">
        <f>IF('2-E-Communication'!$AL$66="no","",ROUND($I5841,4))</f>
        <v>0.80800000000000005</v>
      </c>
      <c r="L5841" s="134">
        <f>IF('2-E-Communication'!$AL$67="no","",ROUND($I5841,4))</f>
        <v>0.80800000000000005</v>
      </c>
      <c r="M5841" s="134">
        <f>IF('2-E-Communication'!$AL$68="no","",ROUND($I5841,4))</f>
        <v>0.80800000000000005</v>
      </c>
    </row>
    <row r="5842" spans="9:13" x14ac:dyDescent="0.25">
      <c r="I5842" s="134">
        <f t="shared" si="284"/>
        <v>0.80900000000000061</v>
      </c>
      <c r="J5842" s="134">
        <f>IF('2-E-Communication'!$AL$65="no","",ROUND($I5842,4))</f>
        <v>0.80900000000000005</v>
      </c>
      <c r="K5842" s="134">
        <f>IF('2-E-Communication'!$AL$66="no","",ROUND($I5842,4))</f>
        <v>0.80900000000000005</v>
      </c>
      <c r="L5842" s="134">
        <f>IF('2-E-Communication'!$AL$67="no","",ROUND($I5842,4))</f>
        <v>0.80900000000000005</v>
      </c>
      <c r="M5842" s="134">
        <f>IF('2-E-Communication'!$AL$68="no","",ROUND($I5842,4))</f>
        <v>0.80900000000000005</v>
      </c>
    </row>
    <row r="5843" spans="9:13" x14ac:dyDescent="0.25">
      <c r="I5843" s="134">
        <f t="shared" si="284"/>
        <v>0.81000000000000061</v>
      </c>
      <c r="J5843" s="134">
        <f>IF('2-E-Communication'!$AL$65="no","",ROUND($I5843,4))</f>
        <v>0.81</v>
      </c>
      <c r="K5843" s="134">
        <f>IF('2-E-Communication'!$AL$66="no","",ROUND($I5843,4))</f>
        <v>0.81</v>
      </c>
      <c r="L5843" s="134">
        <f>IF('2-E-Communication'!$AL$67="no","",ROUND($I5843,4))</f>
        <v>0.81</v>
      </c>
      <c r="M5843" s="134">
        <f>IF('2-E-Communication'!$AL$68="no","",ROUND($I5843,4))</f>
        <v>0.81</v>
      </c>
    </row>
    <row r="5844" spans="9:13" x14ac:dyDescent="0.25">
      <c r="I5844" s="134">
        <f t="shared" si="284"/>
        <v>0.81100000000000061</v>
      </c>
      <c r="J5844" s="134">
        <f>IF('2-E-Communication'!$AL$65="no","",ROUND($I5844,4))</f>
        <v>0.81100000000000005</v>
      </c>
      <c r="K5844" s="134">
        <f>IF('2-E-Communication'!$AL$66="no","",ROUND($I5844,4))</f>
        <v>0.81100000000000005</v>
      </c>
      <c r="L5844" s="134">
        <f>IF('2-E-Communication'!$AL$67="no","",ROUND($I5844,4))</f>
        <v>0.81100000000000005</v>
      </c>
      <c r="M5844" s="134">
        <f>IF('2-E-Communication'!$AL$68="no","",ROUND($I5844,4))</f>
        <v>0.81100000000000005</v>
      </c>
    </row>
    <row r="5845" spans="9:13" x14ac:dyDescent="0.25">
      <c r="I5845" s="134">
        <f t="shared" si="284"/>
        <v>0.81200000000000061</v>
      </c>
      <c r="J5845" s="134">
        <f>IF('2-E-Communication'!$AL$65="no","",ROUND($I5845,4))</f>
        <v>0.81200000000000006</v>
      </c>
      <c r="K5845" s="134">
        <f>IF('2-E-Communication'!$AL$66="no","",ROUND($I5845,4))</f>
        <v>0.81200000000000006</v>
      </c>
      <c r="L5845" s="134">
        <f>IF('2-E-Communication'!$AL$67="no","",ROUND($I5845,4))</f>
        <v>0.81200000000000006</v>
      </c>
      <c r="M5845" s="134">
        <f>IF('2-E-Communication'!$AL$68="no","",ROUND($I5845,4))</f>
        <v>0.81200000000000006</v>
      </c>
    </row>
    <row r="5846" spans="9:13" x14ac:dyDescent="0.25">
      <c r="I5846" s="134">
        <f t="shared" si="284"/>
        <v>0.81300000000000061</v>
      </c>
      <c r="J5846" s="134">
        <f>IF('2-E-Communication'!$AL$65="no","",ROUND($I5846,4))</f>
        <v>0.81299999999999994</v>
      </c>
      <c r="K5846" s="134">
        <f>IF('2-E-Communication'!$AL$66="no","",ROUND($I5846,4))</f>
        <v>0.81299999999999994</v>
      </c>
      <c r="L5846" s="134">
        <f>IF('2-E-Communication'!$AL$67="no","",ROUND($I5846,4))</f>
        <v>0.81299999999999994</v>
      </c>
      <c r="M5846" s="134">
        <f>IF('2-E-Communication'!$AL$68="no","",ROUND($I5846,4))</f>
        <v>0.81299999999999994</v>
      </c>
    </row>
    <row r="5847" spans="9:13" x14ac:dyDescent="0.25">
      <c r="I5847" s="134">
        <f t="shared" si="284"/>
        <v>0.81400000000000061</v>
      </c>
      <c r="J5847" s="134">
        <f>IF('2-E-Communication'!$AL$65="no","",ROUND($I5847,4))</f>
        <v>0.81399999999999995</v>
      </c>
      <c r="K5847" s="134">
        <f>IF('2-E-Communication'!$AL$66="no","",ROUND($I5847,4))</f>
        <v>0.81399999999999995</v>
      </c>
      <c r="L5847" s="134">
        <f>IF('2-E-Communication'!$AL$67="no","",ROUND($I5847,4))</f>
        <v>0.81399999999999995</v>
      </c>
      <c r="M5847" s="134">
        <f>IF('2-E-Communication'!$AL$68="no","",ROUND($I5847,4))</f>
        <v>0.81399999999999995</v>
      </c>
    </row>
    <row r="5848" spans="9:13" x14ac:dyDescent="0.25">
      <c r="I5848" s="134">
        <f t="shared" si="284"/>
        <v>0.81500000000000061</v>
      </c>
      <c r="J5848" s="134">
        <f>IF('2-E-Communication'!$AL$65="no","",ROUND($I5848,4))</f>
        <v>0.81499999999999995</v>
      </c>
      <c r="K5848" s="134">
        <f>IF('2-E-Communication'!$AL$66="no","",ROUND($I5848,4))</f>
        <v>0.81499999999999995</v>
      </c>
      <c r="L5848" s="134">
        <f>IF('2-E-Communication'!$AL$67="no","",ROUND($I5848,4))</f>
        <v>0.81499999999999995</v>
      </c>
      <c r="M5848" s="134">
        <f>IF('2-E-Communication'!$AL$68="no","",ROUND($I5848,4))</f>
        <v>0.81499999999999995</v>
      </c>
    </row>
    <row r="5849" spans="9:13" x14ac:dyDescent="0.25">
      <c r="I5849" s="134">
        <f t="shared" si="284"/>
        <v>0.81600000000000061</v>
      </c>
      <c r="J5849" s="134">
        <f>IF('2-E-Communication'!$AL$65="no","",ROUND($I5849,4))</f>
        <v>0.81599999999999995</v>
      </c>
      <c r="K5849" s="134">
        <f>IF('2-E-Communication'!$AL$66="no","",ROUND($I5849,4))</f>
        <v>0.81599999999999995</v>
      </c>
      <c r="L5849" s="134">
        <f>IF('2-E-Communication'!$AL$67="no","",ROUND($I5849,4))</f>
        <v>0.81599999999999995</v>
      </c>
      <c r="M5849" s="134">
        <f>IF('2-E-Communication'!$AL$68="no","",ROUND($I5849,4))</f>
        <v>0.81599999999999995</v>
      </c>
    </row>
    <row r="5850" spans="9:13" x14ac:dyDescent="0.25">
      <c r="I5850" s="134">
        <f t="shared" si="284"/>
        <v>0.81700000000000061</v>
      </c>
      <c r="J5850" s="134">
        <f>IF('2-E-Communication'!$AL$65="no","",ROUND($I5850,4))</f>
        <v>0.81699999999999995</v>
      </c>
      <c r="K5850" s="134">
        <f>IF('2-E-Communication'!$AL$66="no","",ROUND($I5850,4))</f>
        <v>0.81699999999999995</v>
      </c>
      <c r="L5850" s="134">
        <f>IF('2-E-Communication'!$AL$67="no","",ROUND($I5850,4))</f>
        <v>0.81699999999999995</v>
      </c>
      <c r="M5850" s="134">
        <f>IF('2-E-Communication'!$AL$68="no","",ROUND($I5850,4))</f>
        <v>0.81699999999999995</v>
      </c>
    </row>
    <row r="5851" spans="9:13" x14ac:dyDescent="0.25">
      <c r="I5851" s="134">
        <f t="shared" si="284"/>
        <v>0.81800000000000062</v>
      </c>
      <c r="J5851" s="134">
        <f>IF('2-E-Communication'!$AL$65="no","",ROUND($I5851,4))</f>
        <v>0.81799999999999995</v>
      </c>
      <c r="K5851" s="134">
        <f>IF('2-E-Communication'!$AL$66="no","",ROUND($I5851,4))</f>
        <v>0.81799999999999995</v>
      </c>
      <c r="L5851" s="134">
        <f>IF('2-E-Communication'!$AL$67="no","",ROUND($I5851,4))</f>
        <v>0.81799999999999995</v>
      </c>
      <c r="M5851" s="134">
        <f>IF('2-E-Communication'!$AL$68="no","",ROUND($I5851,4))</f>
        <v>0.81799999999999995</v>
      </c>
    </row>
    <row r="5852" spans="9:13" x14ac:dyDescent="0.25">
      <c r="I5852" s="134">
        <f t="shared" si="284"/>
        <v>0.81900000000000062</v>
      </c>
      <c r="J5852" s="134">
        <f>IF('2-E-Communication'!$AL$65="no","",ROUND($I5852,4))</f>
        <v>0.81899999999999995</v>
      </c>
      <c r="K5852" s="134">
        <f>IF('2-E-Communication'!$AL$66="no","",ROUND($I5852,4))</f>
        <v>0.81899999999999995</v>
      </c>
      <c r="L5852" s="134">
        <f>IF('2-E-Communication'!$AL$67="no","",ROUND($I5852,4))</f>
        <v>0.81899999999999995</v>
      </c>
      <c r="M5852" s="134">
        <f>IF('2-E-Communication'!$AL$68="no","",ROUND($I5852,4))</f>
        <v>0.81899999999999995</v>
      </c>
    </row>
    <row r="5853" spans="9:13" x14ac:dyDescent="0.25">
      <c r="I5853" s="134">
        <f t="shared" si="284"/>
        <v>0.82000000000000062</v>
      </c>
      <c r="J5853" s="134">
        <f>IF('2-E-Communication'!$AL$65="no","",ROUND($I5853,4))</f>
        <v>0.82</v>
      </c>
      <c r="K5853" s="134">
        <f>IF('2-E-Communication'!$AL$66="no","",ROUND($I5853,4))</f>
        <v>0.82</v>
      </c>
      <c r="L5853" s="134">
        <f>IF('2-E-Communication'!$AL$67="no","",ROUND($I5853,4))</f>
        <v>0.82</v>
      </c>
      <c r="M5853" s="134">
        <f>IF('2-E-Communication'!$AL$68="no","",ROUND($I5853,4))</f>
        <v>0.82</v>
      </c>
    </row>
    <row r="5854" spans="9:13" x14ac:dyDescent="0.25">
      <c r="I5854" s="134">
        <f t="shared" si="284"/>
        <v>0.82100000000000062</v>
      </c>
      <c r="J5854" s="134">
        <f>IF('2-E-Communication'!$AL$65="no","",ROUND($I5854,4))</f>
        <v>0.82099999999999995</v>
      </c>
      <c r="K5854" s="134">
        <f>IF('2-E-Communication'!$AL$66="no","",ROUND($I5854,4))</f>
        <v>0.82099999999999995</v>
      </c>
      <c r="L5854" s="134">
        <f>IF('2-E-Communication'!$AL$67="no","",ROUND($I5854,4))</f>
        <v>0.82099999999999995</v>
      </c>
      <c r="M5854" s="134">
        <f>IF('2-E-Communication'!$AL$68="no","",ROUND($I5854,4))</f>
        <v>0.82099999999999995</v>
      </c>
    </row>
    <row r="5855" spans="9:13" x14ac:dyDescent="0.25">
      <c r="I5855" s="134">
        <f t="shared" si="284"/>
        <v>0.82200000000000062</v>
      </c>
      <c r="J5855" s="134">
        <f>IF('2-E-Communication'!$AL$65="no","",ROUND($I5855,4))</f>
        <v>0.82199999999999995</v>
      </c>
      <c r="K5855" s="134">
        <f>IF('2-E-Communication'!$AL$66="no","",ROUND($I5855,4))</f>
        <v>0.82199999999999995</v>
      </c>
      <c r="L5855" s="134">
        <f>IF('2-E-Communication'!$AL$67="no","",ROUND($I5855,4))</f>
        <v>0.82199999999999995</v>
      </c>
      <c r="M5855" s="134">
        <f>IF('2-E-Communication'!$AL$68="no","",ROUND($I5855,4))</f>
        <v>0.82199999999999995</v>
      </c>
    </row>
    <row r="5856" spans="9:13" x14ac:dyDescent="0.25">
      <c r="I5856" s="134">
        <f t="shared" si="284"/>
        <v>0.82300000000000062</v>
      </c>
      <c r="J5856" s="134">
        <f>IF('2-E-Communication'!$AL$65="no","",ROUND($I5856,4))</f>
        <v>0.82299999999999995</v>
      </c>
      <c r="K5856" s="134">
        <f>IF('2-E-Communication'!$AL$66="no","",ROUND($I5856,4))</f>
        <v>0.82299999999999995</v>
      </c>
      <c r="L5856" s="134">
        <f>IF('2-E-Communication'!$AL$67="no","",ROUND($I5856,4))</f>
        <v>0.82299999999999995</v>
      </c>
      <c r="M5856" s="134">
        <f>IF('2-E-Communication'!$AL$68="no","",ROUND($I5856,4))</f>
        <v>0.82299999999999995</v>
      </c>
    </row>
    <row r="5857" spans="9:13" x14ac:dyDescent="0.25">
      <c r="I5857" s="134">
        <f t="shared" si="284"/>
        <v>0.82400000000000062</v>
      </c>
      <c r="J5857" s="134">
        <f>IF('2-E-Communication'!$AL$65="no","",ROUND($I5857,4))</f>
        <v>0.82399999999999995</v>
      </c>
      <c r="K5857" s="134">
        <f>IF('2-E-Communication'!$AL$66="no","",ROUND($I5857,4))</f>
        <v>0.82399999999999995</v>
      </c>
      <c r="L5857" s="134">
        <f>IF('2-E-Communication'!$AL$67="no","",ROUND($I5857,4))</f>
        <v>0.82399999999999995</v>
      </c>
      <c r="M5857" s="134">
        <f>IF('2-E-Communication'!$AL$68="no","",ROUND($I5857,4))</f>
        <v>0.82399999999999995</v>
      </c>
    </row>
    <row r="5858" spans="9:13" x14ac:dyDescent="0.25">
      <c r="I5858" s="134">
        <f t="shared" ref="I5858:I5921" si="285">I5857+0.001</f>
        <v>0.82500000000000062</v>
      </c>
      <c r="J5858" s="134">
        <f>IF('2-E-Communication'!$AL$65="no","",ROUND($I5858,4))</f>
        <v>0.82499999999999996</v>
      </c>
      <c r="K5858" s="134">
        <f>IF('2-E-Communication'!$AL$66="no","",ROUND($I5858,4))</f>
        <v>0.82499999999999996</v>
      </c>
      <c r="L5858" s="134">
        <f>IF('2-E-Communication'!$AL$67="no","",ROUND($I5858,4))</f>
        <v>0.82499999999999996</v>
      </c>
      <c r="M5858" s="134">
        <f>IF('2-E-Communication'!$AL$68="no","",ROUND($I5858,4))</f>
        <v>0.82499999999999996</v>
      </c>
    </row>
    <row r="5859" spans="9:13" x14ac:dyDescent="0.25">
      <c r="I5859" s="134">
        <f t="shared" si="285"/>
        <v>0.82600000000000062</v>
      </c>
      <c r="J5859" s="134">
        <f>IF('2-E-Communication'!$AL$65="no","",ROUND($I5859,4))</f>
        <v>0.82599999999999996</v>
      </c>
      <c r="K5859" s="134">
        <f>IF('2-E-Communication'!$AL$66="no","",ROUND($I5859,4))</f>
        <v>0.82599999999999996</v>
      </c>
      <c r="L5859" s="134">
        <f>IF('2-E-Communication'!$AL$67="no","",ROUND($I5859,4))</f>
        <v>0.82599999999999996</v>
      </c>
      <c r="M5859" s="134">
        <f>IF('2-E-Communication'!$AL$68="no","",ROUND($I5859,4))</f>
        <v>0.82599999999999996</v>
      </c>
    </row>
    <row r="5860" spans="9:13" x14ac:dyDescent="0.25">
      <c r="I5860" s="134">
        <f t="shared" si="285"/>
        <v>0.82700000000000062</v>
      </c>
      <c r="J5860" s="134">
        <f>IF('2-E-Communication'!$AL$65="no","",ROUND($I5860,4))</f>
        <v>0.82699999999999996</v>
      </c>
      <c r="K5860" s="134">
        <f>IF('2-E-Communication'!$AL$66="no","",ROUND($I5860,4))</f>
        <v>0.82699999999999996</v>
      </c>
      <c r="L5860" s="134">
        <f>IF('2-E-Communication'!$AL$67="no","",ROUND($I5860,4))</f>
        <v>0.82699999999999996</v>
      </c>
      <c r="M5860" s="134">
        <f>IF('2-E-Communication'!$AL$68="no","",ROUND($I5860,4))</f>
        <v>0.82699999999999996</v>
      </c>
    </row>
    <row r="5861" spans="9:13" x14ac:dyDescent="0.25">
      <c r="I5861" s="134">
        <f t="shared" si="285"/>
        <v>0.82800000000000062</v>
      </c>
      <c r="J5861" s="134">
        <f>IF('2-E-Communication'!$AL$65="no","",ROUND($I5861,4))</f>
        <v>0.82799999999999996</v>
      </c>
      <c r="K5861" s="134">
        <f>IF('2-E-Communication'!$AL$66="no","",ROUND($I5861,4))</f>
        <v>0.82799999999999996</v>
      </c>
      <c r="L5861" s="134">
        <f>IF('2-E-Communication'!$AL$67="no","",ROUND($I5861,4))</f>
        <v>0.82799999999999996</v>
      </c>
      <c r="M5861" s="134">
        <f>IF('2-E-Communication'!$AL$68="no","",ROUND($I5861,4))</f>
        <v>0.82799999999999996</v>
      </c>
    </row>
    <row r="5862" spans="9:13" x14ac:dyDescent="0.25">
      <c r="I5862" s="134">
        <f t="shared" si="285"/>
        <v>0.82900000000000063</v>
      </c>
      <c r="J5862" s="134">
        <f>IF('2-E-Communication'!$AL$65="no","",ROUND($I5862,4))</f>
        <v>0.82899999999999996</v>
      </c>
      <c r="K5862" s="134">
        <f>IF('2-E-Communication'!$AL$66="no","",ROUND($I5862,4))</f>
        <v>0.82899999999999996</v>
      </c>
      <c r="L5862" s="134">
        <f>IF('2-E-Communication'!$AL$67="no","",ROUND($I5862,4))</f>
        <v>0.82899999999999996</v>
      </c>
      <c r="M5862" s="134">
        <f>IF('2-E-Communication'!$AL$68="no","",ROUND($I5862,4))</f>
        <v>0.82899999999999996</v>
      </c>
    </row>
    <row r="5863" spans="9:13" x14ac:dyDescent="0.25">
      <c r="I5863" s="134">
        <f t="shared" si="285"/>
        <v>0.83000000000000063</v>
      </c>
      <c r="J5863" s="134">
        <f>IF('2-E-Communication'!$AL$65="no","",ROUND($I5863,4))</f>
        <v>0.83</v>
      </c>
      <c r="K5863" s="134">
        <f>IF('2-E-Communication'!$AL$66="no","",ROUND($I5863,4))</f>
        <v>0.83</v>
      </c>
      <c r="L5863" s="134">
        <f>IF('2-E-Communication'!$AL$67="no","",ROUND($I5863,4))</f>
        <v>0.83</v>
      </c>
      <c r="M5863" s="134">
        <f>IF('2-E-Communication'!$AL$68="no","",ROUND($I5863,4))</f>
        <v>0.83</v>
      </c>
    </row>
    <row r="5864" spans="9:13" x14ac:dyDescent="0.25">
      <c r="I5864" s="134">
        <f t="shared" si="285"/>
        <v>0.83100000000000063</v>
      </c>
      <c r="J5864" s="134">
        <f>IF('2-E-Communication'!$AL$65="no","",ROUND($I5864,4))</f>
        <v>0.83099999999999996</v>
      </c>
      <c r="K5864" s="134">
        <f>IF('2-E-Communication'!$AL$66="no","",ROUND($I5864,4))</f>
        <v>0.83099999999999996</v>
      </c>
      <c r="L5864" s="134">
        <f>IF('2-E-Communication'!$AL$67="no","",ROUND($I5864,4))</f>
        <v>0.83099999999999996</v>
      </c>
      <c r="M5864" s="134">
        <f>IF('2-E-Communication'!$AL$68="no","",ROUND($I5864,4))</f>
        <v>0.83099999999999996</v>
      </c>
    </row>
    <row r="5865" spans="9:13" x14ac:dyDescent="0.25">
      <c r="I5865" s="134">
        <f t="shared" si="285"/>
        <v>0.83200000000000063</v>
      </c>
      <c r="J5865" s="134">
        <f>IF('2-E-Communication'!$AL$65="no","",ROUND($I5865,4))</f>
        <v>0.83199999999999996</v>
      </c>
      <c r="K5865" s="134">
        <f>IF('2-E-Communication'!$AL$66="no","",ROUND($I5865,4))</f>
        <v>0.83199999999999996</v>
      </c>
      <c r="L5865" s="134">
        <f>IF('2-E-Communication'!$AL$67="no","",ROUND($I5865,4))</f>
        <v>0.83199999999999996</v>
      </c>
      <c r="M5865" s="134">
        <f>IF('2-E-Communication'!$AL$68="no","",ROUND($I5865,4))</f>
        <v>0.83199999999999996</v>
      </c>
    </row>
    <row r="5866" spans="9:13" x14ac:dyDescent="0.25">
      <c r="I5866" s="134">
        <f t="shared" si="285"/>
        <v>0.83300000000000063</v>
      </c>
      <c r="J5866" s="134">
        <f>IF('2-E-Communication'!$AL$65="no","",ROUND($I5866,4))</f>
        <v>0.83299999999999996</v>
      </c>
      <c r="K5866" s="134">
        <f>IF('2-E-Communication'!$AL$66="no","",ROUND($I5866,4))</f>
        <v>0.83299999999999996</v>
      </c>
      <c r="L5866" s="134">
        <f>IF('2-E-Communication'!$AL$67="no","",ROUND($I5866,4))</f>
        <v>0.83299999999999996</v>
      </c>
      <c r="M5866" s="134">
        <f>IF('2-E-Communication'!$AL$68="no","",ROUND($I5866,4))</f>
        <v>0.83299999999999996</v>
      </c>
    </row>
    <row r="5867" spans="9:13" x14ac:dyDescent="0.25">
      <c r="I5867" s="134">
        <f t="shared" si="285"/>
        <v>0.83400000000000063</v>
      </c>
      <c r="J5867" s="134">
        <f>IF('2-E-Communication'!$AL$65="no","",ROUND($I5867,4))</f>
        <v>0.83399999999999996</v>
      </c>
      <c r="K5867" s="134">
        <f>IF('2-E-Communication'!$AL$66="no","",ROUND($I5867,4))</f>
        <v>0.83399999999999996</v>
      </c>
      <c r="L5867" s="134">
        <f>IF('2-E-Communication'!$AL$67="no","",ROUND($I5867,4))</f>
        <v>0.83399999999999996</v>
      </c>
      <c r="M5867" s="134">
        <f>IF('2-E-Communication'!$AL$68="no","",ROUND($I5867,4))</f>
        <v>0.83399999999999996</v>
      </c>
    </row>
    <row r="5868" spans="9:13" x14ac:dyDescent="0.25">
      <c r="I5868" s="134">
        <f t="shared" si="285"/>
        <v>0.83500000000000063</v>
      </c>
      <c r="J5868" s="134">
        <f>IF('2-E-Communication'!$AL$65="no","",ROUND($I5868,4))</f>
        <v>0.83499999999999996</v>
      </c>
      <c r="K5868" s="134">
        <f>IF('2-E-Communication'!$AL$66="no","",ROUND($I5868,4))</f>
        <v>0.83499999999999996</v>
      </c>
      <c r="L5868" s="134">
        <f>IF('2-E-Communication'!$AL$67="no","",ROUND($I5868,4))</f>
        <v>0.83499999999999996</v>
      </c>
      <c r="M5868" s="134">
        <f>IF('2-E-Communication'!$AL$68="no","",ROUND($I5868,4))</f>
        <v>0.83499999999999996</v>
      </c>
    </row>
    <row r="5869" spans="9:13" x14ac:dyDescent="0.25">
      <c r="I5869" s="134">
        <f t="shared" si="285"/>
        <v>0.83600000000000063</v>
      </c>
      <c r="J5869" s="134">
        <f>IF('2-E-Communication'!$AL$65="no","",ROUND($I5869,4))</f>
        <v>0.83599999999999997</v>
      </c>
      <c r="K5869" s="134">
        <f>IF('2-E-Communication'!$AL$66="no","",ROUND($I5869,4))</f>
        <v>0.83599999999999997</v>
      </c>
      <c r="L5869" s="134">
        <f>IF('2-E-Communication'!$AL$67="no","",ROUND($I5869,4))</f>
        <v>0.83599999999999997</v>
      </c>
      <c r="M5869" s="134">
        <f>IF('2-E-Communication'!$AL$68="no","",ROUND($I5869,4))</f>
        <v>0.83599999999999997</v>
      </c>
    </row>
    <row r="5870" spans="9:13" x14ac:dyDescent="0.25">
      <c r="I5870" s="134">
        <f t="shared" si="285"/>
        <v>0.83700000000000063</v>
      </c>
      <c r="J5870" s="134">
        <f>IF('2-E-Communication'!$AL$65="no","",ROUND($I5870,4))</f>
        <v>0.83699999999999997</v>
      </c>
      <c r="K5870" s="134">
        <f>IF('2-E-Communication'!$AL$66="no","",ROUND($I5870,4))</f>
        <v>0.83699999999999997</v>
      </c>
      <c r="L5870" s="134">
        <f>IF('2-E-Communication'!$AL$67="no","",ROUND($I5870,4))</f>
        <v>0.83699999999999997</v>
      </c>
      <c r="M5870" s="134">
        <f>IF('2-E-Communication'!$AL$68="no","",ROUND($I5870,4))</f>
        <v>0.83699999999999997</v>
      </c>
    </row>
    <row r="5871" spans="9:13" x14ac:dyDescent="0.25">
      <c r="I5871" s="134">
        <f t="shared" si="285"/>
        <v>0.83800000000000063</v>
      </c>
      <c r="J5871" s="134">
        <f>IF('2-E-Communication'!$AL$65="no","",ROUND($I5871,4))</f>
        <v>0.83799999999999997</v>
      </c>
      <c r="K5871" s="134">
        <f>IF('2-E-Communication'!$AL$66="no","",ROUND($I5871,4))</f>
        <v>0.83799999999999997</v>
      </c>
      <c r="L5871" s="134">
        <f>IF('2-E-Communication'!$AL$67="no","",ROUND($I5871,4))</f>
        <v>0.83799999999999997</v>
      </c>
      <c r="M5871" s="134">
        <f>IF('2-E-Communication'!$AL$68="no","",ROUND($I5871,4))</f>
        <v>0.83799999999999997</v>
      </c>
    </row>
    <row r="5872" spans="9:13" x14ac:dyDescent="0.25">
      <c r="I5872" s="134">
        <f t="shared" si="285"/>
        <v>0.83900000000000063</v>
      </c>
      <c r="J5872" s="134">
        <f>IF('2-E-Communication'!$AL$65="no","",ROUND($I5872,4))</f>
        <v>0.83899999999999997</v>
      </c>
      <c r="K5872" s="134">
        <f>IF('2-E-Communication'!$AL$66="no","",ROUND($I5872,4))</f>
        <v>0.83899999999999997</v>
      </c>
      <c r="L5872" s="134">
        <f>IF('2-E-Communication'!$AL$67="no","",ROUND($I5872,4))</f>
        <v>0.83899999999999997</v>
      </c>
      <c r="M5872" s="134">
        <f>IF('2-E-Communication'!$AL$68="no","",ROUND($I5872,4))</f>
        <v>0.83899999999999997</v>
      </c>
    </row>
    <row r="5873" spans="9:13" x14ac:dyDescent="0.25">
      <c r="I5873" s="134">
        <f t="shared" si="285"/>
        <v>0.84000000000000064</v>
      </c>
      <c r="J5873" s="134">
        <f>IF('2-E-Communication'!$AL$65="no","",ROUND($I5873,4))</f>
        <v>0.84</v>
      </c>
      <c r="K5873" s="134">
        <f>IF('2-E-Communication'!$AL$66="no","",ROUND($I5873,4))</f>
        <v>0.84</v>
      </c>
      <c r="L5873" s="134">
        <f>IF('2-E-Communication'!$AL$67="no","",ROUND($I5873,4))</f>
        <v>0.84</v>
      </c>
      <c r="M5873" s="134">
        <f>IF('2-E-Communication'!$AL$68="no","",ROUND($I5873,4))</f>
        <v>0.84</v>
      </c>
    </row>
    <row r="5874" spans="9:13" x14ac:dyDescent="0.25">
      <c r="I5874" s="134">
        <f t="shared" si="285"/>
        <v>0.84100000000000064</v>
      </c>
      <c r="J5874" s="134">
        <f>IF('2-E-Communication'!$AL$65="no","",ROUND($I5874,4))</f>
        <v>0.84099999999999997</v>
      </c>
      <c r="K5874" s="134">
        <f>IF('2-E-Communication'!$AL$66="no","",ROUND($I5874,4))</f>
        <v>0.84099999999999997</v>
      </c>
      <c r="L5874" s="134">
        <f>IF('2-E-Communication'!$AL$67="no","",ROUND($I5874,4))</f>
        <v>0.84099999999999997</v>
      </c>
      <c r="M5874" s="134">
        <f>IF('2-E-Communication'!$AL$68="no","",ROUND($I5874,4))</f>
        <v>0.84099999999999997</v>
      </c>
    </row>
    <row r="5875" spans="9:13" x14ac:dyDescent="0.25">
      <c r="I5875" s="134">
        <f t="shared" si="285"/>
        <v>0.84200000000000064</v>
      </c>
      <c r="J5875" s="134">
        <f>IF('2-E-Communication'!$AL$65="no","",ROUND($I5875,4))</f>
        <v>0.84199999999999997</v>
      </c>
      <c r="K5875" s="134">
        <f>IF('2-E-Communication'!$AL$66="no","",ROUND($I5875,4))</f>
        <v>0.84199999999999997</v>
      </c>
      <c r="L5875" s="134">
        <f>IF('2-E-Communication'!$AL$67="no","",ROUND($I5875,4))</f>
        <v>0.84199999999999997</v>
      </c>
      <c r="M5875" s="134">
        <f>IF('2-E-Communication'!$AL$68="no","",ROUND($I5875,4))</f>
        <v>0.84199999999999997</v>
      </c>
    </row>
    <row r="5876" spans="9:13" x14ac:dyDescent="0.25">
      <c r="I5876" s="134">
        <f t="shared" si="285"/>
        <v>0.84300000000000064</v>
      </c>
      <c r="J5876" s="134">
        <f>IF('2-E-Communication'!$AL$65="no","",ROUND($I5876,4))</f>
        <v>0.84299999999999997</v>
      </c>
      <c r="K5876" s="134">
        <f>IF('2-E-Communication'!$AL$66="no","",ROUND($I5876,4))</f>
        <v>0.84299999999999997</v>
      </c>
      <c r="L5876" s="134">
        <f>IF('2-E-Communication'!$AL$67="no","",ROUND($I5876,4))</f>
        <v>0.84299999999999997</v>
      </c>
      <c r="M5876" s="134">
        <f>IF('2-E-Communication'!$AL$68="no","",ROUND($I5876,4))</f>
        <v>0.84299999999999997</v>
      </c>
    </row>
    <row r="5877" spans="9:13" x14ac:dyDescent="0.25">
      <c r="I5877" s="134">
        <f t="shared" si="285"/>
        <v>0.84400000000000064</v>
      </c>
      <c r="J5877" s="134">
        <f>IF('2-E-Communication'!$AL$65="no","",ROUND($I5877,4))</f>
        <v>0.84399999999999997</v>
      </c>
      <c r="K5877" s="134">
        <f>IF('2-E-Communication'!$AL$66="no","",ROUND($I5877,4))</f>
        <v>0.84399999999999997</v>
      </c>
      <c r="L5877" s="134">
        <f>IF('2-E-Communication'!$AL$67="no","",ROUND($I5877,4))</f>
        <v>0.84399999999999997</v>
      </c>
      <c r="M5877" s="134">
        <f>IF('2-E-Communication'!$AL$68="no","",ROUND($I5877,4))</f>
        <v>0.84399999999999997</v>
      </c>
    </row>
    <row r="5878" spans="9:13" x14ac:dyDescent="0.25">
      <c r="I5878" s="134">
        <f t="shared" si="285"/>
        <v>0.84500000000000064</v>
      </c>
      <c r="J5878" s="134">
        <f>IF('2-E-Communication'!$AL$65="no","",ROUND($I5878,4))</f>
        <v>0.84499999999999997</v>
      </c>
      <c r="K5878" s="134">
        <f>IF('2-E-Communication'!$AL$66="no","",ROUND($I5878,4))</f>
        <v>0.84499999999999997</v>
      </c>
      <c r="L5878" s="134">
        <f>IF('2-E-Communication'!$AL$67="no","",ROUND($I5878,4))</f>
        <v>0.84499999999999997</v>
      </c>
      <c r="M5878" s="134">
        <f>IF('2-E-Communication'!$AL$68="no","",ROUND($I5878,4))</f>
        <v>0.84499999999999997</v>
      </c>
    </row>
    <row r="5879" spans="9:13" x14ac:dyDescent="0.25">
      <c r="I5879" s="134">
        <f t="shared" si="285"/>
        <v>0.84600000000000064</v>
      </c>
      <c r="J5879" s="134">
        <f>IF('2-E-Communication'!$AL$65="no","",ROUND($I5879,4))</f>
        <v>0.84599999999999997</v>
      </c>
      <c r="K5879" s="134">
        <f>IF('2-E-Communication'!$AL$66="no","",ROUND($I5879,4))</f>
        <v>0.84599999999999997</v>
      </c>
      <c r="L5879" s="134">
        <f>IF('2-E-Communication'!$AL$67="no","",ROUND($I5879,4))</f>
        <v>0.84599999999999997</v>
      </c>
      <c r="M5879" s="134">
        <f>IF('2-E-Communication'!$AL$68="no","",ROUND($I5879,4))</f>
        <v>0.84599999999999997</v>
      </c>
    </row>
    <row r="5880" spans="9:13" x14ac:dyDescent="0.25">
      <c r="I5880" s="134">
        <f t="shared" si="285"/>
        <v>0.84700000000000064</v>
      </c>
      <c r="J5880" s="134">
        <f>IF('2-E-Communication'!$AL$65="no","",ROUND($I5880,4))</f>
        <v>0.84699999999999998</v>
      </c>
      <c r="K5880" s="134">
        <f>IF('2-E-Communication'!$AL$66="no","",ROUND($I5880,4))</f>
        <v>0.84699999999999998</v>
      </c>
      <c r="L5880" s="134">
        <f>IF('2-E-Communication'!$AL$67="no","",ROUND($I5880,4))</f>
        <v>0.84699999999999998</v>
      </c>
      <c r="M5880" s="134">
        <f>IF('2-E-Communication'!$AL$68="no","",ROUND($I5880,4))</f>
        <v>0.84699999999999998</v>
      </c>
    </row>
    <row r="5881" spans="9:13" x14ac:dyDescent="0.25">
      <c r="I5881" s="134">
        <f t="shared" si="285"/>
        <v>0.84800000000000064</v>
      </c>
      <c r="J5881" s="134">
        <f>IF('2-E-Communication'!$AL$65="no","",ROUND($I5881,4))</f>
        <v>0.84799999999999998</v>
      </c>
      <c r="K5881" s="134">
        <f>IF('2-E-Communication'!$AL$66="no","",ROUND($I5881,4))</f>
        <v>0.84799999999999998</v>
      </c>
      <c r="L5881" s="134">
        <f>IF('2-E-Communication'!$AL$67="no","",ROUND($I5881,4))</f>
        <v>0.84799999999999998</v>
      </c>
      <c r="M5881" s="134">
        <f>IF('2-E-Communication'!$AL$68="no","",ROUND($I5881,4))</f>
        <v>0.84799999999999998</v>
      </c>
    </row>
    <row r="5882" spans="9:13" x14ac:dyDescent="0.25">
      <c r="I5882" s="134">
        <f t="shared" si="285"/>
        <v>0.84900000000000064</v>
      </c>
      <c r="J5882" s="134">
        <f>IF('2-E-Communication'!$AL$65="no","",ROUND($I5882,4))</f>
        <v>0.84899999999999998</v>
      </c>
      <c r="K5882" s="134">
        <f>IF('2-E-Communication'!$AL$66="no","",ROUND($I5882,4))</f>
        <v>0.84899999999999998</v>
      </c>
      <c r="L5882" s="134">
        <f>IF('2-E-Communication'!$AL$67="no","",ROUND($I5882,4))</f>
        <v>0.84899999999999998</v>
      </c>
      <c r="M5882" s="134">
        <f>IF('2-E-Communication'!$AL$68="no","",ROUND($I5882,4))</f>
        <v>0.84899999999999998</v>
      </c>
    </row>
    <row r="5883" spans="9:13" x14ac:dyDescent="0.25">
      <c r="I5883" s="134">
        <f t="shared" si="285"/>
        <v>0.85000000000000064</v>
      </c>
      <c r="J5883" s="134">
        <f>IF('2-E-Communication'!$AL$65="no","",ROUND($I5883,4))</f>
        <v>0.85</v>
      </c>
      <c r="K5883" s="134">
        <f>IF('2-E-Communication'!$AL$66="no","",ROUND($I5883,4))</f>
        <v>0.85</v>
      </c>
      <c r="L5883" s="134">
        <f>IF('2-E-Communication'!$AL$67="no","",ROUND($I5883,4))</f>
        <v>0.85</v>
      </c>
      <c r="M5883" s="134">
        <f>IF('2-E-Communication'!$AL$68="no","",ROUND($I5883,4))</f>
        <v>0.85</v>
      </c>
    </row>
    <row r="5884" spans="9:13" x14ac:dyDescent="0.25">
      <c r="I5884" s="134">
        <f t="shared" si="285"/>
        <v>0.85100000000000064</v>
      </c>
      <c r="J5884" s="134">
        <f>IF('2-E-Communication'!$AL$65="no","",ROUND($I5884,4))</f>
        <v>0.85099999999999998</v>
      </c>
      <c r="K5884" s="134">
        <f>IF('2-E-Communication'!$AL$66="no","",ROUND($I5884,4))</f>
        <v>0.85099999999999998</v>
      </c>
      <c r="L5884" s="134">
        <f>IF('2-E-Communication'!$AL$67="no","",ROUND($I5884,4))</f>
        <v>0.85099999999999998</v>
      </c>
      <c r="M5884" s="134">
        <f>IF('2-E-Communication'!$AL$68="no","",ROUND($I5884,4))</f>
        <v>0.85099999999999998</v>
      </c>
    </row>
    <row r="5885" spans="9:13" x14ac:dyDescent="0.25">
      <c r="I5885" s="134">
        <f t="shared" si="285"/>
        <v>0.85200000000000065</v>
      </c>
      <c r="J5885" s="134">
        <f>IF('2-E-Communication'!$AL$65="no","",ROUND($I5885,4))</f>
        <v>0.85199999999999998</v>
      </c>
      <c r="K5885" s="134">
        <f>IF('2-E-Communication'!$AL$66="no","",ROUND($I5885,4))</f>
        <v>0.85199999999999998</v>
      </c>
      <c r="L5885" s="134">
        <f>IF('2-E-Communication'!$AL$67="no","",ROUND($I5885,4))</f>
        <v>0.85199999999999998</v>
      </c>
      <c r="M5885" s="134">
        <f>IF('2-E-Communication'!$AL$68="no","",ROUND($I5885,4))</f>
        <v>0.85199999999999998</v>
      </c>
    </row>
    <row r="5886" spans="9:13" x14ac:dyDescent="0.25">
      <c r="I5886" s="134">
        <f t="shared" si="285"/>
        <v>0.85300000000000065</v>
      </c>
      <c r="J5886" s="134">
        <f>IF('2-E-Communication'!$AL$65="no","",ROUND($I5886,4))</f>
        <v>0.85299999999999998</v>
      </c>
      <c r="K5886" s="134">
        <f>IF('2-E-Communication'!$AL$66="no","",ROUND($I5886,4))</f>
        <v>0.85299999999999998</v>
      </c>
      <c r="L5886" s="134">
        <f>IF('2-E-Communication'!$AL$67="no","",ROUND($I5886,4))</f>
        <v>0.85299999999999998</v>
      </c>
      <c r="M5886" s="134">
        <f>IF('2-E-Communication'!$AL$68="no","",ROUND($I5886,4))</f>
        <v>0.85299999999999998</v>
      </c>
    </row>
    <row r="5887" spans="9:13" x14ac:dyDescent="0.25">
      <c r="I5887" s="134">
        <f t="shared" si="285"/>
        <v>0.85400000000000065</v>
      </c>
      <c r="J5887" s="134">
        <f>IF('2-E-Communication'!$AL$65="no","",ROUND($I5887,4))</f>
        <v>0.85399999999999998</v>
      </c>
      <c r="K5887" s="134">
        <f>IF('2-E-Communication'!$AL$66="no","",ROUND($I5887,4))</f>
        <v>0.85399999999999998</v>
      </c>
      <c r="L5887" s="134">
        <f>IF('2-E-Communication'!$AL$67="no","",ROUND($I5887,4))</f>
        <v>0.85399999999999998</v>
      </c>
      <c r="M5887" s="134">
        <f>IF('2-E-Communication'!$AL$68="no","",ROUND($I5887,4))</f>
        <v>0.85399999999999998</v>
      </c>
    </row>
    <row r="5888" spans="9:13" x14ac:dyDescent="0.25">
      <c r="I5888" s="134">
        <f t="shared" si="285"/>
        <v>0.85500000000000065</v>
      </c>
      <c r="J5888" s="134">
        <f>IF('2-E-Communication'!$AL$65="no","",ROUND($I5888,4))</f>
        <v>0.85499999999999998</v>
      </c>
      <c r="K5888" s="134">
        <f>IF('2-E-Communication'!$AL$66="no","",ROUND($I5888,4))</f>
        <v>0.85499999999999998</v>
      </c>
      <c r="L5888" s="134">
        <f>IF('2-E-Communication'!$AL$67="no","",ROUND($I5888,4))</f>
        <v>0.85499999999999998</v>
      </c>
      <c r="M5888" s="134">
        <f>IF('2-E-Communication'!$AL$68="no","",ROUND($I5888,4))</f>
        <v>0.85499999999999998</v>
      </c>
    </row>
    <row r="5889" spans="9:13" x14ac:dyDescent="0.25">
      <c r="I5889" s="134">
        <f t="shared" si="285"/>
        <v>0.85600000000000065</v>
      </c>
      <c r="J5889" s="134">
        <f>IF('2-E-Communication'!$AL$65="no","",ROUND($I5889,4))</f>
        <v>0.85599999999999998</v>
      </c>
      <c r="K5889" s="134">
        <f>IF('2-E-Communication'!$AL$66="no","",ROUND($I5889,4))</f>
        <v>0.85599999999999998</v>
      </c>
      <c r="L5889" s="134">
        <f>IF('2-E-Communication'!$AL$67="no","",ROUND($I5889,4))</f>
        <v>0.85599999999999998</v>
      </c>
      <c r="M5889" s="134">
        <f>IF('2-E-Communication'!$AL$68="no","",ROUND($I5889,4))</f>
        <v>0.85599999999999998</v>
      </c>
    </row>
    <row r="5890" spans="9:13" x14ac:dyDescent="0.25">
      <c r="I5890" s="134">
        <f t="shared" si="285"/>
        <v>0.85700000000000065</v>
      </c>
      <c r="J5890" s="134">
        <f>IF('2-E-Communication'!$AL$65="no","",ROUND($I5890,4))</f>
        <v>0.85699999999999998</v>
      </c>
      <c r="K5890" s="134">
        <f>IF('2-E-Communication'!$AL$66="no","",ROUND($I5890,4))</f>
        <v>0.85699999999999998</v>
      </c>
      <c r="L5890" s="134">
        <f>IF('2-E-Communication'!$AL$67="no","",ROUND($I5890,4))</f>
        <v>0.85699999999999998</v>
      </c>
      <c r="M5890" s="134">
        <f>IF('2-E-Communication'!$AL$68="no","",ROUND($I5890,4))</f>
        <v>0.85699999999999998</v>
      </c>
    </row>
    <row r="5891" spans="9:13" x14ac:dyDescent="0.25">
      <c r="I5891" s="134">
        <f t="shared" si="285"/>
        <v>0.85800000000000065</v>
      </c>
      <c r="J5891" s="134">
        <f>IF('2-E-Communication'!$AL$65="no","",ROUND($I5891,4))</f>
        <v>0.85799999999999998</v>
      </c>
      <c r="K5891" s="134">
        <f>IF('2-E-Communication'!$AL$66="no","",ROUND($I5891,4))</f>
        <v>0.85799999999999998</v>
      </c>
      <c r="L5891" s="134">
        <f>IF('2-E-Communication'!$AL$67="no","",ROUND($I5891,4))</f>
        <v>0.85799999999999998</v>
      </c>
      <c r="M5891" s="134">
        <f>IF('2-E-Communication'!$AL$68="no","",ROUND($I5891,4))</f>
        <v>0.85799999999999998</v>
      </c>
    </row>
    <row r="5892" spans="9:13" x14ac:dyDescent="0.25">
      <c r="I5892" s="134">
        <f t="shared" si="285"/>
        <v>0.85900000000000065</v>
      </c>
      <c r="J5892" s="134">
        <f>IF('2-E-Communication'!$AL$65="no","",ROUND($I5892,4))</f>
        <v>0.85899999999999999</v>
      </c>
      <c r="K5892" s="134">
        <f>IF('2-E-Communication'!$AL$66="no","",ROUND($I5892,4))</f>
        <v>0.85899999999999999</v>
      </c>
      <c r="L5892" s="134">
        <f>IF('2-E-Communication'!$AL$67="no","",ROUND($I5892,4))</f>
        <v>0.85899999999999999</v>
      </c>
      <c r="M5892" s="134">
        <f>IF('2-E-Communication'!$AL$68="no","",ROUND($I5892,4))</f>
        <v>0.85899999999999999</v>
      </c>
    </row>
    <row r="5893" spans="9:13" x14ac:dyDescent="0.25">
      <c r="I5893" s="134">
        <f t="shared" si="285"/>
        <v>0.86000000000000065</v>
      </c>
      <c r="J5893" s="134">
        <f>IF('2-E-Communication'!$AL$65="no","",ROUND($I5893,4))</f>
        <v>0.86</v>
      </c>
      <c r="K5893" s="134">
        <f>IF('2-E-Communication'!$AL$66="no","",ROUND($I5893,4))</f>
        <v>0.86</v>
      </c>
      <c r="L5893" s="134">
        <f>IF('2-E-Communication'!$AL$67="no","",ROUND($I5893,4))</f>
        <v>0.86</v>
      </c>
      <c r="M5893" s="134">
        <f>IF('2-E-Communication'!$AL$68="no","",ROUND($I5893,4))</f>
        <v>0.86</v>
      </c>
    </row>
    <row r="5894" spans="9:13" x14ac:dyDescent="0.25">
      <c r="I5894" s="134">
        <f t="shared" si="285"/>
        <v>0.86100000000000065</v>
      </c>
      <c r="J5894" s="134">
        <f>IF('2-E-Communication'!$AL$65="no","",ROUND($I5894,4))</f>
        <v>0.86099999999999999</v>
      </c>
      <c r="K5894" s="134">
        <f>IF('2-E-Communication'!$AL$66="no","",ROUND($I5894,4))</f>
        <v>0.86099999999999999</v>
      </c>
      <c r="L5894" s="134">
        <f>IF('2-E-Communication'!$AL$67="no","",ROUND($I5894,4))</f>
        <v>0.86099999999999999</v>
      </c>
      <c r="M5894" s="134">
        <f>IF('2-E-Communication'!$AL$68="no","",ROUND($I5894,4))</f>
        <v>0.86099999999999999</v>
      </c>
    </row>
    <row r="5895" spans="9:13" x14ac:dyDescent="0.25">
      <c r="I5895" s="134">
        <f t="shared" si="285"/>
        <v>0.86200000000000065</v>
      </c>
      <c r="J5895" s="134">
        <f>IF('2-E-Communication'!$AL$65="no","",ROUND($I5895,4))</f>
        <v>0.86199999999999999</v>
      </c>
      <c r="K5895" s="134">
        <f>IF('2-E-Communication'!$AL$66="no","",ROUND($I5895,4))</f>
        <v>0.86199999999999999</v>
      </c>
      <c r="L5895" s="134">
        <f>IF('2-E-Communication'!$AL$67="no","",ROUND($I5895,4))</f>
        <v>0.86199999999999999</v>
      </c>
      <c r="M5895" s="134">
        <f>IF('2-E-Communication'!$AL$68="no","",ROUND($I5895,4))</f>
        <v>0.86199999999999999</v>
      </c>
    </row>
    <row r="5896" spans="9:13" x14ac:dyDescent="0.25">
      <c r="I5896" s="134">
        <f t="shared" si="285"/>
        <v>0.86300000000000066</v>
      </c>
      <c r="J5896" s="134">
        <f>IF('2-E-Communication'!$AL$65="no","",ROUND($I5896,4))</f>
        <v>0.86299999999999999</v>
      </c>
      <c r="K5896" s="134">
        <f>IF('2-E-Communication'!$AL$66="no","",ROUND($I5896,4))</f>
        <v>0.86299999999999999</v>
      </c>
      <c r="L5896" s="134">
        <f>IF('2-E-Communication'!$AL$67="no","",ROUND($I5896,4))</f>
        <v>0.86299999999999999</v>
      </c>
      <c r="M5896" s="134">
        <f>IF('2-E-Communication'!$AL$68="no","",ROUND($I5896,4))</f>
        <v>0.86299999999999999</v>
      </c>
    </row>
    <row r="5897" spans="9:13" x14ac:dyDescent="0.25">
      <c r="I5897" s="134">
        <f t="shared" si="285"/>
        <v>0.86400000000000066</v>
      </c>
      <c r="J5897" s="134">
        <f>IF('2-E-Communication'!$AL$65="no","",ROUND($I5897,4))</f>
        <v>0.86399999999999999</v>
      </c>
      <c r="K5897" s="134">
        <f>IF('2-E-Communication'!$AL$66="no","",ROUND($I5897,4))</f>
        <v>0.86399999999999999</v>
      </c>
      <c r="L5897" s="134">
        <f>IF('2-E-Communication'!$AL$67="no","",ROUND($I5897,4))</f>
        <v>0.86399999999999999</v>
      </c>
      <c r="M5897" s="134">
        <f>IF('2-E-Communication'!$AL$68="no","",ROUND($I5897,4))</f>
        <v>0.86399999999999999</v>
      </c>
    </row>
    <row r="5898" spans="9:13" x14ac:dyDescent="0.25">
      <c r="I5898" s="134">
        <f t="shared" si="285"/>
        <v>0.86500000000000066</v>
      </c>
      <c r="J5898" s="134">
        <f>IF('2-E-Communication'!$AL$65="no","",ROUND($I5898,4))</f>
        <v>0.86499999999999999</v>
      </c>
      <c r="K5898" s="134">
        <f>IF('2-E-Communication'!$AL$66="no","",ROUND($I5898,4))</f>
        <v>0.86499999999999999</v>
      </c>
      <c r="L5898" s="134">
        <f>IF('2-E-Communication'!$AL$67="no","",ROUND($I5898,4))</f>
        <v>0.86499999999999999</v>
      </c>
      <c r="M5898" s="134">
        <f>IF('2-E-Communication'!$AL$68="no","",ROUND($I5898,4))</f>
        <v>0.86499999999999999</v>
      </c>
    </row>
    <row r="5899" spans="9:13" x14ac:dyDescent="0.25">
      <c r="I5899" s="134">
        <f t="shared" si="285"/>
        <v>0.86600000000000066</v>
      </c>
      <c r="J5899" s="134">
        <f>IF('2-E-Communication'!$AL$65="no","",ROUND($I5899,4))</f>
        <v>0.86599999999999999</v>
      </c>
      <c r="K5899" s="134">
        <f>IF('2-E-Communication'!$AL$66="no","",ROUND($I5899,4))</f>
        <v>0.86599999999999999</v>
      </c>
      <c r="L5899" s="134">
        <f>IF('2-E-Communication'!$AL$67="no","",ROUND($I5899,4))</f>
        <v>0.86599999999999999</v>
      </c>
      <c r="M5899" s="134">
        <f>IF('2-E-Communication'!$AL$68="no","",ROUND($I5899,4))</f>
        <v>0.86599999999999999</v>
      </c>
    </row>
    <row r="5900" spans="9:13" x14ac:dyDescent="0.25">
      <c r="I5900" s="134">
        <f t="shared" si="285"/>
        <v>0.86700000000000066</v>
      </c>
      <c r="J5900" s="134">
        <f>IF('2-E-Communication'!$AL$65="no","",ROUND($I5900,4))</f>
        <v>0.86699999999999999</v>
      </c>
      <c r="K5900" s="134">
        <f>IF('2-E-Communication'!$AL$66="no","",ROUND($I5900,4))</f>
        <v>0.86699999999999999</v>
      </c>
      <c r="L5900" s="134">
        <f>IF('2-E-Communication'!$AL$67="no","",ROUND($I5900,4))</f>
        <v>0.86699999999999999</v>
      </c>
      <c r="M5900" s="134">
        <f>IF('2-E-Communication'!$AL$68="no","",ROUND($I5900,4))</f>
        <v>0.86699999999999999</v>
      </c>
    </row>
    <row r="5901" spans="9:13" x14ac:dyDescent="0.25">
      <c r="I5901" s="134">
        <f t="shared" si="285"/>
        <v>0.86800000000000066</v>
      </c>
      <c r="J5901" s="134">
        <f>IF('2-E-Communication'!$AL$65="no","",ROUND($I5901,4))</f>
        <v>0.86799999999999999</v>
      </c>
      <c r="K5901" s="134">
        <f>IF('2-E-Communication'!$AL$66="no","",ROUND($I5901,4))</f>
        <v>0.86799999999999999</v>
      </c>
      <c r="L5901" s="134">
        <f>IF('2-E-Communication'!$AL$67="no","",ROUND($I5901,4))</f>
        <v>0.86799999999999999</v>
      </c>
      <c r="M5901" s="134">
        <f>IF('2-E-Communication'!$AL$68="no","",ROUND($I5901,4))</f>
        <v>0.86799999999999999</v>
      </c>
    </row>
    <row r="5902" spans="9:13" x14ac:dyDescent="0.25">
      <c r="I5902" s="134">
        <f t="shared" si="285"/>
        <v>0.86900000000000066</v>
      </c>
      <c r="J5902" s="134">
        <f>IF('2-E-Communication'!$AL$65="no","",ROUND($I5902,4))</f>
        <v>0.86899999999999999</v>
      </c>
      <c r="K5902" s="134">
        <f>IF('2-E-Communication'!$AL$66="no","",ROUND($I5902,4))</f>
        <v>0.86899999999999999</v>
      </c>
      <c r="L5902" s="134">
        <f>IF('2-E-Communication'!$AL$67="no","",ROUND($I5902,4))</f>
        <v>0.86899999999999999</v>
      </c>
      <c r="M5902" s="134">
        <f>IF('2-E-Communication'!$AL$68="no","",ROUND($I5902,4))</f>
        <v>0.86899999999999999</v>
      </c>
    </row>
    <row r="5903" spans="9:13" x14ac:dyDescent="0.25">
      <c r="I5903" s="134">
        <f t="shared" si="285"/>
        <v>0.87000000000000066</v>
      </c>
      <c r="J5903" s="134">
        <f>IF('2-E-Communication'!$AL$65="no","",ROUND($I5903,4))</f>
        <v>0.87</v>
      </c>
      <c r="K5903" s="134">
        <f>IF('2-E-Communication'!$AL$66="no","",ROUND($I5903,4))</f>
        <v>0.87</v>
      </c>
      <c r="L5903" s="134">
        <f>IF('2-E-Communication'!$AL$67="no","",ROUND($I5903,4))</f>
        <v>0.87</v>
      </c>
      <c r="M5903" s="134">
        <f>IF('2-E-Communication'!$AL$68="no","",ROUND($I5903,4))</f>
        <v>0.87</v>
      </c>
    </row>
    <row r="5904" spans="9:13" x14ac:dyDescent="0.25">
      <c r="I5904" s="134">
        <f t="shared" si="285"/>
        <v>0.87100000000000066</v>
      </c>
      <c r="J5904" s="134">
        <f>IF('2-E-Communication'!$AL$65="no","",ROUND($I5904,4))</f>
        <v>0.871</v>
      </c>
      <c r="K5904" s="134">
        <f>IF('2-E-Communication'!$AL$66="no","",ROUND($I5904,4))</f>
        <v>0.871</v>
      </c>
      <c r="L5904" s="134">
        <f>IF('2-E-Communication'!$AL$67="no","",ROUND($I5904,4))</f>
        <v>0.871</v>
      </c>
      <c r="M5904" s="134">
        <f>IF('2-E-Communication'!$AL$68="no","",ROUND($I5904,4))</f>
        <v>0.871</v>
      </c>
    </row>
    <row r="5905" spans="9:13" x14ac:dyDescent="0.25">
      <c r="I5905" s="134">
        <f t="shared" si="285"/>
        <v>0.87200000000000066</v>
      </c>
      <c r="J5905" s="134">
        <f>IF('2-E-Communication'!$AL$65="no","",ROUND($I5905,4))</f>
        <v>0.872</v>
      </c>
      <c r="K5905" s="134">
        <f>IF('2-E-Communication'!$AL$66="no","",ROUND($I5905,4))</f>
        <v>0.872</v>
      </c>
      <c r="L5905" s="134">
        <f>IF('2-E-Communication'!$AL$67="no","",ROUND($I5905,4))</f>
        <v>0.872</v>
      </c>
      <c r="M5905" s="134">
        <f>IF('2-E-Communication'!$AL$68="no","",ROUND($I5905,4))</f>
        <v>0.872</v>
      </c>
    </row>
    <row r="5906" spans="9:13" x14ac:dyDescent="0.25">
      <c r="I5906" s="134">
        <f t="shared" si="285"/>
        <v>0.87300000000000066</v>
      </c>
      <c r="J5906" s="134">
        <f>IF('2-E-Communication'!$AL$65="no","",ROUND($I5906,4))</f>
        <v>0.873</v>
      </c>
      <c r="K5906" s="134">
        <f>IF('2-E-Communication'!$AL$66="no","",ROUND($I5906,4))</f>
        <v>0.873</v>
      </c>
      <c r="L5906" s="134">
        <f>IF('2-E-Communication'!$AL$67="no","",ROUND($I5906,4))</f>
        <v>0.873</v>
      </c>
      <c r="M5906" s="134">
        <f>IF('2-E-Communication'!$AL$68="no","",ROUND($I5906,4))</f>
        <v>0.873</v>
      </c>
    </row>
    <row r="5907" spans="9:13" x14ac:dyDescent="0.25">
      <c r="I5907" s="134">
        <f t="shared" si="285"/>
        <v>0.87400000000000067</v>
      </c>
      <c r="J5907" s="134">
        <f>IF('2-E-Communication'!$AL$65="no","",ROUND($I5907,4))</f>
        <v>0.874</v>
      </c>
      <c r="K5907" s="134">
        <f>IF('2-E-Communication'!$AL$66="no","",ROUND($I5907,4))</f>
        <v>0.874</v>
      </c>
      <c r="L5907" s="134">
        <f>IF('2-E-Communication'!$AL$67="no","",ROUND($I5907,4))</f>
        <v>0.874</v>
      </c>
      <c r="M5907" s="134">
        <f>IF('2-E-Communication'!$AL$68="no","",ROUND($I5907,4))</f>
        <v>0.874</v>
      </c>
    </row>
    <row r="5908" spans="9:13" x14ac:dyDescent="0.25">
      <c r="I5908" s="134">
        <f t="shared" si="285"/>
        <v>0.87500000000000067</v>
      </c>
      <c r="J5908" s="134">
        <f>IF('2-E-Communication'!$AL$65="no","",ROUND($I5908,4))</f>
        <v>0.875</v>
      </c>
      <c r="K5908" s="134">
        <f>IF('2-E-Communication'!$AL$66="no","",ROUND($I5908,4))</f>
        <v>0.875</v>
      </c>
      <c r="L5908" s="134">
        <f>IF('2-E-Communication'!$AL$67="no","",ROUND($I5908,4))</f>
        <v>0.875</v>
      </c>
      <c r="M5908" s="134">
        <f>IF('2-E-Communication'!$AL$68="no","",ROUND($I5908,4))</f>
        <v>0.875</v>
      </c>
    </row>
    <row r="5909" spans="9:13" x14ac:dyDescent="0.25">
      <c r="I5909" s="134">
        <f t="shared" si="285"/>
        <v>0.87600000000000067</v>
      </c>
      <c r="J5909" s="134">
        <f>IF('2-E-Communication'!$AL$65="no","",ROUND($I5909,4))</f>
        <v>0.876</v>
      </c>
      <c r="K5909" s="134">
        <f>IF('2-E-Communication'!$AL$66="no","",ROUND($I5909,4))</f>
        <v>0.876</v>
      </c>
      <c r="L5909" s="134">
        <f>IF('2-E-Communication'!$AL$67="no","",ROUND($I5909,4))</f>
        <v>0.876</v>
      </c>
      <c r="M5909" s="134">
        <f>IF('2-E-Communication'!$AL$68="no","",ROUND($I5909,4))</f>
        <v>0.876</v>
      </c>
    </row>
    <row r="5910" spans="9:13" x14ac:dyDescent="0.25">
      <c r="I5910" s="134">
        <f t="shared" si="285"/>
        <v>0.87700000000000067</v>
      </c>
      <c r="J5910" s="134">
        <f>IF('2-E-Communication'!$AL$65="no","",ROUND($I5910,4))</f>
        <v>0.877</v>
      </c>
      <c r="K5910" s="134">
        <f>IF('2-E-Communication'!$AL$66="no","",ROUND($I5910,4))</f>
        <v>0.877</v>
      </c>
      <c r="L5910" s="134">
        <f>IF('2-E-Communication'!$AL$67="no","",ROUND($I5910,4))</f>
        <v>0.877</v>
      </c>
      <c r="M5910" s="134">
        <f>IF('2-E-Communication'!$AL$68="no","",ROUND($I5910,4))</f>
        <v>0.877</v>
      </c>
    </row>
    <row r="5911" spans="9:13" x14ac:dyDescent="0.25">
      <c r="I5911" s="134">
        <f t="shared" si="285"/>
        <v>0.87800000000000067</v>
      </c>
      <c r="J5911" s="134">
        <f>IF('2-E-Communication'!$AL$65="no","",ROUND($I5911,4))</f>
        <v>0.878</v>
      </c>
      <c r="K5911" s="134">
        <f>IF('2-E-Communication'!$AL$66="no","",ROUND($I5911,4))</f>
        <v>0.878</v>
      </c>
      <c r="L5911" s="134">
        <f>IF('2-E-Communication'!$AL$67="no","",ROUND($I5911,4))</f>
        <v>0.878</v>
      </c>
      <c r="M5911" s="134">
        <f>IF('2-E-Communication'!$AL$68="no","",ROUND($I5911,4))</f>
        <v>0.878</v>
      </c>
    </row>
    <row r="5912" spans="9:13" x14ac:dyDescent="0.25">
      <c r="I5912" s="134">
        <f t="shared" si="285"/>
        <v>0.87900000000000067</v>
      </c>
      <c r="J5912" s="134">
        <f>IF('2-E-Communication'!$AL$65="no","",ROUND($I5912,4))</f>
        <v>0.879</v>
      </c>
      <c r="K5912" s="134">
        <f>IF('2-E-Communication'!$AL$66="no","",ROUND($I5912,4))</f>
        <v>0.879</v>
      </c>
      <c r="L5912" s="134">
        <f>IF('2-E-Communication'!$AL$67="no","",ROUND($I5912,4))</f>
        <v>0.879</v>
      </c>
      <c r="M5912" s="134">
        <f>IF('2-E-Communication'!$AL$68="no","",ROUND($I5912,4))</f>
        <v>0.879</v>
      </c>
    </row>
    <row r="5913" spans="9:13" x14ac:dyDescent="0.25">
      <c r="I5913" s="134">
        <f t="shared" si="285"/>
        <v>0.88000000000000067</v>
      </c>
      <c r="J5913" s="134">
        <f>IF('2-E-Communication'!$AL$65="no","",ROUND($I5913,4))</f>
        <v>0.88</v>
      </c>
      <c r="K5913" s="134">
        <f>IF('2-E-Communication'!$AL$66="no","",ROUND($I5913,4))</f>
        <v>0.88</v>
      </c>
      <c r="L5913" s="134">
        <f>IF('2-E-Communication'!$AL$67="no","",ROUND($I5913,4))</f>
        <v>0.88</v>
      </c>
      <c r="M5913" s="134">
        <f>IF('2-E-Communication'!$AL$68="no","",ROUND($I5913,4))</f>
        <v>0.88</v>
      </c>
    </row>
    <row r="5914" spans="9:13" x14ac:dyDescent="0.25">
      <c r="I5914" s="134">
        <f t="shared" si="285"/>
        <v>0.88100000000000067</v>
      </c>
      <c r="J5914" s="134">
        <f>IF('2-E-Communication'!$AL$65="no","",ROUND($I5914,4))</f>
        <v>0.88100000000000001</v>
      </c>
      <c r="K5914" s="134">
        <f>IF('2-E-Communication'!$AL$66="no","",ROUND($I5914,4))</f>
        <v>0.88100000000000001</v>
      </c>
      <c r="L5914" s="134">
        <f>IF('2-E-Communication'!$AL$67="no","",ROUND($I5914,4))</f>
        <v>0.88100000000000001</v>
      </c>
      <c r="M5914" s="134">
        <f>IF('2-E-Communication'!$AL$68="no","",ROUND($I5914,4))</f>
        <v>0.88100000000000001</v>
      </c>
    </row>
    <row r="5915" spans="9:13" x14ac:dyDescent="0.25">
      <c r="I5915" s="134">
        <f t="shared" si="285"/>
        <v>0.88200000000000067</v>
      </c>
      <c r="J5915" s="134">
        <f>IF('2-E-Communication'!$AL$65="no","",ROUND($I5915,4))</f>
        <v>0.88200000000000001</v>
      </c>
      <c r="K5915" s="134">
        <f>IF('2-E-Communication'!$AL$66="no","",ROUND($I5915,4))</f>
        <v>0.88200000000000001</v>
      </c>
      <c r="L5915" s="134">
        <f>IF('2-E-Communication'!$AL$67="no","",ROUND($I5915,4))</f>
        <v>0.88200000000000001</v>
      </c>
      <c r="M5915" s="134">
        <f>IF('2-E-Communication'!$AL$68="no","",ROUND($I5915,4))</f>
        <v>0.88200000000000001</v>
      </c>
    </row>
    <row r="5916" spans="9:13" x14ac:dyDescent="0.25">
      <c r="I5916" s="134">
        <f t="shared" si="285"/>
        <v>0.88300000000000067</v>
      </c>
      <c r="J5916" s="134">
        <f>IF('2-E-Communication'!$AL$65="no","",ROUND($I5916,4))</f>
        <v>0.88300000000000001</v>
      </c>
      <c r="K5916" s="134">
        <f>IF('2-E-Communication'!$AL$66="no","",ROUND($I5916,4))</f>
        <v>0.88300000000000001</v>
      </c>
      <c r="L5916" s="134">
        <f>IF('2-E-Communication'!$AL$67="no","",ROUND($I5916,4))</f>
        <v>0.88300000000000001</v>
      </c>
      <c r="M5916" s="134">
        <f>IF('2-E-Communication'!$AL$68="no","",ROUND($I5916,4))</f>
        <v>0.88300000000000001</v>
      </c>
    </row>
    <row r="5917" spans="9:13" x14ac:dyDescent="0.25">
      <c r="I5917" s="134">
        <f t="shared" si="285"/>
        <v>0.88400000000000067</v>
      </c>
      <c r="J5917" s="134">
        <f>IF('2-E-Communication'!$AL$65="no","",ROUND($I5917,4))</f>
        <v>0.88400000000000001</v>
      </c>
      <c r="K5917" s="134">
        <f>IF('2-E-Communication'!$AL$66="no","",ROUND($I5917,4))</f>
        <v>0.88400000000000001</v>
      </c>
      <c r="L5917" s="134">
        <f>IF('2-E-Communication'!$AL$67="no","",ROUND($I5917,4))</f>
        <v>0.88400000000000001</v>
      </c>
      <c r="M5917" s="134">
        <f>IF('2-E-Communication'!$AL$68="no","",ROUND($I5917,4))</f>
        <v>0.88400000000000001</v>
      </c>
    </row>
    <row r="5918" spans="9:13" x14ac:dyDescent="0.25">
      <c r="I5918" s="134">
        <f t="shared" si="285"/>
        <v>0.88500000000000068</v>
      </c>
      <c r="J5918" s="134">
        <f>IF('2-E-Communication'!$AL$65="no","",ROUND($I5918,4))</f>
        <v>0.88500000000000001</v>
      </c>
      <c r="K5918" s="134">
        <f>IF('2-E-Communication'!$AL$66="no","",ROUND($I5918,4))</f>
        <v>0.88500000000000001</v>
      </c>
      <c r="L5918" s="134">
        <f>IF('2-E-Communication'!$AL$67="no","",ROUND($I5918,4))</f>
        <v>0.88500000000000001</v>
      </c>
      <c r="M5918" s="134">
        <f>IF('2-E-Communication'!$AL$68="no","",ROUND($I5918,4))</f>
        <v>0.88500000000000001</v>
      </c>
    </row>
    <row r="5919" spans="9:13" x14ac:dyDescent="0.25">
      <c r="I5919" s="134">
        <f t="shared" si="285"/>
        <v>0.88600000000000068</v>
      </c>
      <c r="J5919" s="134">
        <f>IF('2-E-Communication'!$AL$65="no","",ROUND($I5919,4))</f>
        <v>0.88600000000000001</v>
      </c>
      <c r="K5919" s="134">
        <f>IF('2-E-Communication'!$AL$66="no","",ROUND($I5919,4))</f>
        <v>0.88600000000000001</v>
      </c>
      <c r="L5919" s="134">
        <f>IF('2-E-Communication'!$AL$67="no","",ROUND($I5919,4))</f>
        <v>0.88600000000000001</v>
      </c>
      <c r="M5919" s="134">
        <f>IF('2-E-Communication'!$AL$68="no","",ROUND($I5919,4))</f>
        <v>0.88600000000000001</v>
      </c>
    </row>
    <row r="5920" spans="9:13" x14ac:dyDescent="0.25">
      <c r="I5920" s="134">
        <f t="shared" si="285"/>
        <v>0.88700000000000068</v>
      </c>
      <c r="J5920" s="134">
        <f>IF('2-E-Communication'!$AL$65="no","",ROUND($I5920,4))</f>
        <v>0.88700000000000001</v>
      </c>
      <c r="K5920" s="134">
        <f>IF('2-E-Communication'!$AL$66="no","",ROUND($I5920,4))</f>
        <v>0.88700000000000001</v>
      </c>
      <c r="L5920" s="134">
        <f>IF('2-E-Communication'!$AL$67="no","",ROUND($I5920,4))</f>
        <v>0.88700000000000001</v>
      </c>
      <c r="M5920" s="134">
        <f>IF('2-E-Communication'!$AL$68="no","",ROUND($I5920,4))</f>
        <v>0.88700000000000001</v>
      </c>
    </row>
    <row r="5921" spans="9:13" x14ac:dyDescent="0.25">
      <c r="I5921" s="134">
        <f t="shared" si="285"/>
        <v>0.88800000000000068</v>
      </c>
      <c r="J5921" s="134">
        <f>IF('2-E-Communication'!$AL$65="no","",ROUND($I5921,4))</f>
        <v>0.88800000000000001</v>
      </c>
      <c r="K5921" s="134">
        <f>IF('2-E-Communication'!$AL$66="no","",ROUND($I5921,4))</f>
        <v>0.88800000000000001</v>
      </c>
      <c r="L5921" s="134">
        <f>IF('2-E-Communication'!$AL$67="no","",ROUND($I5921,4))</f>
        <v>0.88800000000000001</v>
      </c>
      <c r="M5921" s="134">
        <f>IF('2-E-Communication'!$AL$68="no","",ROUND($I5921,4))</f>
        <v>0.88800000000000001</v>
      </c>
    </row>
    <row r="5922" spans="9:13" x14ac:dyDescent="0.25">
      <c r="I5922" s="134">
        <f t="shared" ref="I5922:I5985" si="286">I5921+0.001</f>
        <v>0.88900000000000068</v>
      </c>
      <c r="J5922" s="134">
        <f>IF('2-E-Communication'!$AL$65="no","",ROUND($I5922,4))</f>
        <v>0.88900000000000001</v>
      </c>
      <c r="K5922" s="134">
        <f>IF('2-E-Communication'!$AL$66="no","",ROUND($I5922,4))</f>
        <v>0.88900000000000001</v>
      </c>
      <c r="L5922" s="134">
        <f>IF('2-E-Communication'!$AL$67="no","",ROUND($I5922,4))</f>
        <v>0.88900000000000001</v>
      </c>
      <c r="M5922" s="134">
        <f>IF('2-E-Communication'!$AL$68="no","",ROUND($I5922,4))</f>
        <v>0.88900000000000001</v>
      </c>
    </row>
    <row r="5923" spans="9:13" x14ac:dyDescent="0.25">
      <c r="I5923" s="134">
        <f t="shared" si="286"/>
        <v>0.89000000000000068</v>
      </c>
      <c r="J5923" s="134">
        <f>IF('2-E-Communication'!$AL$65="no","",ROUND($I5923,4))</f>
        <v>0.89</v>
      </c>
      <c r="K5923" s="134">
        <f>IF('2-E-Communication'!$AL$66="no","",ROUND($I5923,4))</f>
        <v>0.89</v>
      </c>
      <c r="L5923" s="134">
        <f>IF('2-E-Communication'!$AL$67="no","",ROUND($I5923,4))</f>
        <v>0.89</v>
      </c>
      <c r="M5923" s="134">
        <f>IF('2-E-Communication'!$AL$68="no","",ROUND($I5923,4))</f>
        <v>0.89</v>
      </c>
    </row>
    <row r="5924" spans="9:13" x14ac:dyDescent="0.25">
      <c r="I5924" s="134">
        <f t="shared" si="286"/>
        <v>0.89100000000000068</v>
      </c>
      <c r="J5924" s="134">
        <f>IF('2-E-Communication'!$AL$65="no","",ROUND($I5924,4))</f>
        <v>0.89100000000000001</v>
      </c>
      <c r="K5924" s="134">
        <f>IF('2-E-Communication'!$AL$66="no","",ROUND($I5924,4))</f>
        <v>0.89100000000000001</v>
      </c>
      <c r="L5924" s="134">
        <f>IF('2-E-Communication'!$AL$67="no","",ROUND($I5924,4))</f>
        <v>0.89100000000000001</v>
      </c>
      <c r="M5924" s="134">
        <f>IF('2-E-Communication'!$AL$68="no","",ROUND($I5924,4))</f>
        <v>0.89100000000000001</v>
      </c>
    </row>
    <row r="5925" spans="9:13" x14ac:dyDescent="0.25">
      <c r="I5925" s="134">
        <f t="shared" si="286"/>
        <v>0.89200000000000068</v>
      </c>
      <c r="J5925" s="134">
        <f>IF('2-E-Communication'!$AL$65="no","",ROUND($I5925,4))</f>
        <v>0.89200000000000002</v>
      </c>
      <c r="K5925" s="134">
        <f>IF('2-E-Communication'!$AL$66="no","",ROUND($I5925,4))</f>
        <v>0.89200000000000002</v>
      </c>
      <c r="L5925" s="134">
        <f>IF('2-E-Communication'!$AL$67="no","",ROUND($I5925,4))</f>
        <v>0.89200000000000002</v>
      </c>
      <c r="M5925" s="134">
        <f>IF('2-E-Communication'!$AL$68="no","",ROUND($I5925,4))</f>
        <v>0.89200000000000002</v>
      </c>
    </row>
    <row r="5926" spans="9:13" x14ac:dyDescent="0.25">
      <c r="I5926" s="134">
        <f t="shared" si="286"/>
        <v>0.89300000000000068</v>
      </c>
      <c r="J5926" s="134">
        <f>IF('2-E-Communication'!$AL$65="no","",ROUND($I5926,4))</f>
        <v>0.89300000000000002</v>
      </c>
      <c r="K5926" s="134">
        <f>IF('2-E-Communication'!$AL$66="no","",ROUND($I5926,4))</f>
        <v>0.89300000000000002</v>
      </c>
      <c r="L5926" s="134">
        <f>IF('2-E-Communication'!$AL$67="no","",ROUND($I5926,4))</f>
        <v>0.89300000000000002</v>
      </c>
      <c r="M5926" s="134">
        <f>IF('2-E-Communication'!$AL$68="no","",ROUND($I5926,4))</f>
        <v>0.89300000000000002</v>
      </c>
    </row>
    <row r="5927" spans="9:13" x14ac:dyDescent="0.25">
      <c r="I5927" s="134">
        <f t="shared" si="286"/>
        <v>0.89400000000000068</v>
      </c>
      <c r="J5927" s="134">
        <f>IF('2-E-Communication'!$AL$65="no","",ROUND($I5927,4))</f>
        <v>0.89400000000000002</v>
      </c>
      <c r="K5927" s="134">
        <f>IF('2-E-Communication'!$AL$66="no","",ROUND($I5927,4))</f>
        <v>0.89400000000000002</v>
      </c>
      <c r="L5927" s="134">
        <f>IF('2-E-Communication'!$AL$67="no","",ROUND($I5927,4))</f>
        <v>0.89400000000000002</v>
      </c>
      <c r="M5927" s="134">
        <f>IF('2-E-Communication'!$AL$68="no","",ROUND($I5927,4))</f>
        <v>0.89400000000000002</v>
      </c>
    </row>
    <row r="5928" spans="9:13" x14ac:dyDescent="0.25">
      <c r="I5928" s="134">
        <f t="shared" si="286"/>
        <v>0.89500000000000068</v>
      </c>
      <c r="J5928" s="134">
        <f>IF('2-E-Communication'!$AL$65="no","",ROUND($I5928,4))</f>
        <v>0.89500000000000002</v>
      </c>
      <c r="K5928" s="134">
        <f>IF('2-E-Communication'!$AL$66="no","",ROUND($I5928,4))</f>
        <v>0.89500000000000002</v>
      </c>
      <c r="L5928" s="134">
        <f>IF('2-E-Communication'!$AL$67="no","",ROUND($I5928,4))</f>
        <v>0.89500000000000002</v>
      </c>
      <c r="M5928" s="134">
        <f>IF('2-E-Communication'!$AL$68="no","",ROUND($I5928,4))</f>
        <v>0.89500000000000002</v>
      </c>
    </row>
    <row r="5929" spans="9:13" x14ac:dyDescent="0.25">
      <c r="I5929" s="134">
        <f t="shared" si="286"/>
        <v>0.89600000000000068</v>
      </c>
      <c r="J5929" s="134">
        <f>IF('2-E-Communication'!$AL$65="no","",ROUND($I5929,4))</f>
        <v>0.89600000000000002</v>
      </c>
      <c r="K5929" s="134">
        <f>IF('2-E-Communication'!$AL$66="no","",ROUND($I5929,4))</f>
        <v>0.89600000000000002</v>
      </c>
      <c r="L5929" s="134">
        <f>IF('2-E-Communication'!$AL$67="no","",ROUND($I5929,4))</f>
        <v>0.89600000000000002</v>
      </c>
      <c r="M5929" s="134">
        <f>IF('2-E-Communication'!$AL$68="no","",ROUND($I5929,4))</f>
        <v>0.89600000000000002</v>
      </c>
    </row>
    <row r="5930" spans="9:13" x14ac:dyDescent="0.25">
      <c r="I5930" s="134">
        <f t="shared" si="286"/>
        <v>0.89700000000000069</v>
      </c>
      <c r="J5930" s="134">
        <f>IF('2-E-Communication'!$AL$65="no","",ROUND($I5930,4))</f>
        <v>0.89700000000000002</v>
      </c>
      <c r="K5930" s="134">
        <f>IF('2-E-Communication'!$AL$66="no","",ROUND($I5930,4))</f>
        <v>0.89700000000000002</v>
      </c>
      <c r="L5930" s="134">
        <f>IF('2-E-Communication'!$AL$67="no","",ROUND($I5930,4))</f>
        <v>0.89700000000000002</v>
      </c>
      <c r="M5930" s="134">
        <f>IF('2-E-Communication'!$AL$68="no","",ROUND($I5930,4))</f>
        <v>0.89700000000000002</v>
      </c>
    </row>
    <row r="5931" spans="9:13" x14ac:dyDescent="0.25">
      <c r="I5931" s="134">
        <f t="shared" si="286"/>
        <v>0.89800000000000069</v>
      </c>
      <c r="J5931" s="134">
        <f>IF('2-E-Communication'!$AL$65="no","",ROUND($I5931,4))</f>
        <v>0.89800000000000002</v>
      </c>
      <c r="K5931" s="134">
        <f>IF('2-E-Communication'!$AL$66="no","",ROUND($I5931,4))</f>
        <v>0.89800000000000002</v>
      </c>
      <c r="L5931" s="134">
        <f>IF('2-E-Communication'!$AL$67="no","",ROUND($I5931,4))</f>
        <v>0.89800000000000002</v>
      </c>
      <c r="M5931" s="134">
        <f>IF('2-E-Communication'!$AL$68="no","",ROUND($I5931,4))</f>
        <v>0.89800000000000002</v>
      </c>
    </row>
    <row r="5932" spans="9:13" x14ac:dyDescent="0.25">
      <c r="I5932" s="134">
        <f t="shared" si="286"/>
        <v>0.89900000000000069</v>
      </c>
      <c r="J5932" s="134">
        <f>IF('2-E-Communication'!$AL$65="no","",ROUND($I5932,4))</f>
        <v>0.89900000000000002</v>
      </c>
      <c r="K5932" s="134">
        <f>IF('2-E-Communication'!$AL$66="no","",ROUND($I5932,4))</f>
        <v>0.89900000000000002</v>
      </c>
      <c r="L5932" s="134">
        <f>IF('2-E-Communication'!$AL$67="no","",ROUND($I5932,4))</f>
        <v>0.89900000000000002</v>
      </c>
      <c r="M5932" s="134">
        <f>IF('2-E-Communication'!$AL$68="no","",ROUND($I5932,4))</f>
        <v>0.89900000000000002</v>
      </c>
    </row>
    <row r="5933" spans="9:13" x14ac:dyDescent="0.25">
      <c r="I5933" s="134">
        <f t="shared" si="286"/>
        <v>0.90000000000000069</v>
      </c>
      <c r="J5933" s="134">
        <f>IF('2-E-Communication'!$AL$65="no","",ROUND($I5933,4))</f>
        <v>0.9</v>
      </c>
      <c r="K5933" s="134">
        <f>IF('2-E-Communication'!$AL$66="no","",ROUND($I5933,4))</f>
        <v>0.9</v>
      </c>
      <c r="L5933" s="134">
        <f>IF('2-E-Communication'!$AL$67="no","",ROUND($I5933,4))</f>
        <v>0.9</v>
      </c>
      <c r="M5933" s="134">
        <f>IF('2-E-Communication'!$AL$68="no","",ROUND($I5933,4))</f>
        <v>0.9</v>
      </c>
    </row>
    <row r="5934" spans="9:13" x14ac:dyDescent="0.25">
      <c r="I5934" s="134">
        <f t="shared" si="286"/>
        <v>0.90100000000000069</v>
      </c>
      <c r="J5934" s="134">
        <f>IF('2-E-Communication'!$AL$65="no","",ROUND($I5934,4))</f>
        <v>0.90100000000000002</v>
      </c>
      <c r="K5934" s="134">
        <f>IF('2-E-Communication'!$AL$66="no","",ROUND($I5934,4))</f>
        <v>0.90100000000000002</v>
      </c>
      <c r="L5934" s="134">
        <f>IF('2-E-Communication'!$AL$67="no","",ROUND($I5934,4))</f>
        <v>0.90100000000000002</v>
      </c>
      <c r="M5934" s="134">
        <f>IF('2-E-Communication'!$AL$68="no","",ROUND($I5934,4))</f>
        <v>0.90100000000000002</v>
      </c>
    </row>
    <row r="5935" spans="9:13" x14ac:dyDescent="0.25">
      <c r="I5935" s="134">
        <f t="shared" si="286"/>
        <v>0.90200000000000069</v>
      </c>
      <c r="J5935" s="134">
        <f>IF('2-E-Communication'!$AL$65="no","",ROUND($I5935,4))</f>
        <v>0.90200000000000002</v>
      </c>
      <c r="K5935" s="134">
        <f>IF('2-E-Communication'!$AL$66="no","",ROUND($I5935,4))</f>
        <v>0.90200000000000002</v>
      </c>
      <c r="L5935" s="134">
        <f>IF('2-E-Communication'!$AL$67="no","",ROUND($I5935,4))</f>
        <v>0.90200000000000002</v>
      </c>
      <c r="M5935" s="134">
        <f>IF('2-E-Communication'!$AL$68="no","",ROUND($I5935,4))</f>
        <v>0.90200000000000002</v>
      </c>
    </row>
    <row r="5936" spans="9:13" x14ac:dyDescent="0.25">
      <c r="I5936" s="134">
        <f t="shared" si="286"/>
        <v>0.90300000000000069</v>
      </c>
      <c r="J5936" s="134">
        <f>IF('2-E-Communication'!$AL$65="no","",ROUND($I5936,4))</f>
        <v>0.90300000000000002</v>
      </c>
      <c r="K5936" s="134">
        <f>IF('2-E-Communication'!$AL$66="no","",ROUND($I5936,4))</f>
        <v>0.90300000000000002</v>
      </c>
      <c r="L5936" s="134">
        <f>IF('2-E-Communication'!$AL$67="no","",ROUND($I5936,4))</f>
        <v>0.90300000000000002</v>
      </c>
      <c r="M5936" s="134">
        <f>IF('2-E-Communication'!$AL$68="no","",ROUND($I5936,4))</f>
        <v>0.90300000000000002</v>
      </c>
    </row>
    <row r="5937" spans="9:13" x14ac:dyDescent="0.25">
      <c r="I5937" s="134">
        <f t="shared" si="286"/>
        <v>0.90400000000000069</v>
      </c>
      <c r="J5937" s="134">
        <f>IF('2-E-Communication'!$AL$65="no","",ROUND($I5937,4))</f>
        <v>0.90400000000000003</v>
      </c>
      <c r="K5937" s="134">
        <f>IF('2-E-Communication'!$AL$66="no","",ROUND($I5937,4))</f>
        <v>0.90400000000000003</v>
      </c>
      <c r="L5937" s="134">
        <f>IF('2-E-Communication'!$AL$67="no","",ROUND($I5937,4))</f>
        <v>0.90400000000000003</v>
      </c>
      <c r="M5937" s="134">
        <f>IF('2-E-Communication'!$AL$68="no","",ROUND($I5937,4))</f>
        <v>0.90400000000000003</v>
      </c>
    </row>
    <row r="5938" spans="9:13" x14ac:dyDescent="0.25">
      <c r="I5938" s="134">
        <f t="shared" si="286"/>
        <v>0.90500000000000069</v>
      </c>
      <c r="J5938" s="134">
        <f>IF('2-E-Communication'!$AL$65="no","",ROUND($I5938,4))</f>
        <v>0.90500000000000003</v>
      </c>
      <c r="K5938" s="134">
        <f>IF('2-E-Communication'!$AL$66="no","",ROUND($I5938,4))</f>
        <v>0.90500000000000003</v>
      </c>
      <c r="L5938" s="134">
        <f>IF('2-E-Communication'!$AL$67="no","",ROUND($I5938,4))</f>
        <v>0.90500000000000003</v>
      </c>
      <c r="M5938" s="134">
        <f>IF('2-E-Communication'!$AL$68="no","",ROUND($I5938,4))</f>
        <v>0.90500000000000003</v>
      </c>
    </row>
    <row r="5939" spans="9:13" x14ac:dyDescent="0.25">
      <c r="I5939" s="134">
        <f t="shared" si="286"/>
        <v>0.90600000000000069</v>
      </c>
      <c r="J5939" s="134">
        <f>IF('2-E-Communication'!$AL$65="no","",ROUND($I5939,4))</f>
        <v>0.90600000000000003</v>
      </c>
      <c r="K5939" s="134">
        <f>IF('2-E-Communication'!$AL$66="no","",ROUND($I5939,4))</f>
        <v>0.90600000000000003</v>
      </c>
      <c r="L5939" s="134">
        <f>IF('2-E-Communication'!$AL$67="no","",ROUND($I5939,4))</f>
        <v>0.90600000000000003</v>
      </c>
      <c r="M5939" s="134">
        <f>IF('2-E-Communication'!$AL$68="no","",ROUND($I5939,4))</f>
        <v>0.90600000000000003</v>
      </c>
    </row>
    <row r="5940" spans="9:13" x14ac:dyDescent="0.25">
      <c r="I5940" s="134">
        <f t="shared" si="286"/>
        <v>0.90700000000000069</v>
      </c>
      <c r="J5940" s="134">
        <f>IF('2-E-Communication'!$AL$65="no","",ROUND($I5940,4))</f>
        <v>0.90700000000000003</v>
      </c>
      <c r="K5940" s="134">
        <f>IF('2-E-Communication'!$AL$66="no","",ROUND($I5940,4))</f>
        <v>0.90700000000000003</v>
      </c>
      <c r="L5940" s="134">
        <f>IF('2-E-Communication'!$AL$67="no","",ROUND($I5940,4))</f>
        <v>0.90700000000000003</v>
      </c>
      <c r="M5940" s="134">
        <f>IF('2-E-Communication'!$AL$68="no","",ROUND($I5940,4))</f>
        <v>0.90700000000000003</v>
      </c>
    </row>
    <row r="5941" spans="9:13" x14ac:dyDescent="0.25">
      <c r="I5941" s="134">
        <f t="shared" si="286"/>
        <v>0.9080000000000007</v>
      </c>
      <c r="J5941" s="134">
        <f>IF('2-E-Communication'!$AL$65="no","",ROUND($I5941,4))</f>
        <v>0.90800000000000003</v>
      </c>
      <c r="K5941" s="134">
        <f>IF('2-E-Communication'!$AL$66="no","",ROUND($I5941,4))</f>
        <v>0.90800000000000003</v>
      </c>
      <c r="L5941" s="134">
        <f>IF('2-E-Communication'!$AL$67="no","",ROUND($I5941,4))</f>
        <v>0.90800000000000003</v>
      </c>
      <c r="M5941" s="134">
        <f>IF('2-E-Communication'!$AL$68="no","",ROUND($I5941,4))</f>
        <v>0.90800000000000003</v>
      </c>
    </row>
    <row r="5942" spans="9:13" x14ac:dyDescent="0.25">
      <c r="I5942" s="134">
        <f t="shared" si="286"/>
        <v>0.9090000000000007</v>
      </c>
      <c r="J5942" s="134">
        <f>IF('2-E-Communication'!$AL$65="no","",ROUND($I5942,4))</f>
        <v>0.90900000000000003</v>
      </c>
      <c r="K5942" s="134">
        <f>IF('2-E-Communication'!$AL$66="no","",ROUND($I5942,4))</f>
        <v>0.90900000000000003</v>
      </c>
      <c r="L5942" s="134">
        <f>IF('2-E-Communication'!$AL$67="no","",ROUND($I5942,4))</f>
        <v>0.90900000000000003</v>
      </c>
      <c r="M5942" s="134">
        <f>IF('2-E-Communication'!$AL$68="no","",ROUND($I5942,4))</f>
        <v>0.90900000000000003</v>
      </c>
    </row>
    <row r="5943" spans="9:13" x14ac:dyDescent="0.25">
      <c r="I5943" s="134">
        <f t="shared" si="286"/>
        <v>0.9100000000000007</v>
      </c>
      <c r="J5943" s="134">
        <f>IF('2-E-Communication'!$AL$65="no","",ROUND($I5943,4))</f>
        <v>0.91</v>
      </c>
      <c r="K5943" s="134">
        <f>IF('2-E-Communication'!$AL$66="no","",ROUND($I5943,4))</f>
        <v>0.91</v>
      </c>
      <c r="L5943" s="134">
        <f>IF('2-E-Communication'!$AL$67="no","",ROUND($I5943,4))</f>
        <v>0.91</v>
      </c>
      <c r="M5943" s="134">
        <f>IF('2-E-Communication'!$AL$68="no","",ROUND($I5943,4))</f>
        <v>0.91</v>
      </c>
    </row>
    <row r="5944" spans="9:13" x14ac:dyDescent="0.25">
      <c r="I5944" s="134">
        <f t="shared" si="286"/>
        <v>0.9110000000000007</v>
      </c>
      <c r="J5944" s="134">
        <f>IF('2-E-Communication'!$AL$65="no","",ROUND($I5944,4))</f>
        <v>0.91100000000000003</v>
      </c>
      <c r="K5944" s="134">
        <f>IF('2-E-Communication'!$AL$66="no","",ROUND($I5944,4))</f>
        <v>0.91100000000000003</v>
      </c>
      <c r="L5944" s="134">
        <f>IF('2-E-Communication'!$AL$67="no","",ROUND($I5944,4))</f>
        <v>0.91100000000000003</v>
      </c>
      <c r="M5944" s="134">
        <f>IF('2-E-Communication'!$AL$68="no","",ROUND($I5944,4))</f>
        <v>0.91100000000000003</v>
      </c>
    </row>
    <row r="5945" spans="9:13" x14ac:dyDescent="0.25">
      <c r="I5945" s="134">
        <f t="shared" si="286"/>
        <v>0.9120000000000007</v>
      </c>
      <c r="J5945" s="134">
        <f>IF('2-E-Communication'!$AL$65="no","",ROUND($I5945,4))</f>
        <v>0.91200000000000003</v>
      </c>
      <c r="K5945" s="134">
        <f>IF('2-E-Communication'!$AL$66="no","",ROUND($I5945,4))</f>
        <v>0.91200000000000003</v>
      </c>
      <c r="L5945" s="134">
        <f>IF('2-E-Communication'!$AL$67="no","",ROUND($I5945,4))</f>
        <v>0.91200000000000003</v>
      </c>
      <c r="M5945" s="134">
        <f>IF('2-E-Communication'!$AL$68="no","",ROUND($I5945,4))</f>
        <v>0.91200000000000003</v>
      </c>
    </row>
    <row r="5946" spans="9:13" x14ac:dyDescent="0.25">
      <c r="I5946" s="134">
        <f t="shared" si="286"/>
        <v>0.9130000000000007</v>
      </c>
      <c r="J5946" s="134">
        <f>IF('2-E-Communication'!$AL$65="no","",ROUND($I5946,4))</f>
        <v>0.91300000000000003</v>
      </c>
      <c r="K5946" s="134">
        <f>IF('2-E-Communication'!$AL$66="no","",ROUND($I5946,4))</f>
        <v>0.91300000000000003</v>
      </c>
      <c r="L5946" s="134">
        <f>IF('2-E-Communication'!$AL$67="no","",ROUND($I5946,4))</f>
        <v>0.91300000000000003</v>
      </c>
      <c r="M5946" s="134">
        <f>IF('2-E-Communication'!$AL$68="no","",ROUND($I5946,4))</f>
        <v>0.91300000000000003</v>
      </c>
    </row>
    <row r="5947" spans="9:13" x14ac:dyDescent="0.25">
      <c r="I5947" s="134">
        <f t="shared" si="286"/>
        <v>0.9140000000000007</v>
      </c>
      <c r="J5947" s="134">
        <f>IF('2-E-Communication'!$AL$65="no","",ROUND($I5947,4))</f>
        <v>0.91400000000000003</v>
      </c>
      <c r="K5947" s="134">
        <f>IF('2-E-Communication'!$AL$66="no","",ROUND($I5947,4))</f>
        <v>0.91400000000000003</v>
      </c>
      <c r="L5947" s="134">
        <f>IF('2-E-Communication'!$AL$67="no","",ROUND($I5947,4))</f>
        <v>0.91400000000000003</v>
      </c>
      <c r="M5947" s="134">
        <f>IF('2-E-Communication'!$AL$68="no","",ROUND($I5947,4))</f>
        <v>0.91400000000000003</v>
      </c>
    </row>
    <row r="5948" spans="9:13" x14ac:dyDescent="0.25">
      <c r="I5948" s="134">
        <f t="shared" si="286"/>
        <v>0.9150000000000007</v>
      </c>
      <c r="J5948" s="134">
        <f>IF('2-E-Communication'!$AL$65="no","",ROUND($I5948,4))</f>
        <v>0.91500000000000004</v>
      </c>
      <c r="K5948" s="134">
        <f>IF('2-E-Communication'!$AL$66="no","",ROUND($I5948,4))</f>
        <v>0.91500000000000004</v>
      </c>
      <c r="L5948" s="134">
        <f>IF('2-E-Communication'!$AL$67="no","",ROUND($I5948,4))</f>
        <v>0.91500000000000004</v>
      </c>
      <c r="M5948" s="134">
        <f>IF('2-E-Communication'!$AL$68="no","",ROUND($I5948,4))</f>
        <v>0.91500000000000004</v>
      </c>
    </row>
    <row r="5949" spans="9:13" x14ac:dyDescent="0.25">
      <c r="I5949" s="134">
        <f t="shared" si="286"/>
        <v>0.9160000000000007</v>
      </c>
      <c r="J5949" s="134">
        <f>IF('2-E-Communication'!$AL$65="no","",ROUND($I5949,4))</f>
        <v>0.91600000000000004</v>
      </c>
      <c r="K5949" s="134">
        <f>IF('2-E-Communication'!$AL$66="no","",ROUND($I5949,4))</f>
        <v>0.91600000000000004</v>
      </c>
      <c r="L5949" s="134">
        <f>IF('2-E-Communication'!$AL$67="no","",ROUND($I5949,4))</f>
        <v>0.91600000000000004</v>
      </c>
      <c r="M5949" s="134">
        <f>IF('2-E-Communication'!$AL$68="no","",ROUND($I5949,4))</f>
        <v>0.91600000000000004</v>
      </c>
    </row>
    <row r="5950" spans="9:13" x14ac:dyDescent="0.25">
      <c r="I5950" s="134">
        <f t="shared" si="286"/>
        <v>0.9170000000000007</v>
      </c>
      <c r="J5950" s="134">
        <f>IF('2-E-Communication'!$AL$65="no","",ROUND($I5950,4))</f>
        <v>0.91700000000000004</v>
      </c>
      <c r="K5950" s="134">
        <f>IF('2-E-Communication'!$AL$66="no","",ROUND($I5950,4))</f>
        <v>0.91700000000000004</v>
      </c>
      <c r="L5950" s="134">
        <f>IF('2-E-Communication'!$AL$67="no","",ROUND($I5950,4))</f>
        <v>0.91700000000000004</v>
      </c>
      <c r="M5950" s="134">
        <f>IF('2-E-Communication'!$AL$68="no","",ROUND($I5950,4))</f>
        <v>0.91700000000000004</v>
      </c>
    </row>
    <row r="5951" spans="9:13" x14ac:dyDescent="0.25">
      <c r="I5951" s="134">
        <f t="shared" si="286"/>
        <v>0.9180000000000007</v>
      </c>
      <c r="J5951" s="134">
        <f>IF('2-E-Communication'!$AL$65="no","",ROUND($I5951,4))</f>
        <v>0.91800000000000004</v>
      </c>
      <c r="K5951" s="134">
        <f>IF('2-E-Communication'!$AL$66="no","",ROUND($I5951,4))</f>
        <v>0.91800000000000004</v>
      </c>
      <c r="L5951" s="134">
        <f>IF('2-E-Communication'!$AL$67="no","",ROUND($I5951,4))</f>
        <v>0.91800000000000004</v>
      </c>
      <c r="M5951" s="134">
        <f>IF('2-E-Communication'!$AL$68="no","",ROUND($I5951,4))</f>
        <v>0.91800000000000004</v>
      </c>
    </row>
    <row r="5952" spans="9:13" x14ac:dyDescent="0.25">
      <c r="I5952" s="134">
        <f t="shared" si="286"/>
        <v>0.91900000000000071</v>
      </c>
      <c r="J5952" s="134">
        <f>IF('2-E-Communication'!$AL$65="no","",ROUND($I5952,4))</f>
        <v>0.91900000000000004</v>
      </c>
      <c r="K5952" s="134">
        <f>IF('2-E-Communication'!$AL$66="no","",ROUND($I5952,4))</f>
        <v>0.91900000000000004</v>
      </c>
      <c r="L5952" s="134">
        <f>IF('2-E-Communication'!$AL$67="no","",ROUND($I5952,4))</f>
        <v>0.91900000000000004</v>
      </c>
      <c r="M5952" s="134">
        <f>IF('2-E-Communication'!$AL$68="no","",ROUND($I5952,4))</f>
        <v>0.91900000000000004</v>
      </c>
    </row>
    <row r="5953" spans="9:13" x14ac:dyDescent="0.25">
      <c r="I5953" s="134">
        <f t="shared" si="286"/>
        <v>0.92000000000000071</v>
      </c>
      <c r="J5953" s="134">
        <f>IF('2-E-Communication'!$AL$65="no","",ROUND($I5953,4))</f>
        <v>0.92</v>
      </c>
      <c r="K5953" s="134">
        <f>IF('2-E-Communication'!$AL$66="no","",ROUND($I5953,4))</f>
        <v>0.92</v>
      </c>
      <c r="L5953" s="134">
        <f>IF('2-E-Communication'!$AL$67="no","",ROUND($I5953,4))</f>
        <v>0.92</v>
      </c>
      <c r="M5953" s="134">
        <f>IF('2-E-Communication'!$AL$68="no","",ROUND($I5953,4))</f>
        <v>0.92</v>
      </c>
    </row>
    <row r="5954" spans="9:13" x14ac:dyDescent="0.25">
      <c r="I5954" s="134">
        <f t="shared" si="286"/>
        <v>0.92100000000000071</v>
      </c>
      <c r="J5954" s="134">
        <f>IF('2-E-Communication'!$AL$65="no","",ROUND($I5954,4))</f>
        <v>0.92100000000000004</v>
      </c>
      <c r="K5954" s="134">
        <f>IF('2-E-Communication'!$AL$66="no","",ROUND($I5954,4))</f>
        <v>0.92100000000000004</v>
      </c>
      <c r="L5954" s="134">
        <f>IF('2-E-Communication'!$AL$67="no","",ROUND($I5954,4))</f>
        <v>0.92100000000000004</v>
      </c>
      <c r="M5954" s="134">
        <f>IF('2-E-Communication'!$AL$68="no","",ROUND($I5954,4))</f>
        <v>0.92100000000000004</v>
      </c>
    </row>
    <row r="5955" spans="9:13" x14ac:dyDescent="0.25">
      <c r="I5955" s="134">
        <f t="shared" si="286"/>
        <v>0.92200000000000071</v>
      </c>
      <c r="J5955" s="134">
        <f>IF('2-E-Communication'!$AL$65="no","",ROUND($I5955,4))</f>
        <v>0.92200000000000004</v>
      </c>
      <c r="K5955" s="134">
        <f>IF('2-E-Communication'!$AL$66="no","",ROUND($I5955,4))</f>
        <v>0.92200000000000004</v>
      </c>
      <c r="L5955" s="134">
        <f>IF('2-E-Communication'!$AL$67="no","",ROUND($I5955,4))</f>
        <v>0.92200000000000004</v>
      </c>
      <c r="M5955" s="134">
        <f>IF('2-E-Communication'!$AL$68="no","",ROUND($I5955,4))</f>
        <v>0.92200000000000004</v>
      </c>
    </row>
    <row r="5956" spans="9:13" x14ac:dyDescent="0.25">
      <c r="I5956" s="134">
        <f t="shared" si="286"/>
        <v>0.92300000000000071</v>
      </c>
      <c r="J5956" s="134">
        <f>IF('2-E-Communication'!$AL$65="no","",ROUND($I5956,4))</f>
        <v>0.92300000000000004</v>
      </c>
      <c r="K5956" s="134">
        <f>IF('2-E-Communication'!$AL$66="no","",ROUND($I5956,4))</f>
        <v>0.92300000000000004</v>
      </c>
      <c r="L5956" s="134">
        <f>IF('2-E-Communication'!$AL$67="no","",ROUND($I5956,4))</f>
        <v>0.92300000000000004</v>
      </c>
      <c r="M5956" s="134">
        <f>IF('2-E-Communication'!$AL$68="no","",ROUND($I5956,4))</f>
        <v>0.92300000000000004</v>
      </c>
    </row>
    <row r="5957" spans="9:13" x14ac:dyDescent="0.25">
      <c r="I5957" s="134">
        <f t="shared" si="286"/>
        <v>0.92400000000000071</v>
      </c>
      <c r="J5957" s="134">
        <f>IF('2-E-Communication'!$AL$65="no","",ROUND($I5957,4))</f>
        <v>0.92400000000000004</v>
      </c>
      <c r="K5957" s="134">
        <f>IF('2-E-Communication'!$AL$66="no","",ROUND($I5957,4))</f>
        <v>0.92400000000000004</v>
      </c>
      <c r="L5957" s="134">
        <f>IF('2-E-Communication'!$AL$67="no","",ROUND($I5957,4))</f>
        <v>0.92400000000000004</v>
      </c>
      <c r="M5957" s="134">
        <f>IF('2-E-Communication'!$AL$68="no","",ROUND($I5957,4))</f>
        <v>0.92400000000000004</v>
      </c>
    </row>
    <row r="5958" spans="9:13" x14ac:dyDescent="0.25">
      <c r="I5958" s="134">
        <f t="shared" si="286"/>
        <v>0.92500000000000071</v>
      </c>
      <c r="J5958" s="134">
        <f>IF('2-E-Communication'!$AL$65="no","",ROUND($I5958,4))</f>
        <v>0.92500000000000004</v>
      </c>
      <c r="K5958" s="134">
        <f>IF('2-E-Communication'!$AL$66="no","",ROUND($I5958,4))</f>
        <v>0.92500000000000004</v>
      </c>
      <c r="L5958" s="134">
        <f>IF('2-E-Communication'!$AL$67="no","",ROUND($I5958,4))</f>
        <v>0.92500000000000004</v>
      </c>
      <c r="M5958" s="134">
        <f>IF('2-E-Communication'!$AL$68="no","",ROUND($I5958,4))</f>
        <v>0.92500000000000004</v>
      </c>
    </row>
    <row r="5959" spans="9:13" x14ac:dyDescent="0.25">
      <c r="I5959" s="134">
        <f t="shared" si="286"/>
        <v>0.92600000000000071</v>
      </c>
      <c r="J5959" s="134">
        <f>IF('2-E-Communication'!$AL$65="no","",ROUND($I5959,4))</f>
        <v>0.92600000000000005</v>
      </c>
      <c r="K5959" s="134">
        <f>IF('2-E-Communication'!$AL$66="no","",ROUND($I5959,4))</f>
        <v>0.92600000000000005</v>
      </c>
      <c r="L5959" s="134">
        <f>IF('2-E-Communication'!$AL$67="no","",ROUND($I5959,4))</f>
        <v>0.92600000000000005</v>
      </c>
      <c r="M5959" s="134">
        <f>IF('2-E-Communication'!$AL$68="no","",ROUND($I5959,4))</f>
        <v>0.92600000000000005</v>
      </c>
    </row>
    <row r="5960" spans="9:13" x14ac:dyDescent="0.25">
      <c r="I5960" s="134">
        <f t="shared" si="286"/>
        <v>0.92700000000000071</v>
      </c>
      <c r="J5960" s="134">
        <f>IF('2-E-Communication'!$AL$65="no","",ROUND($I5960,4))</f>
        <v>0.92700000000000005</v>
      </c>
      <c r="K5960" s="134">
        <f>IF('2-E-Communication'!$AL$66="no","",ROUND($I5960,4))</f>
        <v>0.92700000000000005</v>
      </c>
      <c r="L5960" s="134">
        <f>IF('2-E-Communication'!$AL$67="no","",ROUND($I5960,4))</f>
        <v>0.92700000000000005</v>
      </c>
      <c r="M5960" s="134">
        <f>IF('2-E-Communication'!$AL$68="no","",ROUND($I5960,4))</f>
        <v>0.92700000000000005</v>
      </c>
    </row>
    <row r="5961" spans="9:13" x14ac:dyDescent="0.25">
      <c r="I5961" s="134">
        <f t="shared" si="286"/>
        <v>0.92800000000000071</v>
      </c>
      <c r="J5961" s="134">
        <f>IF('2-E-Communication'!$AL$65="no","",ROUND($I5961,4))</f>
        <v>0.92800000000000005</v>
      </c>
      <c r="K5961" s="134">
        <f>IF('2-E-Communication'!$AL$66="no","",ROUND($I5961,4))</f>
        <v>0.92800000000000005</v>
      </c>
      <c r="L5961" s="134">
        <f>IF('2-E-Communication'!$AL$67="no","",ROUND($I5961,4))</f>
        <v>0.92800000000000005</v>
      </c>
      <c r="M5961" s="134">
        <f>IF('2-E-Communication'!$AL$68="no","",ROUND($I5961,4))</f>
        <v>0.92800000000000005</v>
      </c>
    </row>
    <row r="5962" spans="9:13" x14ac:dyDescent="0.25">
      <c r="I5962" s="134">
        <f t="shared" si="286"/>
        <v>0.92900000000000071</v>
      </c>
      <c r="J5962" s="134">
        <f>IF('2-E-Communication'!$AL$65="no","",ROUND($I5962,4))</f>
        <v>0.92900000000000005</v>
      </c>
      <c r="K5962" s="134">
        <f>IF('2-E-Communication'!$AL$66="no","",ROUND($I5962,4))</f>
        <v>0.92900000000000005</v>
      </c>
      <c r="L5962" s="134">
        <f>IF('2-E-Communication'!$AL$67="no","",ROUND($I5962,4))</f>
        <v>0.92900000000000005</v>
      </c>
      <c r="M5962" s="134">
        <f>IF('2-E-Communication'!$AL$68="no","",ROUND($I5962,4))</f>
        <v>0.92900000000000005</v>
      </c>
    </row>
    <row r="5963" spans="9:13" x14ac:dyDescent="0.25">
      <c r="I5963" s="134">
        <f t="shared" si="286"/>
        <v>0.93000000000000071</v>
      </c>
      <c r="J5963" s="134">
        <f>IF('2-E-Communication'!$AL$65="no","",ROUND($I5963,4))</f>
        <v>0.93</v>
      </c>
      <c r="K5963" s="134">
        <f>IF('2-E-Communication'!$AL$66="no","",ROUND($I5963,4))</f>
        <v>0.93</v>
      </c>
      <c r="L5963" s="134">
        <f>IF('2-E-Communication'!$AL$67="no","",ROUND($I5963,4))</f>
        <v>0.93</v>
      </c>
      <c r="M5963" s="134">
        <f>IF('2-E-Communication'!$AL$68="no","",ROUND($I5963,4))</f>
        <v>0.93</v>
      </c>
    </row>
    <row r="5964" spans="9:13" x14ac:dyDescent="0.25">
      <c r="I5964" s="134">
        <f t="shared" si="286"/>
        <v>0.93100000000000072</v>
      </c>
      <c r="J5964" s="134">
        <f>IF('2-E-Communication'!$AL$65="no","",ROUND($I5964,4))</f>
        <v>0.93100000000000005</v>
      </c>
      <c r="K5964" s="134">
        <f>IF('2-E-Communication'!$AL$66="no","",ROUND($I5964,4))</f>
        <v>0.93100000000000005</v>
      </c>
      <c r="L5964" s="134">
        <f>IF('2-E-Communication'!$AL$67="no","",ROUND($I5964,4))</f>
        <v>0.93100000000000005</v>
      </c>
      <c r="M5964" s="134">
        <f>IF('2-E-Communication'!$AL$68="no","",ROUND($I5964,4))</f>
        <v>0.93100000000000005</v>
      </c>
    </row>
    <row r="5965" spans="9:13" x14ac:dyDescent="0.25">
      <c r="I5965" s="134">
        <f t="shared" si="286"/>
        <v>0.93200000000000072</v>
      </c>
      <c r="J5965" s="134">
        <f>IF('2-E-Communication'!$AL$65="no","",ROUND($I5965,4))</f>
        <v>0.93200000000000005</v>
      </c>
      <c r="K5965" s="134">
        <f>IF('2-E-Communication'!$AL$66="no","",ROUND($I5965,4))</f>
        <v>0.93200000000000005</v>
      </c>
      <c r="L5965" s="134">
        <f>IF('2-E-Communication'!$AL$67="no","",ROUND($I5965,4))</f>
        <v>0.93200000000000005</v>
      </c>
      <c r="M5965" s="134">
        <f>IF('2-E-Communication'!$AL$68="no","",ROUND($I5965,4))</f>
        <v>0.93200000000000005</v>
      </c>
    </row>
    <row r="5966" spans="9:13" x14ac:dyDescent="0.25">
      <c r="I5966" s="134">
        <f t="shared" si="286"/>
        <v>0.93300000000000072</v>
      </c>
      <c r="J5966" s="134">
        <f>IF('2-E-Communication'!$AL$65="no","",ROUND($I5966,4))</f>
        <v>0.93300000000000005</v>
      </c>
      <c r="K5966" s="134">
        <f>IF('2-E-Communication'!$AL$66="no","",ROUND($I5966,4))</f>
        <v>0.93300000000000005</v>
      </c>
      <c r="L5966" s="134">
        <f>IF('2-E-Communication'!$AL$67="no","",ROUND($I5966,4))</f>
        <v>0.93300000000000005</v>
      </c>
      <c r="M5966" s="134">
        <f>IF('2-E-Communication'!$AL$68="no","",ROUND($I5966,4))</f>
        <v>0.93300000000000005</v>
      </c>
    </row>
    <row r="5967" spans="9:13" x14ac:dyDescent="0.25">
      <c r="I5967" s="134">
        <f t="shared" si="286"/>
        <v>0.93400000000000072</v>
      </c>
      <c r="J5967" s="134">
        <f>IF('2-E-Communication'!$AL$65="no","",ROUND($I5967,4))</f>
        <v>0.93400000000000005</v>
      </c>
      <c r="K5967" s="134">
        <f>IF('2-E-Communication'!$AL$66="no","",ROUND($I5967,4))</f>
        <v>0.93400000000000005</v>
      </c>
      <c r="L5967" s="134">
        <f>IF('2-E-Communication'!$AL$67="no","",ROUND($I5967,4))</f>
        <v>0.93400000000000005</v>
      </c>
      <c r="M5967" s="134">
        <f>IF('2-E-Communication'!$AL$68="no","",ROUND($I5967,4))</f>
        <v>0.93400000000000005</v>
      </c>
    </row>
    <row r="5968" spans="9:13" x14ac:dyDescent="0.25">
      <c r="I5968" s="134">
        <f t="shared" si="286"/>
        <v>0.93500000000000072</v>
      </c>
      <c r="J5968" s="134">
        <f>IF('2-E-Communication'!$AL$65="no","",ROUND($I5968,4))</f>
        <v>0.93500000000000005</v>
      </c>
      <c r="K5968" s="134">
        <f>IF('2-E-Communication'!$AL$66="no","",ROUND($I5968,4))</f>
        <v>0.93500000000000005</v>
      </c>
      <c r="L5968" s="134">
        <f>IF('2-E-Communication'!$AL$67="no","",ROUND($I5968,4))</f>
        <v>0.93500000000000005</v>
      </c>
      <c r="M5968" s="134">
        <f>IF('2-E-Communication'!$AL$68="no","",ROUND($I5968,4))</f>
        <v>0.93500000000000005</v>
      </c>
    </row>
    <row r="5969" spans="9:13" x14ac:dyDescent="0.25">
      <c r="I5969" s="134">
        <f t="shared" si="286"/>
        <v>0.93600000000000072</v>
      </c>
      <c r="J5969" s="134">
        <f>IF('2-E-Communication'!$AL$65="no","",ROUND($I5969,4))</f>
        <v>0.93600000000000005</v>
      </c>
      <c r="K5969" s="134">
        <f>IF('2-E-Communication'!$AL$66="no","",ROUND($I5969,4))</f>
        <v>0.93600000000000005</v>
      </c>
      <c r="L5969" s="134">
        <f>IF('2-E-Communication'!$AL$67="no","",ROUND($I5969,4))</f>
        <v>0.93600000000000005</v>
      </c>
      <c r="M5969" s="134">
        <f>IF('2-E-Communication'!$AL$68="no","",ROUND($I5969,4))</f>
        <v>0.93600000000000005</v>
      </c>
    </row>
    <row r="5970" spans="9:13" x14ac:dyDescent="0.25">
      <c r="I5970" s="134">
        <f t="shared" si="286"/>
        <v>0.93700000000000072</v>
      </c>
      <c r="J5970" s="134">
        <f>IF('2-E-Communication'!$AL$65="no","",ROUND($I5970,4))</f>
        <v>0.93700000000000006</v>
      </c>
      <c r="K5970" s="134">
        <f>IF('2-E-Communication'!$AL$66="no","",ROUND($I5970,4))</f>
        <v>0.93700000000000006</v>
      </c>
      <c r="L5970" s="134">
        <f>IF('2-E-Communication'!$AL$67="no","",ROUND($I5970,4))</f>
        <v>0.93700000000000006</v>
      </c>
      <c r="M5970" s="134">
        <f>IF('2-E-Communication'!$AL$68="no","",ROUND($I5970,4))</f>
        <v>0.93700000000000006</v>
      </c>
    </row>
    <row r="5971" spans="9:13" x14ac:dyDescent="0.25">
      <c r="I5971" s="134">
        <f t="shared" si="286"/>
        <v>0.93800000000000072</v>
      </c>
      <c r="J5971" s="134">
        <f>IF('2-E-Communication'!$AL$65="no","",ROUND($I5971,4))</f>
        <v>0.93799999999999994</v>
      </c>
      <c r="K5971" s="134">
        <f>IF('2-E-Communication'!$AL$66="no","",ROUND($I5971,4))</f>
        <v>0.93799999999999994</v>
      </c>
      <c r="L5971" s="134">
        <f>IF('2-E-Communication'!$AL$67="no","",ROUND($I5971,4))</f>
        <v>0.93799999999999994</v>
      </c>
      <c r="M5971" s="134">
        <f>IF('2-E-Communication'!$AL$68="no","",ROUND($I5971,4))</f>
        <v>0.93799999999999994</v>
      </c>
    </row>
    <row r="5972" spans="9:13" x14ac:dyDescent="0.25">
      <c r="I5972" s="134">
        <f t="shared" si="286"/>
        <v>0.93900000000000072</v>
      </c>
      <c r="J5972" s="134">
        <f>IF('2-E-Communication'!$AL$65="no","",ROUND($I5972,4))</f>
        <v>0.93899999999999995</v>
      </c>
      <c r="K5972" s="134">
        <f>IF('2-E-Communication'!$AL$66="no","",ROUND($I5972,4))</f>
        <v>0.93899999999999995</v>
      </c>
      <c r="L5972" s="134">
        <f>IF('2-E-Communication'!$AL$67="no","",ROUND($I5972,4))</f>
        <v>0.93899999999999995</v>
      </c>
      <c r="M5972" s="134">
        <f>IF('2-E-Communication'!$AL$68="no","",ROUND($I5972,4))</f>
        <v>0.93899999999999995</v>
      </c>
    </row>
    <row r="5973" spans="9:13" x14ac:dyDescent="0.25">
      <c r="I5973" s="134">
        <f t="shared" si="286"/>
        <v>0.94000000000000072</v>
      </c>
      <c r="J5973" s="134">
        <f>IF('2-E-Communication'!$AL$65="no","",ROUND($I5973,4))</f>
        <v>0.94</v>
      </c>
      <c r="K5973" s="134">
        <f>IF('2-E-Communication'!$AL$66="no","",ROUND($I5973,4))</f>
        <v>0.94</v>
      </c>
      <c r="L5973" s="134">
        <f>IF('2-E-Communication'!$AL$67="no","",ROUND($I5973,4))</f>
        <v>0.94</v>
      </c>
      <c r="M5973" s="134">
        <f>IF('2-E-Communication'!$AL$68="no","",ROUND($I5973,4))</f>
        <v>0.94</v>
      </c>
    </row>
    <row r="5974" spans="9:13" x14ac:dyDescent="0.25">
      <c r="I5974" s="134">
        <f t="shared" si="286"/>
        <v>0.94100000000000072</v>
      </c>
      <c r="J5974" s="134">
        <f>IF('2-E-Communication'!$AL$65="no","",ROUND($I5974,4))</f>
        <v>0.94099999999999995</v>
      </c>
      <c r="K5974" s="134">
        <f>IF('2-E-Communication'!$AL$66="no","",ROUND($I5974,4))</f>
        <v>0.94099999999999995</v>
      </c>
      <c r="L5974" s="134">
        <f>IF('2-E-Communication'!$AL$67="no","",ROUND($I5974,4))</f>
        <v>0.94099999999999995</v>
      </c>
      <c r="M5974" s="134">
        <f>IF('2-E-Communication'!$AL$68="no","",ROUND($I5974,4))</f>
        <v>0.94099999999999995</v>
      </c>
    </row>
    <row r="5975" spans="9:13" x14ac:dyDescent="0.25">
      <c r="I5975" s="134">
        <f t="shared" si="286"/>
        <v>0.94200000000000073</v>
      </c>
      <c r="J5975" s="134">
        <f>IF('2-E-Communication'!$AL$65="no","",ROUND($I5975,4))</f>
        <v>0.94199999999999995</v>
      </c>
      <c r="K5975" s="134">
        <f>IF('2-E-Communication'!$AL$66="no","",ROUND($I5975,4))</f>
        <v>0.94199999999999995</v>
      </c>
      <c r="L5975" s="134">
        <f>IF('2-E-Communication'!$AL$67="no","",ROUND($I5975,4))</f>
        <v>0.94199999999999995</v>
      </c>
      <c r="M5975" s="134">
        <f>IF('2-E-Communication'!$AL$68="no","",ROUND($I5975,4))</f>
        <v>0.94199999999999995</v>
      </c>
    </row>
    <row r="5976" spans="9:13" x14ac:dyDescent="0.25">
      <c r="I5976" s="134">
        <f t="shared" si="286"/>
        <v>0.94300000000000073</v>
      </c>
      <c r="J5976" s="134">
        <f>IF('2-E-Communication'!$AL$65="no","",ROUND($I5976,4))</f>
        <v>0.94299999999999995</v>
      </c>
      <c r="K5976" s="134">
        <f>IF('2-E-Communication'!$AL$66="no","",ROUND($I5976,4))</f>
        <v>0.94299999999999995</v>
      </c>
      <c r="L5976" s="134">
        <f>IF('2-E-Communication'!$AL$67="no","",ROUND($I5976,4))</f>
        <v>0.94299999999999995</v>
      </c>
      <c r="M5976" s="134">
        <f>IF('2-E-Communication'!$AL$68="no","",ROUND($I5976,4))</f>
        <v>0.94299999999999995</v>
      </c>
    </row>
    <row r="5977" spans="9:13" x14ac:dyDescent="0.25">
      <c r="I5977" s="134">
        <f t="shared" si="286"/>
        <v>0.94400000000000073</v>
      </c>
      <c r="J5977" s="134">
        <f>IF('2-E-Communication'!$AL$65="no","",ROUND($I5977,4))</f>
        <v>0.94399999999999995</v>
      </c>
      <c r="K5977" s="134">
        <f>IF('2-E-Communication'!$AL$66="no","",ROUND($I5977,4))</f>
        <v>0.94399999999999995</v>
      </c>
      <c r="L5977" s="134">
        <f>IF('2-E-Communication'!$AL$67="no","",ROUND($I5977,4))</f>
        <v>0.94399999999999995</v>
      </c>
      <c r="M5977" s="134">
        <f>IF('2-E-Communication'!$AL$68="no","",ROUND($I5977,4))</f>
        <v>0.94399999999999995</v>
      </c>
    </row>
    <row r="5978" spans="9:13" x14ac:dyDescent="0.25">
      <c r="I5978" s="134">
        <f t="shared" si="286"/>
        <v>0.94500000000000073</v>
      </c>
      <c r="J5978" s="134">
        <f>IF('2-E-Communication'!$AL$65="no","",ROUND($I5978,4))</f>
        <v>0.94499999999999995</v>
      </c>
      <c r="K5978" s="134">
        <f>IF('2-E-Communication'!$AL$66="no","",ROUND($I5978,4))</f>
        <v>0.94499999999999995</v>
      </c>
      <c r="L5978" s="134">
        <f>IF('2-E-Communication'!$AL$67="no","",ROUND($I5978,4))</f>
        <v>0.94499999999999995</v>
      </c>
      <c r="M5978" s="134">
        <f>IF('2-E-Communication'!$AL$68="no","",ROUND($I5978,4))</f>
        <v>0.94499999999999995</v>
      </c>
    </row>
    <row r="5979" spans="9:13" x14ac:dyDescent="0.25">
      <c r="I5979" s="134">
        <f t="shared" si="286"/>
        <v>0.94600000000000073</v>
      </c>
      <c r="J5979" s="134">
        <f>IF('2-E-Communication'!$AL$65="no","",ROUND($I5979,4))</f>
        <v>0.94599999999999995</v>
      </c>
      <c r="K5979" s="134">
        <f>IF('2-E-Communication'!$AL$66="no","",ROUND($I5979,4))</f>
        <v>0.94599999999999995</v>
      </c>
      <c r="L5979" s="134">
        <f>IF('2-E-Communication'!$AL$67="no","",ROUND($I5979,4))</f>
        <v>0.94599999999999995</v>
      </c>
      <c r="M5979" s="134">
        <f>IF('2-E-Communication'!$AL$68="no","",ROUND($I5979,4))</f>
        <v>0.94599999999999995</v>
      </c>
    </row>
    <row r="5980" spans="9:13" x14ac:dyDescent="0.25">
      <c r="I5980" s="134">
        <f t="shared" si="286"/>
        <v>0.94700000000000073</v>
      </c>
      <c r="J5980" s="134">
        <f>IF('2-E-Communication'!$AL$65="no","",ROUND($I5980,4))</f>
        <v>0.94699999999999995</v>
      </c>
      <c r="K5980" s="134">
        <f>IF('2-E-Communication'!$AL$66="no","",ROUND($I5980,4))</f>
        <v>0.94699999999999995</v>
      </c>
      <c r="L5980" s="134">
        <f>IF('2-E-Communication'!$AL$67="no","",ROUND($I5980,4))</f>
        <v>0.94699999999999995</v>
      </c>
      <c r="M5980" s="134">
        <f>IF('2-E-Communication'!$AL$68="no","",ROUND($I5980,4))</f>
        <v>0.94699999999999995</v>
      </c>
    </row>
    <row r="5981" spans="9:13" x14ac:dyDescent="0.25">
      <c r="I5981" s="134">
        <f t="shared" si="286"/>
        <v>0.94800000000000073</v>
      </c>
      <c r="J5981" s="134">
        <f>IF('2-E-Communication'!$AL$65="no","",ROUND($I5981,4))</f>
        <v>0.94799999999999995</v>
      </c>
      <c r="K5981" s="134">
        <f>IF('2-E-Communication'!$AL$66="no","",ROUND($I5981,4))</f>
        <v>0.94799999999999995</v>
      </c>
      <c r="L5981" s="134">
        <f>IF('2-E-Communication'!$AL$67="no","",ROUND($I5981,4))</f>
        <v>0.94799999999999995</v>
      </c>
      <c r="M5981" s="134">
        <f>IF('2-E-Communication'!$AL$68="no","",ROUND($I5981,4))</f>
        <v>0.94799999999999995</v>
      </c>
    </row>
    <row r="5982" spans="9:13" x14ac:dyDescent="0.25">
      <c r="I5982" s="134">
        <f t="shared" si="286"/>
        <v>0.94900000000000073</v>
      </c>
      <c r="J5982" s="134">
        <f>IF('2-E-Communication'!$AL$65="no","",ROUND($I5982,4))</f>
        <v>0.94899999999999995</v>
      </c>
      <c r="K5982" s="134">
        <f>IF('2-E-Communication'!$AL$66="no","",ROUND($I5982,4))</f>
        <v>0.94899999999999995</v>
      </c>
      <c r="L5982" s="134">
        <f>IF('2-E-Communication'!$AL$67="no","",ROUND($I5982,4))</f>
        <v>0.94899999999999995</v>
      </c>
      <c r="M5982" s="134">
        <f>IF('2-E-Communication'!$AL$68="no","",ROUND($I5982,4))</f>
        <v>0.94899999999999995</v>
      </c>
    </row>
    <row r="5983" spans="9:13" x14ac:dyDescent="0.25">
      <c r="I5983" s="134">
        <f t="shared" si="286"/>
        <v>0.95000000000000073</v>
      </c>
      <c r="J5983" s="134">
        <f>IF('2-E-Communication'!$AL$65="no","",ROUND($I5983,4))</f>
        <v>0.95</v>
      </c>
      <c r="K5983" s="134">
        <f>IF('2-E-Communication'!$AL$66="no","",ROUND($I5983,4))</f>
        <v>0.95</v>
      </c>
      <c r="L5983" s="134">
        <f>IF('2-E-Communication'!$AL$67="no","",ROUND($I5983,4))</f>
        <v>0.95</v>
      </c>
      <c r="M5983" s="134">
        <f>IF('2-E-Communication'!$AL$68="no","",ROUND($I5983,4))</f>
        <v>0.95</v>
      </c>
    </row>
    <row r="5984" spans="9:13" x14ac:dyDescent="0.25">
      <c r="I5984" s="134">
        <f t="shared" si="286"/>
        <v>0.95100000000000073</v>
      </c>
      <c r="J5984" s="134">
        <f>IF('2-E-Communication'!$AL$65="no","",ROUND($I5984,4))</f>
        <v>0.95099999999999996</v>
      </c>
      <c r="K5984" s="134">
        <f>IF('2-E-Communication'!$AL$66="no","",ROUND($I5984,4))</f>
        <v>0.95099999999999996</v>
      </c>
      <c r="L5984" s="134">
        <f>IF('2-E-Communication'!$AL$67="no","",ROUND($I5984,4))</f>
        <v>0.95099999999999996</v>
      </c>
      <c r="M5984" s="134">
        <f>IF('2-E-Communication'!$AL$68="no","",ROUND($I5984,4))</f>
        <v>0.95099999999999996</v>
      </c>
    </row>
    <row r="5985" spans="9:13" x14ac:dyDescent="0.25">
      <c r="I5985" s="134">
        <f t="shared" si="286"/>
        <v>0.95200000000000073</v>
      </c>
      <c r="J5985" s="134">
        <f>IF('2-E-Communication'!$AL$65="no","",ROUND($I5985,4))</f>
        <v>0.95199999999999996</v>
      </c>
      <c r="K5985" s="134">
        <f>IF('2-E-Communication'!$AL$66="no","",ROUND($I5985,4))</f>
        <v>0.95199999999999996</v>
      </c>
      <c r="L5985" s="134">
        <f>IF('2-E-Communication'!$AL$67="no","",ROUND($I5985,4))</f>
        <v>0.95199999999999996</v>
      </c>
      <c r="M5985" s="134">
        <f>IF('2-E-Communication'!$AL$68="no","",ROUND($I5985,4))</f>
        <v>0.95199999999999996</v>
      </c>
    </row>
    <row r="5986" spans="9:13" x14ac:dyDescent="0.25">
      <c r="I5986" s="134">
        <f t="shared" ref="I5986:I6033" si="287">I5985+0.001</f>
        <v>0.95300000000000074</v>
      </c>
      <c r="J5986" s="134">
        <f>IF('2-E-Communication'!$AL$65="no","",ROUND($I5986,4))</f>
        <v>0.95299999999999996</v>
      </c>
      <c r="K5986" s="134">
        <f>IF('2-E-Communication'!$AL$66="no","",ROUND($I5986,4))</f>
        <v>0.95299999999999996</v>
      </c>
      <c r="L5986" s="134">
        <f>IF('2-E-Communication'!$AL$67="no","",ROUND($I5986,4))</f>
        <v>0.95299999999999996</v>
      </c>
      <c r="M5986" s="134">
        <f>IF('2-E-Communication'!$AL$68="no","",ROUND($I5986,4))</f>
        <v>0.95299999999999996</v>
      </c>
    </row>
    <row r="5987" spans="9:13" x14ac:dyDescent="0.25">
      <c r="I5987" s="134">
        <f t="shared" si="287"/>
        <v>0.95400000000000074</v>
      </c>
      <c r="J5987" s="134">
        <f>IF('2-E-Communication'!$AL$65="no","",ROUND($I5987,4))</f>
        <v>0.95399999999999996</v>
      </c>
      <c r="K5987" s="134">
        <f>IF('2-E-Communication'!$AL$66="no","",ROUND($I5987,4))</f>
        <v>0.95399999999999996</v>
      </c>
      <c r="L5987" s="134">
        <f>IF('2-E-Communication'!$AL$67="no","",ROUND($I5987,4))</f>
        <v>0.95399999999999996</v>
      </c>
      <c r="M5987" s="134">
        <f>IF('2-E-Communication'!$AL$68="no","",ROUND($I5987,4))</f>
        <v>0.95399999999999996</v>
      </c>
    </row>
    <row r="5988" spans="9:13" x14ac:dyDescent="0.25">
      <c r="I5988" s="134">
        <f t="shared" si="287"/>
        <v>0.95500000000000074</v>
      </c>
      <c r="J5988" s="134">
        <f>IF('2-E-Communication'!$AL$65="no","",ROUND($I5988,4))</f>
        <v>0.95499999999999996</v>
      </c>
      <c r="K5988" s="134">
        <f>IF('2-E-Communication'!$AL$66="no","",ROUND($I5988,4))</f>
        <v>0.95499999999999996</v>
      </c>
      <c r="L5988" s="134">
        <f>IF('2-E-Communication'!$AL$67="no","",ROUND($I5988,4))</f>
        <v>0.95499999999999996</v>
      </c>
      <c r="M5988" s="134">
        <f>IF('2-E-Communication'!$AL$68="no","",ROUND($I5988,4))</f>
        <v>0.95499999999999996</v>
      </c>
    </row>
    <row r="5989" spans="9:13" x14ac:dyDescent="0.25">
      <c r="I5989" s="134">
        <f t="shared" si="287"/>
        <v>0.95600000000000074</v>
      </c>
      <c r="J5989" s="134">
        <f>IF('2-E-Communication'!$AL$65="no","",ROUND($I5989,4))</f>
        <v>0.95599999999999996</v>
      </c>
      <c r="K5989" s="134">
        <f>IF('2-E-Communication'!$AL$66="no","",ROUND($I5989,4))</f>
        <v>0.95599999999999996</v>
      </c>
      <c r="L5989" s="134">
        <f>IF('2-E-Communication'!$AL$67="no","",ROUND($I5989,4))</f>
        <v>0.95599999999999996</v>
      </c>
      <c r="M5989" s="134">
        <f>IF('2-E-Communication'!$AL$68="no","",ROUND($I5989,4))</f>
        <v>0.95599999999999996</v>
      </c>
    </row>
    <row r="5990" spans="9:13" x14ac:dyDescent="0.25">
      <c r="I5990" s="134">
        <f t="shared" si="287"/>
        <v>0.95700000000000074</v>
      </c>
      <c r="J5990" s="134">
        <f>IF('2-E-Communication'!$AL$65="no","",ROUND($I5990,4))</f>
        <v>0.95699999999999996</v>
      </c>
      <c r="K5990" s="134">
        <f>IF('2-E-Communication'!$AL$66="no","",ROUND($I5990,4))</f>
        <v>0.95699999999999996</v>
      </c>
      <c r="L5990" s="134">
        <f>IF('2-E-Communication'!$AL$67="no","",ROUND($I5990,4))</f>
        <v>0.95699999999999996</v>
      </c>
      <c r="M5990" s="134">
        <f>IF('2-E-Communication'!$AL$68="no","",ROUND($I5990,4))</f>
        <v>0.95699999999999996</v>
      </c>
    </row>
    <row r="5991" spans="9:13" x14ac:dyDescent="0.25">
      <c r="I5991" s="134">
        <f t="shared" si="287"/>
        <v>0.95800000000000074</v>
      </c>
      <c r="J5991" s="134">
        <f>IF('2-E-Communication'!$AL$65="no","",ROUND($I5991,4))</f>
        <v>0.95799999999999996</v>
      </c>
      <c r="K5991" s="134">
        <f>IF('2-E-Communication'!$AL$66="no","",ROUND($I5991,4))</f>
        <v>0.95799999999999996</v>
      </c>
      <c r="L5991" s="134">
        <f>IF('2-E-Communication'!$AL$67="no","",ROUND($I5991,4))</f>
        <v>0.95799999999999996</v>
      </c>
      <c r="M5991" s="134">
        <f>IF('2-E-Communication'!$AL$68="no","",ROUND($I5991,4))</f>
        <v>0.95799999999999996</v>
      </c>
    </row>
    <row r="5992" spans="9:13" x14ac:dyDescent="0.25">
      <c r="I5992" s="134">
        <f t="shared" si="287"/>
        <v>0.95900000000000074</v>
      </c>
      <c r="J5992" s="134">
        <f>IF('2-E-Communication'!$AL$65="no","",ROUND($I5992,4))</f>
        <v>0.95899999999999996</v>
      </c>
      <c r="K5992" s="134">
        <f>IF('2-E-Communication'!$AL$66="no","",ROUND($I5992,4))</f>
        <v>0.95899999999999996</v>
      </c>
      <c r="L5992" s="134">
        <f>IF('2-E-Communication'!$AL$67="no","",ROUND($I5992,4))</f>
        <v>0.95899999999999996</v>
      </c>
      <c r="M5992" s="134">
        <f>IF('2-E-Communication'!$AL$68="no","",ROUND($I5992,4))</f>
        <v>0.95899999999999996</v>
      </c>
    </row>
    <row r="5993" spans="9:13" x14ac:dyDescent="0.25">
      <c r="I5993" s="134">
        <f t="shared" si="287"/>
        <v>0.96000000000000074</v>
      </c>
      <c r="J5993" s="134">
        <f>IF('2-E-Communication'!$AL$65="no","",ROUND($I5993,4))</f>
        <v>0.96</v>
      </c>
      <c r="K5993" s="134">
        <f>IF('2-E-Communication'!$AL$66="no","",ROUND($I5993,4))</f>
        <v>0.96</v>
      </c>
      <c r="L5993" s="134">
        <f>IF('2-E-Communication'!$AL$67="no","",ROUND($I5993,4))</f>
        <v>0.96</v>
      </c>
      <c r="M5993" s="134">
        <f>IF('2-E-Communication'!$AL$68="no","",ROUND($I5993,4))</f>
        <v>0.96</v>
      </c>
    </row>
    <row r="5994" spans="9:13" x14ac:dyDescent="0.25">
      <c r="I5994" s="134">
        <f t="shared" si="287"/>
        <v>0.96100000000000074</v>
      </c>
      <c r="J5994" s="134">
        <f>IF('2-E-Communication'!$AL$65="no","",ROUND($I5994,4))</f>
        <v>0.96099999999999997</v>
      </c>
      <c r="K5994" s="134">
        <f>IF('2-E-Communication'!$AL$66="no","",ROUND($I5994,4))</f>
        <v>0.96099999999999997</v>
      </c>
      <c r="L5994" s="134">
        <f>IF('2-E-Communication'!$AL$67="no","",ROUND($I5994,4))</f>
        <v>0.96099999999999997</v>
      </c>
      <c r="M5994" s="134">
        <f>IF('2-E-Communication'!$AL$68="no","",ROUND($I5994,4))</f>
        <v>0.96099999999999997</v>
      </c>
    </row>
    <row r="5995" spans="9:13" x14ac:dyDescent="0.25">
      <c r="I5995" s="134">
        <f t="shared" si="287"/>
        <v>0.96200000000000074</v>
      </c>
      <c r="J5995" s="134">
        <f>IF('2-E-Communication'!$AL$65="no","",ROUND($I5995,4))</f>
        <v>0.96199999999999997</v>
      </c>
      <c r="K5995" s="134">
        <f>IF('2-E-Communication'!$AL$66="no","",ROUND($I5995,4))</f>
        <v>0.96199999999999997</v>
      </c>
      <c r="L5995" s="134">
        <f>IF('2-E-Communication'!$AL$67="no","",ROUND($I5995,4))</f>
        <v>0.96199999999999997</v>
      </c>
      <c r="M5995" s="134">
        <f>IF('2-E-Communication'!$AL$68="no","",ROUND($I5995,4))</f>
        <v>0.96199999999999997</v>
      </c>
    </row>
    <row r="5996" spans="9:13" x14ac:dyDescent="0.25">
      <c r="I5996" s="134">
        <f t="shared" si="287"/>
        <v>0.96300000000000074</v>
      </c>
      <c r="J5996" s="134">
        <f>IF('2-E-Communication'!$AL$65="no","",ROUND($I5996,4))</f>
        <v>0.96299999999999997</v>
      </c>
      <c r="K5996" s="134">
        <f>IF('2-E-Communication'!$AL$66="no","",ROUND($I5996,4))</f>
        <v>0.96299999999999997</v>
      </c>
      <c r="L5996" s="134">
        <f>IF('2-E-Communication'!$AL$67="no","",ROUND($I5996,4))</f>
        <v>0.96299999999999997</v>
      </c>
      <c r="M5996" s="134">
        <f>IF('2-E-Communication'!$AL$68="no","",ROUND($I5996,4))</f>
        <v>0.96299999999999997</v>
      </c>
    </row>
    <row r="5997" spans="9:13" x14ac:dyDescent="0.25">
      <c r="I5997" s="134">
        <f t="shared" si="287"/>
        <v>0.96400000000000075</v>
      </c>
      <c r="J5997" s="134">
        <f>IF('2-E-Communication'!$AL$65="no","",ROUND($I5997,4))</f>
        <v>0.96399999999999997</v>
      </c>
      <c r="K5997" s="134">
        <f>IF('2-E-Communication'!$AL$66="no","",ROUND($I5997,4))</f>
        <v>0.96399999999999997</v>
      </c>
      <c r="L5997" s="134">
        <f>IF('2-E-Communication'!$AL$67="no","",ROUND($I5997,4))</f>
        <v>0.96399999999999997</v>
      </c>
      <c r="M5997" s="134">
        <f>IF('2-E-Communication'!$AL$68="no","",ROUND($I5997,4))</f>
        <v>0.96399999999999997</v>
      </c>
    </row>
    <row r="5998" spans="9:13" x14ac:dyDescent="0.25">
      <c r="I5998" s="134">
        <f t="shared" si="287"/>
        <v>0.96500000000000075</v>
      </c>
      <c r="J5998" s="134">
        <f>IF('2-E-Communication'!$AL$65="no","",ROUND($I5998,4))</f>
        <v>0.96499999999999997</v>
      </c>
      <c r="K5998" s="134">
        <f>IF('2-E-Communication'!$AL$66="no","",ROUND($I5998,4))</f>
        <v>0.96499999999999997</v>
      </c>
      <c r="L5998" s="134">
        <f>IF('2-E-Communication'!$AL$67="no","",ROUND($I5998,4))</f>
        <v>0.96499999999999997</v>
      </c>
      <c r="M5998" s="134">
        <f>IF('2-E-Communication'!$AL$68="no","",ROUND($I5998,4))</f>
        <v>0.96499999999999997</v>
      </c>
    </row>
    <row r="5999" spans="9:13" x14ac:dyDescent="0.25">
      <c r="I5999" s="134">
        <f t="shared" si="287"/>
        <v>0.96600000000000075</v>
      </c>
      <c r="J5999" s="134">
        <f>IF('2-E-Communication'!$AL$65="no","",ROUND($I5999,4))</f>
        <v>0.96599999999999997</v>
      </c>
      <c r="K5999" s="134">
        <f>IF('2-E-Communication'!$AL$66="no","",ROUND($I5999,4))</f>
        <v>0.96599999999999997</v>
      </c>
      <c r="L5999" s="134">
        <f>IF('2-E-Communication'!$AL$67="no","",ROUND($I5999,4))</f>
        <v>0.96599999999999997</v>
      </c>
      <c r="M5999" s="134">
        <f>IF('2-E-Communication'!$AL$68="no","",ROUND($I5999,4))</f>
        <v>0.96599999999999997</v>
      </c>
    </row>
    <row r="6000" spans="9:13" x14ac:dyDescent="0.25">
      <c r="I6000" s="134">
        <f t="shared" si="287"/>
        <v>0.96700000000000075</v>
      </c>
      <c r="J6000" s="134">
        <f>IF('2-E-Communication'!$AL$65="no","",ROUND($I6000,4))</f>
        <v>0.96699999999999997</v>
      </c>
      <c r="K6000" s="134">
        <f>IF('2-E-Communication'!$AL$66="no","",ROUND($I6000,4))</f>
        <v>0.96699999999999997</v>
      </c>
      <c r="L6000" s="134">
        <f>IF('2-E-Communication'!$AL$67="no","",ROUND($I6000,4))</f>
        <v>0.96699999999999997</v>
      </c>
      <c r="M6000" s="134">
        <f>IF('2-E-Communication'!$AL$68="no","",ROUND($I6000,4))</f>
        <v>0.96699999999999997</v>
      </c>
    </row>
    <row r="6001" spans="9:13" x14ac:dyDescent="0.25">
      <c r="I6001" s="134">
        <f t="shared" si="287"/>
        <v>0.96800000000000075</v>
      </c>
      <c r="J6001" s="134">
        <f>IF('2-E-Communication'!$AL$65="no","",ROUND($I6001,4))</f>
        <v>0.96799999999999997</v>
      </c>
      <c r="K6001" s="134">
        <f>IF('2-E-Communication'!$AL$66="no","",ROUND($I6001,4))</f>
        <v>0.96799999999999997</v>
      </c>
      <c r="L6001" s="134">
        <f>IF('2-E-Communication'!$AL$67="no","",ROUND($I6001,4))</f>
        <v>0.96799999999999997</v>
      </c>
      <c r="M6001" s="134">
        <f>IF('2-E-Communication'!$AL$68="no","",ROUND($I6001,4))</f>
        <v>0.96799999999999997</v>
      </c>
    </row>
    <row r="6002" spans="9:13" x14ac:dyDescent="0.25">
      <c r="I6002" s="134">
        <f t="shared" si="287"/>
        <v>0.96900000000000075</v>
      </c>
      <c r="J6002" s="134">
        <f>IF('2-E-Communication'!$AL$65="no","",ROUND($I6002,4))</f>
        <v>0.96899999999999997</v>
      </c>
      <c r="K6002" s="134">
        <f>IF('2-E-Communication'!$AL$66="no","",ROUND($I6002,4))</f>
        <v>0.96899999999999997</v>
      </c>
      <c r="L6002" s="134">
        <f>IF('2-E-Communication'!$AL$67="no","",ROUND($I6002,4))</f>
        <v>0.96899999999999997</v>
      </c>
      <c r="M6002" s="134">
        <f>IF('2-E-Communication'!$AL$68="no","",ROUND($I6002,4))</f>
        <v>0.96899999999999997</v>
      </c>
    </row>
    <row r="6003" spans="9:13" x14ac:dyDescent="0.25">
      <c r="I6003" s="134">
        <f t="shared" si="287"/>
        <v>0.97000000000000075</v>
      </c>
      <c r="J6003" s="134">
        <f>IF('2-E-Communication'!$AL$65="no","",ROUND($I6003,4))</f>
        <v>0.97</v>
      </c>
      <c r="K6003" s="134">
        <f>IF('2-E-Communication'!$AL$66="no","",ROUND($I6003,4))</f>
        <v>0.97</v>
      </c>
      <c r="L6003" s="134">
        <f>IF('2-E-Communication'!$AL$67="no","",ROUND($I6003,4))</f>
        <v>0.97</v>
      </c>
      <c r="M6003" s="134">
        <f>IF('2-E-Communication'!$AL$68="no","",ROUND($I6003,4))</f>
        <v>0.97</v>
      </c>
    </row>
    <row r="6004" spans="9:13" x14ac:dyDescent="0.25">
      <c r="I6004" s="134">
        <f t="shared" si="287"/>
        <v>0.97100000000000075</v>
      </c>
      <c r="J6004" s="134">
        <f>IF('2-E-Communication'!$AL$65="no","",ROUND($I6004,4))</f>
        <v>0.97099999999999997</v>
      </c>
      <c r="K6004" s="134">
        <f>IF('2-E-Communication'!$AL$66="no","",ROUND($I6004,4))</f>
        <v>0.97099999999999997</v>
      </c>
      <c r="L6004" s="134">
        <f>IF('2-E-Communication'!$AL$67="no","",ROUND($I6004,4))</f>
        <v>0.97099999999999997</v>
      </c>
      <c r="M6004" s="134">
        <f>IF('2-E-Communication'!$AL$68="no","",ROUND($I6004,4))</f>
        <v>0.97099999999999997</v>
      </c>
    </row>
    <row r="6005" spans="9:13" x14ac:dyDescent="0.25">
      <c r="I6005" s="134">
        <f t="shared" si="287"/>
        <v>0.97200000000000075</v>
      </c>
      <c r="J6005" s="134">
        <f>IF('2-E-Communication'!$AL$65="no","",ROUND($I6005,4))</f>
        <v>0.97199999999999998</v>
      </c>
      <c r="K6005" s="134">
        <f>IF('2-E-Communication'!$AL$66="no","",ROUND($I6005,4))</f>
        <v>0.97199999999999998</v>
      </c>
      <c r="L6005" s="134">
        <f>IF('2-E-Communication'!$AL$67="no","",ROUND($I6005,4))</f>
        <v>0.97199999999999998</v>
      </c>
      <c r="M6005" s="134">
        <f>IF('2-E-Communication'!$AL$68="no","",ROUND($I6005,4))</f>
        <v>0.97199999999999998</v>
      </c>
    </row>
    <row r="6006" spans="9:13" x14ac:dyDescent="0.25">
      <c r="I6006" s="134">
        <f t="shared" si="287"/>
        <v>0.97300000000000075</v>
      </c>
      <c r="J6006" s="134">
        <f>IF('2-E-Communication'!$AL$65="no","",ROUND($I6006,4))</f>
        <v>0.97299999999999998</v>
      </c>
      <c r="K6006" s="134">
        <f>IF('2-E-Communication'!$AL$66="no","",ROUND($I6006,4))</f>
        <v>0.97299999999999998</v>
      </c>
      <c r="L6006" s="134">
        <f>IF('2-E-Communication'!$AL$67="no","",ROUND($I6006,4))</f>
        <v>0.97299999999999998</v>
      </c>
      <c r="M6006" s="134">
        <f>IF('2-E-Communication'!$AL$68="no","",ROUND($I6006,4))</f>
        <v>0.97299999999999998</v>
      </c>
    </row>
    <row r="6007" spans="9:13" x14ac:dyDescent="0.25">
      <c r="I6007" s="134">
        <f t="shared" si="287"/>
        <v>0.97400000000000075</v>
      </c>
      <c r="J6007" s="134">
        <f>IF('2-E-Communication'!$AL$65="no","",ROUND($I6007,4))</f>
        <v>0.97399999999999998</v>
      </c>
      <c r="K6007" s="134">
        <f>IF('2-E-Communication'!$AL$66="no","",ROUND($I6007,4))</f>
        <v>0.97399999999999998</v>
      </c>
      <c r="L6007" s="134">
        <f>IF('2-E-Communication'!$AL$67="no","",ROUND($I6007,4))</f>
        <v>0.97399999999999998</v>
      </c>
      <c r="M6007" s="134">
        <f>IF('2-E-Communication'!$AL$68="no","",ROUND($I6007,4))</f>
        <v>0.97399999999999998</v>
      </c>
    </row>
    <row r="6008" spans="9:13" x14ac:dyDescent="0.25">
      <c r="I6008" s="134">
        <f t="shared" si="287"/>
        <v>0.97500000000000075</v>
      </c>
      <c r="J6008" s="134">
        <f>IF('2-E-Communication'!$AL$65="no","",ROUND($I6008,4))</f>
        <v>0.97499999999999998</v>
      </c>
      <c r="K6008" s="134">
        <f>IF('2-E-Communication'!$AL$66="no","",ROUND($I6008,4))</f>
        <v>0.97499999999999998</v>
      </c>
      <c r="L6008" s="134">
        <f>IF('2-E-Communication'!$AL$67="no","",ROUND($I6008,4))</f>
        <v>0.97499999999999998</v>
      </c>
      <c r="M6008" s="134">
        <f>IF('2-E-Communication'!$AL$68="no","",ROUND($I6008,4))</f>
        <v>0.97499999999999998</v>
      </c>
    </row>
    <row r="6009" spans="9:13" x14ac:dyDescent="0.25">
      <c r="I6009" s="134">
        <f t="shared" si="287"/>
        <v>0.97600000000000076</v>
      </c>
      <c r="J6009" s="134">
        <f>IF('2-E-Communication'!$AL$65="no","",ROUND($I6009,4))</f>
        <v>0.97599999999999998</v>
      </c>
      <c r="K6009" s="134">
        <f>IF('2-E-Communication'!$AL$66="no","",ROUND($I6009,4))</f>
        <v>0.97599999999999998</v>
      </c>
      <c r="L6009" s="134">
        <f>IF('2-E-Communication'!$AL$67="no","",ROUND($I6009,4))</f>
        <v>0.97599999999999998</v>
      </c>
      <c r="M6009" s="134">
        <f>IF('2-E-Communication'!$AL$68="no","",ROUND($I6009,4))</f>
        <v>0.97599999999999998</v>
      </c>
    </row>
    <row r="6010" spans="9:13" x14ac:dyDescent="0.25">
      <c r="I6010" s="134">
        <f t="shared" si="287"/>
        <v>0.97700000000000076</v>
      </c>
      <c r="J6010" s="134">
        <f>IF('2-E-Communication'!$AL$65="no","",ROUND($I6010,4))</f>
        <v>0.97699999999999998</v>
      </c>
      <c r="K6010" s="134">
        <f>IF('2-E-Communication'!$AL$66="no","",ROUND($I6010,4))</f>
        <v>0.97699999999999998</v>
      </c>
      <c r="L6010" s="134">
        <f>IF('2-E-Communication'!$AL$67="no","",ROUND($I6010,4))</f>
        <v>0.97699999999999998</v>
      </c>
      <c r="M6010" s="134">
        <f>IF('2-E-Communication'!$AL$68="no","",ROUND($I6010,4))</f>
        <v>0.97699999999999998</v>
      </c>
    </row>
    <row r="6011" spans="9:13" x14ac:dyDescent="0.25">
      <c r="I6011" s="134">
        <f t="shared" si="287"/>
        <v>0.97800000000000076</v>
      </c>
      <c r="J6011" s="134">
        <f>IF('2-E-Communication'!$AL$65="no","",ROUND($I6011,4))</f>
        <v>0.97799999999999998</v>
      </c>
      <c r="K6011" s="134">
        <f>IF('2-E-Communication'!$AL$66="no","",ROUND($I6011,4))</f>
        <v>0.97799999999999998</v>
      </c>
      <c r="L6011" s="134">
        <f>IF('2-E-Communication'!$AL$67="no","",ROUND($I6011,4))</f>
        <v>0.97799999999999998</v>
      </c>
      <c r="M6011" s="134">
        <f>IF('2-E-Communication'!$AL$68="no","",ROUND($I6011,4))</f>
        <v>0.97799999999999998</v>
      </c>
    </row>
    <row r="6012" spans="9:13" x14ac:dyDescent="0.25">
      <c r="I6012" s="134">
        <f t="shared" si="287"/>
        <v>0.97900000000000076</v>
      </c>
      <c r="J6012" s="134">
        <f>IF('2-E-Communication'!$AL$65="no","",ROUND($I6012,4))</f>
        <v>0.97899999999999998</v>
      </c>
      <c r="K6012" s="134">
        <f>IF('2-E-Communication'!$AL$66="no","",ROUND($I6012,4))</f>
        <v>0.97899999999999998</v>
      </c>
      <c r="L6012" s="134">
        <f>IF('2-E-Communication'!$AL$67="no","",ROUND($I6012,4))</f>
        <v>0.97899999999999998</v>
      </c>
      <c r="M6012" s="134">
        <f>IF('2-E-Communication'!$AL$68="no","",ROUND($I6012,4))</f>
        <v>0.97899999999999998</v>
      </c>
    </row>
    <row r="6013" spans="9:13" x14ac:dyDescent="0.25">
      <c r="I6013" s="134">
        <f t="shared" si="287"/>
        <v>0.98000000000000076</v>
      </c>
      <c r="J6013" s="134">
        <f>IF('2-E-Communication'!$AL$65="no","",ROUND($I6013,4))</f>
        <v>0.98</v>
      </c>
      <c r="K6013" s="134">
        <f>IF('2-E-Communication'!$AL$66="no","",ROUND($I6013,4))</f>
        <v>0.98</v>
      </c>
      <c r="L6013" s="134">
        <f>IF('2-E-Communication'!$AL$67="no","",ROUND($I6013,4))</f>
        <v>0.98</v>
      </c>
      <c r="M6013" s="134">
        <f>IF('2-E-Communication'!$AL$68="no","",ROUND($I6013,4))</f>
        <v>0.98</v>
      </c>
    </row>
    <row r="6014" spans="9:13" x14ac:dyDescent="0.25">
      <c r="I6014" s="134">
        <f t="shared" si="287"/>
        <v>0.98100000000000076</v>
      </c>
      <c r="J6014" s="134">
        <f>IF('2-E-Communication'!$AL$65="no","",ROUND($I6014,4))</f>
        <v>0.98099999999999998</v>
      </c>
      <c r="K6014" s="134">
        <f>IF('2-E-Communication'!$AL$66="no","",ROUND($I6014,4))</f>
        <v>0.98099999999999998</v>
      </c>
      <c r="L6014" s="134">
        <f>IF('2-E-Communication'!$AL$67="no","",ROUND($I6014,4))</f>
        <v>0.98099999999999998</v>
      </c>
      <c r="M6014" s="134">
        <f>IF('2-E-Communication'!$AL$68="no","",ROUND($I6014,4))</f>
        <v>0.98099999999999998</v>
      </c>
    </row>
    <row r="6015" spans="9:13" x14ac:dyDescent="0.25">
      <c r="I6015" s="134">
        <f t="shared" si="287"/>
        <v>0.98200000000000076</v>
      </c>
      <c r="J6015" s="134">
        <f>IF('2-E-Communication'!$AL$65="no","",ROUND($I6015,4))</f>
        <v>0.98199999999999998</v>
      </c>
      <c r="K6015" s="134">
        <f>IF('2-E-Communication'!$AL$66="no","",ROUND($I6015,4))</f>
        <v>0.98199999999999998</v>
      </c>
      <c r="L6015" s="134">
        <f>IF('2-E-Communication'!$AL$67="no","",ROUND($I6015,4))</f>
        <v>0.98199999999999998</v>
      </c>
      <c r="M6015" s="134">
        <f>IF('2-E-Communication'!$AL$68="no","",ROUND($I6015,4))</f>
        <v>0.98199999999999998</v>
      </c>
    </row>
    <row r="6016" spans="9:13" x14ac:dyDescent="0.25">
      <c r="I6016" s="134">
        <f t="shared" si="287"/>
        <v>0.98300000000000076</v>
      </c>
      <c r="J6016" s="134">
        <f>IF('2-E-Communication'!$AL$65="no","",ROUND($I6016,4))</f>
        <v>0.98299999999999998</v>
      </c>
      <c r="K6016" s="134">
        <f>IF('2-E-Communication'!$AL$66="no","",ROUND($I6016,4))</f>
        <v>0.98299999999999998</v>
      </c>
      <c r="L6016" s="134">
        <f>IF('2-E-Communication'!$AL$67="no","",ROUND($I6016,4))</f>
        <v>0.98299999999999998</v>
      </c>
      <c r="M6016" s="134">
        <f>IF('2-E-Communication'!$AL$68="no","",ROUND($I6016,4))</f>
        <v>0.98299999999999998</v>
      </c>
    </row>
    <row r="6017" spans="9:13" x14ac:dyDescent="0.25">
      <c r="I6017" s="134">
        <f t="shared" si="287"/>
        <v>0.98400000000000076</v>
      </c>
      <c r="J6017" s="134">
        <f>IF('2-E-Communication'!$AL$65="no","",ROUND($I6017,4))</f>
        <v>0.98399999999999999</v>
      </c>
      <c r="K6017" s="134">
        <f>IF('2-E-Communication'!$AL$66="no","",ROUND($I6017,4))</f>
        <v>0.98399999999999999</v>
      </c>
      <c r="L6017" s="134">
        <f>IF('2-E-Communication'!$AL$67="no","",ROUND($I6017,4))</f>
        <v>0.98399999999999999</v>
      </c>
      <c r="M6017" s="134">
        <f>IF('2-E-Communication'!$AL$68="no","",ROUND($I6017,4))</f>
        <v>0.98399999999999999</v>
      </c>
    </row>
    <row r="6018" spans="9:13" x14ac:dyDescent="0.25">
      <c r="I6018" s="134">
        <f t="shared" si="287"/>
        <v>0.98500000000000076</v>
      </c>
      <c r="J6018" s="134">
        <f>IF('2-E-Communication'!$AL$65="no","",ROUND($I6018,4))</f>
        <v>0.98499999999999999</v>
      </c>
      <c r="K6018" s="134">
        <f>IF('2-E-Communication'!$AL$66="no","",ROUND($I6018,4))</f>
        <v>0.98499999999999999</v>
      </c>
      <c r="L6018" s="134">
        <f>IF('2-E-Communication'!$AL$67="no","",ROUND($I6018,4))</f>
        <v>0.98499999999999999</v>
      </c>
      <c r="M6018" s="134">
        <f>IF('2-E-Communication'!$AL$68="no","",ROUND($I6018,4))</f>
        <v>0.98499999999999999</v>
      </c>
    </row>
    <row r="6019" spans="9:13" x14ac:dyDescent="0.25">
      <c r="I6019" s="134">
        <f t="shared" si="287"/>
        <v>0.98600000000000076</v>
      </c>
      <c r="J6019" s="134">
        <f>IF('2-E-Communication'!$AL$65="no","",ROUND($I6019,4))</f>
        <v>0.98599999999999999</v>
      </c>
      <c r="K6019" s="134">
        <f>IF('2-E-Communication'!$AL$66="no","",ROUND($I6019,4))</f>
        <v>0.98599999999999999</v>
      </c>
      <c r="L6019" s="134">
        <f>IF('2-E-Communication'!$AL$67="no","",ROUND($I6019,4))</f>
        <v>0.98599999999999999</v>
      </c>
      <c r="M6019" s="134">
        <f>IF('2-E-Communication'!$AL$68="no","",ROUND($I6019,4))</f>
        <v>0.98599999999999999</v>
      </c>
    </row>
    <row r="6020" spans="9:13" x14ac:dyDescent="0.25">
      <c r="I6020" s="134">
        <f t="shared" si="287"/>
        <v>0.98700000000000077</v>
      </c>
      <c r="J6020" s="134">
        <f>IF('2-E-Communication'!$AL$65="no","",ROUND($I6020,4))</f>
        <v>0.98699999999999999</v>
      </c>
      <c r="K6020" s="134">
        <f>IF('2-E-Communication'!$AL$66="no","",ROUND($I6020,4))</f>
        <v>0.98699999999999999</v>
      </c>
      <c r="L6020" s="134">
        <f>IF('2-E-Communication'!$AL$67="no","",ROUND($I6020,4))</f>
        <v>0.98699999999999999</v>
      </c>
      <c r="M6020" s="134">
        <f>IF('2-E-Communication'!$AL$68="no","",ROUND($I6020,4))</f>
        <v>0.98699999999999999</v>
      </c>
    </row>
    <row r="6021" spans="9:13" x14ac:dyDescent="0.25">
      <c r="I6021" s="134">
        <f t="shared" si="287"/>
        <v>0.98800000000000077</v>
      </c>
      <c r="J6021" s="134">
        <f>IF('2-E-Communication'!$AL$65="no","",ROUND($I6021,4))</f>
        <v>0.98799999999999999</v>
      </c>
      <c r="K6021" s="134">
        <f>IF('2-E-Communication'!$AL$66="no","",ROUND($I6021,4))</f>
        <v>0.98799999999999999</v>
      </c>
      <c r="L6021" s="134">
        <f>IF('2-E-Communication'!$AL$67="no","",ROUND($I6021,4))</f>
        <v>0.98799999999999999</v>
      </c>
      <c r="M6021" s="134">
        <f>IF('2-E-Communication'!$AL$68="no","",ROUND($I6021,4))</f>
        <v>0.98799999999999999</v>
      </c>
    </row>
    <row r="6022" spans="9:13" x14ac:dyDescent="0.25">
      <c r="I6022" s="134">
        <f t="shared" si="287"/>
        <v>0.98900000000000077</v>
      </c>
      <c r="J6022" s="134">
        <f>IF('2-E-Communication'!$AL$65="no","",ROUND($I6022,4))</f>
        <v>0.98899999999999999</v>
      </c>
      <c r="K6022" s="134">
        <f>IF('2-E-Communication'!$AL$66="no","",ROUND($I6022,4))</f>
        <v>0.98899999999999999</v>
      </c>
      <c r="L6022" s="134">
        <f>IF('2-E-Communication'!$AL$67="no","",ROUND($I6022,4))</f>
        <v>0.98899999999999999</v>
      </c>
      <c r="M6022" s="134">
        <f>IF('2-E-Communication'!$AL$68="no","",ROUND($I6022,4))</f>
        <v>0.98899999999999999</v>
      </c>
    </row>
    <row r="6023" spans="9:13" x14ac:dyDescent="0.25">
      <c r="I6023" s="134">
        <f t="shared" si="287"/>
        <v>0.99000000000000077</v>
      </c>
      <c r="J6023" s="134">
        <f>IF('2-E-Communication'!$AL$65="no","",ROUND($I6023,4))</f>
        <v>0.99</v>
      </c>
      <c r="K6023" s="134">
        <f>IF('2-E-Communication'!$AL$66="no","",ROUND($I6023,4))</f>
        <v>0.99</v>
      </c>
      <c r="L6023" s="134">
        <f>IF('2-E-Communication'!$AL$67="no","",ROUND($I6023,4))</f>
        <v>0.99</v>
      </c>
      <c r="M6023" s="134">
        <f>IF('2-E-Communication'!$AL$68="no","",ROUND($I6023,4))</f>
        <v>0.99</v>
      </c>
    </row>
    <row r="6024" spans="9:13" x14ac:dyDescent="0.25">
      <c r="I6024" s="134">
        <f t="shared" si="287"/>
        <v>0.99100000000000077</v>
      </c>
      <c r="J6024" s="134">
        <f>IF('2-E-Communication'!$AL$65="no","",ROUND($I6024,4))</f>
        <v>0.99099999999999999</v>
      </c>
      <c r="K6024" s="134">
        <f>IF('2-E-Communication'!$AL$66="no","",ROUND($I6024,4))</f>
        <v>0.99099999999999999</v>
      </c>
      <c r="L6024" s="134">
        <f>IF('2-E-Communication'!$AL$67="no","",ROUND($I6024,4))</f>
        <v>0.99099999999999999</v>
      </c>
      <c r="M6024" s="134">
        <f>IF('2-E-Communication'!$AL$68="no","",ROUND($I6024,4))</f>
        <v>0.99099999999999999</v>
      </c>
    </row>
    <row r="6025" spans="9:13" x14ac:dyDescent="0.25">
      <c r="I6025" s="134">
        <f t="shared" si="287"/>
        <v>0.99200000000000077</v>
      </c>
      <c r="J6025" s="134">
        <f>IF('2-E-Communication'!$AL$65="no","",ROUND($I6025,4))</f>
        <v>0.99199999999999999</v>
      </c>
      <c r="K6025" s="134">
        <f>IF('2-E-Communication'!$AL$66="no","",ROUND($I6025,4))</f>
        <v>0.99199999999999999</v>
      </c>
      <c r="L6025" s="134">
        <f>IF('2-E-Communication'!$AL$67="no","",ROUND($I6025,4))</f>
        <v>0.99199999999999999</v>
      </c>
      <c r="M6025" s="134">
        <f>IF('2-E-Communication'!$AL$68="no","",ROUND($I6025,4))</f>
        <v>0.99199999999999999</v>
      </c>
    </row>
    <row r="6026" spans="9:13" x14ac:dyDescent="0.25">
      <c r="I6026" s="134">
        <f t="shared" si="287"/>
        <v>0.99300000000000077</v>
      </c>
      <c r="J6026" s="134">
        <f>IF('2-E-Communication'!$AL$65="no","",ROUND($I6026,4))</f>
        <v>0.99299999999999999</v>
      </c>
      <c r="K6026" s="134">
        <f>IF('2-E-Communication'!$AL$66="no","",ROUND($I6026,4))</f>
        <v>0.99299999999999999</v>
      </c>
      <c r="L6026" s="134">
        <f>IF('2-E-Communication'!$AL$67="no","",ROUND($I6026,4))</f>
        <v>0.99299999999999999</v>
      </c>
      <c r="M6026" s="134">
        <f>IF('2-E-Communication'!$AL$68="no","",ROUND($I6026,4))</f>
        <v>0.99299999999999999</v>
      </c>
    </row>
    <row r="6027" spans="9:13" x14ac:dyDescent="0.25">
      <c r="I6027" s="134">
        <f t="shared" si="287"/>
        <v>0.99400000000000077</v>
      </c>
      <c r="J6027" s="134">
        <f>IF('2-E-Communication'!$AL$65="no","",ROUND($I6027,4))</f>
        <v>0.99399999999999999</v>
      </c>
      <c r="K6027" s="134">
        <f>IF('2-E-Communication'!$AL$66="no","",ROUND($I6027,4))</f>
        <v>0.99399999999999999</v>
      </c>
      <c r="L6027" s="134">
        <f>IF('2-E-Communication'!$AL$67="no","",ROUND($I6027,4))</f>
        <v>0.99399999999999999</v>
      </c>
      <c r="M6027" s="134">
        <f>IF('2-E-Communication'!$AL$68="no","",ROUND($I6027,4))</f>
        <v>0.99399999999999999</v>
      </c>
    </row>
    <row r="6028" spans="9:13" x14ac:dyDescent="0.25">
      <c r="I6028" s="134">
        <f t="shared" si="287"/>
        <v>0.99500000000000077</v>
      </c>
      <c r="J6028" s="134">
        <f>IF('2-E-Communication'!$AL$65="no","",ROUND($I6028,4))</f>
        <v>0.995</v>
      </c>
      <c r="K6028" s="134">
        <f>IF('2-E-Communication'!$AL$66="no","",ROUND($I6028,4))</f>
        <v>0.995</v>
      </c>
      <c r="L6028" s="134">
        <f>IF('2-E-Communication'!$AL$67="no","",ROUND($I6028,4))</f>
        <v>0.995</v>
      </c>
      <c r="M6028" s="134">
        <f>IF('2-E-Communication'!$AL$68="no","",ROUND($I6028,4))</f>
        <v>0.995</v>
      </c>
    </row>
    <row r="6029" spans="9:13" x14ac:dyDescent="0.25">
      <c r="I6029" s="134">
        <f t="shared" si="287"/>
        <v>0.99600000000000077</v>
      </c>
      <c r="J6029" s="134">
        <f>IF('2-E-Communication'!$AL$65="no","",ROUND($I6029,4))</f>
        <v>0.996</v>
      </c>
      <c r="K6029" s="134">
        <f>IF('2-E-Communication'!$AL$66="no","",ROUND($I6029,4))</f>
        <v>0.996</v>
      </c>
      <c r="L6029" s="134">
        <f>IF('2-E-Communication'!$AL$67="no","",ROUND($I6029,4))</f>
        <v>0.996</v>
      </c>
      <c r="M6029" s="134">
        <f>IF('2-E-Communication'!$AL$68="no","",ROUND($I6029,4))</f>
        <v>0.996</v>
      </c>
    </row>
    <row r="6030" spans="9:13" x14ac:dyDescent="0.25">
      <c r="I6030" s="134">
        <f t="shared" si="287"/>
        <v>0.99700000000000077</v>
      </c>
      <c r="J6030" s="134">
        <f>IF('2-E-Communication'!$AL$65="no","",ROUND($I6030,4))</f>
        <v>0.997</v>
      </c>
      <c r="K6030" s="134">
        <f>IF('2-E-Communication'!$AL$66="no","",ROUND($I6030,4))</f>
        <v>0.997</v>
      </c>
      <c r="L6030" s="134">
        <f>IF('2-E-Communication'!$AL$67="no","",ROUND($I6030,4))</f>
        <v>0.997</v>
      </c>
      <c r="M6030" s="134">
        <f>IF('2-E-Communication'!$AL$68="no","",ROUND($I6030,4))</f>
        <v>0.997</v>
      </c>
    </row>
    <row r="6031" spans="9:13" x14ac:dyDescent="0.25">
      <c r="I6031" s="134">
        <f t="shared" si="287"/>
        <v>0.99800000000000078</v>
      </c>
      <c r="J6031" s="134">
        <f>IF('2-E-Communication'!$AL$65="no","",ROUND($I6031,4))</f>
        <v>0.998</v>
      </c>
      <c r="K6031" s="134">
        <f>IF('2-E-Communication'!$AL$66="no","",ROUND($I6031,4))</f>
        <v>0.998</v>
      </c>
      <c r="L6031" s="134">
        <f>IF('2-E-Communication'!$AL$67="no","",ROUND($I6031,4))</f>
        <v>0.998</v>
      </c>
      <c r="M6031" s="134">
        <f>IF('2-E-Communication'!$AL$68="no","",ROUND($I6031,4))</f>
        <v>0.998</v>
      </c>
    </row>
    <row r="6032" spans="9:13" x14ac:dyDescent="0.25">
      <c r="I6032" s="134">
        <f t="shared" si="287"/>
        <v>0.99900000000000078</v>
      </c>
      <c r="J6032" s="134">
        <f>IF('2-E-Communication'!$AL$65="no","",ROUND($I6032,4))</f>
        <v>0.999</v>
      </c>
      <c r="K6032" s="134">
        <f>IF('2-E-Communication'!$AL$66="no","",ROUND($I6032,4))</f>
        <v>0.999</v>
      </c>
      <c r="L6032" s="134">
        <f>IF('2-E-Communication'!$AL$67="no","",ROUND($I6032,4))</f>
        <v>0.999</v>
      </c>
      <c r="M6032" s="134">
        <f>IF('2-E-Communication'!$AL$68="no","",ROUND($I6032,4))</f>
        <v>0.999</v>
      </c>
    </row>
    <row r="6033" spans="9:13" x14ac:dyDescent="0.25">
      <c r="I6033" s="134">
        <f t="shared" si="287"/>
        <v>1.0000000000000007</v>
      </c>
      <c r="J6033" s="134">
        <f>IF('2-E-Communication'!$AL$65="no","",ROUND($I6033,4))</f>
        <v>1</v>
      </c>
      <c r="K6033" s="134">
        <f>IF('2-E-Communication'!$AL$66="no","",ROUND($I6033,4))</f>
        <v>1</v>
      </c>
      <c r="L6033" s="134">
        <f>IF('2-E-Communication'!$AL$67="no","",ROUND($I6033,4))</f>
        <v>1</v>
      </c>
      <c r="M6033" s="134">
        <f>IF('2-E-Communication'!$AL$68="no","",ROUND($I6033,4))</f>
        <v>1</v>
      </c>
    </row>
    <row r="6037" spans="9:13" x14ac:dyDescent="0.25">
      <c r="J6037" s="1">
        <f>IF(LEFT(J6039,14)="not applicable",1,COUNT(J6039:J7039))</f>
        <v>1001</v>
      </c>
      <c r="K6037" s="1">
        <f>IF(LEFT(K6039,14)="not applicable",1,COUNT(K6039:K7039))</f>
        <v>1001</v>
      </c>
      <c r="L6037" s="1">
        <f>IF(LEFT(L6039,14)="not applicable",1,COUNT(L6039:L7039))</f>
        <v>1001</v>
      </c>
      <c r="M6037" s="1">
        <f>IF(LEFT(M6039,14)="not applicable",1,COUNT(M6039:M7039))</f>
        <v>1001</v>
      </c>
    </row>
    <row r="6038" spans="9:13" x14ac:dyDescent="0.25">
      <c r="I6038" s="1" t="s">
        <v>500</v>
      </c>
      <c r="J6038" s="1" t="s">
        <v>501</v>
      </c>
      <c r="K6038" s="1" t="s">
        <v>502</v>
      </c>
      <c r="L6038" s="1" t="s">
        <v>503</v>
      </c>
      <c r="M6038" s="1" t="s">
        <v>504</v>
      </c>
    </row>
    <row r="6039" spans="9:13" x14ac:dyDescent="0.25">
      <c r="I6039" s="134">
        <v>0</v>
      </c>
      <c r="J6039" s="134">
        <f>IF('2-E-Communication'!$AN$65="no","not applicable (based on previous answers)",ROUND($I6039,4))</f>
        <v>0</v>
      </c>
      <c r="K6039" s="134">
        <f>IF('2-E-Communication'!$AN$66="no","not applicable (based on previous answers)",ROUND($I6039,4))</f>
        <v>0</v>
      </c>
      <c r="L6039" s="134">
        <f>IF('2-E-Communication'!$AN$67="no","not applicable (based on previous answers)",ROUND($I6039,4))</f>
        <v>0</v>
      </c>
      <c r="M6039" s="134">
        <f>IF('2-E-Communication'!$AN$68="no","not applicable (based on previous answers)",ROUND($I6039,4))</f>
        <v>0</v>
      </c>
    </row>
    <row r="6040" spans="9:13" x14ac:dyDescent="0.25">
      <c r="I6040" s="134">
        <f>I6039+0.001</f>
        <v>1E-3</v>
      </c>
      <c r="J6040" s="134">
        <f>IF('2-E-Communication'!$AN$65="no","",ROUND($I6040,4))</f>
        <v>1E-3</v>
      </c>
      <c r="K6040" s="134">
        <f>IF('2-E-Communication'!$AN$66="no","",ROUND($I6040,4))</f>
        <v>1E-3</v>
      </c>
      <c r="L6040" s="134">
        <f>IF('2-E-Communication'!$AN$67="no","",ROUND($I6040,4))</f>
        <v>1E-3</v>
      </c>
      <c r="M6040" s="134">
        <f>IF('2-E-Communication'!$AN$68="no","",ROUND($I6040,4))</f>
        <v>1E-3</v>
      </c>
    </row>
    <row r="6041" spans="9:13" x14ac:dyDescent="0.25">
      <c r="I6041" s="134">
        <f t="shared" ref="I6041:I6094" si="288">I6040+0.001</f>
        <v>2E-3</v>
      </c>
      <c r="J6041" s="134">
        <f>IF('2-E-Communication'!$AN$65="no","",ROUND($I6041,4))</f>
        <v>2E-3</v>
      </c>
      <c r="K6041" s="134">
        <f>IF('2-E-Communication'!$AN$66="no","",ROUND($I6041,4))</f>
        <v>2E-3</v>
      </c>
      <c r="L6041" s="134">
        <f>IF('2-E-Communication'!$AN$67="no","",ROUND($I6041,4))</f>
        <v>2E-3</v>
      </c>
      <c r="M6041" s="134">
        <f>IF('2-E-Communication'!$AN$68="no","",ROUND($I6041,4))</f>
        <v>2E-3</v>
      </c>
    </row>
    <row r="6042" spans="9:13" x14ac:dyDescent="0.25">
      <c r="I6042" s="134">
        <f>I6041+0.001</f>
        <v>3.0000000000000001E-3</v>
      </c>
      <c r="J6042" s="134">
        <f>IF('2-E-Communication'!$AN$65="no","",ROUND($I6042,4))</f>
        <v>3.0000000000000001E-3</v>
      </c>
      <c r="K6042" s="134">
        <f>IF('2-E-Communication'!$AN$66="no","",ROUND($I6042,4))</f>
        <v>3.0000000000000001E-3</v>
      </c>
      <c r="L6042" s="134">
        <f>IF('2-E-Communication'!$AN$67="no","",ROUND($I6042,4))</f>
        <v>3.0000000000000001E-3</v>
      </c>
      <c r="M6042" s="134">
        <f>IF('2-E-Communication'!$AN$68="no","",ROUND($I6042,4))</f>
        <v>3.0000000000000001E-3</v>
      </c>
    </row>
    <row r="6043" spans="9:13" x14ac:dyDescent="0.25">
      <c r="I6043" s="134">
        <f t="shared" si="288"/>
        <v>4.0000000000000001E-3</v>
      </c>
      <c r="J6043" s="134">
        <f>IF('2-E-Communication'!$AN$65="no","",ROUND($I6043,4))</f>
        <v>4.0000000000000001E-3</v>
      </c>
      <c r="K6043" s="134">
        <f>IF('2-E-Communication'!$AN$66="no","",ROUND($I6043,4))</f>
        <v>4.0000000000000001E-3</v>
      </c>
      <c r="L6043" s="134">
        <f>IF('2-E-Communication'!$AN$67="no","",ROUND($I6043,4))</f>
        <v>4.0000000000000001E-3</v>
      </c>
      <c r="M6043" s="134">
        <f>IF('2-E-Communication'!$AN$68="no","",ROUND($I6043,4))</f>
        <v>4.0000000000000001E-3</v>
      </c>
    </row>
    <row r="6044" spans="9:13" x14ac:dyDescent="0.25">
      <c r="I6044" s="134">
        <f>I6043+0.001</f>
        <v>5.0000000000000001E-3</v>
      </c>
      <c r="J6044" s="134">
        <f>IF('2-E-Communication'!$AN$65="no","",ROUND($I6044,4))</f>
        <v>5.0000000000000001E-3</v>
      </c>
      <c r="K6044" s="134">
        <f>IF('2-E-Communication'!$AN$66="no","",ROUND($I6044,4))</f>
        <v>5.0000000000000001E-3</v>
      </c>
      <c r="L6044" s="134">
        <f>IF('2-E-Communication'!$AN$67="no","",ROUND($I6044,4))</f>
        <v>5.0000000000000001E-3</v>
      </c>
      <c r="M6044" s="134">
        <f>IF('2-E-Communication'!$AN$68="no","",ROUND($I6044,4))</f>
        <v>5.0000000000000001E-3</v>
      </c>
    </row>
    <row r="6045" spans="9:13" x14ac:dyDescent="0.25">
      <c r="I6045" s="134">
        <f t="shared" si="288"/>
        <v>6.0000000000000001E-3</v>
      </c>
      <c r="J6045" s="134">
        <f>IF('2-E-Communication'!$AN$65="no","",ROUND($I6045,4))</f>
        <v>6.0000000000000001E-3</v>
      </c>
      <c r="K6045" s="134">
        <f>IF('2-E-Communication'!$AN$66="no","",ROUND($I6045,4))</f>
        <v>6.0000000000000001E-3</v>
      </c>
      <c r="L6045" s="134">
        <f>IF('2-E-Communication'!$AN$67="no","",ROUND($I6045,4))</f>
        <v>6.0000000000000001E-3</v>
      </c>
      <c r="M6045" s="134">
        <f>IF('2-E-Communication'!$AN$68="no","",ROUND($I6045,4))</f>
        <v>6.0000000000000001E-3</v>
      </c>
    </row>
    <row r="6046" spans="9:13" x14ac:dyDescent="0.25">
      <c r="I6046" s="134">
        <f t="shared" si="288"/>
        <v>7.0000000000000001E-3</v>
      </c>
      <c r="J6046" s="134">
        <f>IF('2-E-Communication'!$AN$65="no","",ROUND($I6046,4))</f>
        <v>7.0000000000000001E-3</v>
      </c>
      <c r="K6046" s="134">
        <f>IF('2-E-Communication'!$AN$66="no","",ROUND($I6046,4))</f>
        <v>7.0000000000000001E-3</v>
      </c>
      <c r="L6046" s="134">
        <f>IF('2-E-Communication'!$AN$67="no","",ROUND($I6046,4))</f>
        <v>7.0000000000000001E-3</v>
      </c>
      <c r="M6046" s="134">
        <f>IF('2-E-Communication'!$AN$68="no","",ROUND($I6046,4))</f>
        <v>7.0000000000000001E-3</v>
      </c>
    </row>
    <row r="6047" spans="9:13" x14ac:dyDescent="0.25">
      <c r="I6047" s="134">
        <f t="shared" si="288"/>
        <v>8.0000000000000002E-3</v>
      </c>
      <c r="J6047" s="134">
        <f>IF('2-E-Communication'!$AN$65="no","",ROUND($I6047,4))</f>
        <v>8.0000000000000002E-3</v>
      </c>
      <c r="K6047" s="134">
        <f>IF('2-E-Communication'!$AN$66="no","",ROUND($I6047,4))</f>
        <v>8.0000000000000002E-3</v>
      </c>
      <c r="L6047" s="134">
        <f>IF('2-E-Communication'!$AN$67="no","",ROUND($I6047,4))</f>
        <v>8.0000000000000002E-3</v>
      </c>
      <c r="M6047" s="134">
        <f>IF('2-E-Communication'!$AN$68="no","",ROUND($I6047,4))</f>
        <v>8.0000000000000002E-3</v>
      </c>
    </row>
    <row r="6048" spans="9:13" x14ac:dyDescent="0.25">
      <c r="I6048" s="134">
        <f t="shared" si="288"/>
        <v>9.0000000000000011E-3</v>
      </c>
      <c r="J6048" s="134">
        <f>IF('2-E-Communication'!$AN$65="no","",ROUND($I6048,4))</f>
        <v>8.9999999999999993E-3</v>
      </c>
      <c r="K6048" s="134">
        <f>IF('2-E-Communication'!$AN$66="no","",ROUND($I6048,4))</f>
        <v>8.9999999999999993E-3</v>
      </c>
      <c r="L6048" s="134">
        <f>IF('2-E-Communication'!$AN$67="no","",ROUND($I6048,4))</f>
        <v>8.9999999999999993E-3</v>
      </c>
      <c r="M6048" s="134">
        <f>IF('2-E-Communication'!$AN$68="no","",ROUND($I6048,4))</f>
        <v>8.9999999999999993E-3</v>
      </c>
    </row>
    <row r="6049" spans="9:13" x14ac:dyDescent="0.25">
      <c r="I6049" s="134">
        <f t="shared" si="288"/>
        <v>1.0000000000000002E-2</v>
      </c>
      <c r="J6049" s="134">
        <f>IF('2-E-Communication'!$AN$65="no","",ROUND($I6049,4))</f>
        <v>0.01</v>
      </c>
      <c r="K6049" s="134">
        <f>IF('2-E-Communication'!$AN$66="no","",ROUND($I6049,4))</f>
        <v>0.01</v>
      </c>
      <c r="L6049" s="134">
        <f>IF('2-E-Communication'!$AN$67="no","",ROUND($I6049,4))</f>
        <v>0.01</v>
      </c>
      <c r="M6049" s="134">
        <f>IF('2-E-Communication'!$AN$68="no","",ROUND($I6049,4))</f>
        <v>0.01</v>
      </c>
    </row>
    <row r="6050" spans="9:13" x14ac:dyDescent="0.25">
      <c r="I6050" s="134">
        <f t="shared" si="288"/>
        <v>1.1000000000000003E-2</v>
      </c>
      <c r="J6050" s="134">
        <f>IF('2-E-Communication'!$AN$65="no","",ROUND($I6050,4))</f>
        <v>1.0999999999999999E-2</v>
      </c>
      <c r="K6050" s="134">
        <f>IF('2-E-Communication'!$AN$66="no","",ROUND($I6050,4))</f>
        <v>1.0999999999999999E-2</v>
      </c>
      <c r="L6050" s="134">
        <f>IF('2-E-Communication'!$AN$67="no","",ROUND($I6050,4))</f>
        <v>1.0999999999999999E-2</v>
      </c>
      <c r="M6050" s="134">
        <f>IF('2-E-Communication'!$AN$68="no","",ROUND($I6050,4))</f>
        <v>1.0999999999999999E-2</v>
      </c>
    </row>
    <row r="6051" spans="9:13" x14ac:dyDescent="0.25">
      <c r="I6051" s="134">
        <f t="shared" si="288"/>
        <v>1.2000000000000004E-2</v>
      </c>
      <c r="J6051" s="134">
        <f>IF('2-E-Communication'!$AN$65="no","",ROUND($I6051,4))</f>
        <v>1.2E-2</v>
      </c>
      <c r="K6051" s="134">
        <f>IF('2-E-Communication'!$AN$66="no","",ROUND($I6051,4))</f>
        <v>1.2E-2</v>
      </c>
      <c r="L6051" s="134">
        <f>IF('2-E-Communication'!$AN$67="no","",ROUND($I6051,4))</f>
        <v>1.2E-2</v>
      </c>
      <c r="M6051" s="134">
        <f>IF('2-E-Communication'!$AN$68="no","",ROUND($I6051,4))</f>
        <v>1.2E-2</v>
      </c>
    </row>
    <row r="6052" spans="9:13" x14ac:dyDescent="0.25">
      <c r="I6052" s="134">
        <f t="shared" si="288"/>
        <v>1.3000000000000005E-2</v>
      </c>
      <c r="J6052" s="134">
        <f>IF('2-E-Communication'!$AN$65="no","",ROUND($I6052,4))</f>
        <v>1.2999999999999999E-2</v>
      </c>
      <c r="K6052" s="134">
        <f>IF('2-E-Communication'!$AN$66="no","",ROUND($I6052,4))</f>
        <v>1.2999999999999999E-2</v>
      </c>
      <c r="L6052" s="134">
        <f>IF('2-E-Communication'!$AN$67="no","",ROUND($I6052,4))</f>
        <v>1.2999999999999999E-2</v>
      </c>
      <c r="M6052" s="134">
        <f>IF('2-E-Communication'!$AN$68="no","",ROUND($I6052,4))</f>
        <v>1.2999999999999999E-2</v>
      </c>
    </row>
    <row r="6053" spans="9:13" x14ac:dyDescent="0.25">
      <c r="I6053" s="134">
        <f t="shared" si="288"/>
        <v>1.4000000000000005E-2</v>
      </c>
      <c r="J6053" s="134">
        <f>IF('2-E-Communication'!$AN$65="no","",ROUND($I6053,4))</f>
        <v>1.4E-2</v>
      </c>
      <c r="K6053" s="134">
        <f>IF('2-E-Communication'!$AN$66="no","",ROUND($I6053,4))</f>
        <v>1.4E-2</v>
      </c>
      <c r="L6053" s="134">
        <f>IF('2-E-Communication'!$AN$67="no","",ROUND($I6053,4))</f>
        <v>1.4E-2</v>
      </c>
      <c r="M6053" s="134">
        <f>IF('2-E-Communication'!$AN$68="no","",ROUND($I6053,4))</f>
        <v>1.4E-2</v>
      </c>
    </row>
    <row r="6054" spans="9:13" x14ac:dyDescent="0.25">
      <c r="I6054" s="134">
        <f>I6053+0.001</f>
        <v>1.5000000000000006E-2</v>
      </c>
      <c r="J6054" s="134">
        <f>IF('2-E-Communication'!$AN$65="no","",ROUND($I6054,4))</f>
        <v>1.4999999999999999E-2</v>
      </c>
      <c r="K6054" s="134">
        <f>IF('2-E-Communication'!$AN$66="no","",ROUND($I6054,4))</f>
        <v>1.4999999999999999E-2</v>
      </c>
      <c r="L6054" s="134">
        <f>IF('2-E-Communication'!$AN$67="no","",ROUND($I6054,4))</f>
        <v>1.4999999999999999E-2</v>
      </c>
      <c r="M6054" s="134">
        <f>IF('2-E-Communication'!$AN$68="no","",ROUND($I6054,4))</f>
        <v>1.4999999999999999E-2</v>
      </c>
    </row>
    <row r="6055" spans="9:13" x14ac:dyDescent="0.25">
      <c r="I6055" s="134">
        <f t="shared" si="288"/>
        <v>1.6000000000000007E-2</v>
      </c>
      <c r="J6055" s="134">
        <f>IF('2-E-Communication'!$AN$65="no","",ROUND($I6055,4))</f>
        <v>1.6E-2</v>
      </c>
      <c r="K6055" s="134">
        <f>IF('2-E-Communication'!$AN$66="no","",ROUND($I6055,4))</f>
        <v>1.6E-2</v>
      </c>
      <c r="L6055" s="134">
        <f>IF('2-E-Communication'!$AN$67="no","",ROUND($I6055,4))</f>
        <v>1.6E-2</v>
      </c>
      <c r="M6055" s="134">
        <f>IF('2-E-Communication'!$AN$68="no","",ROUND($I6055,4))</f>
        <v>1.6E-2</v>
      </c>
    </row>
    <row r="6056" spans="9:13" x14ac:dyDescent="0.25">
      <c r="I6056" s="134">
        <f t="shared" si="288"/>
        <v>1.7000000000000008E-2</v>
      </c>
      <c r="J6056" s="134">
        <f>IF('2-E-Communication'!$AN$65="no","",ROUND($I6056,4))</f>
        <v>1.7000000000000001E-2</v>
      </c>
      <c r="K6056" s="134">
        <f>IF('2-E-Communication'!$AN$66="no","",ROUND($I6056,4))</f>
        <v>1.7000000000000001E-2</v>
      </c>
      <c r="L6056" s="134">
        <f>IF('2-E-Communication'!$AN$67="no","",ROUND($I6056,4))</f>
        <v>1.7000000000000001E-2</v>
      </c>
      <c r="M6056" s="134">
        <f>IF('2-E-Communication'!$AN$68="no","",ROUND($I6056,4))</f>
        <v>1.7000000000000001E-2</v>
      </c>
    </row>
    <row r="6057" spans="9:13" x14ac:dyDescent="0.25">
      <c r="I6057" s="134">
        <f t="shared" si="288"/>
        <v>1.8000000000000009E-2</v>
      </c>
      <c r="J6057" s="134">
        <f>IF('2-E-Communication'!$AN$65="no","",ROUND($I6057,4))</f>
        <v>1.7999999999999999E-2</v>
      </c>
      <c r="K6057" s="134">
        <f>IF('2-E-Communication'!$AN$66="no","",ROUND($I6057,4))</f>
        <v>1.7999999999999999E-2</v>
      </c>
      <c r="L6057" s="134">
        <f>IF('2-E-Communication'!$AN$67="no","",ROUND($I6057,4))</f>
        <v>1.7999999999999999E-2</v>
      </c>
      <c r="M6057" s="134">
        <f>IF('2-E-Communication'!$AN$68="no","",ROUND($I6057,4))</f>
        <v>1.7999999999999999E-2</v>
      </c>
    </row>
    <row r="6058" spans="9:13" x14ac:dyDescent="0.25">
      <c r="I6058" s="134">
        <f t="shared" si="288"/>
        <v>1.900000000000001E-2</v>
      </c>
      <c r="J6058" s="134">
        <f>IF('2-E-Communication'!$AN$65="no","",ROUND($I6058,4))</f>
        <v>1.9E-2</v>
      </c>
      <c r="K6058" s="134">
        <f>IF('2-E-Communication'!$AN$66="no","",ROUND($I6058,4))</f>
        <v>1.9E-2</v>
      </c>
      <c r="L6058" s="134">
        <f>IF('2-E-Communication'!$AN$67="no","",ROUND($I6058,4))</f>
        <v>1.9E-2</v>
      </c>
      <c r="M6058" s="134">
        <f>IF('2-E-Communication'!$AN$68="no","",ROUND($I6058,4))</f>
        <v>1.9E-2</v>
      </c>
    </row>
    <row r="6059" spans="9:13" x14ac:dyDescent="0.25">
      <c r="I6059" s="134">
        <f t="shared" si="288"/>
        <v>2.0000000000000011E-2</v>
      </c>
      <c r="J6059" s="134">
        <f>IF('2-E-Communication'!$AN$65="no","",ROUND($I6059,4))</f>
        <v>0.02</v>
      </c>
      <c r="K6059" s="134">
        <f>IF('2-E-Communication'!$AN$66="no","",ROUND($I6059,4))</f>
        <v>0.02</v>
      </c>
      <c r="L6059" s="134">
        <f>IF('2-E-Communication'!$AN$67="no","",ROUND($I6059,4))</f>
        <v>0.02</v>
      </c>
      <c r="M6059" s="134">
        <f>IF('2-E-Communication'!$AN$68="no","",ROUND($I6059,4))</f>
        <v>0.02</v>
      </c>
    </row>
    <row r="6060" spans="9:13" x14ac:dyDescent="0.25">
      <c r="I6060" s="134">
        <f t="shared" si="288"/>
        <v>2.1000000000000012E-2</v>
      </c>
      <c r="J6060" s="134">
        <f>IF('2-E-Communication'!$AN$65="no","",ROUND($I6060,4))</f>
        <v>2.1000000000000001E-2</v>
      </c>
      <c r="K6060" s="134">
        <f>IF('2-E-Communication'!$AN$66="no","",ROUND($I6060,4))</f>
        <v>2.1000000000000001E-2</v>
      </c>
      <c r="L6060" s="134">
        <f>IF('2-E-Communication'!$AN$67="no","",ROUND($I6060,4))</f>
        <v>2.1000000000000001E-2</v>
      </c>
      <c r="M6060" s="134">
        <f>IF('2-E-Communication'!$AN$68="no","",ROUND($I6060,4))</f>
        <v>2.1000000000000001E-2</v>
      </c>
    </row>
    <row r="6061" spans="9:13" x14ac:dyDescent="0.25">
      <c r="I6061" s="134">
        <f t="shared" si="288"/>
        <v>2.2000000000000013E-2</v>
      </c>
      <c r="J6061" s="134">
        <f>IF('2-E-Communication'!$AN$65="no","",ROUND($I6061,4))</f>
        <v>2.1999999999999999E-2</v>
      </c>
      <c r="K6061" s="134">
        <f>IF('2-E-Communication'!$AN$66="no","",ROUND($I6061,4))</f>
        <v>2.1999999999999999E-2</v>
      </c>
      <c r="L6061" s="134">
        <f>IF('2-E-Communication'!$AN$67="no","",ROUND($I6061,4))</f>
        <v>2.1999999999999999E-2</v>
      </c>
      <c r="M6061" s="134">
        <f>IF('2-E-Communication'!$AN$68="no","",ROUND($I6061,4))</f>
        <v>2.1999999999999999E-2</v>
      </c>
    </row>
    <row r="6062" spans="9:13" x14ac:dyDescent="0.25">
      <c r="I6062" s="134">
        <f t="shared" si="288"/>
        <v>2.3000000000000013E-2</v>
      </c>
      <c r="J6062" s="134">
        <f>IF('2-E-Communication'!$AN$65="no","",ROUND($I6062,4))</f>
        <v>2.3E-2</v>
      </c>
      <c r="K6062" s="134">
        <f>IF('2-E-Communication'!$AN$66="no","",ROUND($I6062,4))</f>
        <v>2.3E-2</v>
      </c>
      <c r="L6062" s="134">
        <f>IF('2-E-Communication'!$AN$67="no","",ROUND($I6062,4))</f>
        <v>2.3E-2</v>
      </c>
      <c r="M6062" s="134">
        <f>IF('2-E-Communication'!$AN$68="no","",ROUND($I6062,4))</f>
        <v>2.3E-2</v>
      </c>
    </row>
    <row r="6063" spans="9:13" x14ac:dyDescent="0.25">
      <c r="I6063" s="134">
        <f t="shared" si="288"/>
        <v>2.4000000000000014E-2</v>
      </c>
      <c r="J6063" s="134">
        <f>IF('2-E-Communication'!$AN$65="no","",ROUND($I6063,4))</f>
        <v>2.4E-2</v>
      </c>
      <c r="K6063" s="134">
        <f>IF('2-E-Communication'!$AN$66="no","",ROUND($I6063,4))</f>
        <v>2.4E-2</v>
      </c>
      <c r="L6063" s="134">
        <f>IF('2-E-Communication'!$AN$67="no","",ROUND($I6063,4))</f>
        <v>2.4E-2</v>
      </c>
      <c r="M6063" s="134">
        <f>IF('2-E-Communication'!$AN$68="no","",ROUND($I6063,4))</f>
        <v>2.4E-2</v>
      </c>
    </row>
    <row r="6064" spans="9:13" x14ac:dyDescent="0.25">
      <c r="I6064" s="134">
        <f t="shared" si="288"/>
        <v>2.5000000000000015E-2</v>
      </c>
      <c r="J6064" s="134">
        <f>IF('2-E-Communication'!$AN$65="no","",ROUND($I6064,4))</f>
        <v>2.5000000000000001E-2</v>
      </c>
      <c r="K6064" s="134">
        <f>IF('2-E-Communication'!$AN$66="no","",ROUND($I6064,4))</f>
        <v>2.5000000000000001E-2</v>
      </c>
      <c r="L6064" s="134">
        <f>IF('2-E-Communication'!$AN$67="no","",ROUND($I6064,4))</f>
        <v>2.5000000000000001E-2</v>
      </c>
      <c r="M6064" s="134">
        <f>IF('2-E-Communication'!$AN$68="no","",ROUND($I6064,4))</f>
        <v>2.5000000000000001E-2</v>
      </c>
    </row>
    <row r="6065" spans="9:13" x14ac:dyDescent="0.25">
      <c r="I6065" s="134">
        <f>I6064+0.001</f>
        <v>2.6000000000000016E-2</v>
      </c>
      <c r="J6065" s="134">
        <f>IF('2-E-Communication'!$AN$65="no","",ROUND($I6065,4))</f>
        <v>2.5999999999999999E-2</v>
      </c>
      <c r="K6065" s="134">
        <f>IF('2-E-Communication'!$AN$66="no","",ROUND($I6065,4))</f>
        <v>2.5999999999999999E-2</v>
      </c>
      <c r="L6065" s="134">
        <f>IF('2-E-Communication'!$AN$67="no","",ROUND($I6065,4))</f>
        <v>2.5999999999999999E-2</v>
      </c>
      <c r="M6065" s="134">
        <f>IF('2-E-Communication'!$AN$68="no","",ROUND($I6065,4))</f>
        <v>2.5999999999999999E-2</v>
      </c>
    </row>
    <row r="6066" spans="9:13" x14ac:dyDescent="0.25">
      <c r="I6066" s="134">
        <f t="shared" si="288"/>
        <v>2.7000000000000017E-2</v>
      </c>
      <c r="J6066" s="134">
        <f>IF('2-E-Communication'!$AN$65="no","",ROUND($I6066,4))</f>
        <v>2.7E-2</v>
      </c>
      <c r="K6066" s="134">
        <f>IF('2-E-Communication'!$AN$66="no","",ROUND($I6066,4))</f>
        <v>2.7E-2</v>
      </c>
      <c r="L6066" s="134">
        <f>IF('2-E-Communication'!$AN$67="no","",ROUND($I6066,4))</f>
        <v>2.7E-2</v>
      </c>
      <c r="M6066" s="134">
        <f>IF('2-E-Communication'!$AN$68="no","",ROUND($I6066,4))</f>
        <v>2.7E-2</v>
      </c>
    </row>
    <row r="6067" spans="9:13" x14ac:dyDescent="0.25">
      <c r="I6067" s="134">
        <f t="shared" si="288"/>
        <v>2.8000000000000018E-2</v>
      </c>
      <c r="J6067" s="134">
        <f>IF('2-E-Communication'!$AN$65="no","",ROUND($I6067,4))</f>
        <v>2.8000000000000001E-2</v>
      </c>
      <c r="K6067" s="134">
        <f>IF('2-E-Communication'!$AN$66="no","",ROUND($I6067,4))</f>
        <v>2.8000000000000001E-2</v>
      </c>
      <c r="L6067" s="134">
        <f>IF('2-E-Communication'!$AN$67="no","",ROUND($I6067,4))</f>
        <v>2.8000000000000001E-2</v>
      </c>
      <c r="M6067" s="134">
        <f>IF('2-E-Communication'!$AN$68="no","",ROUND($I6067,4))</f>
        <v>2.8000000000000001E-2</v>
      </c>
    </row>
    <row r="6068" spans="9:13" x14ac:dyDescent="0.25">
      <c r="I6068" s="134">
        <f t="shared" si="288"/>
        <v>2.9000000000000019E-2</v>
      </c>
      <c r="J6068" s="134">
        <f>IF('2-E-Communication'!$AN$65="no","",ROUND($I6068,4))</f>
        <v>2.9000000000000001E-2</v>
      </c>
      <c r="K6068" s="134">
        <f>IF('2-E-Communication'!$AN$66="no","",ROUND($I6068,4))</f>
        <v>2.9000000000000001E-2</v>
      </c>
      <c r="L6068" s="134">
        <f>IF('2-E-Communication'!$AN$67="no","",ROUND($I6068,4))</f>
        <v>2.9000000000000001E-2</v>
      </c>
      <c r="M6068" s="134">
        <f>IF('2-E-Communication'!$AN$68="no","",ROUND($I6068,4))</f>
        <v>2.9000000000000001E-2</v>
      </c>
    </row>
    <row r="6069" spans="9:13" x14ac:dyDescent="0.25">
      <c r="I6069" s="134">
        <f t="shared" si="288"/>
        <v>3.000000000000002E-2</v>
      </c>
      <c r="J6069" s="134">
        <f>IF('2-E-Communication'!$AN$65="no","",ROUND($I6069,4))</f>
        <v>0.03</v>
      </c>
      <c r="K6069" s="134">
        <f>IF('2-E-Communication'!$AN$66="no","",ROUND($I6069,4))</f>
        <v>0.03</v>
      </c>
      <c r="L6069" s="134">
        <f>IF('2-E-Communication'!$AN$67="no","",ROUND($I6069,4))</f>
        <v>0.03</v>
      </c>
      <c r="M6069" s="134">
        <f>IF('2-E-Communication'!$AN$68="no","",ROUND($I6069,4))</f>
        <v>0.03</v>
      </c>
    </row>
    <row r="6070" spans="9:13" x14ac:dyDescent="0.25">
      <c r="I6070" s="134">
        <f t="shared" si="288"/>
        <v>3.1000000000000021E-2</v>
      </c>
      <c r="J6070" s="134">
        <f>IF('2-E-Communication'!$AN$65="no","",ROUND($I6070,4))</f>
        <v>3.1E-2</v>
      </c>
      <c r="K6070" s="134">
        <f>IF('2-E-Communication'!$AN$66="no","",ROUND($I6070,4))</f>
        <v>3.1E-2</v>
      </c>
      <c r="L6070" s="134">
        <f>IF('2-E-Communication'!$AN$67="no","",ROUND($I6070,4))</f>
        <v>3.1E-2</v>
      </c>
      <c r="M6070" s="134">
        <f>IF('2-E-Communication'!$AN$68="no","",ROUND($I6070,4))</f>
        <v>3.1E-2</v>
      </c>
    </row>
    <row r="6071" spans="9:13" x14ac:dyDescent="0.25">
      <c r="I6071" s="134">
        <f t="shared" si="288"/>
        <v>3.2000000000000021E-2</v>
      </c>
      <c r="J6071" s="134">
        <f>IF('2-E-Communication'!$AN$65="no","",ROUND($I6071,4))</f>
        <v>3.2000000000000001E-2</v>
      </c>
      <c r="K6071" s="134">
        <f>IF('2-E-Communication'!$AN$66="no","",ROUND($I6071,4))</f>
        <v>3.2000000000000001E-2</v>
      </c>
      <c r="L6071" s="134">
        <f>IF('2-E-Communication'!$AN$67="no","",ROUND($I6071,4))</f>
        <v>3.2000000000000001E-2</v>
      </c>
      <c r="M6071" s="134">
        <f>IF('2-E-Communication'!$AN$68="no","",ROUND($I6071,4))</f>
        <v>3.2000000000000001E-2</v>
      </c>
    </row>
    <row r="6072" spans="9:13" x14ac:dyDescent="0.25">
      <c r="I6072" s="134">
        <f t="shared" si="288"/>
        <v>3.3000000000000022E-2</v>
      </c>
      <c r="J6072" s="134">
        <f>IF('2-E-Communication'!$AN$65="no","",ROUND($I6072,4))</f>
        <v>3.3000000000000002E-2</v>
      </c>
      <c r="K6072" s="134">
        <f>IF('2-E-Communication'!$AN$66="no","",ROUND($I6072,4))</f>
        <v>3.3000000000000002E-2</v>
      </c>
      <c r="L6072" s="134">
        <f>IF('2-E-Communication'!$AN$67="no","",ROUND($I6072,4))</f>
        <v>3.3000000000000002E-2</v>
      </c>
      <c r="M6072" s="134">
        <f>IF('2-E-Communication'!$AN$68="no","",ROUND($I6072,4))</f>
        <v>3.3000000000000002E-2</v>
      </c>
    </row>
    <row r="6073" spans="9:13" x14ac:dyDescent="0.25">
      <c r="I6073" s="134">
        <f t="shared" si="288"/>
        <v>3.4000000000000023E-2</v>
      </c>
      <c r="J6073" s="134">
        <f>IF('2-E-Communication'!$AN$65="no","",ROUND($I6073,4))</f>
        <v>3.4000000000000002E-2</v>
      </c>
      <c r="K6073" s="134">
        <f>IF('2-E-Communication'!$AN$66="no","",ROUND($I6073,4))</f>
        <v>3.4000000000000002E-2</v>
      </c>
      <c r="L6073" s="134">
        <f>IF('2-E-Communication'!$AN$67="no","",ROUND($I6073,4))</f>
        <v>3.4000000000000002E-2</v>
      </c>
      <c r="M6073" s="134">
        <f>IF('2-E-Communication'!$AN$68="no","",ROUND($I6073,4))</f>
        <v>3.4000000000000002E-2</v>
      </c>
    </row>
    <row r="6074" spans="9:13" x14ac:dyDescent="0.25">
      <c r="I6074" s="134">
        <f t="shared" si="288"/>
        <v>3.5000000000000024E-2</v>
      </c>
      <c r="J6074" s="134">
        <f>IF('2-E-Communication'!$AN$65="no","",ROUND($I6074,4))</f>
        <v>3.5000000000000003E-2</v>
      </c>
      <c r="K6074" s="134">
        <f>IF('2-E-Communication'!$AN$66="no","",ROUND($I6074,4))</f>
        <v>3.5000000000000003E-2</v>
      </c>
      <c r="L6074" s="134">
        <f>IF('2-E-Communication'!$AN$67="no","",ROUND($I6074,4))</f>
        <v>3.5000000000000003E-2</v>
      </c>
      <c r="M6074" s="134">
        <f>IF('2-E-Communication'!$AN$68="no","",ROUND($I6074,4))</f>
        <v>3.5000000000000003E-2</v>
      </c>
    </row>
    <row r="6075" spans="9:13" x14ac:dyDescent="0.25">
      <c r="I6075" s="134">
        <f>I6074+0.001</f>
        <v>3.6000000000000025E-2</v>
      </c>
      <c r="J6075" s="134">
        <f>IF('2-E-Communication'!$AN$65="no","",ROUND($I6075,4))</f>
        <v>3.5999999999999997E-2</v>
      </c>
      <c r="K6075" s="134">
        <f>IF('2-E-Communication'!$AN$66="no","",ROUND($I6075,4))</f>
        <v>3.5999999999999997E-2</v>
      </c>
      <c r="L6075" s="134">
        <f>IF('2-E-Communication'!$AN$67="no","",ROUND($I6075,4))</f>
        <v>3.5999999999999997E-2</v>
      </c>
      <c r="M6075" s="134">
        <f>IF('2-E-Communication'!$AN$68="no","",ROUND($I6075,4))</f>
        <v>3.5999999999999997E-2</v>
      </c>
    </row>
    <row r="6076" spans="9:13" x14ac:dyDescent="0.25">
      <c r="I6076" s="134">
        <f t="shared" si="288"/>
        <v>3.7000000000000026E-2</v>
      </c>
      <c r="J6076" s="134">
        <f>IF('2-E-Communication'!$AN$65="no","",ROUND($I6076,4))</f>
        <v>3.6999999999999998E-2</v>
      </c>
      <c r="K6076" s="134">
        <f>IF('2-E-Communication'!$AN$66="no","",ROUND($I6076,4))</f>
        <v>3.6999999999999998E-2</v>
      </c>
      <c r="L6076" s="134">
        <f>IF('2-E-Communication'!$AN$67="no","",ROUND($I6076,4))</f>
        <v>3.6999999999999998E-2</v>
      </c>
      <c r="M6076" s="134">
        <f>IF('2-E-Communication'!$AN$68="no","",ROUND($I6076,4))</f>
        <v>3.6999999999999998E-2</v>
      </c>
    </row>
    <row r="6077" spans="9:13" x14ac:dyDescent="0.25">
      <c r="I6077" s="134">
        <f t="shared" si="288"/>
        <v>3.8000000000000027E-2</v>
      </c>
      <c r="J6077" s="134">
        <f>IF('2-E-Communication'!$AN$65="no","",ROUND($I6077,4))</f>
        <v>3.7999999999999999E-2</v>
      </c>
      <c r="K6077" s="134">
        <f>IF('2-E-Communication'!$AN$66="no","",ROUND($I6077,4))</f>
        <v>3.7999999999999999E-2</v>
      </c>
      <c r="L6077" s="134">
        <f>IF('2-E-Communication'!$AN$67="no","",ROUND($I6077,4))</f>
        <v>3.7999999999999999E-2</v>
      </c>
      <c r="M6077" s="134">
        <f>IF('2-E-Communication'!$AN$68="no","",ROUND($I6077,4))</f>
        <v>3.7999999999999999E-2</v>
      </c>
    </row>
    <row r="6078" spans="9:13" x14ac:dyDescent="0.25">
      <c r="I6078" s="134">
        <f t="shared" si="288"/>
        <v>3.9000000000000028E-2</v>
      </c>
      <c r="J6078" s="134">
        <f>IF('2-E-Communication'!$AN$65="no","",ROUND($I6078,4))</f>
        <v>3.9E-2</v>
      </c>
      <c r="K6078" s="134">
        <f>IF('2-E-Communication'!$AN$66="no","",ROUND($I6078,4))</f>
        <v>3.9E-2</v>
      </c>
      <c r="L6078" s="134">
        <f>IF('2-E-Communication'!$AN$67="no","",ROUND($I6078,4))</f>
        <v>3.9E-2</v>
      </c>
      <c r="M6078" s="134">
        <f>IF('2-E-Communication'!$AN$68="no","",ROUND($I6078,4))</f>
        <v>3.9E-2</v>
      </c>
    </row>
    <row r="6079" spans="9:13" x14ac:dyDescent="0.25">
      <c r="I6079" s="134">
        <f t="shared" si="288"/>
        <v>4.0000000000000029E-2</v>
      </c>
      <c r="J6079" s="134">
        <f>IF('2-E-Communication'!$AN$65="no","",ROUND($I6079,4))</f>
        <v>0.04</v>
      </c>
      <c r="K6079" s="134">
        <f>IF('2-E-Communication'!$AN$66="no","",ROUND($I6079,4))</f>
        <v>0.04</v>
      </c>
      <c r="L6079" s="134">
        <f>IF('2-E-Communication'!$AN$67="no","",ROUND($I6079,4))</f>
        <v>0.04</v>
      </c>
      <c r="M6079" s="134">
        <f>IF('2-E-Communication'!$AN$68="no","",ROUND($I6079,4))</f>
        <v>0.04</v>
      </c>
    </row>
    <row r="6080" spans="9:13" x14ac:dyDescent="0.25">
      <c r="I6080" s="134">
        <f t="shared" si="288"/>
        <v>4.1000000000000029E-2</v>
      </c>
      <c r="J6080" s="134">
        <f>IF('2-E-Communication'!$AN$65="no","",ROUND($I6080,4))</f>
        <v>4.1000000000000002E-2</v>
      </c>
      <c r="K6080" s="134">
        <f>IF('2-E-Communication'!$AN$66="no","",ROUND($I6080,4))</f>
        <v>4.1000000000000002E-2</v>
      </c>
      <c r="L6080" s="134">
        <f>IF('2-E-Communication'!$AN$67="no","",ROUND($I6080,4))</f>
        <v>4.1000000000000002E-2</v>
      </c>
      <c r="M6080" s="134">
        <f>IF('2-E-Communication'!$AN$68="no","",ROUND($I6080,4))</f>
        <v>4.1000000000000002E-2</v>
      </c>
    </row>
    <row r="6081" spans="9:13" x14ac:dyDescent="0.25">
      <c r="I6081" s="134">
        <f t="shared" si="288"/>
        <v>4.200000000000003E-2</v>
      </c>
      <c r="J6081" s="134">
        <f>IF('2-E-Communication'!$AN$65="no","",ROUND($I6081,4))</f>
        <v>4.2000000000000003E-2</v>
      </c>
      <c r="K6081" s="134">
        <f>IF('2-E-Communication'!$AN$66="no","",ROUND($I6081,4))</f>
        <v>4.2000000000000003E-2</v>
      </c>
      <c r="L6081" s="134">
        <f>IF('2-E-Communication'!$AN$67="no","",ROUND($I6081,4))</f>
        <v>4.2000000000000003E-2</v>
      </c>
      <c r="M6081" s="134">
        <f>IF('2-E-Communication'!$AN$68="no","",ROUND($I6081,4))</f>
        <v>4.2000000000000003E-2</v>
      </c>
    </row>
    <row r="6082" spans="9:13" x14ac:dyDescent="0.25">
      <c r="I6082" s="134">
        <f t="shared" si="288"/>
        <v>4.3000000000000031E-2</v>
      </c>
      <c r="J6082" s="134">
        <f>IF('2-E-Communication'!$AN$65="no","",ROUND($I6082,4))</f>
        <v>4.2999999999999997E-2</v>
      </c>
      <c r="K6082" s="134">
        <f>IF('2-E-Communication'!$AN$66="no","",ROUND($I6082,4))</f>
        <v>4.2999999999999997E-2</v>
      </c>
      <c r="L6082" s="134">
        <f>IF('2-E-Communication'!$AN$67="no","",ROUND($I6082,4))</f>
        <v>4.2999999999999997E-2</v>
      </c>
      <c r="M6082" s="134">
        <f>IF('2-E-Communication'!$AN$68="no","",ROUND($I6082,4))</f>
        <v>4.2999999999999997E-2</v>
      </c>
    </row>
    <row r="6083" spans="9:13" x14ac:dyDescent="0.25">
      <c r="I6083" s="134">
        <f t="shared" si="288"/>
        <v>4.4000000000000032E-2</v>
      </c>
      <c r="J6083" s="134">
        <f>IF('2-E-Communication'!$AN$65="no","",ROUND($I6083,4))</f>
        <v>4.3999999999999997E-2</v>
      </c>
      <c r="K6083" s="134">
        <f>IF('2-E-Communication'!$AN$66="no","",ROUND($I6083,4))</f>
        <v>4.3999999999999997E-2</v>
      </c>
      <c r="L6083" s="134">
        <f>IF('2-E-Communication'!$AN$67="no","",ROUND($I6083,4))</f>
        <v>4.3999999999999997E-2</v>
      </c>
      <c r="M6083" s="134">
        <f>IF('2-E-Communication'!$AN$68="no","",ROUND($I6083,4))</f>
        <v>4.3999999999999997E-2</v>
      </c>
    </row>
    <row r="6084" spans="9:13" x14ac:dyDescent="0.25">
      <c r="I6084" s="134">
        <f t="shared" si="288"/>
        <v>4.5000000000000033E-2</v>
      </c>
      <c r="J6084" s="134">
        <f>IF('2-E-Communication'!$AN$65="no","",ROUND($I6084,4))</f>
        <v>4.4999999999999998E-2</v>
      </c>
      <c r="K6084" s="134">
        <f>IF('2-E-Communication'!$AN$66="no","",ROUND($I6084,4))</f>
        <v>4.4999999999999998E-2</v>
      </c>
      <c r="L6084" s="134">
        <f>IF('2-E-Communication'!$AN$67="no","",ROUND($I6084,4))</f>
        <v>4.4999999999999998E-2</v>
      </c>
      <c r="M6084" s="134">
        <f>IF('2-E-Communication'!$AN$68="no","",ROUND($I6084,4))</f>
        <v>4.4999999999999998E-2</v>
      </c>
    </row>
    <row r="6085" spans="9:13" x14ac:dyDescent="0.25">
      <c r="I6085" s="134">
        <f>I6084+0.001</f>
        <v>4.6000000000000034E-2</v>
      </c>
      <c r="J6085" s="134">
        <f>IF('2-E-Communication'!$AN$65="no","",ROUND($I6085,4))</f>
        <v>4.5999999999999999E-2</v>
      </c>
      <c r="K6085" s="134">
        <f>IF('2-E-Communication'!$AN$66="no","",ROUND($I6085,4))</f>
        <v>4.5999999999999999E-2</v>
      </c>
      <c r="L6085" s="134">
        <f>IF('2-E-Communication'!$AN$67="no","",ROUND($I6085,4))</f>
        <v>4.5999999999999999E-2</v>
      </c>
      <c r="M6085" s="134">
        <f>IF('2-E-Communication'!$AN$68="no","",ROUND($I6085,4))</f>
        <v>4.5999999999999999E-2</v>
      </c>
    </row>
    <row r="6086" spans="9:13" x14ac:dyDescent="0.25">
      <c r="I6086" s="134">
        <f t="shared" si="288"/>
        <v>4.7000000000000035E-2</v>
      </c>
      <c r="J6086" s="134">
        <f>IF('2-E-Communication'!$AN$65="no","",ROUND($I6086,4))</f>
        <v>4.7E-2</v>
      </c>
      <c r="K6086" s="134">
        <f>IF('2-E-Communication'!$AN$66="no","",ROUND($I6086,4))</f>
        <v>4.7E-2</v>
      </c>
      <c r="L6086" s="134">
        <f>IF('2-E-Communication'!$AN$67="no","",ROUND($I6086,4))</f>
        <v>4.7E-2</v>
      </c>
      <c r="M6086" s="134">
        <f>IF('2-E-Communication'!$AN$68="no","",ROUND($I6086,4))</f>
        <v>4.7E-2</v>
      </c>
    </row>
    <row r="6087" spans="9:13" x14ac:dyDescent="0.25">
      <c r="I6087" s="134">
        <f t="shared" si="288"/>
        <v>4.8000000000000036E-2</v>
      </c>
      <c r="J6087" s="134">
        <f>IF('2-E-Communication'!$AN$65="no","",ROUND($I6087,4))</f>
        <v>4.8000000000000001E-2</v>
      </c>
      <c r="K6087" s="134">
        <f>IF('2-E-Communication'!$AN$66="no","",ROUND($I6087,4))</f>
        <v>4.8000000000000001E-2</v>
      </c>
      <c r="L6087" s="134">
        <f>IF('2-E-Communication'!$AN$67="no","",ROUND($I6087,4))</f>
        <v>4.8000000000000001E-2</v>
      </c>
      <c r="M6087" s="134">
        <f>IF('2-E-Communication'!$AN$68="no","",ROUND($I6087,4))</f>
        <v>4.8000000000000001E-2</v>
      </c>
    </row>
    <row r="6088" spans="9:13" x14ac:dyDescent="0.25">
      <c r="I6088" s="134">
        <f t="shared" si="288"/>
        <v>4.9000000000000037E-2</v>
      </c>
      <c r="J6088" s="134">
        <f>IF('2-E-Communication'!$AN$65="no","",ROUND($I6088,4))</f>
        <v>4.9000000000000002E-2</v>
      </c>
      <c r="K6088" s="134">
        <f>IF('2-E-Communication'!$AN$66="no","",ROUND($I6088,4))</f>
        <v>4.9000000000000002E-2</v>
      </c>
      <c r="L6088" s="134">
        <f>IF('2-E-Communication'!$AN$67="no","",ROUND($I6088,4))</f>
        <v>4.9000000000000002E-2</v>
      </c>
      <c r="M6088" s="134">
        <f>IF('2-E-Communication'!$AN$68="no","",ROUND($I6088,4))</f>
        <v>4.9000000000000002E-2</v>
      </c>
    </row>
    <row r="6089" spans="9:13" x14ac:dyDescent="0.25">
      <c r="I6089" s="134">
        <f t="shared" si="288"/>
        <v>5.0000000000000037E-2</v>
      </c>
      <c r="J6089" s="134">
        <f>IF('2-E-Communication'!$AN$65="no","",ROUND($I6089,4))</f>
        <v>0.05</v>
      </c>
      <c r="K6089" s="134">
        <f>IF('2-E-Communication'!$AN$66="no","",ROUND($I6089,4))</f>
        <v>0.05</v>
      </c>
      <c r="L6089" s="134">
        <f>IF('2-E-Communication'!$AN$67="no","",ROUND($I6089,4))</f>
        <v>0.05</v>
      </c>
      <c r="M6089" s="134">
        <f>IF('2-E-Communication'!$AN$68="no","",ROUND($I6089,4))</f>
        <v>0.05</v>
      </c>
    </row>
    <row r="6090" spans="9:13" x14ac:dyDescent="0.25">
      <c r="I6090" s="134">
        <f t="shared" si="288"/>
        <v>5.1000000000000038E-2</v>
      </c>
      <c r="J6090" s="134">
        <f>IF('2-E-Communication'!$AN$65="no","",ROUND($I6090,4))</f>
        <v>5.0999999999999997E-2</v>
      </c>
      <c r="K6090" s="134">
        <f>IF('2-E-Communication'!$AN$66="no","",ROUND($I6090,4))</f>
        <v>5.0999999999999997E-2</v>
      </c>
      <c r="L6090" s="134">
        <f>IF('2-E-Communication'!$AN$67="no","",ROUND($I6090,4))</f>
        <v>5.0999999999999997E-2</v>
      </c>
      <c r="M6090" s="134">
        <f>IF('2-E-Communication'!$AN$68="no","",ROUND($I6090,4))</f>
        <v>5.0999999999999997E-2</v>
      </c>
    </row>
    <row r="6091" spans="9:13" x14ac:dyDescent="0.25">
      <c r="I6091" s="134">
        <f t="shared" si="288"/>
        <v>5.2000000000000039E-2</v>
      </c>
      <c r="J6091" s="134">
        <f>IF('2-E-Communication'!$AN$65="no","",ROUND($I6091,4))</f>
        <v>5.1999999999999998E-2</v>
      </c>
      <c r="K6091" s="134">
        <f>IF('2-E-Communication'!$AN$66="no","",ROUND($I6091,4))</f>
        <v>5.1999999999999998E-2</v>
      </c>
      <c r="L6091" s="134">
        <f>IF('2-E-Communication'!$AN$67="no","",ROUND($I6091,4))</f>
        <v>5.1999999999999998E-2</v>
      </c>
      <c r="M6091" s="134">
        <f>IF('2-E-Communication'!$AN$68="no","",ROUND($I6091,4))</f>
        <v>5.1999999999999998E-2</v>
      </c>
    </row>
    <row r="6092" spans="9:13" x14ac:dyDescent="0.25">
      <c r="I6092" s="134">
        <f t="shared" si="288"/>
        <v>5.300000000000004E-2</v>
      </c>
      <c r="J6092" s="134">
        <f>IF('2-E-Communication'!$AN$65="no","",ROUND($I6092,4))</f>
        <v>5.2999999999999999E-2</v>
      </c>
      <c r="K6092" s="134">
        <f>IF('2-E-Communication'!$AN$66="no","",ROUND($I6092,4))</f>
        <v>5.2999999999999999E-2</v>
      </c>
      <c r="L6092" s="134">
        <f>IF('2-E-Communication'!$AN$67="no","",ROUND($I6092,4))</f>
        <v>5.2999999999999999E-2</v>
      </c>
      <c r="M6092" s="134">
        <f>IF('2-E-Communication'!$AN$68="no","",ROUND($I6092,4))</f>
        <v>5.2999999999999999E-2</v>
      </c>
    </row>
    <row r="6093" spans="9:13" x14ac:dyDescent="0.25">
      <c r="I6093" s="134">
        <f t="shared" si="288"/>
        <v>5.4000000000000041E-2</v>
      </c>
      <c r="J6093" s="134">
        <f>IF('2-E-Communication'!$AN$65="no","",ROUND($I6093,4))</f>
        <v>5.3999999999999999E-2</v>
      </c>
      <c r="K6093" s="134">
        <f>IF('2-E-Communication'!$AN$66="no","",ROUND($I6093,4))</f>
        <v>5.3999999999999999E-2</v>
      </c>
      <c r="L6093" s="134">
        <f>IF('2-E-Communication'!$AN$67="no","",ROUND($I6093,4))</f>
        <v>5.3999999999999999E-2</v>
      </c>
      <c r="M6093" s="134">
        <f>IF('2-E-Communication'!$AN$68="no","",ROUND($I6093,4))</f>
        <v>5.3999999999999999E-2</v>
      </c>
    </row>
    <row r="6094" spans="9:13" x14ac:dyDescent="0.25">
      <c r="I6094" s="134">
        <f t="shared" si="288"/>
        <v>5.5000000000000042E-2</v>
      </c>
      <c r="J6094" s="134">
        <f>IF('2-E-Communication'!$AN$65="no","",ROUND($I6094,4))</f>
        <v>5.5E-2</v>
      </c>
      <c r="K6094" s="134">
        <f>IF('2-E-Communication'!$AN$66="no","",ROUND($I6094,4))</f>
        <v>5.5E-2</v>
      </c>
      <c r="L6094" s="134">
        <f>IF('2-E-Communication'!$AN$67="no","",ROUND($I6094,4))</f>
        <v>5.5E-2</v>
      </c>
      <c r="M6094" s="134">
        <f>IF('2-E-Communication'!$AN$68="no","",ROUND($I6094,4))</f>
        <v>5.5E-2</v>
      </c>
    </row>
    <row r="6095" spans="9:13" x14ac:dyDescent="0.25">
      <c r="I6095" s="134">
        <f>I6094+0.001</f>
        <v>5.6000000000000043E-2</v>
      </c>
      <c r="J6095" s="134">
        <f>IF('2-E-Communication'!$AN$65="no","",ROUND($I6095,4))</f>
        <v>5.6000000000000001E-2</v>
      </c>
      <c r="K6095" s="134">
        <f>IF('2-E-Communication'!$AN$66="no","",ROUND($I6095,4))</f>
        <v>5.6000000000000001E-2</v>
      </c>
      <c r="L6095" s="134">
        <f>IF('2-E-Communication'!$AN$67="no","",ROUND($I6095,4))</f>
        <v>5.6000000000000001E-2</v>
      </c>
      <c r="M6095" s="134">
        <f>IF('2-E-Communication'!$AN$68="no","",ROUND($I6095,4))</f>
        <v>5.6000000000000001E-2</v>
      </c>
    </row>
    <row r="6096" spans="9:13" x14ac:dyDescent="0.25">
      <c r="I6096" s="134">
        <f t="shared" ref="I6096:I6159" si="289">I6095+0.001</f>
        <v>5.7000000000000044E-2</v>
      </c>
      <c r="J6096" s="134">
        <f>IF('2-E-Communication'!$AN$65="no","",ROUND($I6096,4))</f>
        <v>5.7000000000000002E-2</v>
      </c>
      <c r="K6096" s="134">
        <f>IF('2-E-Communication'!$AN$66="no","",ROUND($I6096,4))</f>
        <v>5.7000000000000002E-2</v>
      </c>
      <c r="L6096" s="134">
        <f>IF('2-E-Communication'!$AN$67="no","",ROUND($I6096,4))</f>
        <v>5.7000000000000002E-2</v>
      </c>
      <c r="M6096" s="134">
        <f>IF('2-E-Communication'!$AN$68="no","",ROUND($I6096,4))</f>
        <v>5.7000000000000002E-2</v>
      </c>
    </row>
    <row r="6097" spans="9:13" x14ac:dyDescent="0.25">
      <c r="I6097" s="134">
        <f t="shared" si="289"/>
        <v>5.8000000000000045E-2</v>
      </c>
      <c r="J6097" s="134">
        <f>IF('2-E-Communication'!$AN$65="no","",ROUND($I6097,4))</f>
        <v>5.8000000000000003E-2</v>
      </c>
      <c r="K6097" s="134">
        <f>IF('2-E-Communication'!$AN$66="no","",ROUND($I6097,4))</f>
        <v>5.8000000000000003E-2</v>
      </c>
      <c r="L6097" s="134">
        <f>IF('2-E-Communication'!$AN$67="no","",ROUND($I6097,4))</f>
        <v>5.8000000000000003E-2</v>
      </c>
      <c r="M6097" s="134">
        <f>IF('2-E-Communication'!$AN$68="no","",ROUND($I6097,4))</f>
        <v>5.8000000000000003E-2</v>
      </c>
    </row>
    <row r="6098" spans="9:13" x14ac:dyDescent="0.25">
      <c r="I6098" s="134">
        <f t="shared" si="289"/>
        <v>5.9000000000000045E-2</v>
      </c>
      <c r="J6098" s="134">
        <f>IF('2-E-Communication'!$AN$65="no","",ROUND($I6098,4))</f>
        <v>5.8999999999999997E-2</v>
      </c>
      <c r="K6098" s="134">
        <f>IF('2-E-Communication'!$AN$66="no","",ROUND($I6098,4))</f>
        <v>5.8999999999999997E-2</v>
      </c>
      <c r="L6098" s="134">
        <f>IF('2-E-Communication'!$AN$67="no","",ROUND($I6098,4))</f>
        <v>5.8999999999999997E-2</v>
      </c>
      <c r="M6098" s="134">
        <f>IF('2-E-Communication'!$AN$68="no","",ROUND($I6098,4))</f>
        <v>5.8999999999999997E-2</v>
      </c>
    </row>
    <row r="6099" spans="9:13" x14ac:dyDescent="0.25">
      <c r="I6099" s="134">
        <f t="shared" si="289"/>
        <v>6.0000000000000046E-2</v>
      </c>
      <c r="J6099" s="134">
        <f>IF('2-E-Communication'!$AN$65="no","",ROUND($I6099,4))</f>
        <v>0.06</v>
      </c>
      <c r="K6099" s="134">
        <f>IF('2-E-Communication'!$AN$66="no","",ROUND($I6099,4))</f>
        <v>0.06</v>
      </c>
      <c r="L6099" s="134">
        <f>IF('2-E-Communication'!$AN$67="no","",ROUND($I6099,4))</f>
        <v>0.06</v>
      </c>
      <c r="M6099" s="134">
        <f>IF('2-E-Communication'!$AN$68="no","",ROUND($I6099,4))</f>
        <v>0.06</v>
      </c>
    </row>
    <row r="6100" spans="9:13" x14ac:dyDescent="0.25">
      <c r="I6100" s="134">
        <f t="shared" si="289"/>
        <v>6.1000000000000047E-2</v>
      </c>
      <c r="J6100" s="134">
        <f>IF('2-E-Communication'!$AN$65="no","",ROUND($I6100,4))</f>
        <v>6.0999999999999999E-2</v>
      </c>
      <c r="K6100" s="134">
        <f>IF('2-E-Communication'!$AN$66="no","",ROUND($I6100,4))</f>
        <v>6.0999999999999999E-2</v>
      </c>
      <c r="L6100" s="134">
        <f>IF('2-E-Communication'!$AN$67="no","",ROUND($I6100,4))</f>
        <v>6.0999999999999999E-2</v>
      </c>
      <c r="M6100" s="134">
        <f>IF('2-E-Communication'!$AN$68="no","",ROUND($I6100,4))</f>
        <v>6.0999999999999999E-2</v>
      </c>
    </row>
    <row r="6101" spans="9:13" x14ac:dyDescent="0.25">
      <c r="I6101" s="134">
        <f t="shared" si="289"/>
        <v>6.2000000000000048E-2</v>
      </c>
      <c r="J6101" s="134">
        <f>IF('2-E-Communication'!$AN$65="no","",ROUND($I6101,4))</f>
        <v>6.2E-2</v>
      </c>
      <c r="K6101" s="134">
        <f>IF('2-E-Communication'!$AN$66="no","",ROUND($I6101,4))</f>
        <v>6.2E-2</v>
      </c>
      <c r="L6101" s="134">
        <f>IF('2-E-Communication'!$AN$67="no","",ROUND($I6101,4))</f>
        <v>6.2E-2</v>
      </c>
      <c r="M6101" s="134">
        <f>IF('2-E-Communication'!$AN$68="no","",ROUND($I6101,4))</f>
        <v>6.2E-2</v>
      </c>
    </row>
    <row r="6102" spans="9:13" x14ac:dyDescent="0.25">
      <c r="I6102" s="134">
        <f t="shared" si="289"/>
        <v>6.3000000000000042E-2</v>
      </c>
      <c r="J6102" s="134">
        <f>IF('2-E-Communication'!$AN$65="no","",ROUND($I6102,4))</f>
        <v>6.3E-2</v>
      </c>
      <c r="K6102" s="134">
        <f>IF('2-E-Communication'!$AN$66="no","",ROUND($I6102,4))</f>
        <v>6.3E-2</v>
      </c>
      <c r="L6102" s="134">
        <f>IF('2-E-Communication'!$AN$67="no","",ROUND($I6102,4))</f>
        <v>6.3E-2</v>
      </c>
      <c r="M6102" s="134">
        <f>IF('2-E-Communication'!$AN$68="no","",ROUND($I6102,4))</f>
        <v>6.3E-2</v>
      </c>
    </row>
    <row r="6103" spans="9:13" x14ac:dyDescent="0.25">
      <c r="I6103" s="134">
        <f t="shared" si="289"/>
        <v>6.4000000000000043E-2</v>
      </c>
      <c r="J6103" s="134">
        <f>IF('2-E-Communication'!$AN$65="no","",ROUND($I6103,4))</f>
        <v>6.4000000000000001E-2</v>
      </c>
      <c r="K6103" s="134">
        <f>IF('2-E-Communication'!$AN$66="no","",ROUND($I6103,4))</f>
        <v>6.4000000000000001E-2</v>
      </c>
      <c r="L6103" s="134">
        <f>IF('2-E-Communication'!$AN$67="no","",ROUND($I6103,4))</f>
        <v>6.4000000000000001E-2</v>
      </c>
      <c r="M6103" s="134">
        <f>IF('2-E-Communication'!$AN$68="no","",ROUND($I6103,4))</f>
        <v>6.4000000000000001E-2</v>
      </c>
    </row>
    <row r="6104" spans="9:13" x14ac:dyDescent="0.25">
      <c r="I6104" s="134">
        <f t="shared" si="289"/>
        <v>6.5000000000000044E-2</v>
      </c>
      <c r="J6104" s="134">
        <f>IF('2-E-Communication'!$AN$65="no","",ROUND($I6104,4))</f>
        <v>6.5000000000000002E-2</v>
      </c>
      <c r="K6104" s="134">
        <f>IF('2-E-Communication'!$AN$66="no","",ROUND($I6104,4))</f>
        <v>6.5000000000000002E-2</v>
      </c>
      <c r="L6104" s="134">
        <f>IF('2-E-Communication'!$AN$67="no","",ROUND($I6104,4))</f>
        <v>6.5000000000000002E-2</v>
      </c>
      <c r="M6104" s="134">
        <f>IF('2-E-Communication'!$AN$68="no","",ROUND($I6104,4))</f>
        <v>6.5000000000000002E-2</v>
      </c>
    </row>
    <row r="6105" spans="9:13" x14ac:dyDescent="0.25">
      <c r="I6105" s="134">
        <f t="shared" si="289"/>
        <v>6.6000000000000045E-2</v>
      </c>
      <c r="J6105" s="134">
        <f>IF('2-E-Communication'!$AN$65="no","",ROUND($I6105,4))</f>
        <v>6.6000000000000003E-2</v>
      </c>
      <c r="K6105" s="134">
        <f>IF('2-E-Communication'!$AN$66="no","",ROUND($I6105,4))</f>
        <v>6.6000000000000003E-2</v>
      </c>
      <c r="L6105" s="134">
        <f>IF('2-E-Communication'!$AN$67="no","",ROUND($I6105,4))</f>
        <v>6.6000000000000003E-2</v>
      </c>
      <c r="M6105" s="134">
        <f>IF('2-E-Communication'!$AN$68="no","",ROUND($I6105,4))</f>
        <v>6.6000000000000003E-2</v>
      </c>
    </row>
    <row r="6106" spans="9:13" x14ac:dyDescent="0.25">
      <c r="I6106" s="134">
        <f t="shared" si="289"/>
        <v>6.7000000000000046E-2</v>
      </c>
      <c r="J6106" s="134">
        <f>IF('2-E-Communication'!$AN$65="no","",ROUND($I6106,4))</f>
        <v>6.7000000000000004E-2</v>
      </c>
      <c r="K6106" s="134">
        <f>IF('2-E-Communication'!$AN$66="no","",ROUND($I6106,4))</f>
        <v>6.7000000000000004E-2</v>
      </c>
      <c r="L6106" s="134">
        <f>IF('2-E-Communication'!$AN$67="no","",ROUND($I6106,4))</f>
        <v>6.7000000000000004E-2</v>
      </c>
      <c r="M6106" s="134">
        <f>IF('2-E-Communication'!$AN$68="no","",ROUND($I6106,4))</f>
        <v>6.7000000000000004E-2</v>
      </c>
    </row>
    <row r="6107" spans="9:13" x14ac:dyDescent="0.25">
      <c r="I6107" s="134">
        <f t="shared" si="289"/>
        <v>6.8000000000000047E-2</v>
      </c>
      <c r="J6107" s="134">
        <f>IF('2-E-Communication'!$AN$65="no","",ROUND($I6107,4))</f>
        <v>6.8000000000000005E-2</v>
      </c>
      <c r="K6107" s="134">
        <f>IF('2-E-Communication'!$AN$66="no","",ROUND($I6107,4))</f>
        <v>6.8000000000000005E-2</v>
      </c>
      <c r="L6107" s="134">
        <f>IF('2-E-Communication'!$AN$67="no","",ROUND($I6107,4))</f>
        <v>6.8000000000000005E-2</v>
      </c>
      <c r="M6107" s="134">
        <f>IF('2-E-Communication'!$AN$68="no","",ROUND($I6107,4))</f>
        <v>6.8000000000000005E-2</v>
      </c>
    </row>
    <row r="6108" spans="9:13" x14ac:dyDescent="0.25">
      <c r="I6108" s="134">
        <f t="shared" si="289"/>
        <v>6.9000000000000047E-2</v>
      </c>
      <c r="J6108" s="134">
        <f>IF('2-E-Communication'!$AN$65="no","",ROUND($I6108,4))</f>
        <v>6.9000000000000006E-2</v>
      </c>
      <c r="K6108" s="134">
        <f>IF('2-E-Communication'!$AN$66="no","",ROUND($I6108,4))</f>
        <v>6.9000000000000006E-2</v>
      </c>
      <c r="L6108" s="134">
        <f>IF('2-E-Communication'!$AN$67="no","",ROUND($I6108,4))</f>
        <v>6.9000000000000006E-2</v>
      </c>
      <c r="M6108" s="134">
        <f>IF('2-E-Communication'!$AN$68="no","",ROUND($I6108,4))</f>
        <v>6.9000000000000006E-2</v>
      </c>
    </row>
    <row r="6109" spans="9:13" x14ac:dyDescent="0.25">
      <c r="I6109" s="134">
        <f t="shared" si="289"/>
        <v>7.0000000000000048E-2</v>
      </c>
      <c r="J6109" s="134">
        <f>IF('2-E-Communication'!$AN$65="no","",ROUND($I6109,4))</f>
        <v>7.0000000000000007E-2</v>
      </c>
      <c r="K6109" s="134">
        <f>IF('2-E-Communication'!$AN$66="no","",ROUND($I6109,4))</f>
        <v>7.0000000000000007E-2</v>
      </c>
      <c r="L6109" s="134">
        <f>IF('2-E-Communication'!$AN$67="no","",ROUND($I6109,4))</f>
        <v>7.0000000000000007E-2</v>
      </c>
      <c r="M6109" s="134">
        <f>IF('2-E-Communication'!$AN$68="no","",ROUND($I6109,4))</f>
        <v>7.0000000000000007E-2</v>
      </c>
    </row>
    <row r="6110" spans="9:13" x14ac:dyDescent="0.25">
      <c r="I6110" s="134">
        <f t="shared" si="289"/>
        <v>7.1000000000000049E-2</v>
      </c>
      <c r="J6110" s="134">
        <f>IF('2-E-Communication'!$AN$65="no","",ROUND($I6110,4))</f>
        <v>7.0999999999999994E-2</v>
      </c>
      <c r="K6110" s="134">
        <f>IF('2-E-Communication'!$AN$66="no","",ROUND($I6110,4))</f>
        <v>7.0999999999999994E-2</v>
      </c>
      <c r="L6110" s="134">
        <f>IF('2-E-Communication'!$AN$67="no","",ROUND($I6110,4))</f>
        <v>7.0999999999999994E-2</v>
      </c>
      <c r="M6110" s="134">
        <f>IF('2-E-Communication'!$AN$68="no","",ROUND($I6110,4))</f>
        <v>7.0999999999999994E-2</v>
      </c>
    </row>
    <row r="6111" spans="9:13" x14ac:dyDescent="0.25">
      <c r="I6111" s="134">
        <f t="shared" si="289"/>
        <v>7.200000000000005E-2</v>
      </c>
      <c r="J6111" s="134">
        <f>IF('2-E-Communication'!$AN$65="no","",ROUND($I6111,4))</f>
        <v>7.1999999999999995E-2</v>
      </c>
      <c r="K6111" s="134">
        <f>IF('2-E-Communication'!$AN$66="no","",ROUND($I6111,4))</f>
        <v>7.1999999999999995E-2</v>
      </c>
      <c r="L6111" s="134">
        <f>IF('2-E-Communication'!$AN$67="no","",ROUND($I6111,4))</f>
        <v>7.1999999999999995E-2</v>
      </c>
      <c r="M6111" s="134">
        <f>IF('2-E-Communication'!$AN$68="no","",ROUND($I6111,4))</f>
        <v>7.1999999999999995E-2</v>
      </c>
    </row>
    <row r="6112" spans="9:13" x14ac:dyDescent="0.25">
      <c r="I6112" s="134">
        <f t="shared" si="289"/>
        <v>7.3000000000000051E-2</v>
      </c>
      <c r="J6112" s="134">
        <f>IF('2-E-Communication'!$AN$65="no","",ROUND($I6112,4))</f>
        <v>7.2999999999999995E-2</v>
      </c>
      <c r="K6112" s="134">
        <f>IF('2-E-Communication'!$AN$66="no","",ROUND($I6112,4))</f>
        <v>7.2999999999999995E-2</v>
      </c>
      <c r="L6112" s="134">
        <f>IF('2-E-Communication'!$AN$67="no","",ROUND($I6112,4))</f>
        <v>7.2999999999999995E-2</v>
      </c>
      <c r="M6112" s="134">
        <f>IF('2-E-Communication'!$AN$68="no","",ROUND($I6112,4))</f>
        <v>7.2999999999999995E-2</v>
      </c>
    </row>
    <row r="6113" spans="9:13" x14ac:dyDescent="0.25">
      <c r="I6113" s="134">
        <f t="shared" si="289"/>
        <v>7.4000000000000052E-2</v>
      </c>
      <c r="J6113" s="134">
        <f>IF('2-E-Communication'!$AN$65="no","",ROUND($I6113,4))</f>
        <v>7.3999999999999996E-2</v>
      </c>
      <c r="K6113" s="134">
        <f>IF('2-E-Communication'!$AN$66="no","",ROUND($I6113,4))</f>
        <v>7.3999999999999996E-2</v>
      </c>
      <c r="L6113" s="134">
        <f>IF('2-E-Communication'!$AN$67="no","",ROUND($I6113,4))</f>
        <v>7.3999999999999996E-2</v>
      </c>
      <c r="M6113" s="134">
        <f>IF('2-E-Communication'!$AN$68="no","",ROUND($I6113,4))</f>
        <v>7.3999999999999996E-2</v>
      </c>
    </row>
    <row r="6114" spans="9:13" x14ac:dyDescent="0.25">
      <c r="I6114" s="134">
        <f t="shared" si="289"/>
        <v>7.5000000000000053E-2</v>
      </c>
      <c r="J6114" s="134">
        <f>IF('2-E-Communication'!$AN$65="no","",ROUND($I6114,4))</f>
        <v>7.4999999999999997E-2</v>
      </c>
      <c r="K6114" s="134">
        <f>IF('2-E-Communication'!$AN$66="no","",ROUND($I6114,4))</f>
        <v>7.4999999999999997E-2</v>
      </c>
      <c r="L6114" s="134">
        <f>IF('2-E-Communication'!$AN$67="no","",ROUND($I6114,4))</f>
        <v>7.4999999999999997E-2</v>
      </c>
      <c r="M6114" s="134">
        <f>IF('2-E-Communication'!$AN$68="no","",ROUND($I6114,4))</f>
        <v>7.4999999999999997E-2</v>
      </c>
    </row>
    <row r="6115" spans="9:13" x14ac:dyDescent="0.25">
      <c r="I6115" s="134">
        <f t="shared" si="289"/>
        <v>7.6000000000000054E-2</v>
      </c>
      <c r="J6115" s="134">
        <f>IF('2-E-Communication'!$AN$65="no","",ROUND($I6115,4))</f>
        <v>7.5999999999999998E-2</v>
      </c>
      <c r="K6115" s="134">
        <f>IF('2-E-Communication'!$AN$66="no","",ROUND($I6115,4))</f>
        <v>7.5999999999999998E-2</v>
      </c>
      <c r="L6115" s="134">
        <f>IF('2-E-Communication'!$AN$67="no","",ROUND($I6115,4))</f>
        <v>7.5999999999999998E-2</v>
      </c>
      <c r="M6115" s="134">
        <f>IF('2-E-Communication'!$AN$68="no","",ROUND($I6115,4))</f>
        <v>7.5999999999999998E-2</v>
      </c>
    </row>
    <row r="6116" spans="9:13" x14ac:dyDescent="0.25">
      <c r="I6116" s="134">
        <f t="shared" si="289"/>
        <v>7.7000000000000055E-2</v>
      </c>
      <c r="J6116" s="134">
        <f>IF('2-E-Communication'!$AN$65="no","",ROUND($I6116,4))</f>
        <v>7.6999999999999999E-2</v>
      </c>
      <c r="K6116" s="134">
        <f>IF('2-E-Communication'!$AN$66="no","",ROUND($I6116,4))</f>
        <v>7.6999999999999999E-2</v>
      </c>
      <c r="L6116" s="134">
        <f>IF('2-E-Communication'!$AN$67="no","",ROUND($I6116,4))</f>
        <v>7.6999999999999999E-2</v>
      </c>
      <c r="M6116" s="134">
        <f>IF('2-E-Communication'!$AN$68="no","",ROUND($I6116,4))</f>
        <v>7.6999999999999999E-2</v>
      </c>
    </row>
    <row r="6117" spans="9:13" x14ac:dyDescent="0.25">
      <c r="I6117" s="134">
        <f t="shared" si="289"/>
        <v>7.8000000000000055E-2</v>
      </c>
      <c r="J6117" s="134">
        <f>IF('2-E-Communication'!$AN$65="no","",ROUND($I6117,4))</f>
        <v>7.8E-2</v>
      </c>
      <c r="K6117" s="134">
        <f>IF('2-E-Communication'!$AN$66="no","",ROUND($I6117,4))</f>
        <v>7.8E-2</v>
      </c>
      <c r="L6117" s="134">
        <f>IF('2-E-Communication'!$AN$67="no","",ROUND($I6117,4))</f>
        <v>7.8E-2</v>
      </c>
      <c r="M6117" s="134">
        <f>IF('2-E-Communication'!$AN$68="no","",ROUND($I6117,4))</f>
        <v>7.8E-2</v>
      </c>
    </row>
    <row r="6118" spans="9:13" x14ac:dyDescent="0.25">
      <c r="I6118" s="134">
        <f t="shared" si="289"/>
        <v>7.9000000000000056E-2</v>
      </c>
      <c r="J6118" s="134">
        <f>IF('2-E-Communication'!$AN$65="no","",ROUND($I6118,4))</f>
        <v>7.9000000000000001E-2</v>
      </c>
      <c r="K6118" s="134">
        <f>IF('2-E-Communication'!$AN$66="no","",ROUND($I6118,4))</f>
        <v>7.9000000000000001E-2</v>
      </c>
      <c r="L6118" s="134">
        <f>IF('2-E-Communication'!$AN$67="no","",ROUND($I6118,4))</f>
        <v>7.9000000000000001E-2</v>
      </c>
      <c r="M6118" s="134">
        <f>IF('2-E-Communication'!$AN$68="no","",ROUND($I6118,4))</f>
        <v>7.9000000000000001E-2</v>
      </c>
    </row>
    <row r="6119" spans="9:13" x14ac:dyDescent="0.25">
      <c r="I6119" s="134">
        <f t="shared" si="289"/>
        <v>8.0000000000000057E-2</v>
      </c>
      <c r="J6119" s="134">
        <f>IF('2-E-Communication'!$AN$65="no","",ROUND($I6119,4))</f>
        <v>0.08</v>
      </c>
      <c r="K6119" s="134">
        <f>IF('2-E-Communication'!$AN$66="no","",ROUND($I6119,4))</f>
        <v>0.08</v>
      </c>
      <c r="L6119" s="134">
        <f>IF('2-E-Communication'!$AN$67="no","",ROUND($I6119,4))</f>
        <v>0.08</v>
      </c>
      <c r="M6119" s="134">
        <f>IF('2-E-Communication'!$AN$68="no","",ROUND($I6119,4))</f>
        <v>0.08</v>
      </c>
    </row>
    <row r="6120" spans="9:13" x14ac:dyDescent="0.25">
      <c r="I6120" s="134">
        <f t="shared" si="289"/>
        <v>8.1000000000000058E-2</v>
      </c>
      <c r="J6120" s="134">
        <f>IF('2-E-Communication'!$AN$65="no","",ROUND($I6120,4))</f>
        <v>8.1000000000000003E-2</v>
      </c>
      <c r="K6120" s="134">
        <f>IF('2-E-Communication'!$AN$66="no","",ROUND($I6120,4))</f>
        <v>8.1000000000000003E-2</v>
      </c>
      <c r="L6120" s="134">
        <f>IF('2-E-Communication'!$AN$67="no","",ROUND($I6120,4))</f>
        <v>8.1000000000000003E-2</v>
      </c>
      <c r="M6120" s="134">
        <f>IF('2-E-Communication'!$AN$68="no","",ROUND($I6120,4))</f>
        <v>8.1000000000000003E-2</v>
      </c>
    </row>
    <row r="6121" spans="9:13" x14ac:dyDescent="0.25">
      <c r="I6121" s="134">
        <f t="shared" si="289"/>
        <v>8.2000000000000059E-2</v>
      </c>
      <c r="J6121" s="134">
        <f>IF('2-E-Communication'!$AN$65="no","",ROUND($I6121,4))</f>
        <v>8.2000000000000003E-2</v>
      </c>
      <c r="K6121" s="134">
        <f>IF('2-E-Communication'!$AN$66="no","",ROUND($I6121,4))</f>
        <v>8.2000000000000003E-2</v>
      </c>
      <c r="L6121" s="134">
        <f>IF('2-E-Communication'!$AN$67="no","",ROUND($I6121,4))</f>
        <v>8.2000000000000003E-2</v>
      </c>
      <c r="M6121" s="134">
        <f>IF('2-E-Communication'!$AN$68="no","",ROUND($I6121,4))</f>
        <v>8.2000000000000003E-2</v>
      </c>
    </row>
    <row r="6122" spans="9:13" x14ac:dyDescent="0.25">
      <c r="I6122" s="134">
        <f t="shared" si="289"/>
        <v>8.300000000000006E-2</v>
      </c>
      <c r="J6122" s="134">
        <f>IF('2-E-Communication'!$AN$65="no","",ROUND($I6122,4))</f>
        <v>8.3000000000000004E-2</v>
      </c>
      <c r="K6122" s="134">
        <f>IF('2-E-Communication'!$AN$66="no","",ROUND($I6122,4))</f>
        <v>8.3000000000000004E-2</v>
      </c>
      <c r="L6122" s="134">
        <f>IF('2-E-Communication'!$AN$67="no","",ROUND($I6122,4))</f>
        <v>8.3000000000000004E-2</v>
      </c>
      <c r="M6122" s="134">
        <f>IF('2-E-Communication'!$AN$68="no","",ROUND($I6122,4))</f>
        <v>8.3000000000000004E-2</v>
      </c>
    </row>
    <row r="6123" spans="9:13" x14ac:dyDescent="0.25">
      <c r="I6123" s="134">
        <f t="shared" si="289"/>
        <v>8.4000000000000061E-2</v>
      </c>
      <c r="J6123" s="134">
        <f>IF('2-E-Communication'!$AN$65="no","",ROUND($I6123,4))</f>
        <v>8.4000000000000005E-2</v>
      </c>
      <c r="K6123" s="134">
        <f>IF('2-E-Communication'!$AN$66="no","",ROUND($I6123,4))</f>
        <v>8.4000000000000005E-2</v>
      </c>
      <c r="L6123" s="134">
        <f>IF('2-E-Communication'!$AN$67="no","",ROUND($I6123,4))</f>
        <v>8.4000000000000005E-2</v>
      </c>
      <c r="M6123" s="134">
        <f>IF('2-E-Communication'!$AN$68="no","",ROUND($I6123,4))</f>
        <v>8.4000000000000005E-2</v>
      </c>
    </row>
    <row r="6124" spans="9:13" x14ac:dyDescent="0.25">
      <c r="I6124" s="134">
        <f t="shared" si="289"/>
        <v>8.5000000000000062E-2</v>
      </c>
      <c r="J6124" s="134">
        <f>IF('2-E-Communication'!$AN$65="no","",ROUND($I6124,4))</f>
        <v>8.5000000000000006E-2</v>
      </c>
      <c r="K6124" s="134">
        <f>IF('2-E-Communication'!$AN$66="no","",ROUND($I6124,4))</f>
        <v>8.5000000000000006E-2</v>
      </c>
      <c r="L6124" s="134">
        <f>IF('2-E-Communication'!$AN$67="no","",ROUND($I6124,4))</f>
        <v>8.5000000000000006E-2</v>
      </c>
      <c r="M6124" s="134">
        <f>IF('2-E-Communication'!$AN$68="no","",ROUND($I6124,4))</f>
        <v>8.5000000000000006E-2</v>
      </c>
    </row>
    <row r="6125" spans="9:13" x14ac:dyDescent="0.25">
      <c r="I6125" s="134">
        <f t="shared" si="289"/>
        <v>8.6000000000000063E-2</v>
      </c>
      <c r="J6125" s="134">
        <f>IF('2-E-Communication'!$AN$65="no","",ROUND($I6125,4))</f>
        <v>8.5999999999999993E-2</v>
      </c>
      <c r="K6125" s="134">
        <f>IF('2-E-Communication'!$AN$66="no","",ROUND($I6125,4))</f>
        <v>8.5999999999999993E-2</v>
      </c>
      <c r="L6125" s="134">
        <f>IF('2-E-Communication'!$AN$67="no","",ROUND($I6125,4))</f>
        <v>8.5999999999999993E-2</v>
      </c>
      <c r="M6125" s="134">
        <f>IF('2-E-Communication'!$AN$68="no","",ROUND($I6125,4))</f>
        <v>8.5999999999999993E-2</v>
      </c>
    </row>
    <row r="6126" spans="9:13" x14ac:dyDescent="0.25">
      <c r="I6126" s="134">
        <f t="shared" si="289"/>
        <v>8.7000000000000063E-2</v>
      </c>
      <c r="J6126" s="134">
        <f>IF('2-E-Communication'!$AN$65="no","",ROUND($I6126,4))</f>
        <v>8.6999999999999994E-2</v>
      </c>
      <c r="K6126" s="134">
        <f>IF('2-E-Communication'!$AN$66="no","",ROUND($I6126,4))</f>
        <v>8.6999999999999994E-2</v>
      </c>
      <c r="L6126" s="134">
        <f>IF('2-E-Communication'!$AN$67="no","",ROUND($I6126,4))</f>
        <v>8.6999999999999994E-2</v>
      </c>
      <c r="M6126" s="134">
        <f>IF('2-E-Communication'!$AN$68="no","",ROUND($I6126,4))</f>
        <v>8.6999999999999994E-2</v>
      </c>
    </row>
    <row r="6127" spans="9:13" x14ac:dyDescent="0.25">
      <c r="I6127" s="134">
        <f t="shared" si="289"/>
        <v>8.8000000000000064E-2</v>
      </c>
      <c r="J6127" s="134">
        <f>IF('2-E-Communication'!$AN$65="no","",ROUND($I6127,4))</f>
        <v>8.7999999999999995E-2</v>
      </c>
      <c r="K6127" s="134">
        <f>IF('2-E-Communication'!$AN$66="no","",ROUND($I6127,4))</f>
        <v>8.7999999999999995E-2</v>
      </c>
      <c r="L6127" s="134">
        <f>IF('2-E-Communication'!$AN$67="no","",ROUND($I6127,4))</f>
        <v>8.7999999999999995E-2</v>
      </c>
      <c r="M6127" s="134">
        <f>IF('2-E-Communication'!$AN$68="no","",ROUND($I6127,4))</f>
        <v>8.7999999999999995E-2</v>
      </c>
    </row>
    <row r="6128" spans="9:13" x14ac:dyDescent="0.25">
      <c r="I6128" s="134">
        <f t="shared" si="289"/>
        <v>8.9000000000000065E-2</v>
      </c>
      <c r="J6128" s="134">
        <f>IF('2-E-Communication'!$AN$65="no","",ROUND($I6128,4))</f>
        <v>8.8999999999999996E-2</v>
      </c>
      <c r="K6128" s="134">
        <f>IF('2-E-Communication'!$AN$66="no","",ROUND($I6128,4))</f>
        <v>8.8999999999999996E-2</v>
      </c>
      <c r="L6128" s="134">
        <f>IF('2-E-Communication'!$AN$67="no","",ROUND($I6128,4))</f>
        <v>8.8999999999999996E-2</v>
      </c>
      <c r="M6128" s="134">
        <f>IF('2-E-Communication'!$AN$68="no","",ROUND($I6128,4))</f>
        <v>8.8999999999999996E-2</v>
      </c>
    </row>
    <row r="6129" spans="9:13" x14ac:dyDescent="0.25">
      <c r="I6129" s="134">
        <f t="shared" si="289"/>
        <v>9.0000000000000066E-2</v>
      </c>
      <c r="J6129" s="134">
        <f>IF('2-E-Communication'!$AN$65="no","",ROUND($I6129,4))</f>
        <v>0.09</v>
      </c>
      <c r="K6129" s="134">
        <f>IF('2-E-Communication'!$AN$66="no","",ROUND($I6129,4))</f>
        <v>0.09</v>
      </c>
      <c r="L6129" s="134">
        <f>IF('2-E-Communication'!$AN$67="no","",ROUND($I6129,4))</f>
        <v>0.09</v>
      </c>
      <c r="M6129" s="134">
        <f>IF('2-E-Communication'!$AN$68="no","",ROUND($I6129,4))</f>
        <v>0.09</v>
      </c>
    </row>
    <row r="6130" spans="9:13" x14ac:dyDescent="0.25">
      <c r="I6130" s="134">
        <f t="shared" si="289"/>
        <v>9.1000000000000067E-2</v>
      </c>
      <c r="J6130" s="134">
        <f>IF('2-E-Communication'!$AN$65="no","",ROUND($I6130,4))</f>
        <v>9.0999999999999998E-2</v>
      </c>
      <c r="K6130" s="134">
        <f>IF('2-E-Communication'!$AN$66="no","",ROUND($I6130,4))</f>
        <v>9.0999999999999998E-2</v>
      </c>
      <c r="L6130" s="134">
        <f>IF('2-E-Communication'!$AN$67="no","",ROUND($I6130,4))</f>
        <v>9.0999999999999998E-2</v>
      </c>
      <c r="M6130" s="134">
        <f>IF('2-E-Communication'!$AN$68="no","",ROUND($I6130,4))</f>
        <v>9.0999999999999998E-2</v>
      </c>
    </row>
    <row r="6131" spans="9:13" x14ac:dyDescent="0.25">
      <c r="I6131" s="134">
        <f t="shared" si="289"/>
        <v>9.2000000000000068E-2</v>
      </c>
      <c r="J6131" s="134">
        <f>IF('2-E-Communication'!$AN$65="no","",ROUND($I6131,4))</f>
        <v>9.1999999999999998E-2</v>
      </c>
      <c r="K6131" s="134">
        <f>IF('2-E-Communication'!$AN$66="no","",ROUND($I6131,4))</f>
        <v>9.1999999999999998E-2</v>
      </c>
      <c r="L6131" s="134">
        <f>IF('2-E-Communication'!$AN$67="no","",ROUND($I6131,4))</f>
        <v>9.1999999999999998E-2</v>
      </c>
      <c r="M6131" s="134">
        <f>IF('2-E-Communication'!$AN$68="no","",ROUND($I6131,4))</f>
        <v>9.1999999999999998E-2</v>
      </c>
    </row>
    <row r="6132" spans="9:13" x14ac:dyDescent="0.25">
      <c r="I6132" s="134">
        <f t="shared" si="289"/>
        <v>9.3000000000000069E-2</v>
      </c>
      <c r="J6132" s="134">
        <f>IF('2-E-Communication'!$AN$65="no","",ROUND($I6132,4))</f>
        <v>9.2999999999999999E-2</v>
      </c>
      <c r="K6132" s="134">
        <f>IF('2-E-Communication'!$AN$66="no","",ROUND($I6132,4))</f>
        <v>9.2999999999999999E-2</v>
      </c>
      <c r="L6132" s="134">
        <f>IF('2-E-Communication'!$AN$67="no","",ROUND($I6132,4))</f>
        <v>9.2999999999999999E-2</v>
      </c>
      <c r="M6132" s="134">
        <f>IF('2-E-Communication'!$AN$68="no","",ROUND($I6132,4))</f>
        <v>9.2999999999999999E-2</v>
      </c>
    </row>
    <row r="6133" spans="9:13" x14ac:dyDescent="0.25">
      <c r="I6133" s="134">
        <f t="shared" si="289"/>
        <v>9.400000000000007E-2</v>
      </c>
      <c r="J6133" s="134">
        <f>IF('2-E-Communication'!$AN$65="no","",ROUND($I6133,4))</f>
        <v>9.4E-2</v>
      </c>
      <c r="K6133" s="134">
        <f>IF('2-E-Communication'!$AN$66="no","",ROUND($I6133,4))</f>
        <v>9.4E-2</v>
      </c>
      <c r="L6133" s="134">
        <f>IF('2-E-Communication'!$AN$67="no","",ROUND($I6133,4))</f>
        <v>9.4E-2</v>
      </c>
      <c r="M6133" s="134">
        <f>IF('2-E-Communication'!$AN$68="no","",ROUND($I6133,4))</f>
        <v>9.4E-2</v>
      </c>
    </row>
    <row r="6134" spans="9:13" x14ac:dyDescent="0.25">
      <c r="I6134" s="134">
        <f t="shared" si="289"/>
        <v>9.500000000000007E-2</v>
      </c>
      <c r="J6134" s="134">
        <f>IF('2-E-Communication'!$AN$65="no","",ROUND($I6134,4))</f>
        <v>9.5000000000000001E-2</v>
      </c>
      <c r="K6134" s="134">
        <f>IF('2-E-Communication'!$AN$66="no","",ROUND($I6134,4))</f>
        <v>9.5000000000000001E-2</v>
      </c>
      <c r="L6134" s="134">
        <f>IF('2-E-Communication'!$AN$67="no","",ROUND($I6134,4))</f>
        <v>9.5000000000000001E-2</v>
      </c>
      <c r="M6134" s="134">
        <f>IF('2-E-Communication'!$AN$68="no","",ROUND($I6134,4))</f>
        <v>9.5000000000000001E-2</v>
      </c>
    </row>
    <row r="6135" spans="9:13" x14ac:dyDescent="0.25">
      <c r="I6135" s="134">
        <f t="shared" si="289"/>
        <v>9.6000000000000071E-2</v>
      </c>
      <c r="J6135" s="134">
        <f>IF('2-E-Communication'!$AN$65="no","",ROUND($I6135,4))</f>
        <v>9.6000000000000002E-2</v>
      </c>
      <c r="K6135" s="134">
        <f>IF('2-E-Communication'!$AN$66="no","",ROUND($I6135,4))</f>
        <v>9.6000000000000002E-2</v>
      </c>
      <c r="L6135" s="134">
        <f>IF('2-E-Communication'!$AN$67="no","",ROUND($I6135,4))</f>
        <v>9.6000000000000002E-2</v>
      </c>
      <c r="M6135" s="134">
        <f>IF('2-E-Communication'!$AN$68="no","",ROUND($I6135,4))</f>
        <v>9.6000000000000002E-2</v>
      </c>
    </row>
    <row r="6136" spans="9:13" x14ac:dyDescent="0.25">
      <c r="I6136" s="134">
        <f t="shared" si="289"/>
        <v>9.7000000000000072E-2</v>
      </c>
      <c r="J6136" s="134">
        <f>IF('2-E-Communication'!$AN$65="no","",ROUND($I6136,4))</f>
        <v>9.7000000000000003E-2</v>
      </c>
      <c r="K6136" s="134">
        <f>IF('2-E-Communication'!$AN$66="no","",ROUND($I6136,4))</f>
        <v>9.7000000000000003E-2</v>
      </c>
      <c r="L6136" s="134">
        <f>IF('2-E-Communication'!$AN$67="no","",ROUND($I6136,4))</f>
        <v>9.7000000000000003E-2</v>
      </c>
      <c r="M6136" s="134">
        <f>IF('2-E-Communication'!$AN$68="no","",ROUND($I6136,4))</f>
        <v>9.7000000000000003E-2</v>
      </c>
    </row>
    <row r="6137" spans="9:13" x14ac:dyDescent="0.25">
      <c r="I6137" s="134">
        <f t="shared" si="289"/>
        <v>9.8000000000000073E-2</v>
      </c>
      <c r="J6137" s="134">
        <f>IF('2-E-Communication'!$AN$65="no","",ROUND($I6137,4))</f>
        <v>9.8000000000000004E-2</v>
      </c>
      <c r="K6137" s="134">
        <f>IF('2-E-Communication'!$AN$66="no","",ROUND($I6137,4))</f>
        <v>9.8000000000000004E-2</v>
      </c>
      <c r="L6137" s="134">
        <f>IF('2-E-Communication'!$AN$67="no","",ROUND($I6137,4))</f>
        <v>9.8000000000000004E-2</v>
      </c>
      <c r="M6137" s="134">
        <f>IF('2-E-Communication'!$AN$68="no","",ROUND($I6137,4))</f>
        <v>9.8000000000000004E-2</v>
      </c>
    </row>
    <row r="6138" spans="9:13" x14ac:dyDescent="0.25">
      <c r="I6138" s="134">
        <f t="shared" si="289"/>
        <v>9.9000000000000074E-2</v>
      </c>
      <c r="J6138" s="134">
        <f>IF('2-E-Communication'!$AN$65="no","",ROUND($I6138,4))</f>
        <v>9.9000000000000005E-2</v>
      </c>
      <c r="K6138" s="134">
        <f>IF('2-E-Communication'!$AN$66="no","",ROUND($I6138,4))</f>
        <v>9.9000000000000005E-2</v>
      </c>
      <c r="L6138" s="134">
        <f>IF('2-E-Communication'!$AN$67="no","",ROUND($I6138,4))</f>
        <v>9.9000000000000005E-2</v>
      </c>
      <c r="M6138" s="134">
        <f>IF('2-E-Communication'!$AN$68="no","",ROUND($I6138,4))</f>
        <v>9.9000000000000005E-2</v>
      </c>
    </row>
    <row r="6139" spans="9:13" x14ac:dyDescent="0.25">
      <c r="I6139" s="134">
        <f t="shared" si="289"/>
        <v>0.10000000000000007</v>
      </c>
      <c r="J6139" s="134">
        <f>IF('2-E-Communication'!$AN$65="no","",ROUND($I6139,4))</f>
        <v>0.1</v>
      </c>
      <c r="K6139" s="134">
        <f>IF('2-E-Communication'!$AN$66="no","",ROUND($I6139,4))</f>
        <v>0.1</v>
      </c>
      <c r="L6139" s="134">
        <f>IF('2-E-Communication'!$AN$67="no","",ROUND($I6139,4))</f>
        <v>0.1</v>
      </c>
      <c r="M6139" s="134">
        <f>IF('2-E-Communication'!$AN$68="no","",ROUND($I6139,4))</f>
        <v>0.1</v>
      </c>
    </row>
    <row r="6140" spans="9:13" x14ac:dyDescent="0.25">
      <c r="I6140" s="134">
        <f t="shared" si="289"/>
        <v>0.10100000000000008</v>
      </c>
      <c r="J6140" s="134">
        <f>IF('2-E-Communication'!$AN$65="no","",ROUND($I6140,4))</f>
        <v>0.10100000000000001</v>
      </c>
      <c r="K6140" s="134">
        <f>IF('2-E-Communication'!$AN$66="no","",ROUND($I6140,4))</f>
        <v>0.10100000000000001</v>
      </c>
      <c r="L6140" s="134">
        <f>IF('2-E-Communication'!$AN$67="no","",ROUND($I6140,4))</f>
        <v>0.10100000000000001</v>
      </c>
      <c r="M6140" s="134">
        <f>IF('2-E-Communication'!$AN$68="no","",ROUND($I6140,4))</f>
        <v>0.10100000000000001</v>
      </c>
    </row>
    <row r="6141" spans="9:13" x14ac:dyDescent="0.25">
      <c r="I6141" s="134">
        <f t="shared" si="289"/>
        <v>0.10200000000000008</v>
      </c>
      <c r="J6141" s="134">
        <f>IF('2-E-Communication'!$AN$65="no","",ROUND($I6141,4))</f>
        <v>0.10199999999999999</v>
      </c>
      <c r="K6141" s="134">
        <f>IF('2-E-Communication'!$AN$66="no","",ROUND($I6141,4))</f>
        <v>0.10199999999999999</v>
      </c>
      <c r="L6141" s="134">
        <f>IF('2-E-Communication'!$AN$67="no","",ROUND($I6141,4))</f>
        <v>0.10199999999999999</v>
      </c>
      <c r="M6141" s="134">
        <f>IF('2-E-Communication'!$AN$68="no","",ROUND($I6141,4))</f>
        <v>0.10199999999999999</v>
      </c>
    </row>
    <row r="6142" spans="9:13" x14ac:dyDescent="0.25">
      <c r="I6142" s="134">
        <f t="shared" si="289"/>
        <v>0.10300000000000008</v>
      </c>
      <c r="J6142" s="134">
        <f>IF('2-E-Communication'!$AN$65="no","",ROUND($I6142,4))</f>
        <v>0.10299999999999999</v>
      </c>
      <c r="K6142" s="134">
        <f>IF('2-E-Communication'!$AN$66="no","",ROUND($I6142,4))</f>
        <v>0.10299999999999999</v>
      </c>
      <c r="L6142" s="134">
        <f>IF('2-E-Communication'!$AN$67="no","",ROUND($I6142,4))</f>
        <v>0.10299999999999999</v>
      </c>
      <c r="M6142" s="134">
        <f>IF('2-E-Communication'!$AN$68="no","",ROUND($I6142,4))</f>
        <v>0.10299999999999999</v>
      </c>
    </row>
    <row r="6143" spans="9:13" x14ac:dyDescent="0.25">
      <c r="I6143" s="134">
        <f t="shared" si="289"/>
        <v>0.10400000000000008</v>
      </c>
      <c r="J6143" s="134">
        <f>IF('2-E-Communication'!$AN$65="no","",ROUND($I6143,4))</f>
        <v>0.104</v>
      </c>
      <c r="K6143" s="134">
        <f>IF('2-E-Communication'!$AN$66="no","",ROUND($I6143,4))</f>
        <v>0.104</v>
      </c>
      <c r="L6143" s="134">
        <f>IF('2-E-Communication'!$AN$67="no","",ROUND($I6143,4))</f>
        <v>0.104</v>
      </c>
      <c r="M6143" s="134">
        <f>IF('2-E-Communication'!$AN$68="no","",ROUND($I6143,4))</f>
        <v>0.104</v>
      </c>
    </row>
    <row r="6144" spans="9:13" x14ac:dyDescent="0.25">
      <c r="I6144" s="134">
        <f t="shared" si="289"/>
        <v>0.10500000000000008</v>
      </c>
      <c r="J6144" s="134">
        <f>IF('2-E-Communication'!$AN$65="no","",ROUND($I6144,4))</f>
        <v>0.105</v>
      </c>
      <c r="K6144" s="134">
        <f>IF('2-E-Communication'!$AN$66="no","",ROUND($I6144,4))</f>
        <v>0.105</v>
      </c>
      <c r="L6144" s="134">
        <f>IF('2-E-Communication'!$AN$67="no","",ROUND($I6144,4))</f>
        <v>0.105</v>
      </c>
      <c r="M6144" s="134">
        <f>IF('2-E-Communication'!$AN$68="no","",ROUND($I6144,4))</f>
        <v>0.105</v>
      </c>
    </row>
    <row r="6145" spans="9:13" x14ac:dyDescent="0.25">
      <c r="I6145" s="134">
        <f t="shared" si="289"/>
        <v>0.10600000000000008</v>
      </c>
      <c r="J6145" s="134">
        <f>IF('2-E-Communication'!$AN$65="no","",ROUND($I6145,4))</f>
        <v>0.106</v>
      </c>
      <c r="K6145" s="134">
        <f>IF('2-E-Communication'!$AN$66="no","",ROUND($I6145,4))</f>
        <v>0.106</v>
      </c>
      <c r="L6145" s="134">
        <f>IF('2-E-Communication'!$AN$67="no","",ROUND($I6145,4))</f>
        <v>0.106</v>
      </c>
      <c r="M6145" s="134">
        <f>IF('2-E-Communication'!$AN$68="no","",ROUND($I6145,4))</f>
        <v>0.106</v>
      </c>
    </row>
    <row r="6146" spans="9:13" x14ac:dyDescent="0.25">
      <c r="I6146" s="134">
        <f t="shared" si="289"/>
        <v>0.10700000000000008</v>
      </c>
      <c r="J6146" s="134">
        <f>IF('2-E-Communication'!$AN$65="no","",ROUND($I6146,4))</f>
        <v>0.107</v>
      </c>
      <c r="K6146" s="134">
        <f>IF('2-E-Communication'!$AN$66="no","",ROUND($I6146,4))</f>
        <v>0.107</v>
      </c>
      <c r="L6146" s="134">
        <f>IF('2-E-Communication'!$AN$67="no","",ROUND($I6146,4))</f>
        <v>0.107</v>
      </c>
      <c r="M6146" s="134">
        <f>IF('2-E-Communication'!$AN$68="no","",ROUND($I6146,4))</f>
        <v>0.107</v>
      </c>
    </row>
    <row r="6147" spans="9:13" x14ac:dyDescent="0.25">
      <c r="I6147" s="134">
        <f t="shared" si="289"/>
        <v>0.10800000000000008</v>
      </c>
      <c r="J6147" s="134">
        <f>IF('2-E-Communication'!$AN$65="no","",ROUND($I6147,4))</f>
        <v>0.108</v>
      </c>
      <c r="K6147" s="134">
        <f>IF('2-E-Communication'!$AN$66="no","",ROUND($I6147,4))</f>
        <v>0.108</v>
      </c>
      <c r="L6147" s="134">
        <f>IF('2-E-Communication'!$AN$67="no","",ROUND($I6147,4))</f>
        <v>0.108</v>
      </c>
      <c r="M6147" s="134">
        <f>IF('2-E-Communication'!$AN$68="no","",ROUND($I6147,4))</f>
        <v>0.108</v>
      </c>
    </row>
    <row r="6148" spans="9:13" x14ac:dyDescent="0.25">
      <c r="I6148" s="134">
        <f t="shared" si="289"/>
        <v>0.10900000000000008</v>
      </c>
      <c r="J6148" s="134">
        <f>IF('2-E-Communication'!$AN$65="no","",ROUND($I6148,4))</f>
        <v>0.109</v>
      </c>
      <c r="K6148" s="134">
        <f>IF('2-E-Communication'!$AN$66="no","",ROUND($I6148,4))</f>
        <v>0.109</v>
      </c>
      <c r="L6148" s="134">
        <f>IF('2-E-Communication'!$AN$67="no","",ROUND($I6148,4))</f>
        <v>0.109</v>
      </c>
      <c r="M6148" s="134">
        <f>IF('2-E-Communication'!$AN$68="no","",ROUND($I6148,4))</f>
        <v>0.109</v>
      </c>
    </row>
    <row r="6149" spans="9:13" x14ac:dyDescent="0.25">
      <c r="I6149" s="134">
        <f t="shared" si="289"/>
        <v>0.11000000000000008</v>
      </c>
      <c r="J6149" s="134">
        <f>IF('2-E-Communication'!$AN$65="no","",ROUND($I6149,4))</f>
        <v>0.11</v>
      </c>
      <c r="K6149" s="134">
        <f>IF('2-E-Communication'!$AN$66="no","",ROUND($I6149,4))</f>
        <v>0.11</v>
      </c>
      <c r="L6149" s="134">
        <f>IF('2-E-Communication'!$AN$67="no","",ROUND($I6149,4))</f>
        <v>0.11</v>
      </c>
      <c r="M6149" s="134">
        <f>IF('2-E-Communication'!$AN$68="no","",ROUND($I6149,4))</f>
        <v>0.11</v>
      </c>
    </row>
    <row r="6150" spans="9:13" x14ac:dyDescent="0.25">
      <c r="I6150" s="134">
        <f t="shared" si="289"/>
        <v>0.11100000000000008</v>
      </c>
      <c r="J6150" s="134">
        <f>IF('2-E-Communication'!$AN$65="no","",ROUND($I6150,4))</f>
        <v>0.111</v>
      </c>
      <c r="K6150" s="134">
        <f>IF('2-E-Communication'!$AN$66="no","",ROUND($I6150,4))</f>
        <v>0.111</v>
      </c>
      <c r="L6150" s="134">
        <f>IF('2-E-Communication'!$AN$67="no","",ROUND($I6150,4))</f>
        <v>0.111</v>
      </c>
      <c r="M6150" s="134">
        <f>IF('2-E-Communication'!$AN$68="no","",ROUND($I6150,4))</f>
        <v>0.111</v>
      </c>
    </row>
    <row r="6151" spans="9:13" x14ac:dyDescent="0.25">
      <c r="I6151" s="134">
        <f t="shared" si="289"/>
        <v>0.11200000000000009</v>
      </c>
      <c r="J6151" s="134">
        <f>IF('2-E-Communication'!$AN$65="no","",ROUND($I6151,4))</f>
        <v>0.112</v>
      </c>
      <c r="K6151" s="134">
        <f>IF('2-E-Communication'!$AN$66="no","",ROUND($I6151,4))</f>
        <v>0.112</v>
      </c>
      <c r="L6151" s="134">
        <f>IF('2-E-Communication'!$AN$67="no","",ROUND($I6151,4))</f>
        <v>0.112</v>
      </c>
      <c r="M6151" s="134">
        <f>IF('2-E-Communication'!$AN$68="no","",ROUND($I6151,4))</f>
        <v>0.112</v>
      </c>
    </row>
    <row r="6152" spans="9:13" x14ac:dyDescent="0.25">
      <c r="I6152" s="134">
        <f t="shared" si="289"/>
        <v>0.11300000000000009</v>
      </c>
      <c r="J6152" s="134">
        <f>IF('2-E-Communication'!$AN$65="no","",ROUND($I6152,4))</f>
        <v>0.113</v>
      </c>
      <c r="K6152" s="134">
        <f>IF('2-E-Communication'!$AN$66="no","",ROUND($I6152,4))</f>
        <v>0.113</v>
      </c>
      <c r="L6152" s="134">
        <f>IF('2-E-Communication'!$AN$67="no","",ROUND($I6152,4))</f>
        <v>0.113</v>
      </c>
      <c r="M6152" s="134">
        <f>IF('2-E-Communication'!$AN$68="no","",ROUND($I6152,4))</f>
        <v>0.113</v>
      </c>
    </row>
    <row r="6153" spans="9:13" x14ac:dyDescent="0.25">
      <c r="I6153" s="134">
        <f t="shared" si="289"/>
        <v>0.11400000000000009</v>
      </c>
      <c r="J6153" s="134">
        <f>IF('2-E-Communication'!$AN$65="no","",ROUND($I6153,4))</f>
        <v>0.114</v>
      </c>
      <c r="K6153" s="134">
        <f>IF('2-E-Communication'!$AN$66="no","",ROUND($I6153,4))</f>
        <v>0.114</v>
      </c>
      <c r="L6153" s="134">
        <f>IF('2-E-Communication'!$AN$67="no","",ROUND($I6153,4))</f>
        <v>0.114</v>
      </c>
      <c r="M6153" s="134">
        <f>IF('2-E-Communication'!$AN$68="no","",ROUND($I6153,4))</f>
        <v>0.114</v>
      </c>
    </row>
    <row r="6154" spans="9:13" x14ac:dyDescent="0.25">
      <c r="I6154" s="134">
        <f t="shared" si="289"/>
        <v>0.11500000000000009</v>
      </c>
      <c r="J6154" s="134">
        <f>IF('2-E-Communication'!$AN$65="no","",ROUND($I6154,4))</f>
        <v>0.115</v>
      </c>
      <c r="K6154" s="134">
        <f>IF('2-E-Communication'!$AN$66="no","",ROUND($I6154,4))</f>
        <v>0.115</v>
      </c>
      <c r="L6154" s="134">
        <f>IF('2-E-Communication'!$AN$67="no","",ROUND($I6154,4))</f>
        <v>0.115</v>
      </c>
      <c r="M6154" s="134">
        <f>IF('2-E-Communication'!$AN$68="no","",ROUND($I6154,4))</f>
        <v>0.115</v>
      </c>
    </row>
    <row r="6155" spans="9:13" x14ac:dyDescent="0.25">
      <c r="I6155" s="134">
        <f t="shared" si="289"/>
        <v>0.11600000000000009</v>
      </c>
      <c r="J6155" s="134">
        <f>IF('2-E-Communication'!$AN$65="no","",ROUND($I6155,4))</f>
        <v>0.11600000000000001</v>
      </c>
      <c r="K6155" s="134">
        <f>IF('2-E-Communication'!$AN$66="no","",ROUND($I6155,4))</f>
        <v>0.11600000000000001</v>
      </c>
      <c r="L6155" s="134">
        <f>IF('2-E-Communication'!$AN$67="no","",ROUND($I6155,4))</f>
        <v>0.11600000000000001</v>
      </c>
      <c r="M6155" s="134">
        <f>IF('2-E-Communication'!$AN$68="no","",ROUND($I6155,4))</f>
        <v>0.11600000000000001</v>
      </c>
    </row>
    <row r="6156" spans="9:13" x14ac:dyDescent="0.25">
      <c r="I6156" s="134">
        <f t="shared" si="289"/>
        <v>0.11700000000000009</v>
      </c>
      <c r="J6156" s="134">
        <f>IF('2-E-Communication'!$AN$65="no","",ROUND($I6156,4))</f>
        <v>0.11700000000000001</v>
      </c>
      <c r="K6156" s="134">
        <f>IF('2-E-Communication'!$AN$66="no","",ROUND($I6156,4))</f>
        <v>0.11700000000000001</v>
      </c>
      <c r="L6156" s="134">
        <f>IF('2-E-Communication'!$AN$67="no","",ROUND($I6156,4))</f>
        <v>0.11700000000000001</v>
      </c>
      <c r="M6156" s="134">
        <f>IF('2-E-Communication'!$AN$68="no","",ROUND($I6156,4))</f>
        <v>0.11700000000000001</v>
      </c>
    </row>
    <row r="6157" spans="9:13" x14ac:dyDescent="0.25">
      <c r="I6157" s="134">
        <f t="shared" si="289"/>
        <v>0.11800000000000009</v>
      </c>
      <c r="J6157" s="134">
        <f>IF('2-E-Communication'!$AN$65="no","",ROUND($I6157,4))</f>
        <v>0.11799999999999999</v>
      </c>
      <c r="K6157" s="134">
        <f>IF('2-E-Communication'!$AN$66="no","",ROUND($I6157,4))</f>
        <v>0.11799999999999999</v>
      </c>
      <c r="L6157" s="134">
        <f>IF('2-E-Communication'!$AN$67="no","",ROUND($I6157,4))</f>
        <v>0.11799999999999999</v>
      </c>
      <c r="M6157" s="134">
        <f>IF('2-E-Communication'!$AN$68="no","",ROUND($I6157,4))</f>
        <v>0.11799999999999999</v>
      </c>
    </row>
    <row r="6158" spans="9:13" x14ac:dyDescent="0.25">
      <c r="I6158" s="134">
        <f t="shared" si="289"/>
        <v>0.11900000000000009</v>
      </c>
      <c r="J6158" s="134">
        <f>IF('2-E-Communication'!$AN$65="no","",ROUND($I6158,4))</f>
        <v>0.11899999999999999</v>
      </c>
      <c r="K6158" s="134">
        <f>IF('2-E-Communication'!$AN$66="no","",ROUND($I6158,4))</f>
        <v>0.11899999999999999</v>
      </c>
      <c r="L6158" s="134">
        <f>IF('2-E-Communication'!$AN$67="no","",ROUND($I6158,4))</f>
        <v>0.11899999999999999</v>
      </c>
      <c r="M6158" s="134">
        <f>IF('2-E-Communication'!$AN$68="no","",ROUND($I6158,4))</f>
        <v>0.11899999999999999</v>
      </c>
    </row>
    <row r="6159" spans="9:13" x14ac:dyDescent="0.25">
      <c r="I6159" s="134">
        <f t="shared" si="289"/>
        <v>0.12000000000000009</v>
      </c>
      <c r="J6159" s="134">
        <f>IF('2-E-Communication'!$AN$65="no","",ROUND($I6159,4))</f>
        <v>0.12</v>
      </c>
      <c r="K6159" s="134">
        <f>IF('2-E-Communication'!$AN$66="no","",ROUND($I6159,4))</f>
        <v>0.12</v>
      </c>
      <c r="L6159" s="134">
        <f>IF('2-E-Communication'!$AN$67="no","",ROUND($I6159,4))</f>
        <v>0.12</v>
      </c>
      <c r="M6159" s="134">
        <f>IF('2-E-Communication'!$AN$68="no","",ROUND($I6159,4))</f>
        <v>0.12</v>
      </c>
    </row>
    <row r="6160" spans="9:13" x14ac:dyDescent="0.25">
      <c r="I6160" s="134">
        <f t="shared" ref="I6160:I6223" si="290">I6159+0.001</f>
        <v>0.12100000000000009</v>
      </c>
      <c r="J6160" s="134">
        <f>IF('2-E-Communication'!$AN$65="no","",ROUND($I6160,4))</f>
        <v>0.121</v>
      </c>
      <c r="K6160" s="134">
        <f>IF('2-E-Communication'!$AN$66="no","",ROUND($I6160,4))</f>
        <v>0.121</v>
      </c>
      <c r="L6160" s="134">
        <f>IF('2-E-Communication'!$AN$67="no","",ROUND($I6160,4))</f>
        <v>0.121</v>
      </c>
      <c r="M6160" s="134">
        <f>IF('2-E-Communication'!$AN$68="no","",ROUND($I6160,4))</f>
        <v>0.121</v>
      </c>
    </row>
    <row r="6161" spans="9:13" x14ac:dyDescent="0.25">
      <c r="I6161" s="134">
        <f t="shared" si="290"/>
        <v>0.12200000000000009</v>
      </c>
      <c r="J6161" s="134">
        <f>IF('2-E-Communication'!$AN$65="no","",ROUND($I6161,4))</f>
        <v>0.122</v>
      </c>
      <c r="K6161" s="134">
        <f>IF('2-E-Communication'!$AN$66="no","",ROUND($I6161,4))</f>
        <v>0.122</v>
      </c>
      <c r="L6161" s="134">
        <f>IF('2-E-Communication'!$AN$67="no","",ROUND($I6161,4))</f>
        <v>0.122</v>
      </c>
      <c r="M6161" s="134">
        <f>IF('2-E-Communication'!$AN$68="no","",ROUND($I6161,4))</f>
        <v>0.122</v>
      </c>
    </row>
    <row r="6162" spans="9:13" x14ac:dyDescent="0.25">
      <c r="I6162" s="134">
        <f t="shared" si="290"/>
        <v>0.1230000000000001</v>
      </c>
      <c r="J6162" s="134">
        <f>IF('2-E-Communication'!$AN$65="no","",ROUND($I6162,4))</f>
        <v>0.123</v>
      </c>
      <c r="K6162" s="134">
        <f>IF('2-E-Communication'!$AN$66="no","",ROUND($I6162,4))</f>
        <v>0.123</v>
      </c>
      <c r="L6162" s="134">
        <f>IF('2-E-Communication'!$AN$67="no","",ROUND($I6162,4))</f>
        <v>0.123</v>
      </c>
      <c r="M6162" s="134">
        <f>IF('2-E-Communication'!$AN$68="no","",ROUND($I6162,4))</f>
        <v>0.123</v>
      </c>
    </row>
    <row r="6163" spans="9:13" x14ac:dyDescent="0.25">
      <c r="I6163" s="134">
        <f t="shared" si="290"/>
        <v>0.1240000000000001</v>
      </c>
      <c r="J6163" s="134">
        <f>IF('2-E-Communication'!$AN$65="no","",ROUND($I6163,4))</f>
        <v>0.124</v>
      </c>
      <c r="K6163" s="134">
        <f>IF('2-E-Communication'!$AN$66="no","",ROUND($I6163,4))</f>
        <v>0.124</v>
      </c>
      <c r="L6163" s="134">
        <f>IF('2-E-Communication'!$AN$67="no","",ROUND($I6163,4))</f>
        <v>0.124</v>
      </c>
      <c r="M6163" s="134">
        <f>IF('2-E-Communication'!$AN$68="no","",ROUND($I6163,4))</f>
        <v>0.124</v>
      </c>
    </row>
    <row r="6164" spans="9:13" x14ac:dyDescent="0.25">
      <c r="I6164" s="134">
        <f t="shared" si="290"/>
        <v>0.12500000000000008</v>
      </c>
      <c r="J6164" s="134">
        <f>IF('2-E-Communication'!$AN$65="no","",ROUND($I6164,4))</f>
        <v>0.125</v>
      </c>
      <c r="K6164" s="134">
        <f>IF('2-E-Communication'!$AN$66="no","",ROUND($I6164,4))</f>
        <v>0.125</v>
      </c>
      <c r="L6164" s="134">
        <f>IF('2-E-Communication'!$AN$67="no","",ROUND($I6164,4))</f>
        <v>0.125</v>
      </c>
      <c r="M6164" s="134">
        <f>IF('2-E-Communication'!$AN$68="no","",ROUND($I6164,4))</f>
        <v>0.125</v>
      </c>
    </row>
    <row r="6165" spans="9:13" x14ac:dyDescent="0.25">
      <c r="I6165" s="134">
        <f t="shared" si="290"/>
        <v>0.12600000000000008</v>
      </c>
      <c r="J6165" s="134">
        <f>IF('2-E-Communication'!$AN$65="no","",ROUND($I6165,4))</f>
        <v>0.126</v>
      </c>
      <c r="K6165" s="134">
        <f>IF('2-E-Communication'!$AN$66="no","",ROUND($I6165,4))</f>
        <v>0.126</v>
      </c>
      <c r="L6165" s="134">
        <f>IF('2-E-Communication'!$AN$67="no","",ROUND($I6165,4))</f>
        <v>0.126</v>
      </c>
      <c r="M6165" s="134">
        <f>IF('2-E-Communication'!$AN$68="no","",ROUND($I6165,4))</f>
        <v>0.126</v>
      </c>
    </row>
    <row r="6166" spans="9:13" x14ac:dyDescent="0.25">
      <c r="I6166" s="134">
        <f t="shared" si="290"/>
        <v>0.12700000000000009</v>
      </c>
      <c r="J6166" s="134">
        <f>IF('2-E-Communication'!$AN$65="no","",ROUND($I6166,4))</f>
        <v>0.127</v>
      </c>
      <c r="K6166" s="134">
        <f>IF('2-E-Communication'!$AN$66="no","",ROUND($I6166,4))</f>
        <v>0.127</v>
      </c>
      <c r="L6166" s="134">
        <f>IF('2-E-Communication'!$AN$67="no","",ROUND($I6166,4))</f>
        <v>0.127</v>
      </c>
      <c r="M6166" s="134">
        <f>IF('2-E-Communication'!$AN$68="no","",ROUND($I6166,4))</f>
        <v>0.127</v>
      </c>
    </row>
    <row r="6167" spans="9:13" x14ac:dyDescent="0.25">
      <c r="I6167" s="134">
        <f t="shared" si="290"/>
        <v>0.12800000000000009</v>
      </c>
      <c r="J6167" s="134">
        <f>IF('2-E-Communication'!$AN$65="no","",ROUND($I6167,4))</f>
        <v>0.128</v>
      </c>
      <c r="K6167" s="134">
        <f>IF('2-E-Communication'!$AN$66="no","",ROUND($I6167,4))</f>
        <v>0.128</v>
      </c>
      <c r="L6167" s="134">
        <f>IF('2-E-Communication'!$AN$67="no","",ROUND($I6167,4))</f>
        <v>0.128</v>
      </c>
      <c r="M6167" s="134">
        <f>IF('2-E-Communication'!$AN$68="no","",ROUND($I6167,4))</f>
        <v>0.128</v>
      </c>
    </row>
    <row r="6168" spans="9:13" x14ac:dyDescent="0.25">
      <c r="I6168" s="134">
        <f t="shared" si="290"/>
        <v>0.12900000000000009</v>
      </c>
      <c r="J6168" s="134">
        <f>IF('2-E-Communication'!$AN$65="no","",ROUND($I6168,4))</f>
        <v>0.129</v>
      </c>
      <c r="K6168" s="134">
        <f>IF('2-E-Communication'!$AN$66="no","",ROUND($I6168,4))</f>
        <v>0.129</v>
      </c>
      <c r="L6168" s="134">
        <f>IF('2-E-Communication'!$AN$67="no","",ROUND($I6168,4))</f>
        <v>0.129</v>
      </c>
      <c r="M6168" s="134">
        <f>IF('2-E-Communication'!$AN$68="no","",ROUND($I6168,4))</f>
        <v>0.129</v>
      </c>
    </row>
    <row r="6169" spans="9:13" x14ac:dyDescent="0.25">
      <c r="I6169" s="134">
        <f t="shared" si="290"/>
        <v>0.13000000000000009</v>
      </c>
      <c r="J6169" s="134">
        <f>IF('2-E-Communication'!$AN$65="no","",ROUND($I6169,4))</f>
        <v>0.13</v>
      </c>
      <c r="K6169" s="134">
        <f>IF('2-E-Communication'!$AN$66="no","",ROUND($I6169,4))</f>
        <v>0.13</v>
      </c>
      <c r="L6169" s="134">
        <f>IF('2-E-Communication'!$AN$67="no","",ROUND($I6169,4))</f>
        <v>0.13</v>
      </c>
      <c r="M6169" s="134">
        <f>IF('2-E-Communication'!$AN$68="no","",ROUND($I6169,4))</f>
        <v>0.13</v>
      </c>
    </row>
    <row r="6170" spans="9:13" x14ac:dyDescent="0.25">
      <c r="I6170" s="134">
        <f t="shared" si="290"/>
        <v>0.13100000000000009</v>
      </c>
      <c r="J6170" s="134">
        <f>IF('2-E-Communication'!$AN$65="no","",ROUND($I6170,4))</f>
        <v>0.13100000000000001</v>
      </c>
      <c r="K6170" s="134">
        <f>IF('2-E-Communication'!$AN$66="no","",ROUND($I6170,4))</f>
        <v>0.13100000000000001</v>
      </c>
      <c r="L6170" s="134">
        <f>IF('2-E-Communication'!$AN$67="no","",ROUND($I6170,4))</f>
        <v>0.13100000000000001</v>
      </c>
      <c r="M6170" s="134">
        <f>IF('2-E-Communication'!$AN$68="no","",ROUND($I6170,4))</f>
        <v>0.13100000000000001</v>
      </c>
    </row>
    <row r="6171" spans="9:13" x14ac:dyDescent="0.25">
      <c r="I6171" s="134">
        <f t="shared" si="290"/>
        <v>0.13200000000000009</v>
      </c>
      <c r="J6171" s="134">
        <f>IF('2-E-Communication'!$AN$65="no","",ROUND($I6171,4))</f>
        <v>0.13200000000000001</v>
      </c>
      <c r="K6171" s="134">
        <f>IF('2-E-Communication'!$AN$66="no","",ROUND($I6171,4))</f>
        <v>0.13200000000000001</v>
      </c>
      <c r="L6171" s="134">
        <f>IF('2-E-Communication'!$AN$67="no","",ROUND($I6171,4))</f>
        <v>0.13200000000000001</v>
      </c>
      <c r="M6171" s="134">
        <f>IF('2-E-Communication'!$AN$68="no","",ROUND($I6171,4))</f>
        <v>0.13200000000000001</v>
      </c>
    </row>
    <row r="6172" spans="9:13" x14ac:dyDescent="0.25">
      <c r="I6172" s="134">
        <f t="shared" si="290"/>
        <v>0.13300000000000009</v>
      </c>
      <c r="J6172" s="134">
        <f>IF('2-E-Communication'!$AN$65="no","",ROUND($I6172,4))</f>
        <v>0.13300000000000001</v>
      </c>
      <c r="K6172" s="134">
        <f>IF('2-E-Communication'!$AN$66="no","",ROUND($I6172,4))</f>
        <v>0.13300000000000001</v>
      </c>
      <c r="L6172" s="134">
        <f>IF('2-E-Communication'!$AN$67="no","",ROUND($I6172,4))</f>
        <v>0.13300000000000001</v>
      </c>
      <c r="M6172" s="134">
        <f>IF('2-E-Communication'!$AN$68="no","",ROUND($I6172,4))</f>
        <v>0.13300000000000001</v>
      </c>
    </row>
    <row r="6173" spans="9:13" x14ac:dyDescent="0.25">
      <c r="I6173" s="134">
        <f t="shared" si="290"/>
        <v>0.13400000000000009</v>
      </c>
      <c r="J6173" s="134">
        <f>IF('2-E-Communication'!$AN$65="no","",ROUND($I6173,4))</f>
        <v>0.13400000000000001</v>
      </c>
      <c r="K6173" s="134">
        <f>IF('2-E-Communication'!$AN$66="no","",ROUND($I6173,4))</f>
        <v>0.13400000000000001</v>
      </c>
      <c r="L6173" s="134">
        <f>IF('2-E-Communication'!$AN$67="no","",ROUND($I6173,4))</f>
        <v>0.13400000000000001</v>
      </c>
      <c r="M6173" s="134">
        <f>IF('2-E-Communication'!$AN$68="no","",ROUND($I6173,4))</f>
        <v>0.13400000000000001</v>
      </c>
    </row>
    <row r="6174" spans="9:13" x14ac:dyDescent="0.25">
      <c r="I6174" s="134">
        <f t="shared" si="290"/>
        <v>0.13500000000000009</v>
      </c>
      <c r="J6174" s="134">
        <f>IF('2-E-Communication'!$AN$65="no","",ROUND($I6174,4))</f>
        <v>0.13500000000000001</v>
      </c>
      <c r="K6174" s="134">
        <f>IF('2-E-Communication'!$AN$66="no","",ROUND($I6174,4))</f>
        <v>0.13500000000000001</v>
      </c>
      <c r="L6174" s="134">
        <f>IF('2-E-Communication'!$AN$67="no","",ROUND($I6174,4))</f>
        <v>0.13500000000000001</v>
      </c>
      <c r="M6174" s="134">
        <f>IF('2-E-Communication'!$AN$68="no","",ROUND($I6174,4))</f>
        <v>0.13500000000000001</v>
      </c>
    </row>
    <row r="6175" spans="9:13" x14ac:dyDescent="0.25">
      <c r="I6175" s="134">
        <f t="shared" si="290"/>
        <v>0.13600000000000009</v>
      </c>
      <c r="J6175" s="134">
        <f>IF('2-E-Communication'!$AN$65="no","",ROUND($I6175,4))</f>
        <v>0.13600000000000001</v>
      </c>
      <c r="K6175" s="134">
        <f>IF('2-E-Communication'!$AN$66="no","",ROUND($I6175,4))</f>
        <v>0.13600000000000001</v>
      </c>
      <c r="L6175" s="134">
        <f>IF('2-E-Communication'!$AN$67="no","",ROUND($I6175,4))</f>
        <v>0.13600000000000001</v>
      </c>
      <c r="M6175" s="134">
        <f>IF('2-E-Communication'!$AN$68="no","",ROUND($I6175,4))</f>
        <v>0.13600000000000001</v>
      </c>
    </row>
    <row r="6176" spans="9:13" x14ac:dyDescent="0.25">
      <c r="I6176" s="134">
        <f t="shared" si="290"/>
        <v>0.13700000000000009</v>
      </c>
      <c r="J6176" s="134">
        <f>IF('2-E-Communication'!$AN$65="no","",ROUND($I6176,4))</f>
        <v>0.13700000000000001</v>
      </c>
      <c r="K6176" s="134">
        <f>IF('2-E-Communication'!$AN$66="no","",ROUND($I6176,4))</f>
        <v>0.13700000000000001</v>
      </c>
      <c r="L6176" s="134">
        <f>IF('2-E-Communication'!$AN$67="no","",ROUND($I6176,4))</f>
        <v>0.13700000000000001</v>
      </c>
      <c r="M6176" s="134">
        <f>IF('2-E-Communication'!$AN$68="no","",ROUND($I6176,4))</f>
        <v>0.13700000000000001</v>
      </c>
    </row>
    <row r="6177" spans="9:13" x14ac:dyDescent="0.25">
      <c r="I6177" s="134">
        <f t="shared" si="290"/>
        <v>0.13800000000000009</v>
      </c>
      <c r="J6177" s="134">
        <f>IF('2-E-Communication'!$AN$65="no","",ROUND($I6177,4))</f>
        <v>0.13800000000000001</v>
      </c>
      <c r="K6177" s="134">
        <f>IF('2-E-Communication'!$AN$66="no","",ROUND($I6177,4))</f>
        <v>0.13800000000000001</v>
      </c>
      <c r="L6177" s="134">
        <f>IF('2-E-Communication'!$AN$67="no","",ROUND($I6177,4))</f>
        <v>0.13800000000000001</v>
      </c>
      <c r="M6177" s="134">
        <f>IF('2-E-Communication'!$AN$68="no","",ROUND($I6177,4))</f>
        <v>0.13800000000000001</v>
      </c>
    </row>
    <row r="6178" spans="9:13" x14ac:dyDescent="0.25">
      <c r="I6178" s="134">
        <f t="shared" si="290"/>
        <v>0.1390000000000001</v>
      </c>
      <c r="J6178" s="134">
        <f>IF('2-E-Communication'!$AN$65="no","",ROUND($I6178,4))</f>
        <v>0.13900000000000001</v>
      </c>
      <c r="K6178" s="134">
        <f>IF('2-E-Communication'!$AN$66="no","",ROUND($I6178,4))</f>
        <v>0.13900000000000001</v>
      </c>
      <c r="L6178" s="134">
        <f>IF('2-E-Communication'!$AN$67="no","",ROUND($I6178,4))</f>
        <v>0.13900000000000001</v>
      </c>
      <c r="M6178" s="134">
        <f>IF('2-E-Communication'!$AN$68="no","",ROUND($I6178,4))</f>
        <v>0.13900000000000001</v>
      </c>
    </row>
    <row r="6179" spans="9:13" x14ac:dyDescent="0.25">
      <c r="I6179" s="134">
        <f t="shared" si="290"/>
        <v>0.1400000000000001</v>
      </c>
      <c r="J6179" s="134">
        <f>IF('2-E-Communication'!$AN$65="no","",ROUND($I6179,4))</f>
        <v>0.14000000000000001</v>
      </c>
      <c r="K6179" s="134">
        <f>IF('2-E-Communication'!$AN$66="no","",ROUND($I6179,4))</f>
        <v>0.14000000000000001</v>
      </c>
      <c r="L6179" s="134">
        <f>IF('2-E-Communication'!$AN$67="no","",ROUND($I6179,4))</f>
        <v>0.14000000000000001</v>
      </c>
      <c r="M6179" s="134">
        <f>IF('2-E-Communication'!$AN$68="no","",ROUND($I6179,4))</f>
        <v>0.14000000000000001</v>
      </c>
    </row>
    <row r="6180" spans="9:13" x14ac:dyDescent="0.25">
      <c r="I6180" s="134">
        <f t="shared" si="290"/>
        <v>0.1410000000000001</v>
      </c>
      <c r="J6180" s="134">
        <f>IF('2-E-Communication'!$AN$65="no","",ROUND($I6180,4))</f>
        <v>0.14099999999999999</v>
      </c>
      <c r="K6180" s="134">
        <f>IF('2-E-Communication'!$AN$66="no","",ROUND($I6180,4))</f>
        <v>0.14099999999999999</v>
      </c>
      <c r="L6180" s="134">
        <f>IF('2-E-Communication'!$AN$67="no","",ROUND($I6180,4))</f>
        <v>0.14099999999999999</v>
      </c>
      <c r="M6180" s="134">
        <f>IF('2-E-Communication'!$AN$68="no","",ROUND($I6180,4))</f>
        <v>0.14099999999999999</v>
      </c>
    </row>
    <row r="6181" spans="9:13" x14ac:dyDescent="0.25">
      <c r="I6181" s="134">
        <f t="shared" si="290"/>
        <v>0.1420000000000001</v>
      </c>
      <c r="J6181" s="134">
        <f>IF('2-E-Communication'!$AN$65="no","",ROUND($I6181,4))</f>
        <v>0.14199999999999999</v>
      </c>
      <c r="K6181" s="134">
        <f>IF('2-E-Communication'!$AN$66="no","",ROUND($I6181,4))</f>
        <v>0.14199999999999999</v>
      </c>
      <c r="L6181" s="134">
        <f>IF('2-E-Communication'!$AN$67="no","",ROUND($I6181,4))</f>
        <v>0.14199999999999999</v>
      </c>
      <c r="M6181" s="134">
        <f>IF('2-E-Communication'!$AN$68="no","",ROUND($I6181,4))</f>
        <v>0.14199999999999999</v>
      </c>
    </row>
    <row r="6182" spans="9:13" x14ac:dyDescent="0.25">
      <c r="I6182" s="134">
        <f t="shared" si="290"/>
        <v>0.1430000000000001</v>
      </c>
      <c r="J6182" s="134">
        <f>IF('2-E-Communication'!$AN$65="no","",ROUND($I6182,4))</f>
        <v>0.14299999999999999</v>
      </c>
      <c r="K6182" s="134">
        <f>IF('2-E-Communication'!$AN$66="no","",ROUND($I6182,4))</f>
        <v>0.14299999999999999</v>
      </c>
      <c r="L6182" s="134">
        <f>IF('2-E-Communication'!$AN$67="no","",ROUND($I6182,4))</f>
        <v>0.14299999999999999</v>
      </c>
      <c r="M6182" s="134">
        <f>IF('2-E-Communication'!$AN$68="no","",ROUND($I6182,4))</f>
        <v>0.14299999999999999</v>
      </c>
    </row>
    <row r="6183" spans="9:13" x14ac:dyDescent="0.25">
      <c r="I6183" s="134">
        <f t="shared" si="290"/>
        <v>0.1440000000000001</v>
      </c>
      <c r="J6183" s="134">
        <f>IF('2-E-Communication'!$AN$65="no","",ROUND($I6183,4))</f>
        <v>0.14399999999999999</v>
      </c>
      <c r="K6183" s="134">
        <f>IF('2-E-Communication'!$AN$66="no","",ROUND($I6183,4))</f>
        <v>0.14399999999999999</v>
      </c>
      <c r="L6183" s="134">
        <f>IF('2-E-Communication'!$AN$67="no","",ROUND($I6183,4))</f>
        <v>0.14399999999999999</v>
      </c>
      <c r="M6183" s="134">
        <f>IF('2-E-Communication'!$AN$68="no","",ROUND($I6183,4))</f>
        <v>0.14399999999999999</v>
      </c>
    </row>
    <row r="6184" spans="9:13" x14ac:dyDescent="0.25">
      <c r="I6184" s="134">
        <f t="shared" si="290"/>
        <v>0.1450000000000001</v>
      </c>
      <c r="J6184" s="134">
        <f>IF('2-E-Communication'!$AN$65="no","",ROUND($I6184,4))</f>
        <v>0.14499999999999999</v>
      </c>
      <c r="K6184" s="134">
        <f>IF('2-E-Communication'!$AN$66="no","",ROUND($I6184,4))</f>
        <v>0.14499999999999999</v>
      </c>
      <c r="L6184" s="134">
        <f>IF('2-E-Communication'!$AN$67="no","",ROUND($I6184,4))</f>
        <v>0.14499999999999999</v>
      </c>
      <c r="M6184" s="134">
        <f>IF('2-E-Communication'!$AN$68="no","",ROUND($I6184,4))</f>
        <v>0.14499999999999999</v>
      </c>
    </row>
    <row r="6185" spans="9:13" x14ac:dyDescent="0.25">
      <c r="I6185" s="134">
        <f t="shared" si="290"/>
        <v>0.1460000000000001</v>
      </c>
      <c r="J6185" s="134">
        <f>IF('2-E-Communication'!$AN$65="no","",ROUND($I6185,4))</f>
        <v>0.14599999999999999</v>
      </c>
      <c r="K6185" s="134">
        <f>IF('2-E-Communication'!$AN$66="no","",ROUND($I6185,4))</f>
        <v>0.14599999999999999</v>
      </c>
      <c r="L6185" s="134">
        <f>IF('2-E-Communication'!$AN$67="no","",ROUND($I6185,4))</f>
        <v>0.14599999999999999</v>
      </c>
      <c r="M6185" s="134">
        <f>IF('2-E-Communication'!$AN$68="no","",ROUND($I6185,4))</f>
        <v>0.14599999999999999</v>
      </c>
    </row>
    <row r="6186" spans="9:13" x14ac:dyDescent="0.25">
      <c r="I6186" s="134">
        <f t="shared" si="290"/>
        <v>0.1470000000000001</v>
      </c>
      <c r="J6186" s="134">
        <f>IF('2-E-Communication'!$AN$65="no","",ROUND($I6186,4))</f>
        <v>0.14699999999999999</v>
      </c>
      <c r="K6186" s="134">
        <f>IF('2-E-Communication'!$AN$66="no","",ROUND($I6186,4))</f>
        <v>0.14699999999999999</v>
      </c>
      <c r="L6186" s="134">
        <f>IF('2-E-Communication'!$AN$67="no","",ROUND($I6186,4))</f>
        <v>0.14699999999999999</v>
      </c>
      <c r="M6186" s="134">
        <f>IF('2-E-Communication'!$AN$68="no","",ROUND($I6186,4))</f>
        <v>0.14699999999999999</v>
      </c>
    </row>
    <row r="6187" spans="9:13" x14ac:dyDescent="0.25">
      <c r="I6187" s="134">
        <f t="shared" si="290"/>
        <v>0.1480000000000001</v>
      </c>
      <c r="J6187" s="134">
        <f>IF('2-E-Communication'!$AN$65="no","",ROUND($I6187,4))</f>
        <v>0.14799999999999999</v>
      </c>
      <c r="K6187" s="134">
        <f>IF('2-E-Communication'!$AN$66="no","",ROUND($I6187,4))</f>
        <v>0.14799999999999999</v>
      </c>
      <c r="L6187" s="134">
        <f>IF('2-E-Communication'!$AN$67="no","",ROUND($I6187,4))</f>
        <v>0.14799999999999999</v>
      </c>
      <c r="M6187" s="134">
        <f>IF('2-E-Communication'!$AN$68="no","",ROUND($I6187,4))</f>
        <v>0.14799999999999999</v>
      </c>
    </row>
    <row r="6188" spans="9:13" x14ac:dyDescent="0.25">
      <c r="I6188" s="134">
        <f t="shared" si="290"/>
        <v>0.1490000000000001</v>
      </c>
      <c r="J6188" s="134">
        <f>IF('2-E-Communication'!$AN$65="no","",ROUND($I6188,4))</f>
        <v>0.14899999999999999</v>
      </c>
      <c r="K6188" s="134">
        <f>IF('2-E-Communication'!$AN$66="no","",ROUND($I6188,4))</f>
        <v>0.14899999999999999</v>
      </c>
      <c r="L6188" s="134">
        <f>IF('2-E-Communication'!$AN$67="no","",ROUND($I6188,4))</f>
        <v>0.14899999999999999</v>
      </c>
      <c r="M6188" s="134">
        <f>IF('2-E-Communication'!$AN$68="no","",ROUND($I6188,4))</f>
        <v>0.14899999999999999</v>
      </c>
    </row>
    <row r="6189" spans="9:13" x14ac:dyDescent="0.25">
      <c r="I6189" s="134">
        <f t="shared" si="290"/>
        <v>0.15000000000000011</v>
      </c>
      <c r="J6189" s="134">
        <f>IF('2-E-Communication'!$AN$65="no","",ROUND($I6189,4))</f>
        <v>0.15</v>
      </c>
      <c r="K6189" s="134">
        <f>IF('2-E-Communication'!$AN$66="no","",ROUND($I6189,4))</f>
        <v>0.15</v>
      </c>
      <c r="L6189" s="134">
        <f>IF('2-E-Communication'!$AN$67="no","",ROUND($I6189,4))</f>
        <v>0.15</v>
      </c>
      <c r="M6189" s="134">
        <f>IF('2-E-Communication'!$AN$68="no","",ROUND($I6189,4))</f>
        <v>0.15</v>
      </c>
    </row>
    <row r="6190" spans="9:13" x14ac:dyDescent="0.25">
      <c r="I6190" s="134">
        <f t="shared" si="290"/>
        <v>0.15100000000000011</v>
      </c>
      <c r="J6190" s="134">
        <f>IF('2-E-Communication'!$AN$65="no","",ROUND($I6190,4))</f>
        <v>0.151</v>
      </c>
      <c r="K6190" s="134">
        <f>IF('2-E-Communication'!$AN$66="no","",ROUND($I6190,4))</f>
        <v>0.151</v>
      </c>
      <c r="L6190" s="134">
        <f>IF('2-E-Communication'!$AN$67="no","",ROUND($I6190,4))</f>
        <v>0.151</v>
      </c>
      <c r="M6190" s="134">
        <f>IF('2-E-Communication'!$AN$68="no","",ROUND($I6190,4))</f>
        <v>0.151</v>
      </c>
    </row>
    <row r="6191" spans="9:13" x14ac:dyDescent="0.25">
      <c r="I6191" s="134">
        <f t="shared" si="290"/>
        <v>0.15200000000000011</v>
      </c>
      <c r="J6191" s="134">
        <f>IF('2-E-Communication'!$AN$65="no","",ROUND($I6191,4))</f>
        <v>0.152</v>
      </c>
      <c r="K6191" s="134">
        <f>IF('2-E-Communication'!$AN$66="no","",ROUND($I6191,4))</f>
        <v>0.152</v>
      </c>
      <c r="L6191" s="134">
        <f>IF('2-E-Communication'!$AN$67="no","",ROUND($I6191,4))</f>
        <v>0.152</v>
      </c>
      <c r="M6191" s="134">
        <f>IF('2-E-Communication'!$AN$68="no","",ROUND($I6191,4))</f>
        <v>0.152</v>
      </c>
    </row>
    <row r="6192" spans="9:13" x14ac:dyDescent="0.25">
      <c r="I6192" s="134">
        <f t="shared" si="290"/>
        <v>0.15300000000000011</v>
      </c>
      <c r="J6192" s="134">
        <f>IF('2-E-Communication'!$AN$65="no","",ROUND($I6192,4))</f>
        <v>0.153</v>
      </c>
      <c r="K6192" s="134">
        <f>IF('2-E-Communication'!$AN$66="no","",ROUND($I6192,4))</f>
        <v>0.153</v>
      </c>
      <c r="L6192" s="134">
        <f>IF('2-E-Communication'!$AN$67="no","",ROUND($I6192,4))</f>
        <v>0.153</v>
      </c>
      <c r="M6192" s="134">
        <f>IF('2-E-Communication'!$AN$68="no","",ROUND($I6192,4))</f>
        <v>0.153</v>
      </c>
    </row>
    <row r="6193" spans="9:13" x14ac:dyDescent="0.25">
      <c r="I6193" s="134">
        <f t="shared" si="290"/>
        <v>0.15400000000000011</v>
      </c>
      <c r="J6193" s="134">
        <f>IF('2-E-Communication'!$AN$65="no","",ROUND($I6193,4))</f>
        <v>0.154</v>
      </c>
      <c r="K6193" s="134">
        <f>IF('2-E-Communication'!$AN$66="no","",ROUND($I6193,4))</f>
        <v>0.154</v>
      </c>
      <c r="L6193" s="134">
        <f>IF('2-E-Communication'!$AN$67="no","",ROUND($I6193,4))</f>
        <v>0.154</v>
      </c>
      <c r="M6193" s="134">
        <f>IF('2-E-Communication'!$AN$68="no","",ROUND($I6193,4))</f>
        <v>0.154</v>
      </c>
    </row>
    <row r="6194" spans="9:13" x14ac:dyDescent="0.25">
      <c r="I6194" s="134">
        <f t="shared" si="290"/>
        <v>0.15500000000000011</v>
      </c>
      <c r="J6194" s="134">
        <f>IF('2-E-Communication'!$AN$65="no","",ROUND($I6194,4))</f>
        <v>0.155</v>
      </c>
      <c r="K6194" s="134">
        <f>IF('2-E-Communication'!$AN$66="no","",ROUND($I6194,4))</f>
        <v>0.155</v>
      </c>
      <c r="L6194" s="134">
        <f>IF('2-E-Communication'!$AN$67="no","",ROUND($I6194,4))</f>
        <v>0.155</v>
      </c>
      <c r="M6194" s="134">
        <f>IF('2-E-Communication'!$AN$68="no","",ROUND($I6194,4))</f>
        <v>0.155</v>
      </c>
    </row>
    <row r="6195" spans="9:13" x14ac:dyDescent="0.25">
      <c r="I6195" s="134">
        <f t="shared" si="290"/>
        <v>0.15600000000000011</v>
      </c>
      <c r="J6195" s="134">
        <f>IF('2-E-Communication'!$AN$65="no","",ROUND($I6195,4))</f>
        <v>0.156</v>
      </c>
      <c r="K6195" s="134">
        <f>IF('2-E-Communication'!$AN$66="no","",ROUND($I6195,4))</f>
        <v>0.156</v>
      </c>
      <c r="L6195" s="134">
        <f>IF('2-E-Communication'!$AN$67="no","",ROUND($I6195,4))</f>
        <v>0.156</v>
      </c>
      <c r="M6195" s="134">
        <f>IF('2-E-Communication'!$AN$68="no","",ROUND($I6195,4))</f>
        <v>0.156</v>
      </c>
    </row>
    <row r="6196" spans="9:13" x14ac:dyDescent="0.25">
      <c r="I6196" s="134">
        <f t="shared" si="290"/>
        <v>0.15700000000000011</v>
      </c>
      <c r="J6196" s="134">
        <f>IF('2-E-Communication'!$AN$65="no","",ROUND($I6196,4))</f>
        <v>0.157</v>
      </c>
      <c r="K6196" s="134">
        <f>IF('2-E-Communication'!$AN$66="no","",ROUND($I6196,4))</f>
        <v>0.157</v>
      </c>
      <c r="L6196" s="134">
        <f>IF('2-E-Communication'!$AN$67="no","",ROUND($I6196,4))</f>
        <v>0.157</v>
      </c>
      <c r="M6196" s="134">
        <f>IF('2-E-Communication'!$AN$68="no","",ROUND($I6196,4))</f>
        <v>0.157</v>
      </c>
    </row>
    <row r="6197" spans="9:13" x14ac:dyDescent="0.25">
      <c r="I6197" s="134">
        <f t="shared" si="290"/>
        <v>0.15800000000000011</v>
      </c>
      <c r="J6197" s="134">
        <f>IF('2-E-Communication'!$AN$65="no","",ROUND($I6197,4))</f>
        <v>0.158</v>
      </c>
      <c r="K6197" s="134">
        <f>IF('2-E-Communication'!$AN$66="no","",ROUND($I6197,4))</f>
        <v>0.158</v>
      </c>
      <c r="L6197" s="134">
        <f>IF('2-E-Communication'!$AN$67="no","",ROUND($I6197,4))</f>
        <v>0.158</v>
      </c>
      <c r="M6197" s="134">
        <f>IF('2-E-Communication'!$AN$68="no","",ROUND($I6197,4))</f>
        <v>0.158</v>
      </c>
    </row>
    <row r="6198" spans="9:13" x14ac:dyDescent="0.25">
      <c r="I6198" s="134">
        <f t="shared" si="290"/>
        <v>0.15900000000000011</v>
      </c>
      <c r="J6198" s="134">
        <f>IF('2-E-Communication'!$AN$65="no","",ROUND($I6198,4))</f>
        <v>0.159</v>
      </c>
      <c r="K6198" s="134">
        <f>IF('2-E-Communication'!$AN$66="no","",ROUND($I6198,4))</f>
        <v>0.159</v>
      </c>
      <c r="L6198" s="134">
        <f>IF('2-E-Communication'!$AN$67="no","",ROUND($I6198,4))</f>
        <v>0.159</v>
      </c>
      <c r="M6198" s="134">
        <f>IF('2-E-Communication'!$AN$68="no","",ROUND($I6198,4))</f>
        <v>0.159</v>
      </c>
    </row>
    <row r="6199" spans="9:13" x14ac:dyDescent="0.25">
      <c r="I6199" s="134">
        <f t="shared" si="290"/>
        <v>0.16000000000000011</v>
      </c>
      <c r="J6199" s="134">
        <f>IF('2-E-Communication'!$AN$65="no","",ROUND($I6199,4))</f>
        <v>0.16</v>
      </c>
      <c r="K6199" s="134">
        <f>IF('2-E-Communication'!$AN$66="no","",ROUND($I6199,4))</f>
        <v>0.16</v>
      </c>
      <c r="L6199" s="134">
        <f>IF('2-E-Communication'!$AN$67="no","",ROUND($I6199,4))</f>
        <v>0.16</v>
      </c>
      <c r="M6199" s="134">
        <f>IF('2-E-Communication'!$AN$68="no","",ROUND($I6199,4))</f>
        <v>0.16</v>
      </c>
    </row>
    <row r="6200" spans="9:13" x14ac:dyDescent="0.25">
      <c r="I6200" s="134">
        <f t="shared" si="290"/>
        <v>0.16100000000000012</v>
      </c>
      <c r="J6200" s="134">
        <f>IF('2-E-Communication'!$AN$65="no","",ROUND($I6200,4))</f>
        <v>0.161</v>
      </c>
      <c r="K6200" s="134">
        <f>IF('2-E-Communication'!$AN$66="no","",ROUND($I6200,4))</f>
        <v>0.161</v>
      </c>
      <c r="L6200" s="134">
        <f>IF('2-E-Communication'!$AN$67="no","",ROUND($I6200,4))</f>
        <v>0.161</v>
      </c>
      <c r="M6200" s="134">
        <f>IF('2-E-Communication'!$AN$68="no","",ROUND($I6200,4))</f>
        <v>0.161</v>
      </c>
    </row>
    <row r="6201" spans="9:13" x14ac:dyDescent="0.25">
      <c r="I6201" s="134">
        <f t="shared" si="290"/>
        <v>0.16200000000000012</v>
      </c>
      <c r="J6201" s="134">
        <f>IF('2-E-Communication'!$AN$65="no","",ROUND($I6201,4))</f>
        <v>0.16200000000000001</v>
      </c>
      <c r="K6201" s="134">
        <f>IF('2-E-Communication'!$AN$66="no","",ROUND($I6201,4))</f>
        <v>0.16200000000000001</v>
      </c>
      <c r="L6201" s="134">
        <f>IF('2-E-Communication'!$AN$67="no","",ROUND($I6201,4))</f>
        <v>0.16200000000000001</v>
      </c>
      <c r="M6201" s="134">
        <f>IF('2-E-Communication'!$AN$68="no","",ROUND($I6201,4))</f>
        <v>0.16200000000000001</v>
      </c>
    </row>
    <row r="6202" spans="9:13" x14ac:dyDescent="0.25">
      <c r="I6202" s="134">
        <f t="shared" si="290"/>
        <v>0.16300000000000012</v>
      </c>
      <c r="J6202" s="134">
        <f>IF('2-E-Communication'!$AN$65="no","",ROUND($I6202,4))</f>
        <v>0.16300000000000001</v>
      </c>
      <c r="K6202" s="134">
        <f>IF('2-E-Communication'!$AN$66="no","",ROUND($I6202,4))</f>
        <v>0.16300000000000001</v>
      </c>
      <c r="L6202" s="134">
        <f>IF('2-E-Communication'!$AN$67="no","",ROUND($I6202,4))</f>
        <v>0.16300000000000001</v>
      </c>
      <c r="M6202" s="134">
        <f>IF('2-E-Communication'!$AN$68="no","",ROUND($I6202,4))</f>
        <v>0.16300000000000001</v>
      </c>
    </row>
    <row r="6203" spans="9:13" x14ac:dyDescent="0.25">
      <c r="I6203" s="134">
        <f t="shared" si="290"/>
        <v>0.16400000000000012</v>
      </c>
      <c r="J6203" s="134">
        <f>IF('2-E-Communication'!$AN$65="no","",ROUND($I6203,4))</f>
        <v>0.16400000000000001</v>
      </c>
      <c r="K6203" s="134">
        <f>IF('2-E-Communication'!$AN$66="no","",ROUND($I6203,4))</f>
        <v>0.16400000000000001</v>
      </c>
      <c r="L6203" s="134">
        <f>IF('2-E-Communication'!$AN$67="no","",ROUND($I6203,4))</f>
        <v>0.16400000000000001</v>
      </c>
      <c r="M6203" s="134">
        <f>IF('2-E-Communication'!$AN$68="no","",ROUND($I6203,4))</f>
        <v>0.16400000000000001</v>
      </c>
    </row>
    <row r="6204" spans="9:13" x14ac:dyDescent="0.25">
      <c r="I6204" s="134">
        <f t="shared" si="290"/>
        <v>0.16500000000000012</v>
      </c>
      <c r="J6204" s="134">
        <f>IF('2-E-Communication'!$AN$65="no","",ROUND($I6204,4))</f>
        <v>0.16500000000000001</v>
      </c>
      <c r="K6204" s="134">
        <f>IF('2-E-Communication'!$AN$66="no","",ROUND($I6204,4))</f>
        <v>0.16500000000000001</v>
      </c>
      <c r="L6204" s="134">
        <f>IF('2-E-Communication'!$AN$67="no","",ROUND($I6204,4))</f>
        <v>0.16500000000000001</v>
      </c>
      <c r="M6204" s="134">
        <f>IF('2-E-Communication'!$AN$68="no","",ROUND($I6204,4))</f>
        <v>0.16500000000000001</v>
      </c>
    </row>
    <row r="6205" spans="9:13" x14ac:dyDescent="0.25">
      <c r="I6205" s="134">
        <f t="shared" si="290"/>
        <v>0.16600000000000012</v>
      </c>
      <c r="J6205" s="134">
        <f>IF('2-E-Communication'!$AN$65="no","",ROUND($I6205,4))</f>
        <v>0.16600000000000001</v>
      </c>
      <c r="K6205" s="134">
        <f>IF('2-E-Communication'!$AN$66="no","",ROUND($I6205,4))</f>
        <v>0.16600000000000001</v>
      </c>
      <c r="L6205" s="134">
        <f>IF('2-E-Communication'!$AN$67="no","",ROUND($I6205,4))</f>
        <v>0.16600000000000001</v>
      </c>
      <c r="M6205" s="134">
        <f>IF('2-E-Communication'!$AN$68="no","",ROUND($I6205,4))</f>
        <v>0.16600000000000001</v>
      </c>
    </row>
    <row r="6206" spans="9:13" x14ac:dyDescent="0.25">
      <c r="I6206" s="134">
        <f t="shared" si="290"/>
        <v>0.16700000000000012</v>
      </c>
      <c r="J6206" s="134">
        <f>IF('2-E-Communication'!$AN$65="no","",ROUND($I6206,4))</f>
        <v>0.16700000000000001</v>
      </c>
      <c r="K6206" s="134">
        <f>IF('2-E-Communication'!$AN$66="no","",ROUND($I6206,4))</f>
        <v>0.16700000000000001</v>
      </c>
      <c r="L6206" s="134">
        <f>IF('2-E-Communication'!$AN$67="no","",ROUND($I6206,4))</f>
        <v>0.16700000000000001</v>
      </c>
      <c r="M6206" s="134">
        <f>IF('2-E-Communication'!$AN$68="no","",ROUND($I6206,4))</f>
        <v>0.16700000000000001</v>
      </c>
    </row>
    <row r="6207" spans="9:13" x14ac:dyDescent="0.25">
      <c r="I6207" s="134">
        <f t="shared" si="290"/>
        <v>0.16800000000000012</v>
      </c>
      <c r="J6207" s="134">
        <f>IF('2-E-Communication'!$AN$65="no","",ROUND($I6207,4))</f>
        <v>0.16800000000000001</v>
      </c>
      <c r="K6207" s="134">
        <f>IF('2-E-Communication'!$AN$66="no","",ROUND($I6207,4))</f>
        <v>0.16800000000000001</v>
      </c>
      <c r="L6207" s="134">
        <f>IF('2-E-Communication'!$AN$67="no","",ROUND($I6207,4))</f>
        <v>0.16800000000000001</v>
      </c>
      <c r="M6207" s="134">
        <f>IF('2-E-Communication'!$AN$68="no","",ROUND($I6207,4))</f>
        <v>0.16800000000000001</v>
      </c>
    </row>
    <row r="6208" spans="9:13" x14ac:dyDescent="0.25">
      <c r="I6208" s="134">
        <f t="shared" si="290"/>
        <v>0.16900000000000012</v>
      </c>
      <c r="J6208" s="134">
        <f>IF('2-E-Communication'!$AN$65="no","",ROUND($I6208,4))</f>
        <v>0.16900000000000001</v>
      </c>
      <c r="K6208" s="134">
        <f>IF('2-E-Communication'!$AN$66="no","",ROUND($I6208,4))</f>
        <v>0.16900000000000001</v>
      </c>
      <c r="L6208" s="134">
        <f>IF('2-E-Communication'!$AN$67="no","",ROUND($I6208,4))</f>
        <v>0.16900000000000001</v>
      </c>
      <c r="M6208" s="134">
        <f>IF('2-E-Communication'!$AN$68="no","",ROUND($I6208,4))</f>
        <v>0.16900000000000001</v>
      </c>
    </row>
    <row r="6209" spans="9:13" x14ac:dyDescent="0.25">
      <c r="I6209" s="134">
        <f t="shared" si="290"/>
        <v>0.17000000000000012</v>
      </c>
      <c r="J6209" s="134">
        <f>IF('2-E-Communication'!$AN$65="no","",ROUND($I6209,4))</f>
        <v>0.17</v>
      </c>
      <c r="K6209" s="134">
        <f>IF('2-E-Communication'!$AN$66="no","",ROUND($I6209,4))</f>
        <v>0.17</v>
      </c>
      <c r="L6209" s="134">
        <f>IF('2-E-Communication'!$AN$67="no","",ROUND($I6209,4))</f>
        <v>0.17</v>
      </c>
      <c r="M6209" s="134">
        <f>IF('2-E-Communication'!$AN$68="no","",ROUND($I6209,4))</f>
        <v>0.17</v>
      </c>
    </row>
    <row r="6210" spans="9:13" x14ac:dyDescent="0.25">
      <c r="I6210" s="134">
        <f t="shared" si="290"/>
        <v>0.17100000000000012</v>
      </c>
      <c r="J6210" s="134">
        <f>IF('2-E-Communication'!$AN$65="no","",ROUND($I6210,4))</f>
        <v>0.17100000000000001</v>
      </c>
      <c r="K6210" s="134">
        <f>IF('2-E-Communication'!$AN$66="no","",ROUND($I6210,4))</f>
        <v>0.17100000000000001</v>
      </c>
      <c r="L6210" s="134">
        <f>IF('2-E-Communication'!$AN$67="no","",ROUND($I6210,4))</f>
        <v>0.17100000000000001</v>
      </c>
      <c r="M6210" s="134">
        <f>IF('2-E-Communication'!$AN$68="no","",ROUND($I6210,4))</f>
        <v>0.17100000000000001</v>
      </c>
    </row>
    <row r="6211" spans="9:13" x14ac:dyDescent="0.25">
      <c r="I6211" s="134">
        <f t="shared" si="290"/>
        <v>0.17200000000000013</v>
      </c>
      <c r="J6211" s="134">
        <f>IF('2-E-Communication'!$AN$65="no","",ROUND($I6211,4))</f>
        <v>0.17199999999999999</v>
      </c>
      <c r="K6211" s="134">
        <f>IF('2-E-Communication'!$AN$66="no","",ROUND($I6211,4))</f>
        <v>0.17199999999999999</v>
      </c>
      <c r="L6211" s="134">
        <f>IF('2-E-Communication'!$AN$67="no","",ROUND($I6211,4))</f>
        <v>0.17199999999999999</v>
      </c>
      <c r="M6211" s="134">
        <f>IF('2-E-Communication'!$AN$68="no","",ROUND($I6211,4))</f>
        <v>0.17199999999999999</v>
      </c>
    </row>
    <row r="6212" spans="9:13" x14ac:dyDescent="0.25">
      <c r="I6212" s="134">
        <f t="shared" si="290"/>
        <v>0.17300000000000013</v>
      </c>
      <c r="J6212" s="134">
        <f>IF('2-E-Communication'!$AN$65="no","",ROUND($I6212,4))</f>
        <v>0.17299999999999999</v>
      </c>
      <c r="K6212" s="134">
        <f>IF('2-E-Communication'!$AN$66="no","",ROUND($I6212,4))</f>
        <v>0.17299999999999999</v>
      </c>
      <c r="L6212" s="134">
        <f>IF('2-E-Communication'!$AN$67="no","",ROUND($I6212,4))</f>
        <v>0.17299999999999999</v>
      </c>
      <c r="M6212" s="134">
        <f>IF('2-E-Communication'!$AN$68="no","",ROUND($I6212,4))</f>
        <v>0.17299999999999999</v>
      </c>
    </row>
    <row r="6213" spans="9:13" x14ac:dyDescent="0.25">
      <c r="I6213" s="134">
        <f t="shared" si="290"/>
        <v>0.17400000000000013</v>
      </c>
      <c r="J6213" s="134">
        <f>IF('2-E-Communication'!$AN$65="no","",ROUND($I6213,4))</f>
        <v>0.17399999999999999</v>
      </c>
      <c r="K6213" s="134">
        <f>IF('2-E-Communication'!$AN$66="no","",ROUND($I6213,4))</f>
        <v>0.17399999999999999</v>
      </c>
      <c r="L6213" s="134">
        <f>IF('2-E-Communication'!$AN$67="no","",ROUND($I6213,4))</f>
        <v>0.17399999999999999</v>
      </c>
      <c r="M6213" s="134">
        <f>IF('2-E-Communication'!$AN$68="no","",ROUND($I6213,4))</f>
        <v>0.17399999999999999</v>
      </c>
    </row>
    <row r="6214" spans="9:13" x14ac:dyDescent="0.25">
      <c r="I6214" s="134">
        <f t="shared" si="290"/>
        <v>0.17500000000000013</v>
      </c>
      <c r="J6214" s="134">
        <f>IF('2-E-Communication'!$AN$65="no","",ROUND($I6214,4))</f>
        <v>0.17499999999999999</v>
      </c>
      <c r="K6214" s="134">
        <f>IF('2-E-Communication'!$AN$66="no","",ROUND($I6214,4))</f>
        <v>0.17499999999999999</v>
      </c>
      <c r="L6214" s="134">
        <f>IF('2-E-Communication'!$AN$67="no","",ROUND($I6214,4))</f>
        <v>0.17499999999999999</v>
      </c>
      <c r="M6214" s="134">
        <f>IF('2-E-Communication'!$AN$68="no","",ROUND($I6214,4))</f>
        <v>0.17499999999999999</v>
      </c>
    </row>
    <row r="6215" spans="9:13" x14ac:dyDescent="0.25">
      <c r="I6215" s="134">
        <f t="shared" si="290"/>
        <v>0.17600000000000013</v>
      </c>
      <c r="J6215" s="134">
        <f>IF('2-E-Communication'!$AN$65="no","",ROUND($I6215,4))</f>
        <v>0.17599999999999999</v>
      </c>
      <c r="K6215" s="134">
        <f>IF('2-E-Communication'!$AN$66="no","",ROUND($I6215,4))</f>
        <v>0.17599999999999999</v>
      </c>
      <c r="L6215" s="134">
        <f>IF('2-E-Communication'!$AN$67="no","",ROUND($I6215,4))</f>
        <v>0.17599999999999999</v>
      </c>
      <c r="M6215" s="134">
        <f>IF('2-E-Communication'!$AN$68="no","",ROUND($I6215,4))</f>
        <v>0.17599999999999999</v>
      </c>
    </row>
    <row r="6216" spans="9:13" x14ac:dyDescent="0.25">
      <c r="I6216" s="134">
        <f t="shared" si="290"/>
        <v>0.17700000000000013</v>
      </c>
      <c r="J6216" s="134">
        <f>IF('2-E-Communication'!$AN$65="no","",ROUND($I6216,4))</f>
        <v>0.17699999999999999</v>
      </c>
      <c r="K6216" s="134">
        <f>IF('2-E-Communication'!$AN$66="no","",ROUND($I6216,4))</f>
        <v>0.17699999999999999</v>
      </c>
      <c r="L6216" s="134">
        <f>IF('2-E-Communication'!$AN$67="no","",ROUND($I6216,4))</f>
        <v>0.17699999999999999</v>
      </c>
      <c r="M6216" s="134">
        <f>IF('2-E-Communication'!$AN$68="no","",ROUND($I6216,4))</f>
        <v>0.17699999999999999</v>
      </c>
    </row>
    <row r="6217" spans="9:13" x14ac:dyDescent="0.25">
      <c r="I6217" s="134">
        <f t="shared" si="290"/>
        <v>0.17800000000000013</v>
      </c>
      <c r="J6217" s="134">
        <f>IF('2-E-Communication'!$AN$65="no","",ROUND($I6217,4))</f>
        <v>0.17799999999999999</v>
      </c>
      <c r="K6217" s="134">
        <f>IF('2-E-Communication'!$AN$66="no","",ROUND($I6217,4))</f>
        <v>0.17799999999999999</v>
      </c>
      <c r="L6217" s="134">
        <f>IF('2-E-Communication'!$AN$67="no","",ROUND($I6217,4))</f>
        <v>0.17799999999999999</v>
      </c>
      <c r="M6217" s="134">
        <f>IF('2-E-Communication'!$AN$68="no","",ROUND($I6217,4))</f>
        <v>0.17799999999999999</v>
      </c>
    </row>
    <row r="6218" spans="9:13" x14ac:dyDescent="0.25">
      <c r="I6218" s="134">
        <f t="shared" si="290"/>
        <v>0.17900000000000013</v>
      </c>
      <c r="J6218" s="134">
        <f>IF('2-E-Communication'!$AN$65="no","",ROUND($I6218,4))</f>
        <v>0.17899999999999999</v>
      </c>
      <c r="K6218" s="134">
        <f>IF('2-E-Communication'!$AN$66="no","",ROUND($I6218,4))</f>
        <v>0.17899999999999999</v>
      </c>
      <c r="L6218" s="134">
        <f>IF('2-E-Communication'!$AN$67="no","",ROUND($I6218,4))</f>
        <v>0.17899999999999999</v>
      </c>
      <c r="M6218" s="134">
        <f>IF('2-E-Communication'!$AN$68="no","",ROUND($I6218,4))</f>
        <v>0.17899999999999999</v>
      </c>
    </row>
    <row r="6219" spans="9:13" x14ac:dyDescent="0.25">
      <c r="I6219" s="134">
        <f t="shared" si="290"/>
        <v>0.18000000000000013</v>
      </c>
      <c r="J6219" s="134">
        <f>IF('2-E-Communication'!$AN$65="no","",ROUND($I6219,4))</f>
        <v>0.18</v>
      </c>
      <c r="K6219" s="134">
        <f>IF('2-E-Communication'!$AN$66="no","",ROUND($I6219,4))</f>
        <v>0.18</v>
      </c>
      <c r="L6219" s="134">
        <f>IF('2-E-Communication'!$AN$67="no","",ROUND($I6219,4))</f>
        <v>0.18</v>
      </c>
      <c r="M6219" s="134">
        <f>IF('2-E-Communication'!$AN$68="no","",ROUND($I6219,4))</f>
        <v>0.18</v>
      </c>
    </row>
    <row r="6220" spans="9:13" x14ac:dyDescent="0.25">
      <c r="I6220" s="134">
        <f t="shared" si="290"/>
        <v>0.18100000000000013</v>
      </c>
      <c r="J6220" s="134">
        <f>IF('2-E-Communication'!$AN$65="no","",ROUND($I6220,4))</f>
        <v>0.18099999999999999</v>
      </c>
      <c r="K6220" s="134">
        <f>IF('2-E-Communication'!$AN$66="no","",ROUND($I6220,4))</f>
        <v>0.18099999999999999</v>
      </c>
      <c r="L6220" s="134">
        <f>IF('2-E-Communication'!$AN$67="no","",ROUND($I6220,4))</f>
        <v>0.18099999999999999</v>
      </c>
      <c r="M6220" s="134">
        <f>IF('2-E-Communication'!$AN$68="no","",ROUND($I6220,4))</f>
        <v>0.18099999999999999</v>
      </c>
    </row>
    <row r="6221" spans="9:13" x14ac:dyDescent="0.25">
      <c r="I6221" s="134">
        <f t="shared" si="290"/>
        <v>0.18200000000000013</v>
      </c>
      <c r="J6221" s="134">
        <f>IF('2-E-Communication'!$AN$65="no","",ROUND($I6221,4))</f>
        <v>0.182</v>
      </c>
      <c r="K6221" s="134">
        <f>IF('2-E-Communication'!$AN$66="no","",ROUND($I6221,4))</f>
        <v>0.182</v>
      </c>
      <c r="L6221" s="134">
        <f>IF('2-E-Communication'!$AN$67="no","",ROUND($I6221,4))</f>
        <v>0.182</v>
      </c>
      <c r="M6221" s="134">
        <f>IF('2-E-Communication'!$AN$68="no","",ROUND($I6221,4))</f>
        <v>0.182</v>
      </c>
    </row>
    <row r="6222" spans="9:13" x14ac:dyDescent="0.25">
      <c r="I6222" s="134">
        <f t="shared" si="290"/>
        <v>0.18300000000000013</v>
      </c>
      <c r="J6222" s="134">
        <f>IF('2-E-Communication'!$AN$65="no","",ROUND($I6222,4))</f>
        <v>0.183</v>
      </c>
      <c r="K6222" s="134">
        <f>IF('2-E-Communication'!$AN$66="no","",ROUND($I6222,4))</f>
        <v>0.183</v>
      </c>
      <c r="L6222" s="134">
        <f>IF('2-E-Communication'!$AN$67="no","",ROUND($I6222,4))</f>
        <v>0.183</v>
      </c>
      <c r="M6222" s="134">
        <f>IF('2-E-Communication'!$AN$68="no","",ROUND($I6222,4))</f>
        <v>0.183</v>
      </c>
    </row>
    <row r="6223" spans="9:13" x14ac:dyDescent="0.25">
      <c r="I6223" s="134">
        <f t="shared" si="290"/>
        <v>0.18400000000000014</v>
      </c>
      <c r="J6223" s="134">
        <f>IF('2-E-Communication'!$AN$65="no","",ROUND($I6223,4))</f>
        <v>0.184</v>
      </c>
      <c r="K6223" s="134">
        <f>IF('2-E-Communication'!$AN$66="no","",ROUND($I6223,4))</f>
        <v>0.184</v>
      </c>
      <c r="L6223" s="134">
        <f>IF('2-E-Communication'!$AN$67="no","",ROUND($I6223,4))</f>
        <v>0.184</v>
      </c>
      <c r="M6223" s="134">
        <f>IF('2-E-Communication'!$AN$68="no","",ROUND($I6223,4))</f>
        <v>0.184</v>
      </c>
    </row>
    <row r="6224" spans="9:13" x14ac:dyDescent="0.25">
      <c r="I6224" s="134">
        <f t="shared" ref="I6224:I6287" si="291">I6223+0.001</f>
        <v>0.18500000000000014</v>
      </c>
      <c r="J6224" s="134">
        <f>IF('2-E-Communication'!$AN$65="no","",ROUND($I6224,4))</f>
        <v>0.185</v>
      </c>
      <c r="K6224" s="134">
        <f>IF('2-E-Communication'!$AN$66="no","",ROUND($I6224,4))</f>
        <v>0.185</v>
      </c>
      <c r="L6224" s="134">
        <f>IF('2-E-Communication'!$AN$67="no","",ROUND($I6224,4))</f>
        <v>0.185</v>
      </c>
      <c r="M6224" s="134">
        <f>IF('2-E-Communication'!$AN$68="no","",ROUND($I6224,4))</f>
        <v>0.185</v>
      </c>
    </row>
    <row r="6225" spans="9:13" x14ac:dyDescent="0.25">
      <c r="I6225" s="134">
        <f t="shared" si="291"/>
        <v>0.18600000000000014</v>
      </c>
      <c r="J6225" s="134">
        <f>IF('2-E-Communication'!$AN$65="no","",ROUND($I6225,4))</f>
        <v>0.186</v>
      </c>
      <c r="K6225" s="134">
        <f>IF('2-E-Communication'!$AN$66="no","",ROUND($I6225,4))</f>
        <v>0.186</v>
      </c>
      <c r="L6225" s="134">
        <f>IF('2-E-Communication'!$AN$67="no","",ROUND($I6225,4))</f>
        <v>0.186</v>
      </c>
      <c r="M6225" s="134">
        <f>IF('2-E-Communication'!$AN$68="no","",ROUND($I6225,4))</f>
        <v>0.186</v>
      </c>
    </row>
    <row r="6226" spans="9:13" x14ac:dyDescent="0.25">
      <c r="I6226" s="134">
        <f t="shared" si="291"/>
        <v>0.18700000000000014</v>
      </c>
      <c r="J6226" s="134">
        <f>IF('2-E-Communication'!$AN$65="no","",ROUND($I6226,4))</f>
        <v>0.187</v>
      </c>
      <c r="K6226" s="134">
        <f>IF('2-E-Communication'!$AN$66="no","",ROUND($I6226,4))</f>
        <v>0.187</v>
      </c>
      <c r="L6226" s="134">
        <f>IF('2-E-Communication'!$AN$67="no","",ROUND($I6226,4))</f>
        <v>0.187</v>
      </c>
      <c r="M6226" s="134">
        <f>IF('2-E-Communication'!$AN$68="no","",ROUND($I6226,4))</f>
        <v>0.187</v>
      </c>
    </row>
    <row r="6227" spans="9:13" x14ac:dyDescent="0.25">
      <c r="I6227" s="134">
        <f t="shared" si="291"/>
        <v>0.18800000000000014</v>
      </c>
      <c r="J6227" s="134">
        <f>IF('2-E-Communication'!$AN$65="no","",ROUND($I6227,4))</f>
        <v>0.188</v>
      </c>
      <c r="K6227" s="134">
        <f>IF('2-E-Communication'!$AN$66="no","",ROUND($I6227,4))</f>
        <v>0.188</v>
      </c>
      <c r="L6227" s="134">
        <f>IF('2-E-Communication'!$AN$67="no","",ROUND($I6227,4))</f>
        <v>0.188</v>
      </c>
      <c r="M6227" s="134">
        <f>IF('2-E-Communication'!$AN$68="no","",ROUND($I6227,4))</f>
        <v>0.188</v>
      </c>
    </row>
    <row r="6228" spans="9:13" x14ac:dyDescent="0.25">
      <c r="I6228" s="134">
        <f t="shared" si="291"/>
        <v>0.18900000000000014</v>
      </c>
      <c r="J6228" s="134">
        <f>IF('2-E-Communication'!$AN$65="no","",ROUND($I6228,4))</f>
        <v>0.189</v>
      </c>
      <c r="K6228" s="134">
        <f>IF('2-E-Communication'!$AN$66="no","",ROUND($I6228,4))</f>
        <v>0.189</v>
      </c>
      <c r="L6228" s="134">
        <f>IF('2-E-Communication'!$AN$67="no","",ROUND($I6228,4))</f>
        <v>0.189</v>
      </c>
      <c r="M6228" s="134">
        <f>IF('2-E-Communication'!$AN$68="no","",ROUND($I6228,4))</f>
        <v>0.189</v>
      </c>
    </row>
    <row r="6229" spans="9:13" x14ac:dyDescent="0.25">
      <c r="I6229" s="134">
        <f t="shared" si="291"/>
        <v>0.19000000000000014</v>
      </c>
      <c r="J6229" s="134">
        <f>IF('2-E-Communication'!$AN$65="no","",ROUND($I6229,4))</f>
        <v>0.19</v>
      </c>
      <c r="K6229" s="134">
        <f>IF('2-E-Communication'!$AN$66="no","",ROUND($I6229,4))</f>
        <v>0.19</v>
      </c>
      <c r="L6229" s="134">
        <f>IF('2-E-Communication'!$AN$67="no","",ROUND($I6229,4))</f>
        <v>0.19</v>
      </c>
      <c r="M6229" s="134">
        <f>IF('2-E-Communication'!$AN$68="no","",ROUND($I6229,4))</f>
        <v>0.19</v>
      </c>
    </row>
    <row r="6230" spans="9:13" x14ac:dyDescent="0.25">
      <c r="I6230" s="134">
        <f t="shared" si="291"/>
        <v>0.19100000000000014</v>
      </c>
      <c r="J6230" s="134">
        <f>IF('2-E-Communication'!$AN$65="no","",ROUND($I6230,4))</f>
        <v>0.191</v>
      </c>
      <c r="K6230" s="134">
        <f>IF('2-E-Communication'!$AN$66="no","",ROUND($I6230,4))</f>
        <v>0.191</v>
      </c>
      <c r="L6230" s="134">
        <f>IF('2-E-Communication'!$AN$67="no","",ROUND($I6230,4))</f>
        <v>0.191</v>
      </c>
      <c r="M6230" s="134">
        <f>IF('2-E-Communication'!$AN$68="no","",ROUND($I6230,4))</f>
        <v>0.191</v>
      </c>
    </row>
    <row r="6231" spans="9:13" x14ac:dyDescent="0.25">
      <c r="I6231" s="134">
        <f t="shared" si="291"/>
        <v>0.19200000000000014</v>
      </c>
      <c r="J6231" s="134">
        <f>IF('2-E-Communication'!$AN$65="no","",ROUND($I6231,4))</f>
        <v>0.192</v>
      </c>
      <c r="K6231" s="134">
        <f>IF('2-E-Communication'!$AN$66="no","",ROUND($I6231,4))</f>
        <v>0.192</v>
      </c>
      <c r="L6231" s="134">
        <f>IF('2-E-Communication'!$AN$67="no","",ROUND($I6231,4))</f>
        <v>0.192</v>
      </c>
      <c r="M6231" s="134">
        <f>IF('2-E-Communication'!$AN$68="no","",ROUND($I6231,4))</f>
        <v>0.192</v>
      </c>
    </row>
    <row r="6232" spans="9:13" x14ac:dyDescent="0.25">
      <c r="I6232" s="134">
        <f t="shared" si="291"/>
        <v>0.19300000000000014</v>
      </c>
      <c r="J6232" s="134">
        <f>IF('2-E-Communication'!$AN$65="no","",ROUND($I6232,4))</f>
        <v>0.193</v>
      </c>
      <c r="K6232" s="134">
        <f>IF('2-E-Communication'!$AN$66="no","",ROUND($I6232,4))</f>
        <v>0.193</v>
      </c>
      <c r="L6232" s="134">
        <f>IF('2-E-Communication'!$AN$67="no","",ROUND($I6232,4))</f>
        <v>0.193</v>
      </c>
      <c r="M6232" s="134">
        <f>IF('2-E-Communication'!$AN$68="no","",ROUND($I6232,4))</f>
        <v>0.193</v>
      </c>
    </row>
    <row r="6233" spans="9:13" x14ac:dyDescent="0.25">
      <c r="I6233" s="134">
        <f t="shared" si="291"/>
        <v>0.19400000000000014</v>
      </c>
      <c r="J6233" s="134">
        <f>IF('2-E-Communication'!$AN$65="no","",ROUND($I6233,4))</f>
        <v>0.19400000000000001</v>
      </c>
      <c r="K6233" s="134">
        <f>IF('2-E-Communication'!$AN$66="no","",ROUND($I6233,4))</f>
        <v>0.19400000000000001</v>
      </c>
      <c r="L6233" s="134">
        <f>IF('2-E-Communication'!$AN$67="no","",ROUND($I6233,4))</f>
        <v>0.19400000000000001</v>
      </c>
      <c r="M6233" s="134">
        <f>IF('2-E-Communication'!$AN$68="no","",ROUND($I6233,4))</f>
        <v>0.19400000000000001</v>
      </c>
    </row>
    <row r="6234" spans="9:13" x14ac:dyDescent="0.25">
      <c r="I6234" s="134">
        <f t="shared" si="291"/>
        <v>0.19500000000000015</v>
      </c>
      <c r="J6234" s="134">
        <f>IF('2-E-Communication'!$AN$65="no","",ROUND($I6234,4))</f>
        <v>0.19500000000000001</v>
      </c>
      <c r="K6234" s="134">
        <f>IF('2-E-Communication'!$AN$66="no","",ROUND($I6234,4))</f>
        <v>0.19500000000000001</v>
      </c>
      <c r="L6234" s="134">
        <f>IF('2-E-Communication'!$AN$67="no","",ROUND($I6234,4))</f>
        <v>0.19500000000000001</v>
      </c>
      <c r="M6234" s="134">
        <f>IF('2-E-Communication'!$AN$68="no","",ROUND($I6234,4))</f>
        <v>0.19500000000000001</v>
      </c>
    </row>
    <row r="6235" spans="9:13" x14ac:dyDescent="0.25">
      <c r="I6235" s="134">
        <f t="shared" si="291"/>
        <v>0.19600000000000015</v>
      </c>
      <c r="J6235" s="134">
        <f>IF('2-E-Communication'!$AN$65="no","",ROUND($I6235,4))</f>
        <v>0.19600000000000001</v>
      </c>
      <c r="K6235" s="134">
        <f>IF('2-E-Communication'!$AN$66="no","",ROUND($I6235,4))</f>
        <v>0.19600000000000001</v>
      </c>
      <c r="L6235" s="134">
        <f>IF('2-E-Communication'!$AN$67="no","",ROUND($I6235,4))</f>
        <v>0.19600000000000001</v>
      </c>
      <c r="M6235" s="134">
        <f>IF('2-E-Communication'!$AN$68="no","",ROUND($I6235,4))</f>
        <v>0.19600000000000001</v>
      </c>
    </row>
    <row r="6236" spans="9:13" x14ac:dyDescent="0.25">
      <c r="I6236" s="134">
        <f t="shared" si="291"/>
        <v>0.19700000000000015</v>
      </c>
      <c r="J6236" s="134">
        <f>IF('2-E-Communication'!$AN$65="no","",ROUND($I6236,4))</f>
        <v>0.19700000000000001</v>
      </c>
      <c r="K6236" s="134">
        <f>IF('2-E-Communication'!$AN$66="no","",ROUND($I6236,4))</f>
        <v>0.19700000000000001</v>
      </c>
      <c r="L6236" s="134">
        <f>IF('2-E-Communication'!$AN$67="no","",ROUND($I6236,4))</f>
        <v>0.19700000000000001</v>
      </c>
      <c r="M6236" s="134">
        <f>IF('2-E-Communication'!$AN$68="no","",ROUND($I6236,4))</f>
        <v>0.19700000000000001</v>
      </c>
    </row>
    <row r="6237" spans="9:13" x14ac:dyDescent="0.25">
      <c r="I6237" s="134">
        <f t="shared" si="291"/>
        <v>0.19800000000000015</v>
      </c>
      <c r="J6237" s="134">
        <f>IF('2-E-Communication'!$AN$65="no","",ROUND($I6237,4))</f>
        <v>0.19800000000000001</v>
      </c>
      <c r="K6237" s="134">
        <f>IF('2-E-Communication'!$AN$66="no","",ROUND($I6237,4))</f>
        <v>0.19800000000000001</v>
      </c>
      <c r="L6237" s="134">
        <f>IF('2-E-Communication'!$AN$67="no","",ROUND($I6237,4))</f>
        <v>0.19800000000000001</v>
      </c>
      <c r="M6237" s="134">
        <f>IF('2-E-Communication'!$AN$68="no","",ROUND($I6237,4))</f>
        <v>0.19800000000000001</v>
      </c>
    </row>
    <row r="6238" spans="9:13" x14ac:dyDescent="0.25">
      <c r="I6238" s="134">
        <f t="shared" si="291"/>
        <v>0.19900000000000015</v>
      </c>
      <c r="J6238" s="134">
        <f>IF('2-E-Communication'!$AN$65="no","",ROUND($I6238,4))</f>
        <v>0.19900000000000001</v>
      </c>
      <c r="K6238" s="134">
        <f>IF('2-E-Communication'!$AN$66="no","",ROUND($I6238,4))</f>
        <v>0.19900000000000001</v>
      </c>
      <c r="L6238" s="134">
        <f>IF('2-E-Communication'!$AN$67="no","",ROUND($I6238,4))</f>
        <v>0.19900000000000001</v>
      </c>
      <c r="M6238" s="134">
        <f>IF('2-E-Communication'!$AN$68="no","",ROUND($I6238,4))</f>
        <v>0.19900000000000001</v>
      </c>
    </row>
    <row r="6239" spans="9:13" x14ac:dyDescent="0.25">
      <c r="I6239" s="134">
        <f t="shared" si="291"/>
        <v>0.20000000000000015</v>
      </c>
      <c r="J6239" s="134">
        <f>IF('2-E-Communication'!$AN$65="no","",ROUND($I6239,4))</f>
        <v>0.2</v>
      </c>
      <c r="K6239" s="134">
        <f>IF('2-E-Communication'!$AN$66="no","",ROUND($I6239,4))</f>
        <v>0.2</v>
      </c>
      <c r="L6239" s="134">
        <f>IF('2-E-Communication'!$AN$67="no","",ROUND($I6239,4))</f>
        <v>0.2</v>
      </c>
      <c r="M6239" s="134">
        <f>IF('2-E-Communication'!$AN$68="no","",ROUND($I6239,4))</f>
        <v>0.2</v>
      </c>
    </row>
    <row r="6240" spans="9:13" x14ac:dyDescent="0.25">
      <c r="I6240" s="134">
        <f t="shared" si="291"/>
        <v>0.20100000000000015</v>
      </c>
      <c r="J6240" s="134">
        <f>IF('2-E-Communication'!$AN$65="no","",ROUND($I6240,4))</f>
        <v>0.20100000000000001</v>
      </c>
      <c r="K6240" s="134">
        <f>IF('2-E-Communication'!$AN$66="no","",ROUND($I6240,4))</f>
        <v>0.20100000000000001</v>
      </c>
      <c r="L6240" s="134">
        <f>IF('2-E-Communication'!$AN$67="no","",ROUND($I6240,4))</f>
        <v>0.20100000000000001</v>
      </c>
      <c r="M6240" s="134">
        <f>IF('2-E-Communication'!$AN$68="no","",ROUND($I6240,4))</f>
        <v>0.20100000000000001</v>
      </c>
    </row>
    <row r="6241" spans="9:13" x14ac:dyDescent="0.25">
      <c r="I6241" s="134">
        <f t="shared" si="291"/>
        <v>0.20200000000000015</v>
      </c>
      <c r="J6241" s="134">
        <f>IF('2-E-Communication'!$AN$65="no","",ROUND($I6241,4))</f>
        <v>0.20200000000000001</v>
      </c>
      <c r="K6241" s="134">
        <f>IF('2-E-Communication'!$AN$66="no","",ROUND($I6241,4))</f>
        <v>0.20200000000000001</v>
      </c>
      <c r="L6241" s="134">
        <f>IF('2-E-Communication'!$AN$67="no","",ROUND($I6241,4))</f>
        <v>0.20200000000000001</v>
      </c>
      <c r="M6241" s="134">
        <f>IF('2-E-Communication'!$AN$68="no","",ROUND($I6241,4))</f>
        <v>0.20200000000000001</v>
      </c>
    </row>
    <row r="6242" spans="9:13" x14ac:dyDescent="0.25">
      <c r="I6242" s="134">
        <f t="shared" si="291"/>
        <v>0.20300000000000015</v>
      </c>
      <c r="J6242" s="134">
        <f>IF('2-E-Communication'!$AN$65="no","",ROUND($I6242,4))</f>
        <v>0.20300000000000001</v>
      </c>
      <c r="K6242" s="134">
        <f>IF('2-E-Communication'!$AN$66="no","",ROUND($I6242,4))</f>
        <v>0.20300000000000001</v>
      </c>
      <c r="L6242" s="134">
        <f>IF('2-E-Communication'!$AN$67="no","",ROUND($I6242,4))</f>
        <v>0.20300000000000001</v>
      </c>
      <c r="M6242" s="134">
        <f>IF('2-E-Communication'!$AN$68="no","",ROUND($I6242,4))</f>
        <v>0.20300000000000001</v>
      </c>
    </row>
    <row r="6243" spans="9:13" x14ac:dyDescent="0.25">
      <c r="I6243" s="134">
        <f t="shared" si="291"/>
        <v>0.20400000000000015</v>
      </c>
      <c r="J6243" s="134">
        <f>IF('2-E-Communication'!$AN$65="no","",ROUND($I6243,4))</f>
        <v>0.20399999999999999</v>
      </c>
      <c r="K6243" s="134">
        <f>IF('2-E-Communication'!$AN$66="no","",ROUND($I6243,4))</f>
        <v>0.20399999999999999</v>
      </c>
      <c r="L6243" s="134">
        <f>IF('2-E-Communication'!$AN$67="no","",ROUND($I6243,4))</f>
        <v>0.20399999999999999</v>
      </c>
      <c r="M6243" s="134">
        <f>IF('2-E-Communication'!$AN$68="no","",ROUND($I6243,4))</f>
        <v>0.20399999999999999</v>
      </c>
    </row>
    <row r="6244" spans="9:13" x14ac:dyDescent="0.25">
      <c r="I6244" s="134">
        <f t="shared" si="291"/>
        <v>0.20500000000000015</v>
      </c>
      <c r="J6244" s="134">
        <f>IF('2-E-Communication'!$AN$65="no","",ROUND($I6244,4))</f>
        <v>0.20499999999999999</v>
      </c>
      <c r="K6244" s="134">
        <f>IF('2-E-Communication'!$AN$66="no","",ROUND($I6244,4))</f>
        <v>0.20499999999999999</v>
      </c>
      <c r="L6244" s="134">
        <f>IF('2-E-Communication'!$AN$67="no","",ROUND($I6244,4))</f>
        <v>0.20499999999999999</v>
      </c>
      <c r="M6244" s="134">
        <f>IF('2-E-Communication'!$AN$68="no","",ROUND($I6244,4))</f>
        <v>0.20499999999999999</v>
      </c>
    </row>
    <row r="6245" spans="9:13" x14ac:dyDescent="0.25">
      <c r="I6245" s="134">
        <f t="shared" si="291"/>
        <v>0.20600000000000016</v>
      </c>
      <c r="J6245" s="134">
        <f>IF('2-E-Communication'!$AN$65="no","",ROUND($I6245,4))</f>
        <v>0.20599999999999999</v>
      </c>
      <c r="K6245" s="134">
        <f>IF('2-E-Communication'!$AN$66="no","",ROUND($I6245,4))</f>
        <v>0.20599999999999999</v>
      </c>
      <c r="L6245" s="134">
        <f>IF('2-E-Communication'!$AN$67="no","",ROUND($I6245,4))</f>
        <v>0.20599999999999999</v>
      </c>
      <c r="M6245" s="134">
        <f>IF('2-E-Communication'!$AN$68="no","",ROUND($I6245,4))</f>
        <v>0.20599999999999999</v>
      </c>
    </row>
    <row r="6246" spans="9:13" x14ac:dyDescent="0.25">
      <c r="I6246" s="134">
        <f t="shared" si="291"/>
        <v>0.20700000000000016</v>
      </c>
      <c r="J6246" s="134">
        <f>IF('2-E-Communication'!$AN$65="no","",ROUND($I6246,4))</f>
        <v>0.20699999999999999</v>
      </c>
      <c r="K6246" s="134">
        <f>IF('2-E-Communication'!$AN$66="no","",ROUND($I6246,4))</f>
        <v>0.20699999999999999</v>
      </c>
      <c r="L6246" s="134">
        <f>IF('2-E-Communication'!$AN$67="no","",ROUND($I6246,4))</f>
        <v>0.20699999999999999</v>
      </c>
      <c r="M6246" s="134">
        <f>IF('2-E-Communication'!$AN$68="no","",ROUND($I6246,4))</f>
        <v>0.20699999999999999</v>
      </c>
    </row>
    <row r="6247" spans="9:13" x14ac:dyDescent="0.25">
      <c r="I6247" s="134">
        <f t="shared" si="291"/>
        <v>0.20800000000000016</v>
      </c>
      <c r="J6247" s="134">
        <f>IF('2-E-Communication'!$AN$65="no","",ROUND($I6247,4))</f>
        <v>0.20799999999999999</v>
      </c>
      <c r="K6247" s="134">
        <f>IF('2-E-Communication'!$AN$66="no","",ROUND($I6247,4))</f>
        <v>0.20799999999999999</v>
      </c>
      <c r="L6247" s="134">
        <f>IF('2-E-Communication'!$AN$67="no","",ROUND($I6247,4))</f>
        <v>0.20799999999999999</v>
      </c>
      <c r="M6247" s="134">
        <f>IF('2-E-Communication'!$AN$68="no","",ROUND($I6247,4))</f>
        <v>0.20799999999999999</v>
      </c>
    </row>
    <row r="6248" spans="9:13" x14ac:dyDescent="0.25">
      <c r="I6248" s="134">
        <f t="shared" si="291"/>
        <v>0.20900000000000016</v>
      </c>
      <c r="J6248" s="134">
        <f>IF('2-E-Communication'!$AN$65="no","",ROUND($I6248,4))</f>
        <v>0.20899999999999999</v>
      </c>
      <c r="K6248" s="134">
        <f>IF('2-E-Communication'!$AN$66="no","",ROUND($I6248,4))</f>
        <v>0.20899999999999999</v>
      </c>
      <c r="L6248" s="134">
        <f>IF('2-E-Communication'!$AN$67="no","",ROUND($I6248,4))</f>
        <v>0.20899999999999999</v>
      </c>
      <c r="M6248" s="134">
        <f>IF('2-E-Communication'!$AN$68="no","",ROUND($I6248,4))</f>
        <v>0.20899999999999999</v>
      </c>
    </row>
    <row r="6249" spans="9:13" x14ac:dyDescent="0.25">
      <c r="I6249" s="134">
        <f t="shared" si="291"/>
        <v>0.21000000000000016</v>
      </c>
      <c r="J6249" s="134">
        <f>IF('2-E-Communication'!$AN$65="no","",ROUND($I6249,4))</f>
        <v>0.21</v>
      </c>
      <c r="K6249" s="134">
        <f>IF('2-E-Communication'!$AN$66="no","",ROUND($I6249,4))</f>
        <v>0.21</v>
      </c>
      <c r="L6249" s="134">
        <f>IF('2-E-Communication'!$AN$67="no","",ROUND($I6249,4))</f>
        <v>0.21</v>
      </c>
      <c r="M6249" s="134">
        <f>IF('2-E-Communication'!$AN$68="no","",ROUND($I6249,4))</f>
        <v>0.21</v>
      </c>
    </row>
    <row r="6250" spans="9:13" x14ac:dyDescent="0.25">
      <c r="I6250" s="134">
        <f t="shared" si="291"/>
        <v>0.21100000000000016</v>
      </c>
      <c r="J6250" s="134">
        <f>IF('2-E-Communication'!$AN$65="no","",ROUND($I6250,4))</f>
        <v>0.21099999999999999</v>
      </c>
      <c r="K6250" s="134">
        <f>IF('2-E-Communication'!$AN$66="no","",ROUND($I6250,4))</f>
        <v>0.21099999999999999</v>
      </c>
      <c r="L6250" s="134">
        <f>IF('2-E-Communication'!$AN$67="no","",ROUND($I6250,4))</f>
        <v>0.21099999999999999</v>
      </c>
      <c r="M6250" s="134">
        <f>IF('2-E-Communication'!$AN$68="no","",ROUND($I6250,4))</f>
        <v>0.21099999999999999</v>
      </c>
    </row>
    <row r="6251" spans="9:13" x14ac:dyDescent="0.25">
      <c r="I6251" s="134">
        <f t="shared" si="291"/>
        <v>0.21200000000000016</v>
      </c>
      <c r="J6251" s="134">
        <f>IF('2-E-Communication'!$AN$65="no","",ROUND($I6251,4))</f>
        <v>0.21199999999999999</v>
      </c>
      <c r="K6251" s="134">
        <f>IF('2-E-Communication'!$AN$66="no","",ROUND($I6251,4))</f>
        <v>0.21199999999999999</v>
      </c>
      <c r="L6251" s="134">
        <f>IF('2-E-Communication'!$AN$67="no","",ROUND($I6251,4))</f>
        <v>0.21199999999999999</v>
      </c>
      <c r="M6251" s="134">
        <f>IF('2-E-Communication'!$AN$68="no","",ROUND($I6251,4))</f>
        <v>0.21199999999999999</v>
      </c>
    </row>
    <row r="6252" spans="9:13" x14ac:dyDescent="0.25">
      <c r="I6252" s="134">
        <f t="shared" si="291"/>
        <v>0.21300000000000016</v>
      </c>
      <c r="J6252" s="134">
        <f>IF('2-E-Communication'!$AN$65="no","",ROUND($I6252,4))</f>
        <v>0.21299999999999999</v>
      </c>
      <c r="K6252" s="134">
        <f>IF('2-E-Communication'!$AN$66="no","",ROUND($I6252,4))</f>
        <v>0.21299999999999999</v>
      </c>
      <c r="L6252" s="134">
        <f>IF('2-E-Communication'!$AN$67="no","",ROUND($I6252,4))</f>
        <v>0.21299999999999999</v>
      </c>
      <c r="M6252" s="134">
        <f>IF('2-E-Communication'!$AN$68="no","",ROUND($I6252,4))</f>
        <v>0.21299999999999999</v>
      </c>
    </row>
    <row r="6253" spans="9:13" x14ac:dyDescent="0.25">
      <c r="I6253" s="134">
        <f t="shared" si="291"/>
        <v>0.21400000000000016</v>
      </c>
      <c r="J6253" s="134">
        <f>IF('2-E-Communication'!$AN$65="no","",ROUND($I6253,4))</f>
        <v>0.214</v>
      </c>
      <c r="K6253" s="134">
        <f>IF('2-E-Communication'!$AN$66="no","",ROUND($I6253,4))</f>
        <v>0.214</v>
      </c>
      <c r="L6253" s="134">
        <f>IF('2-E-Communication'!$AN$67="no","",ROUND($I6253,4))</f>
        <v>0.214</v>
      </c>
      <c r="M6253" s="134">
        <f>IF('2-E-Communication'!$AN$68="no","",ROUND($I6253,4))</f>
        <v>0.214</v>
      </c>
    </row>
    <row r="6254" spans="9:13" x14ac:dyDescent="0.25">
      <c r="I6254" s="134">
        <f t="shared" si="291"/>
        <v>0.21500000000000016</v>
      </c>
      <c r="J6254" s="134">
        <f>IF('2-E-Communication'!$AN$65="no","",ROUND($I6254,4))</f>
        <v>0.215</v>
      </c>
      <c r="K6254" s="134">
        <f>IF('2-E-Communication'!$AN$66="no","",ROUND($I6254,4))</f>
        <v>0.215</v>
      </c>
      <c r="L6254" s="134">
        <f>IF('2-E-Communication'!$AN$67="no","",ROUND($I6254,4))</f>
        <v>0.215</v>
      </c>
      <c r="M6254" s="134">
        <f>IF('2-E-Communication'!$AN$68="no","",ROUND($I6254,4))</f>
        <v>0.215</v>
      </c>
    </row>
    <row r="6255" spans="9:13" x14ac:dyDescent="0.25">
      <c r="I6255" s="134">
        <f t="shared" si="291"/>
        <v>0.21600000000000016</v>
      </c>
      <c r="J6255" s="134">
        <f>IF('2-E-Communication'!$AN$65="no","",ROUND($I6255,4))</f>
        <v>0.216</v>
      </c>
      <c r="K6255" s="134">
        <f>IF('2-E-Communication'!$AN$66="no","",ROUND($I6255,4))</f>
        <v>0.216</v>
      </c>
      <c r="L6255" s="134">
        <f>IF('2-E-Communication'!$AN$67="no","",ROUND($I6255,4))</f>
        <v>0.216</v>
      </c>
      <c r="M6255" s="134">
        <f>IF('2-E-Communication'!$AN$68="no","",ROUND($I6255,4))</f>
        <v>0.216</v>
      </c>
    </row>
    <row r="6256" spans="9:13" x14ac:dyDescent="0.25">
      <c r="I6256" s="134">
        <f t="shared" si="291"/>
        <v>0.21700000000000016</v>
      </c>
      <c r="J6256" s="134">
        <f>IF('2-E-Communication'!$AN$65="no","",ROUND($I6256,4))</f>
        <v>0.217</v>
      </c>
      <c r="K6256" s="134">
        <f>IF('2-E-Communication'!$AN$66="no","",ROUND($I6256,4))</f>
        <v>0.217</v>
      </c>
      <c r="L6256" s="134">
        <f>IF('2-E-Communication'!$AN$67="no","",ROUND($I6256,4))</f>
        <v>0.217</v>
      </c>
      <c r="M6256" s="134">
        <f>IF('2-E-Communication'!$AN$68="no","",ROUND($I6256,4))</f>
        <v>0.217</v>
      </c>
    </row>
    <row r="6257" spans="9:13" x14ac:dyDescent="0.25">
      <c r="I6257" s="134">
        <f t="shared" si="291"/>
        <v>0.21800000000000017</v>
      </c>
      <c r="J6257" s="134">
        <f>IF('2-E-Communication'!$AN$65="no","",ROUND($I6257,4))</f>
        <v>0.218</v>
      </c>
      <c r="K6257" s="134">
        <f>IF('2-E-Communication'!$AN$66="no","",ROUND($I6257,4))</f>
        <v>0.218</v>
      </c>
      <c r="L6257" s="134">
        <f>IF('2-E-Communication'!$AN$67="no","",ROUND($I6257,4))</f>
        <v>0.218</v>
      </c>
      <c r="M6257" s="134">
        <f>IF('2-E-Communication'!$AN$68="no","",ROUND($I6257,4))</f>
        <v>0.218</v>
      </c>
    </row>
    <row r="6258" spans="9:13" x14ac:dyDescent="0.25">
      <c r="I6258" s="134">
        <f t="shared" si="291"/>
        <v>0.21900000000000017</v>
      </c>
      <c r="J6258" s="134">
        <f>IF('2-E-Communication'!$AN$65="no","",ROUND($I6258,4))</f>
        <v>0.219</v>
      </c>
      <c r="K6258" s="134">
        <f>IF('2-E-Communication'!$AN$66="no","",ROUND($I6258,4))</f>
        <v>0.219</v>
      </c>
      <c r="L6258" s="134">
        <f>IF('2-E-Communication'!$AN$67="no","",ROUND($I6258,4))</f>
        <v>0.219</v>
      </c>
      <c r="M6258" s="134">
        <f>IF('2-E-Communication'!$AN$68="no","",ROUND($I6258,4))</f>
        <v>0.219</v>
      </c>
    </row>
    <row r="6259" spans="9:13" x14ac:dyDescent="0.25">
      <c r="I6259" s="134">
        <f t="shared" si="291"/>
        <v>0.22000000000000017</v>
      </c>
      <c r="J6259" s="134">
        <f>IF('2-E-Communication'!$AN$65="no","",ROUND($I6259,4))</f>
        <v>0.22</v>
      </c>
      <c r="K6259" s="134">
        <f>IF('2-E-Communication'!$AN$66="no","",ROUND($I6259,4))</f>
        <v>0.22</v>
      </c>
      <c r="L6259" s="134">
        <f>IF('2-E-Communication'!$AN$67="no","",ROUND($I6259,4))</f>
        <v>0.22</v>
      </c>
      <c r="M6259" s="134">
        <f>IF('2-E-Communication'!$AN$68="no","",ROUND($I6259,4))</f>
        <v>0.22</v>
      </c>
    </row>
    <row r="6260" spans="9:13" x14ac:dyDescent="0.25">
      <c r="I6260" s="134">
        <f t="shared" si="291"/>
        <v>0.22100000000000017</v>
      </c>
      <c r="J6260" s="134">
        <f>IF('2-E-Communication'!$AN$65="no","",ROUND($I6260,4))</f>
        <v>0.221</v>
      </c>
      <c r="K6260" s="134">
        <f>IF('2-E-Communication'!$AN$66="no","",ROUND($I6260,4))</f>
        <v>0.221</v>
      </c>
      <c r="L6260" s="134">
        <f>IF('2-E-Communication'!$AN$67="no","",ROUND($I6260,4))</f>
        <v>0.221</v>
      </c>
      <c r="M6260" s="134">
        <f>IF('2-E-Communication'!$AN$68="no","",ROUND($I6260,4))</f>
        <v>0.221</v>
      </c>
    </row>
    <row r="6261" spans="9:13" x14ac:dyDescent="0.25">
      <c r="I6261" s="134">
        <f t="shared" si="291"/>
        <v>0.22200000000000017</v>
      </c>
      <c r="J6261" s="134">
        <f>IF('2-E-Communication'!$AN$65="no","",ROUND($I6261,4))</f>
        <v>0.222</v>
      </c>
      <c r="K6261" s="134">
        <f>IF('2-E-Communication'!$AN$66="no","",ROUND($I6261,4))</f>
        <v>0.222</v>
      </c>
      <c r="L6261" s="134">
        <f>IF('2-E-Communication'!$AN$67="no","",ROUND($I6261,4))</f>
        <v>0.222</v>
      </c>
      <c r="M6261" s="134">
        <f>IF('2-E-Communication'!$AN$68="no","",ROUND($I6261,4))</f>
        <v>0.222</v>
      </c>
    </row>
    <row r="6262" spans="9:13" x14ac:dyDescent="0.25">
      <c r="I6262" s="134">
        <f t="shared" si="291"/>
        <v>0.22300000000000017</v>
      </c>
      <c r="J6262" s="134">
        <f>IF('2-E-Communication'!$AN$65="no","",ROUND($I6262,4))</f>
        <v>0.223</v>
      </c>
      <c r="K6262" s="134">
        <f>IF('2-E-Communication'!$AN$66="no","",ROUND($I6262,4))</f>
        <v>0.223</v>
      </c>
      <c r="L6262" s="134">
        <f>IF('2-E-Communication'!$AN$67="no","",ROUND($I6262,4))</f>
        <v>0.223</v>
      </c>
      <c r="M6262" s="134">
        <f>IF('2-E-Communication'!$AN$68="no","",ROUND($I6262,4))</f>
        <v>0.223</v>
      </c>
    </row>
    <row r="6263" spans="9:13" x14ac:dyDescent="0.25">
      <c r="I6263" s="134">
        <f t="shared" si="291"/>
        <v>0.22400000000000017</v>
      </c>
      <c r="J6263" s="134">
        <f>IF('2-E-Communication'!$AN$65="no","",ROUND($I6263,4))</f>
        <v>0.224</v>
      </c>
      <c r="K6263" s="134">
        <f>IF('2-E-Communication'!$AN$66="no","",ROUND($I6263,4))</f>
        <v>0.224</v>
      </c>
      <c r="L6263" s="134">
        <f>IF('2-E-Communication'!$AN$67="no","",ROUND($I6263,4))</f>
        <v>0.224</v>
      </c>
      <c r="M6263" s="134">
        <f>IF('2-E-Communication'!$AN$68="no","",ROUND($I6263,4))</f>
        <v>0.224</v>
      </c>
    </row>
    <row r="6264" spans="9:13" x14ac:dyDescent="0.25">
      <c r="I6264" s="134">
        <f t="shared" si="291"/>
        <v>0.22500000000000017</v>
      </c>
      <c r="J6264" s="134">
        <f>IF('2-E-Communication'!$AN$65="no","",ROUND($I6264,4))</f>
        <v>0.22500000000000001</v>
      </c>
      <c r="K6264" s="134">
        <f>IF('2-E-Communication'!$AN$66="no","",ROUND($I6264,4))</f>
        <v>0.22500000000000001</v>
      </c>
      <c r="L6264" s="134">
        <f>IF('2-E-Communication'!$AN$67="no","",ROUND($I6264,4))</f>
        <v>0.22500000000000001</v>
      </c>
      <c r="M6264" s="134">
        <f>IF('2-E-Communication'!$AN$68="no","",ROUND($I6264,4))</f>
        <v>0.22500000000000001</v>
      </c>
    </row>
    <row r="6265" spans="9:13" x14ac:dyDescent="0.25">
      <c r="I6265" s="134">
        <f t="shared" si="291"/>
        <v>0.22600000000000017</v>
      </c>
      <c r="J6265" s="134">
        <f>IF('2-E-Communication'!$AN$65="no","",ROUND($I6265,4))</f>
        <v>0.22600000000000001</v>
      </c>
      <c r="K6265" s="134">
        <f>IF('2-E-Communication'!$AN$66="no","",ROUND($I6265,4))</f>
        <v>0.22600000000000001</v>
      </c>
      <c r="L6265" s="134">
        <f>IF('2-E-Communication'!$AN$67="no","",ROUND($I6265,4))</f>
        <v>0.22600000000000001</v>
      </c>
      <c r="M6265" s="134">
        <f>IF('2-E-Communication'!$AN$68="no","",ROUND($I6265,4))</f>
        <v>0.22600000000000001</v>
      </c>
    </row>
    <row r="6266" spans="9:13" x14ac:dyDescent="0.25">
      <c r="I6266" s="134">
        <f t="shared" si="291"/>
        <v>0.22700000000000017</v>
      </c>
      <c r="J6266" s="134">
        <f>IF('2-E-Communication'!$AN$65="no","",ROUND($I6266,4))</f>
        <v>0.22700000000000001</v>
      </c>
      <c r="K6266" s="134">
        <f>IF('2-E-Communication'!$AN$66="no","",ROUND($I6266,4))</f>
        <v>0.22700000000000001</v>
      </c>
      <c r="L6266" s="134">
        <f>IF('2-E-Communication'!$AN$67="no","",ROUND($I6266,4))</f>
        <v>0.22700000000000001</v>
      </c>
      <c r="M6266" s="134">
        <f>IF('2-E-Communication'!$AN$68="no","",ROUND($I6266,4))</f>
        <v>0.22700000000000001</v>
      </c>
    </row>
    <row r="6267" spans="9:13" x14ac:dyDescent="0.25">
      <c r="I6267" s="134">
        <f t="shared" si="291"/>
        <v>0.22800000000000017</v>
      </c>
      <c r="J6267" s="134">
        <f>IF('2-E-Communication'!$AN$65="no","",ROUND($I6267,4))</f>
        <v>0.22800000000000001</v>
      </c>
      <c r="K6267" s="134">
        <f>IF('2-E-Communication'!$AN$66="no","",ROUND($I6267,4))</f>
        <v>0.22800000000000001</v>
      </c>
      <c r="L6267" s="134">
        <f>IF('2-E-Communication'!$AN$67="no","",ROUND($I6267,4))</f>
        <v>0.22800000000000001</v>
      </c>
      <c r="M6267" s="134">
        <f>IF('2-E-Communication'!$AN$68="no","",ROUND($I6267,4))</f>
        <v>0.22800000000000001</v>
      </c>
    </row>
    <row r="6268" spans="9:13" x14ac:dyDescent="0.25">
      <c r="I6268" s="134">
        <f t="shared" si="291"/>
        <v>0.22900000000000018</v>
      </c>
      <c r="J6268" s="134">
        <f>IF('2-E-Communication'!$AN$65="no","",ROUND($I6268,4))</f>
        <v>0.22900000000000001</v>
      </c>
      <c r="K6268" s="134">
        <f>IF('2-E-Communication'!$AN$66="no","",ROUND($I6268,4))</f>
        <v>0.22900000000000001</v>
      </c>
      <c r="L6268" s="134">
        <f>IF('2-E-Communication'!$AN$67="no","",ROUND($I6268,4))</f>
        <v>0.22900000000000001</v>
      </c>
      <c r="M6268" s="134">
        <f>IF('2-E-Communication'!$AN$68="no","",ROUND($I6268,4))</f>
        <v>0.22900000000000001</v>
      </c>
    </row>
    <row r="6269" spans="9:13" x14ac:dyDescent="0.25">
      <c r="I6269" s="134">
        <f t="shared" si="291"/>
        <v>0.23000000000000018</v>
      </c>
      <c r="J6269" s="134">
        <f>IF('2-E-Communication'!$AN$65="no","",ROUND($I6269,4))</f>
        <v>0.23</v>
      </c>
      <c r="K6269" s="134">
        <f>IF('2-E-Communication'!$AN$66="no","",ROUND($I6269,4))</f>
        <v>0.23</v>
      </c>
      <c r="L6269" s="134">
        <f>IF('2-E-Communication'!$AN$67="no","",ROUND($I6269,4))</f>
        <v>0.23</v>
      </c>
      <c r="M6269" s="134">
        <f>IF('2-E-Communication'!$AN$68="no","",ROUND($I6269,4))</f>
        <v>0.23</v>
      </c>
    </row>
    <row r="6270" spans="9:13" x14ac:dyDescent="0.25">
      <c r="I6270" s="134">
        <f t="shared" si="291"/>
        <v>0.23100000000000018</v>
      </c>
      <c r="J6270" s="134">
        <f>IF('2-E-Communication'!$AN$65="no","",ROUND($I6270,4))</f>
        <v>0.23100000000000001</v>
      </c>
      <c r="K6270" s="134">
        <f>IF('2-E-Communication'!$AN$66="no","",ROUND($I6270,4))</f>
        <v>0.23100000000000001</v>
      </c>
      <c r="L6270" s="134">
        <f>IF('2-E-Communication'!$AN$67="no","",ROUND($I6270,4))</f>
        <v>0.23100000000000001</v>
      </c>
      <c r="M6270" s="134">
        <f>IF('2-E-Communication'!$AN$68="no","",ROUND($I6270,4))</f>
        <v>0.23100000000000001</v>
      </c>
    </row>
    <row r="6271" spans="9:13" x14ac:dyDescent="0.25">
      <c r="I6271" s="134">
        <f t="shared" si="291"/>
        <v>0.23200000000000018</v>
      </c>
      <c r="J6271" s="134">
        <f>IF('2-E-Communication'!$AN$65="no","",ROUND($I6271,4))</f>
        <v>0.23200000000000001</v>
      </c>
      <c r="K6271" s="134">
        <f>IF('2-E-Communication'!$AN$66="no","",ROUND($I6271,4))</f>
        <v>0.23200000000000001</v>
      </c>
      <c r="L6271" s="134">
        <f>IF('2-E-Communication'!$AN$67="no","",ROUND($I6271,4))</f>
        <v>0.23200000000000001</v>
      </c>
      <c r="M6271" s="134">
        <f>IF('2-E-Communication'!$AN$68="no","",ROUND($I6271,4))</f>
        <v>0.23200000000000001</v>
      </c>
    </row>
    <row r="6272" spans="9:13" x14ac:dyDescent="0.25">
      <c r="I6272" s="134">
        <f t="shared" si="291"/>
        <v>0.23300000000000018</v>
      </c>
      <c r="J6272" s="134">
        <f>IF('2-E-Communication'!$AN$65="no","",ROUND($I6272,4))</f>
        <v>0.23300000000000001</v>
      </c>
      <c r="K6272" s="134">
        <f>IF('2-E-Communication'!$AN$66="no","",ROUND($I6272,4))</f>
        <v>0.23300000000000001</v>
      </c>
      <c r="L6272" s="134">
        <f>IF('2-E-Communication'!$AN$67="no","",ROUND($I6272,4))</f>
        <v>0.23300000000000001</v>
      </c>
      <c r="M6272" s="134">
        <f>IF('2-E-Communication'!$AN$68="no","",ROUND($I6272,4))</f>
        <v>0.23300000000000001</v>
      </c>
    </row>
    <row r="6273" spans="9:13" x14ac:dyDescent="0.25">
      <c r="I6273" s="134">
        <f t="shared" si="291"/>
        <v>0.23400000000000018</v>
      </c>
      <c r="J6273" s="134">
        <f>IF('2-E-Communication'!$AN$65="no","",ROUND($I6273,4))</f>
        <v>0.23400000000000001</v>
      </c>
      <c r="K6273" s="134">
        <f>IF('2-E-Communication'!$AN$66="no","",ROUND($I6273,4))</f>
        <v>0.23400000000000001</v>
      </c>
      <c r="L6273" s="134">
        <f>IF('2-E-Communication'!$AN$67="no","",ROUND($I6273,4))</f>
        <v>0.23400000000000001</v>
      </c>
      <c r="M6273" s="134">
        <f>IF('2-E-Communication'!$AN$68="no","",ROUND($I6273,4))</f>
        <v>0.23400000000000001</v>
      </c>
    </row>
    <row r="6274" spans="9:13" x14ac:dyDescent="0.25">
      <c r="I6274" s="134">
        <f t="shared" si="291"/>
        <v>0.23500000000000018</v>
      </c>
      <c r="J6274" s="134">
        <f>IF('2-E-Communication'!$AN$65="no","",ROUND($I6274,4))</f>
        <v>0.23499999999999999</v>
      </c>
      <c r="K6274" s="134">
        <f>IF('2-E-Communication'!$AN$66="no","",ROUND($I6274,4))</f>
        <v>0.23499999999999999</v>
      </c>
      <c r="L6274" s="134">
        <f>IF('2-E-Communication'!$AN$67="no","",ROUND($I6274,4))</f>
        <v>0.23499999999999999</v>
      </c>
      <c r="M6274" s="134">
        <f>IF('2-E-Communication'!$AN$68="no","",ROUND($I6274,4))</f>
        <v>0.23499999999999999</v>
      </c>
    </row>
    <row r="6275" spans="9:13" x14ac:dyDescent="0.25">
      <c r="I6275" s="134">
        <f t="shared" si="291"/>
        <v>0.23600000000000018</v>
      </c>
      <c r="J6275" s="134">
        <f>IF('2-E-Communication'!$AN$65="no","",ROUND($I6275,4))</f>
        <v>0.23599999999999999</v>
      </c>
      <c r="K6275" s="134">
        <f>IF('2-E-Communication'!$AN$66="no","",ROUND($I6275,4))</f>
        <v>0.23599999999999999</v>
      </c>
      <c r="L6275" s="134">
        <f>IF('2-E-Communication'!$AN$67="no","",ROUND($I6275,4))</f>
        <v>0.23599999999999999</v>
      </c>
      <c r="M6275" s="134">
        <f>IF('2-E-Communication'!$AN$68="no","",ROUND($I6275,4))</f>
        <v>0.23599999999999999</v>
      </c>
    </row>
    <row r="6276" spans="9:13" x14ac:dyDescent="0.25">
      <c r="I6276" s="134">
        <f t="shared" si="291"/>
        <v>0.23700000000000018</v>
      </c>
      <c r="J6276" s="134">
        <f>IF('2-E-Communication'!$AN$65="no","",ROUND($I6276,4))</f>
        <v>0.23699999999999999</v>
      </c>
      <c r="K6276" s="134">
        <f>IF('2-E-Communication'!$AN$66="no","",ROUND($I6276,4))</f>
        <v>0.23699999999999999</v>
      </c>
      <c r="L6276" s="134">
        <f>IF('2-E-Communication'!$AN$67="no","",ROUND($I6276,4))</f>
        <v>0.23699999999999999</v>
      </c>
      <c r="M6276" s="134">
        <f>IF('2-E-Communication'!$AN$68="no","",ROUND($I6276,4))</f>
        <v>0.23699999999999999</v>
      </c>
    </row>
    <row r="6277" spans="9:13" x14ac:dyDescent="0.25">
      <c r="I6277" s="134">
        <f t="shared" si="291"/>
        <v>0.23800000000000018</v>
      </c>
      <c r="J6277" s="134">
        <f>IF('2-E-Communication'!$AN$65="no","",ROUND($I6277,4))</f>
        <v>0.23799999999999999</v>
      </c>
      <c r="K6277" s="134">
        <f>IF('2-E-Communication'!$AN$66="no","",ROUND($I6277,4))</f>
        <v>0.23799999999999999</v>
      </c>
      <c r="L6277" s="134">
        <f>IF('2-E-Communication'!$AN$67="no","",ROUND($I6277,4))</f>
        <v>0.23799999999999999</v>
      </c>
      <c r="M6277" s="134">
        <f>IF('2-E-Communication'!$AN$68="no","",ROUND($I6277,4))</f>
        <v>0.23799999999999999</v>
      </c>
    </row>
    <row r="6278" spans="9:13" x14ac:dyDescent="0.25">
      <c r="I6278" s="134">
        <f t="shared" si="291"/>
        <v>0.23900000000000018</v>
      </c>
      <c r="J6278" s="134">
        <f>IF('2-E-Communication'!$AN$65="no","",ROUND($I6278,4))</f>
        <v>0.23899999999999999</v>
      </c>
      <c r="K6278" s="134">
        <f>IF('2-E-Communication'!$AN$66="no","",ROUND($I6278,4))</f>
        <v>0.23899999999999999</v>
      </c>
      <c r="L6278" s="134">
        <f>IF('2-E-Communication'!$AN$67="no","",ROUND($I6278,4))</f>
        <v>0.23899999999999999</v>
      </c>
      <c r="M6278" s="134">
        <f>IF('2-E-Communication'!$AN$68="no","",ROUND($I6278,4))</f>
        <v>0.23899999999999999</v>
      </c>
    </row>
    <row r="6279" spans="9:13" x14ac:dyDescent="0.25">
      <c r="I6279" s="134">
        <f t="shared" si="291"/>
        <v>0.24000000000000019</v>
      </c>
      <c r="J6279" s="134">
        <f>IF('2-E-Communication'!$AN$65="no","",ROUND($I6279,4))</f>
        <v>0.24</v>
      </c>
      <c r="K6279" s="134">
        <f>IF('2-E-Communication'!$AN$66="no","",ROUND($I6279,4))</f>
        <v>0.24</v>
      </c>
      <c r="L6279" s="134">
        <f>IF('2-E-Communication'!$AN$67="no","",ROUND($I6279,4))</f>
        <v>0.24</v>
      </c>
      <c r="M6279" s="134">
        <f>IF('2-E-Communication'!$AN$68="no","",ROUND($I6279,4))</f>
        <v>0.24</v>
      </c>
    </row>
    <row r="6280" spans="9:13" x14ac:dyDescent="0.25">
      <c r="I6280" s="134">
        <f t="shared" si="291"/>
        <v>0.24100000000000019</v>
      </c>
      <c r="J6280" s="134">
        <f>IF('2-E-Communication'!$AN$65="no","",ROUND($I6280,4))</f>
        <v>0.24099999999999999</v>
      </c>
      <c r="K6280" s="134">
        <f>IF('2-E-Communication'!$AN$66="no","",ROUND($I6280,4))</f>
        <v>0.24099999999999999</v>
      </c>
      <c r="L6280" s="134">
        <f>IF('2-E-Communication'!$AN$67="no","",ROUND($I6280,4))</f>
        <v>0.24099999999999999</v>
      </c>
      <c r="M6280" s="134">
        <f>IF('2-E-Communication'!$AN$68="no","",ROUND($I6280,4))</f>
        <v>0.24099999999999999</v>
      </c>
    </row>
    <row r="6281" spans="9:13" x14ac:dyDescent="0.25">
      <c r="I6281" s="134">
        <f t="shared" si="291"/>
        <v>0.24200000000000019</v>
      </c>
      <c r="J6281" s="134">
        <f>IF('2-E-Communication'!$AN$65="no","",ROUND($I6281,4))</f>
        <v>0.24199999999999999</v>
      </c>
      <c r="K6281" s="134">
        <f>IF('2-E-Communication'!$AN$66="no","",ROUND($I6281,4))</f>
        <v>0.24199999999999999</v>
      </c>
      <c r="L6281" s="134">
        <f>IF('2-E-Communication'!$AN$67="no","",ROUND($I6281,4))</f>
        <v>0.24199999999999999</v>
      </c>
      <c r="M6281" s="134">
        <f>IF('2-E-Communication'!$AN$68="no","",ROUND($I6281,4))</f>
        <v>0.24199999999999999</v>
      </c>
    </row>
    <row r="6282" spans="9:13" x14ac:dyDescent="0.25">
      <c r="I6282" s="134">
        <f t="shared" si="291"/>
        <v>0.24300000000000019</v>
      </c>
      <c r="J6282" s="134">
        <f>IF('2-E-Communication'!$AN$65="no","",ROUND($I6282,4))</f>
        <v>0.24299999999999999</v>
      </c>
      <c r="K6282" s="134">
        <f>IF('2-E-Communication'!$AN$66="no","",ROUND($I6282,4))</f>
        <v>0.24299999999999999</v>
      </c>
      <c r="L6282" s="134">
        <f>IF('2-E-Communication'!$AN$67="no","",ROUND($I6282,4))</f>
        <v>0.24299999999999999</v>
      </c>
      <c r="M6282" s="134">
        <f>IF('2-E-Communication'!$AN$68="no","",ROUND($I6282,4))</f>
        <v>0.24299999999999999</v>
      </c>
    </row>
    <row r="6283" spans="9:13" x14ac:dyDescent="0.25">
      <c r="I6283" s="134">
        <f t="shared" si="291"/>
        <v>0.24400000000000019</v>
      </c>
      <c r="J6283" s="134">
        <f>IF('2-E-Communication'!$AN$65="no","",ROUND($I6283,4))</f>
        <v>0.24399999999999999</v>
      </c>
      <c r="K6283" s="134">
        <f>IF('2-E-Communication'!$AN$66="no","",ROUND($I6283,4))</f>
        <v>0.24399999999999999</v>
      </c>
      <c r="L6283" s="134">
        <f>IF('2-E-Communication'!$AN$67="no","",ROUND($I6283,4))</f>
        <v>0.24399999999999999</v>
      </c>
      <c r="M6283" s="134">
        <f>IF('2-E-Communication'!$AN$68="no","",ROUND($I6283,4))</f>
        <v>0.24399999999999999</v>
      </c>
    </row>
    <row r="6284" spans="9:13" x14ac:dyDescent="0.25">
      <c r="I6284" s="134">
        <f t="shared" si="291"/>
        <v>0.24500000000000019</v>
      </c>
      <c r="J6284" s="134">
        <f>IF('2-E-Communication'!$AN$65="no","",ROUND($I6284,4))</f>
        <v>0.245</v>
      </c>
      <c r="K6284" s="134">
        <f>IF('2-E-Communication'!$AN$66="no","",ROUND($I6284,4))</f>
        <v>0.245</v>
      </c>
      <c r="L6284" s="134">
        <f>IF('2-E-Communication'!$AN$67="no","",ROUND($I6284,4))</f>
        <v>0.245</v>
      </c>
      <c r="M6284" s="134">
        <f>IF('2-E-Communication'!$AN$68="no","",ROUND($I6284,4))</f>
        <v>0.245</v>
      </c>
    </row>
    <row r="6285" spans="9:13" x14ac:dyDescent="0.25">
      <c r="I6285" s="134">
        <f t="shared" si="291"/>
        <v>0.24600000000000019</v>
      </c>
      <c r="J6285" s="134">
        <f>IF('2-E-Communication'!$AN$65="no","",ROUND($I6285,4))</f>
        <v>0.246</v>
      </c>
      <c r="K6285" s="134">
        <f>IF('2-E-Communication'!$AN$66="no","",ROUND($I6285,4))</f>
        <v>0.246</v>
      </c>
      <c r="L6285" s="134">
        <f>IF('2-E-Communication'!$AN$67="no","",ROUND($I6285,4))</f>
        <v>0.246</v>
      </c>
      <c r="M6285" s="134">
        <f>IF('2-E-Communication'!$AN$68="no","",ROUND($I6285,4))</f>
        <v>0.246</v>
      </c>
    </row>
    <row r="6286" spans="9:13" x14ac:dyDescent="0.25">
      <c r="I6286" s="134">
        <f t="shared" si="291"/>
        <v>0.24700000000000019</v>
      </c>
      <c r="J6286" s="134">
        <f>IF('2-E-Communication'!$AN$65="no","",ROUND($I6286,4))</f>
        <v>0.247</v>
      </c>
      <c r="K6286" s="134">
        <f>IF('2-E-Communication'!$AN$66="no","",ROUND($I6286,4))</f>
        <v>0.247</v>
      </c>
      <c r="L6286" s="134">
        <f>IF('2-E-Communication'!$AN$67="no","",ROUND($I6286,4))</f>
        <v>0.247</v>
      </c>
      <c r="M6286" s="134">
        <f>IF('2-E-Communication'!$AN$68="no","",ROUND($I6286,4))</f>
        <v>0.247</v>
      </c>
    </row>
    <row r="6287" spans="9:13" x14ac:dyDescent="0.25">
      <c r="I6287" s="134">
        <f t="shared" si="291"/>
        <v>0.24800000000000019</v>
      </c>
      <c r="J6287" s="134">
        <f>IF('2-E-Communication'!$AN$65="no","",ROUND($I6287,4))</f>
        <v>0.248</v>
      </c>
      <c r="K6287" s="134">
        <f>IF('2-E-Communication'!$AN$66="no","",ROUND($I6287,4))</f>
        <v>0.248</v>
      </c>
      <c r="L6287" s="134">
        <f>IF('2-E-Communication'!$AN$67="no","",ROUND($I6287,4))</f>
        <v>0.248</v>
      </c>
      <c r="M6287" s="134">
        <f>IF('2-E-Communication'!$AN$68="no","",ROUND($I6287,4))</f>
        <v>0.248</v>
      </c>
    </row>
    <row r="6288" spans="9:13" x14ac:dyDescent="0.25">
      <c r="I6288" s="134">
        <f t="shared" ref="I6288:I6351" si="292">I6287+0.001</f>
        <v>0.24900000000000019</v>
      </c>
      <c r="J6288" s="134">
        <f>IF('2-E-Communication'!$AN$65="no","",ROUND($I6288,4))</f>
        <v>0.249</v>
      </c>
      <c r="K6288" s="134">
        <f>IF('2-E-Communication'!$AN$66="no","",ROUND($I6288,4))</f>
        <v>0.249</v>
      </c>
      <c r="L6288" s="134">
        <f>IF('2-E-Communication'!$AN$67="no","",ROUND($I6288,4))</f>
        <v>0.249</v>
      </c>
      <c r="M6288" s="134">
        <f>IF('2-E-Communication'!$AN$68="no","",ROUND($I6288,4))</f>
        <v>0.249</v>
      </c>
    </row>
    <row r="6289" spans="9:13" x14ac:dyDescent="0.25">
      <c r="I6289" s="134">
        <f t="shared" si="292"/>
        <v>0.25000000000000017</v>
      </c>
      <c r="J6289" s="134">
        <f>IF('2-E-Communication'!$AN$65="no","",ROUND($I6289,4))</f>
        <v>0.25</v>
      </c>
      <c r="K6289" s="134">
        <f>IF('2-E-Communication'!$AN$66="no","",ROUND($I6289,4))</f>
        <v>0.25</v>
      </c>
      <c r="L6289" s="134">
        <f>IF('2-E-Communication'!$AN$67="no","",ROUND($I6289,4))</f>
        <v>0.25</v>
      </c>
      <c r="M6289" s="134">
        <f>IF('2-E-Communication'!$AN$68="no","",ROUND($I6289,4))</f>
        <v>0.25</v>
      </c>
    </row>
    <row r="6290" spans="9:13" x14ac:dyDescent="0.25">
      <c r="I6290" s="134">
        <f t="shared" si="292"/>
        <v>0.25100000000000017</v>
      </c>
      <c r="J6290" s="134">
        <f>IF('2-E-Communication'!$AN$65="no","",ROUND($I6290,4))</f>
        <v>0.251</v>
      </c>
      <c r="K6290" s="134">
        <f>IF('2-E-Communication'!$AN$66="no","",ROUND($I6290,4))</f>
        <v>0.251</v>
      </c>
      <c r="L6290" s="134">
        <f>IF('2-E-Communication'!$AN$67="no","",ROUND($I6290,4))</f>
        <v>0.251</v>
      </c>
      <c r="M6290" s="134">
        <f>IF('2-E-Communication'!$AN$68="no","",ROUND($I6290,4))</f>
        <v>0.251</v>
      </c>
    </row>
    <row r="6291" spans="9:13" x14ac:dyDescent="0.25">
      <c r="I6291" s="134">
        <f t="shared" si="292"/>
        <v>0.25200000000000017</v>
      </c>
      <c r="J6291" s="134">
        <f>IF('2-E-Communication'!$AN$65="no","",ROUND($I6291,4))</f>
        <v>0.252</v>
      </c>
      <c r="K6291" s="134">
        <f>IF('2-E-Communication'!$AN$66="no","",ROUND($I6291,4))</f>
        <v>0.252</v>
      </c>
      <c r="L6291" s="134">
        <f>IF('2-E-Communication'!$AN$67="no","",ROUND($I6291,4))</f>
        <v>0.252</v>
      </c>
      <c r="M6291" s="134">
        <f>IF('2-E-Communication'!$AN$68="no","",ROUND($I6291,4))</f>
        <v>0.252</v>
      </c>
    </row>
    <row r="6292" spans="9:13" x14ac:dyDescent="0.25">
      <c r="I6292" s="134">
        <f t="shared" si="292"/>
        <v>0.25300000000000017</v>
      </c>
      <c r="J6292" s="134">
        <f>IF('2-E-Communication'!$AN$65="no","",ROUND($I6292,4))</f>
        <v>0.253</v>
      </c>
      <c r="K6292" s="134">
        <f>IF('2-E-Communication'!$AN$66="no","",ROUND($I6292,4))</f>
        <v>0.253</v>
      </c>
      <c r="L6292" s="134">
        <f>IF('2-E-Communication'!$AN$67="no","",ROUND($I6292,4))</f>
        <v>0.253</v>
      </c>
      <c r="M6292" s="134">
        <f>IF('2-E-Communication'!$AN$68="no","",ROUND($I6292,4))</f>
        <v>0.253</v>
      </c>
    </row>
    <row r="6293" spans="9:13" x14ac:dyDescent="0.25">
      <c r="I6293" s="134">
        <f t="shared" si="292"/>
        <v>0.25400000000000017</v>
      </c>
      <c r="J6293" s="134">
        <f>IF('2-E-Communication'!$AN$65="no","",ROUND($I6293,4))</f>
        <v>0.254</v>
      </c>
      <c r="K6293" s="134">
        <f>IF('2-E-Communication'!$AN$66="no","",ROUND($I6293,4))</f>
        <v>0.254</v>
      </c>
      <c r="L6293" s="134">
        <f>IF('2-E-Communication'!$AN$67="no","",ROUND($I6293,4))</f>
        <v>0.254</v>
      </c>
      <c r="M6293" s="134">
        <f>IF('2-E-Communication'!$AN$68="no","",ROUND($I6293,4))</f>
        <v>0.254</v>
      </c>
    </row>
    <row r="6294" spans="9:13" x14ac:dyDescent="0.25">
      <c r="I6294" s="134">
        <f t="shared" si="292"/>
        <v>0.25500000000000017</v>
      </c>
      <c r="J6294" s="134">
        <f>IF('2-E-Communication'!$AN$65="no","",ROUND($I6294,4))</f>
        <v>0.255</v>
      </c>
      <c r="K6294" s="134">
        <f>IF('2-E-Communication'!$AN$66="no","",ROUND($I6294,4))</f>
        <v>0.255</v>
      </c>
      <c r="L6294" s="134">
        <f>IF('2-E-Communication'!$AN$67="no","",ROUND($I6294,4))</f>
        <v>0.255</v>
      </c>
      <c r="M6294" s="134">
        <f>IF('2-E-Communication'!$AN$68="no","",ROUND($I6294,4))</f>
        <v>0.255</v>
      </c>
    </row>
    <row r="6295" spans="9:13" x14ac:dyDescent="0.25">
      <c r="I6295" s="134">
        <f t="shared" si="292"/>
        <v>0.25600000000000017</v>
      </c>
      <c r="J6295" s="134">
        <f>IF('2-E-Communication'!$AN$65="no","",ROUND($I6295,4))</f>
        <v>0.25600000000000001</v>
      </c>
      <c r="K6295" s="134">
        <f>IF('2-E-Communication'!$AN$66="no","",ROUND($I6295,4))</f>
        <v>0.25600000000000001</v>
      </c>
      <c r="L6295" s="134">
        <f>IF('2-E-Communication'!$AN$67="no","",ROUND($I6295,4))</f>
        <v>0.25600000000000001</v>
      </c>
      <c r="M6295" s="134">
        <f>IF('2-E-Communication'!$AN$68="no","",ROUND($I6295,4))</f>
        <v>0.25600000000000001</v>
      </c>
    </row>
    <row r="6296" spans="9:13" x14ac:dyDescent="0.25">
      <c r="I6296" s="134">
        <f t="shared" si="292"/>
        <v>0.25700000000000017</v>
      </c>
      <c r="J6296" s="134">
        <f>IF('2-E-Communication'!$AN$65="no","",ROUND($I6296,4))</f>
        <v>0.25700000000000001</v>
      </c>
      <c r="K6296" s="134">
        <f>IF('2-E-Communication'!$AN$66="no","",ROUND($I6296,4))</f>
        <v>0.25700000000000001</v>
      </c>
      <c r="L6296" s="134">
        <f>IF('2-E-Communication'!$AN$67="no","",ROUND($I6296,4))</f>
        <v>0.25700000000000001</v>
      </c>
      <c r="M6296" s="134">
        <f>IF('2-E-Communication'!$AN$68="no","",ROUND($I6296,4))</f>
        <v>0.25700000000000001</v>
      </c>
    </row>
    <row r="6297" spans="9:13" x14ac:dyDescent="0.25">
      <c r="I6297" s="134">
        <f t="shared" si="292"/>
        <v>0.25800000000000017</v>
      </c>
      <c r="J6297" s="134">
        <f>IF('2-E-Communication'!$AN$65="no","",ROUND($I6297,4))</f>
        <v>0.25800000000000001</v>
      </c>
      <c r="K6297" s="134">
        <f>IF('2-E-Communication'!$AN$66="no","",ROUND($I6297,4))</f>
        <v>0.25800000000000001</v>
      </c>
      <c r="L6297" s="134">
        <f>IF('2-E-Communication'!$AN$67="no","",ROUND($I6297,4))</f>
        <v>0.25800000000000001</v>
      </c>
      <c r="M6297" s="134">
        <f>IF('2-E-Communication'!$AN$68="no","",ROUND($I6297,4))</f>
        <v>0.25800000000000001</v>
      </c>
    </row>
    <row r="6298" spans="9:13" x14ac:dyDescent="0.25">
      <c r="I6298" s="134">
        <f t="shared" si="292"/>
        <v>0.25900000000000017</v>
      </c>
      <c r="J6298" s="134">
        <f>IF('2-E-Communication'!$AN$65="no","",ROUND($I6298,4))</f>
        <v>0.25900000000000001</v>
      </c>
      <c r="K6298" s="134">
        <f>IF('2-E-Communication'!$AN$66="no","",ROUND($I6298,4))</f>
        <v>0.25900000000000001</v>
      </c>
      <c r="L6298" s="134">
        <f>IF('2-E-Communication'!$AN$67="no","",ROUND($I6298,4))</f>
        <v>0.25900000000000001</v>
      </c>
      <c r="M6298" s="134">
        <f>IF('2-E-Communication'!$AN$68="no","",ROUND($I6298,4))</f>
        <v>0.25900000000000001</v>
      </c>
    </row>
    <row r="6299" spans="9:13" x14ac:dyDescent="0.25">
      <c r="I6299" s="134">
        <f t="shared" si="292"/>
        <v>0.26000000000000018</v>
      </c>
      <c r="J6299" s="134">
        <f>IF('2-E-Communication'!$AN$65="no","",ROUND($I6299,4))</f>
        <v>0.26</v>
      </c>
      <c r="K6299" s="134">
        <f>IF('2-E-Communication'!$AN$66="no","",ROUND($I6299,4))</f>
        <v>0.26</v>
      </c>
      <c r="L6299" s="134">
        <f>IF('2-E-Communication'!$AN$67="no","",ROUND($I6299,4))</f>
        <v>0.26</v>
      </c>
      <c r="M6299" s="134">
        <f>IF('2-E-Communication'!$AN$68="no","",ROUND($I6299,4))</f>
        <v>0.26</v>
      </c>
    </row>
    <row r="6300" spans="9:13" x14ac:dyDescent="0.25">
      <c r="I6300" s="134">
        <f t="shared" si="292"/>
        <v>0.26100000000000018</v>
      </c>
      <c r="J6300" s="134">
        <f>IF('2-E-Communication'!$AN$65="no","",ROUND($I6300,4))</f>
        <v>0.26100000000000001</v>
      </c>
      <c r="K6300" s="134">
        <f>IF('2-E-Communication'!$AN$66="no","",ROUND($I6300,4))</f>
        <v>0.26100000000000001</v>
      </c>
      <c r="L6300" s="134">
        <f>IF('2-E-Communication'!$AN$67="no","",ROUND($I6300,4))</f>
        <v>0.26100000000000001</v>
      </c>
      <c r="M6300" s="134">
        <f>IF('2-E-Communication'!$AN$68="no","",ROUND($I6300,4))</f>
        <v>0.26100000000000001</v>
      </c>
    </row>
    <row r="6301" spans="9:13" x14ac:dyDescent="0.25">
      <c r="I6301" s="134">
        <f t="shared" si="292"/>
        <v>0.26200000000000018</v>
      </c>
      <c r="J6301" s="134">
        <f>IF('2-E-Communication'!$AN$65="no","",ROUND($I6301,4))</f>
        <v>0.26200000000000001</v>
      </c>
      <c r="K6301" s="134">
        <f>IF('2-E-Communication'!$AN$66="no","",ROUND($I6301,4))</f>
        <v>0.26200000000000001</v>
      </c>
      <c r="L6301" s="134">
        <f>IF('2-E-Communication'!$AN$67="no","",ROUND($I6301,4))</f>
        <v>0.26200000000000001</v>
      </c>
      <c r="M6301" s="134">
        <f>IF('2-E-Communication'!$AN$68="no","",ROUND($I6301,4))</f>
        <v>0.26200000000000001</v>
      </c>
    </row>
    <row r="6302" spans="9:13" x14ac:dyDescent="0.25">
      <c r="I6302" s="134">
        <f t="shared" si="292"/>
        <v>0.26300000000000018</v>
      </c>
      <c r="J6302" s="134">
        <f>IF('2-E-Communication'!$AN$65="no","",ROUND($I6302,4))</f>
        <v>0.26300000000000001</v>
      </c>
      <c r="K6302" s="134">
        <f>IF('2-E-Communication'!$AN$66="no","",ROUND($I6302,4))</f>
        <v>0.26300000000000001</v>
      </c>
      <c r="L6302" s="134">
        <f>IF('2-E-Communication'!$AN$67="no","",ROUND($I6302,4))</f>
        <v>0.26300000000000001</v>
      </c>
      <c r="M6302" s="134">
        <f>IF('2-E-Communication'!$AN$68="no","",ROUND($I6302,4))</f>
        <v>0.26300000000000001</v>
      </c>
    </row>
    <row r="6303" spans="9:13" x14ac:dyDescent="0.25">
      <c r="I6303" s="134">
        <f t="shared" si="292"/>
        <v>0.26400000000000018</v>
      </c>
      <c r="J6303" s="134">
        <f>IF('2-E-Communication'!$AN$65="no","",ROUND($I6303,4))</f>
        <v>0.26400000000000001</v>
      </c>
      <c r="K6303" s="134">
        <f>IF('2-E-Communication'!$AN$66="no","",ROUND($I6303,4))</f>
        <v>0.26400000000000001</v>
      </c>
      <c r="L6303" s="134">
        <f>IF('2-E-Communication'!$AN$67="no","",ROUND($I6303,4))</f>
        <v>0.26400000000000001</v>
      </c>
      <c r="M6303" s="134">
        <f>IF('2-E-Communication'!$AN$68="no","",ROUND($I6303,4))</f>
        <v>0.26400000000000001</v>
      </c>
    </row>
    <row r="6304" spans="9:13" x14ac:dyDescent="0.25">
      <c r="I6304" s="134">
        <f t="shared" si="292"/>
        <v>0.26500000000000018</v>
      </c>
      <c r="J6304" s="134">
        <f>IF('2-E-Communication'!$AN$65="no","",ROUND($I6304,4))</f>
        <v>0.26500000000000001</v>
      </c>
      <c r="K6304" s="134">
        <f>IF('2-E-Communication'!$AN$66="no","",ROUND($I6304,4))</f>
        <v>0.26500000000000001</v>
      </c>
      <c r="L6304" s="134">
        <f>IF('2-E-Communication'!$AN$67="no","",ROUND($I6304,4))</f>
        <v>0.26500000000000001</v>
      </c>
      <c r="M6304" s="134">
        <f>IF('2-E-Communication'!$AN$68="no","",ROUND($I6304,4))</f>
        <v>0.26500000000000001</v>
      </c>
    </row>
    <row r="6305" spans="9:13" x14ac:dyDescent="0.25">
      <c r="I6305" s="134">
        <f t="shared" si="292"/>
        <v>0.26600000000000018</v>
      </c>
      <c r="J6305" s="134">
        <f>IF('2-E-Communication'!$AN$65="no","",ROUND($I6305,4))</f>
        <v>0.26600000000000001</v>
      </c>
      <c r="K6305" s="134">
        <f>IF('2-E-Communication'!$AN$66="no","",ROUND($I6305,4))</f>
        <v>0.26600000000000001</v>
      </c>
      <c r="L6305" s="134">
        <f>IF('2-E-Communication'!$AN$67="no","",ROUND($I6305,4))</f>
        <v>0.26600000000000001</v>
      </c>
      <c r="M6305" s="134">
        <f>IF('2-E-Communication'!$AN$68="no","",ROUND($I6305,4))</f>
        <v>0.26600000000000001</v>
      </c>
    </row>
    <row r="6306" spans="9:13" x14ac:dyDescent="0.25">
      <c r="I6306" s="134">
        <f t="shared" si="292"/>
        <v>0.26700000000000018</v>
      </c>
      <c r="J6306" s="134">
        <f>IF('2-E-Communication'!$AN$65="no","",ROUND($I6306,4))</f>
        <v>0.26700000000000002</v>
      </c>
      <c r="K6306" s="134">
        <f>IF('2-E-Communication'!$AN$66="no","",ROUND($I6306,4))</f>
        <v>0.26700000000000002</v>
      </c>
      <c r="L6306" s="134">
        <f>IF('2-E-Communication'!$AN$67="no","",ROUND($I6306,4))</f>
        <v>0.26700000000000002</v>
      </c>
      <c r="M6306" s="134">
        <f>IF('2-E-Communication'!$AN$68="no","",ROUND($I6306,4))</f>
        <v>0.26700000000000002</v>
      </c>
    </row>
    <row r="6307" spans="9:13" x14ac:dyDescent="0.25">
      <c r="I6307" s="134">
        <f t="shared" si="292"/>
        <v>0.26800000000000018</v>
      </c>
      <c r="J6307" s="134">
        <f>IF('2-E-Communication'!$AN$65="no","",ROUND($I6307,4))</f>
        <v>0.26800000000000002</v>
      </c>
      <c r="K6307" s="134">
        <f>IF('2-E-Communication'!$AN$66="no","",ROUND($I6307,4))</f>
        <v>0.26800000000000002</v>
      </c>
      <c r="L6307" s="134">
        <f>IF('2-E-Communication'!$AN$67="no","",ROUND($I6307,4))</f>
        <v>0.26800000000000002</v>
      </c>
      <c r="M6307" s="134">
        <f>IF('2-E-Communication'!$AN$68="no","",ROUND($I6307,4))</f>
        <v>0.26800000000000002</v>
      </c>
    </row>
    <row r="6308" spans="9:13" x14ac:dyDescent="0.25">
      <c r="I6308" s="134">
        <f t="shared" si="292"/>
        <v>0.26900000000000018</v>
      </c>
      <c r="J6308" s="134">
        <f>IF('2-E-Communication'!$AN$65="no","",ROUND($I6308,4))</f>
        <v>0.26900000000000002</v>
      </c>
      <c r="K6308" s="134">
        <f>IF('2-E-Communication'!$AN$66="no","",ROUND($I6308,4))</f>
        <v>0.26900000000000002</v>
      </c>
      <c r="L6308" s="134">
        <f>IF('2-E-Communication'!$AN$67="no","",ROUND($I6308,4))</f>
        <v>0.26900000000000002</v>
      </c>
      <c r="M6308" s="134">
        <f>IF('2-E-Communication'!$AN$68="no","",ROUND($I6308,4))</f>
        <v>0.26900000000000002</v>
      </c>
    </row>
    <row r="6309" spans="9:13" x14ac:dyDescent="0.25">
      <c r="I6309" s="134">
        <f t="shared" si="292"/>
        <v>0.27000000000000018</v>
      </c>
      <c r="J6309" s="134">
        <f>IF('2-E-Communication'!$AN$65="no","",ROUND($I6309,4))</f>
        <v>0.27</v>
      </c>
      <c r="K6309" s="134">
        <f>IF('2-E-Communication'!$AN$66="no","",ROUND($I6309,4))</f>
        <v>0.27</v>
      </c>
      <c r="L6309" s="134">
        <f>IF('2-E-Communication'!$AN$67="no","",ROUND($I6309,4))</f>
        <v>0.27</v>
      </c>
      <c r="M6309" s="134">
        <f>IF('2-E-Communication'!$AN$68="no","",ROUND($I6309,4))</f>
        <v>0.27</v>
      </c>
    </row>
    <row r="6310" spans="9:13" x14ac:dyDescent="0.25">
      <c r="I6310" s="134">
        <f t="shared" si="292"/>
        <v>0.27100000000000019</v>
      </c>
      <c r="J6310" s="134">
        <f>IF('2-E-Communication'!$AN$65="no","",ROUND($I6310,4))</f>
        <v>0.27100000000000002</v>
      </c>
      <c r="K6310" s="134">
        <f>IF('2-E-Communication'!$AN$66="no","",ROUND($I6310,4))</f>
        <v>0.27100000000000002</v>
      </c>
      <c r="L6310" s="134">
        <f>IF('2-E-Communication'!$AN$67="no","",ROUND($I6310,4))</f>
        <v>0.27100000000000002</v>
      </c>
      <c r="M6310" s="134">
        <f>IF('2-E-Communication'!$AN$68="no","",ROUND($I6310,4))</f>
        <v>0.27100000000000002</v>
      </c>
    </row>
    <row r="6311" spans="9:13" x14ac:dyDescent="0.25">
      <c r="I6311" s="134">
        <f t="shared" si="292"/>
        <v>0.27200000000000019</v>
      </c>
      <c r="J6311" s="134">
        <f>IF('2-E-Communication'!$AN$65="no","",ROUND($I6311,4))</f>
        <v>0.27200000000000002</v>
      </c>
      <c r="K6311" s="134">
        <f>IF('2-E-Communication'!$AN$66="no","",ROUND($I6311,4))</f>
        <v>0.27200000000000002</v>
      </c>
      <c r="L6311" s="134">
        <f>IF('2-E-Communication'!$AN$67="no","",ROUND($I6311,4))</f>
        <v>0.27200000000000002</v>
      </c>
      <c r="M6311" s="134">
        <f>IF('2-E-Communication'!$AN$68="no","",ROUND($I6311,4))</f>
        <v>0.27200000000000002</v>
      </c>
    </row>
    <row r="6312" spans="9:13" x14ac:dyDescent="0.25">
      <c r="I6312" s="134">
        <f t="shared" si="292"/>
        <v>0.27300000000000019</v>
      </c>
      <c r="J6312" s="134">
        <f>IF('2-E-Communication'!$AN$65="no","",ROUND($I6312,4))</f>
        <v>0.27300000000000002</v>
      </c>
      <c r="K6312" s="134">
        <f>IF('2-E-Communication'!$AN$66="no","",ROUND($I6312,4))</f>
        <v>0.27300000000000002</v>
      </c>
      <c r="L6312" s="134">
        <f>IF('2-E-Communication'!$AN$67="no","",ROUND($I6312,4))</f>
        <v>0.27300000000000002</v>
      </c>
      <c r="M6312" s="134">
        <f>IF('2-E-Communication'!$AN$68="no","",ROUND($I6312,4))</f>
        <v>0.27300000000000002</v>
      </c>
    </row>
    <row r="6313" spans="9:13" x14ac:dyDescent="0.25">
      <c r="I6313" s="134">
        <f t="shared" si="292"/>
        <v>0.27400000000000019</v>
      </c>
      <c r="J6313" s="134">
        <f>IF('2-E-Communication'!$AN$65="no","",ROUND($I6313,4))</f>
        <v>0.27400000000000002</v>
      </c>
      <c r="K6313" s="134">
        <f>IF('2-E-Communication'!$AN$66="no","",ROUND($I6313,4))</f>
        <v>0.27400000000000002</v>
      </c>
      <c r="L6313" s="134">
        <f>IF('2-E-Communication'!$AN$67="no","",ROUND($I6313,4))</f>
        <v>0.27400000000000002</v>
      </c>
      <c r="M6313" s="134">
        <f>IF('2-E-Communication'!$AN$68="no","",ROUND($I6313,4))</f>
        <v>0.27400000000000002</v>
      </c>
    </row>
    <row r="6314" spans="9:13" x14ac:dyDescent="0.25">
      <c r="I6314" s="134">
        <f t="shared" si="292"/>
        <v>0.27500000000000019</v>
      </c>
      <c r="J6314" s="134">
        <f>IF('2-E-Communication'!$AN$65="no","",ROUND($I6314,4))</f>
        <v>0.27500000000000002</v>
      </c>
      <c r="K6314" s="134">
        <f>IF('2-E-Communication'!$AN$66="no","",ROUND($I6314,4))</f>
        <v>0.27500000000000002</v>
      </c>
      <c r="L6314" s="134">
        <f>IF('2-E-Communication'!$AN$67="no","",ROUND($I6314,4))</f>
        <v>0.27500000000000002</v>
      </c>
      <c r="M6314" s="134">
        <f>IF('2-E-Communication'!$AN$68="no","",ROUND($I6314,4))</f>
        <v>0.27500000000000002</v>
      </c>
    </row>
    <row r="6315" spans="9:13" x14ac:dyDescent="0.25">
      <c r="I6315" s="134">
        <f t="shared" si="292"/>
        <v>0.27600000000000019</v>
      </c>
      <c r="J6315" s="134">
        <f>IF('2-E-Communication'!$AN$65="no","",ROUND($I6315,4))</f>
        <v>0.27600000000000002</v>
      </c>
      <c r="K6315" s="134">
        <f>IF('2-E-Communication'!$AN$66="no","",ROUND($I6315,4))</f>
        <v>0.27600000000000002</v>
      </c>
      <c r="L6315" s="134">
        <f>IF('2-E-Communication'!$AN$67="no","",ROUND($I6315,4))</f>
        <v>0.27600000000000002</v>
      </c>
      <c r="M6315" s="134">
        <f>IF('2-E-Communication'!$AN$68="no","",ROUND($I6315,4))</f>
        <v>0.27600000000000002</v>
      </c>
    </row>
    <row r="6316" spans="9:13" x14ac:dyDescent="0.25">
      <c r="I6316" s="134">
        <f t="shared" si="292"/>
        <v>0.27700000000000019</v>
      </c>
      <c r="J6316" s="134">
        <f>IF('2-E-Communication'!$AN$65="no","",ROUND($I6316,4))</f>
        <v>0.27700000000000002</v>
      </c>
      <c r="K6316" s="134">
        <f>IF('2-E-Communication'!$AN$66="no","",ROUND($I6316,4))</f>
        <v>0.27700000000000002</v>
      </c>
      <c r="L6316" s="134">
        <f>IF('2-E-Communication'!$AN$67="no","",ROUND($I6316,4))</f>
        <v>0.27700000000000002</v>
      </c>
      <c r="M6316" s="134">
        <f>IF('2-E-Communication'!$AN$68="no","",ROUND($I6316,4))</f>
        <v>0.27700000000000002</v>
      </c>
    </row>
    <row r="6317" spans="9:13" x14ac:dyDescent="0.25">
      <c r="I6317" s="134">
        <f t="shared" si="292"/>
        <v>0.27800000000000019</v>
      </c>
      <c r="J6317" s="134">
        <f>IF('2-E-Communication'!$AN$65="no","",ROUND($I6317,4))</f>
        <v>0.27800000000000002</v>
      </c>
      <c r="K6317" s="134">
        <f>IF('2-E-Communication'!$AN$66="no","",ROUND($I6317,4))</f>
        <v>0.27800000000000002</v>
      </c>
      <c r="L6317" s="134">
        <f>IF('2-E-Communication'!$AN$67="no","",ROUND($I6317,4))</f>
        <v>0.27800000000000002</v>
      </c>
      <c r="M6317" s="134">
        <f>IF('2-E-Communication'!$AN$68="no","",ROUND($I6317,4))</f>
        <v>0.27800000000000002</v>
      </c>
    </row>
    <row r="6318" spans="9:13" x14ac:dyDescent="0.25">
      <c r="I6318" s="134">
        <f t="shared" si="292"/>
        <v>0.27900000000000019</v>
      </c>
      <c r="J6318" s="134">
        <f>IF('2-E-Communication'!$AN$65="no","",ROUND($I6318,4))</f>
        <v>0.27900000000000003</v>
      </c>
      <c r="K6318" s="134">
        <f>IF('2-E-Communication'!$AN$66="no","",ROUND($I6318,4))</f>
        <v>0.27900000000000003</v>
      </c>
      <c r="L6318" s="134">
        <f>IF('2-E-Communication'!$AN$67="no","",ROUND($I6318,4))</f>
        <v>0.27900000000000003</v>
      </c>
      <c r="M6318" s="134">
        <f>IF('2-E-Communication'!$AN$68="no","",ROUND($I6318,4))</f>
        <v>0.27900000000000003</v>
      </c>
    </row>
    <row r="6319" spans="9:13" x14ac:dyDescent="0.25">
      <c r="I6319" s="134">
        <f t="shared" si="292"/>
        <v>0.28000000000000019</v>
      </c>
      <c r="J6319" s="134">
        <f>IF('2-E-Communication'!$AN$65="no","",ROUND($I6319,4))</f>
        <v>0.28000000000000003</v>
      </c>
      <c r="K6319" s="134">
        <f>IF('2-E-Communication'!$AN$66="no","",ROUND($I6319,4))</f>
        <v>0.28000000000000003</v>
      </c>
      <c r="L6319" s="134">
        <f>IF('2-E-Communication'!$AN$67="no","",ROUND($I6319,4))</f>
        <v>0.28000000000000003</v>
      </c>
      <c r="M6319" s="134">
        <f>IF('2-E-Communication'!$AN$68="no","",ROUND($I6319,4))</f>
        <v>0.28000000000000003</v>
      </c>
    </row>
    <row r="6320" spans="9:13" x14ac:dyDescent="0.25">
      <c r="I6320" s="134">
        <f t="shared" si="292"/>
        <v>0.28100000000000019</v>
      </c>
      <c r="J6320" s="134">
        <f>IF('2-E-Communication'!$AN$65="no","",ROUND($I6320,4))</f>
        <v>0.28100000000000003</v>
      </c>
      <c r="K6320" s="134">
        <f>IF('2-E-Communication'!$AN$66="no","",ROUND($I6320,4))</f>
        <v>0.28100000000000003</v>
      </c>
      <c r="L6320" s="134">
        <f>IF('2-E-Communication'!$AN$67="no","",ROUND($I6320,4))</f>
        <v>0.28100000000000003</v>
      </c>
      <c r="M6320" s="134">
        <f>IF('2-E-Communication'!$AN$68="no","",ROUND($I6320,4))</f>
        <v>0.28100000000000003</v>
      </c>
    </row>
    <row r="6321" spans="9:13" x14ac:dyDescent="0.25">
      <c r="I6321" s="134">
        <f t="shared" si="292"/>
        <v>0.28200000000000019</v>
      </c>
      <c r="J6321" s="134">
        <f>IF('2-E-Communication'!$AN$65="no","",ROUND($I6321,4))</f>
        <v>0.28199999999999997</v>
      </c>
      <c r="K6321" s="134">
        <f>IF('2-E-Communication'!$AN$66="no","",ROUND($I6321,4))</f>
        <v>0.28199999999999997</v>
      </c>
      <c r="L6321" s="134">
        <f>IF('2-E-Communication'!$AN$67="no","",ROUND($I6321,4))</f>
        <v>0.28199999999999997</v>
      </c>
      <c r="M6321" s="134">
        <f>IF('2-E-Communication'!$AN$68="no","",ROUND($I6321,4))</f>
        <v>0.28199999999999997</v>
      </c>
    </row>
    <row r="6322" spans="9:13" x14ac:dyDescent="0.25">
      <c r="I6322" s="134">
        <f t="shared" si="292"/>
        <v>0.2830000000000002</v>
      </c>
      <c r="J6322" s="134">
        <f>IF('2-E-Communication'!$AN$65="no","",ROUND($I6322,4))</f>
        <v>0.28299999999999997</v>
      </c>
      <c r="K6322" s="134">
        <f>IF('2-E-Communication'!$AN$66="no","",ROUND($I6322,4))</f>
        <v>0.28299999999999997</v>
      </c>
      <c r="L6322" s="134">
        <f>IF('2-E-Communication'!$AN$67="no","",ROUND($I6322,4))</f>
        <v>0.28299999999999997</v>
      </c>
      <c r="M6322" s="134">
        <f>IF('2-E-Communication'!$AN$68="no","",ROUND($I6322,4))</f>
        <v>0.28299999999999997</v>
      </c>
    </row>
    <row r="6323" spans="9:13" x14ac:dyDescent="0.25">
      <c r="I6323" s="134">
        <f t="shared" si="292"/>
        <v>0.2840000000000002</v>
      </c>
      <c r="J6323" s="134">
        <f>IF('2-E-Communication'!$AN$65="no","",ROUND($I6323,4))</f>
        <v>0.28399999999999997</v>
      </c>
      <c r="K6323" s="134">
        <f>IF('2-E-Communication'!$AN$66="no","",ROUND($I6323,4))</f>
        <v>0.28399999999999997</v>
      </c>
      <c r="L6323" s="134">
        <f>IF('2-E-Communication'!$AN$67="no","",ROUND($I6323,4))</f>
        <v>0.28399999999999997</v>
      </c>
      <c r="M6323" s="134">
        <f>IF('2-E-Communication'!$AN$68="no","",ROUND($I6323,4))</f>
        <v>0.28399999999999997</v>
      </c>
    </row>
    <row r="6324" spans="9:13" x14ac:dyDescent="0.25">
      <c r="I6324" s="134">
        <f t="shared" si="292"/>
        <v>0.2850000000000002</v>
      </c>
      <c r="J6324" s="134">
        <f>IF('2-E-Communication'!$AN$65="no","",ROUND($I6324,4))</f>
        <v>0.28499999999999998</v>
      </c>
      <c r="K6324" s="134">
        <f>IF('2-E-Communication'!$AN$66="no","",ROUND($I6324,4))</f>
        <v>0.28499999999999998</v>
      </c>
      <c r="L6324" s="134">
        <f>IF('2-E-Communication'!$AN$67="no","",ROUND($I6324,4))</f>
        <v>0.28499999999999998</v>
      </c>
      <c r="M6324" s="134">
        <f>IF('2-E-Communication'!$AN$68="no","",ROUND($I6324,4))</f>
        <v>0.28499999999999998</v>
      </c>
    </row>
    <row r="6325" spans="9:13" x14ac:dyDescent="0.25">
      <c r="I6325" s="134">
        <f t="shared" si="292"/>
        <v>0.2860000000000002</v>
      </c>
      <c r="J6325" s="134">
        <f>IF('2-E-Communication'!$AN$65="no","",ROUND($I6325,4))</f>
        <v>0.28599999999999998</v>
      </c>
      <c r="K6325" s="134">
        <f>IF('2-E-Communication'!$AN$66="no","",ROUND($I6325,4))</f>
        <v>0.28599999999999998</v>
      </c>
      <c r="L6325" s="134">
        <f>IF('2-E-Communication'!$AN$67="no","",ROUND($I6325,4))</f>
        <v>0.28599999999999998</v>
      </c>
      <c r="M6325" s="134">
        <f>IF('2-E-Communication'!$AN$68="no","",ROUND($I6325,4))</f>
        <v>0.28599999999999998</v>
      </c>
    </row>
    <row r="6326" spans="9:13" x14ac:dyDescent="0.25">
      <c r="I6326" s="134">
        <f t="shared" si="292"/>
        <v>0.2870000000000002</v>
      </c>
      <c r="J6326" s="134">
        <f>IF('2-E-Communication'!$AN$65="no","",ROUND($I6326,4))</f>
        <v>0.28699999999999998</v>
      </c>
      <c r="K6326" s="134">
        <f>IF('2-E-Communication'!$AN$66="no","",ROUND($I6326,4))</f>
        <v>0.28699999999999998</v>
      </c>
      <c r="L6326" s="134">
        <f>IF('2-E-Communication'!$AN$67="no","",ROUND($I6326,4))</f>
        <v>0.28699999999999998</v>
      </c>
      <c r="M6326" s="134">
        <f>IF('2-E-Communication'!$AN$68="no","",ROUND($I6326,4))</f>
        <v>0.28699999999999998</v>
      </c>
    </row>
    <row r="6327" spans="9:13" x14ac:dyDescent="0.25">
      <c r="I6327" s="134">
        <f t="shared" si="292"/>
        <v>0.2880000000000002</v>
      </c>
      <c r="J6327" s="134">
        <f>IF('2-E-Communication'!$AN$65="no","",ROUND($I6327,4))</f>
        <v>0.28799999999999998</v>
      </c>
      <c r="K6327" s="134">
        <f>IF('2-E-Communication'!$AN$66="no","",ROUND($I6327,4))</f>
        <v>0.28799999999999998</v>
      </c>
      <c r="L6327" s="134">
        <f>IF('2-E-Communication'!$AN$67="no","",ROUND($I6327,4))</f>
        <v>0.28799999999999998</v>
      </c>
      <c r="M6327" s="134">
        <f>IF('2-E-Communication'!$AN$68="no","",ROUND($I6327,4))</f>
        <v>0.28799999999999998</v>
      </c>
    </row>
    <row r="6328" spans="9:13" x14ac:dyDescent="0.25">
      <c r="I6328" s="134">
        <f t="shared" si="292"/>
        <v>0.2890000000000002</v>
      </c>
      <c r="J6328" s="134">
        <f>IF('2-E-Communication'!$AN$65="no","",ROUND($I6328,4))</f>
        <v>0.28899999999999998</v>
      </c>
      <c r="K6328" s="134">
        <f>IF('2-E-Communication'!$AN$66="no","",ROUND($I6328,4))</f>
        <v>0.28899999999999998</v>
      </c>
      <c r="L6328" s="134">
        <f>IF('2-E-Communication'!$AN$67="no","",ROUND($I6328,4))</f>
        <v>0.28899999999999998</v>
      </c>
      <c r="M6328" s="134">
        <f>IF('2-E-Communication'!$AN$68="no","",ROUND($I6328,4))</f>
        <v>0.28899999999999998</v>
      </c>
    </row>
    <row r="6329" spans="9:13" x14ac:dyDescent="0.25">
      <c r="I6329" s="134">
        <f t="shared" si="292"/>
        <v>0.2900000000000002</v>
      </c>
      <c r="J6329" s="134">
        <f>IF('2-E-Communication'!$AN$65="no","",ROUND($I6329,4))</f>
        <v>0.28999999999999998</v>
      </c>
      <c r="K6329" s="134">
        <f>IF('2-E-Communication'!$AN$66="no","",ROUND($I6329,4))</f>
        <v>0.28999999999999998</v>
      </c>
      <c r="L6329" s="134">
        <f>IF('2-E-Communication'!$AN$67="no","",ROUND($I6329,4))</f>
        <v>0.28999999999999998</v>
      </c>
      <c r="M6329" s="134">
        <f>IF('2-E-Communication'!$AN$68="no","",ROUND($I6329,4))</f>
        <v>0.28999999999999998</v>
      </c>
    </row>
    <row r="6330" spans="9:13" x14ac:dyDescent="0.25">
      <c r="I6330" s="134">
        <f t="shared" si="292"/>
        <v>0.2910000000000002</v>
      </c>
      <c r="J6330" s="134">
        <f>IF('2-E-Communication'!$AN$65="no","",ROUND($I6330,4))</f>
        <v>0.29099999999999998</v>
      </c>
      <c r="K6330" s="134">
        <f>IF('2-E-Communication'!$AN$66="no","",ROUND($I6330,4))</f>
        <v>0.29099999999999998</v>
      </c>
      <c r="L6330" s="134">
        <f>IF('2-E-Communication'!$AN$67="no","",ROUND($I6330,4))</f>
        <v>0.29099999999999998</v>
      </c>
      <c r="M6330" s="134">
        <f>IF('2-E-Communication'!$AN$68="no","",ROUND($I6330,4))</f>
        <v>0.29099999999999998</v>
      </c>
    </row>
    <row r="6331" spans="9:13" x14ac:dyDescent="0.25">
      <c r="I6331" s="134">
        <f t="shared" si="292"/>
        <v>0.2920000000000002</v>
      </c>
      <c r="J6331" s="134">
        <f>IF('2-E-Communication'!$AN$65="no","",ROUND($I6331,4))</f>
        <v>0.29199999999999998</v>
      </c>
      <c r="K6331" s="134">
        <f>IF('2-E-Communication'!$AN$66="no","",ROUND($I6331,4))</f>
        <v>0.29199999999999998</v>
      </c>
      <c r="L6331" s="134">
        <f>IF('2-E-Communication'!$AN$67="no","",ROUND($I6331,4))</f>
        <v>0.29199999999999998</v>
      </c>
      <c r="M6331" s="134">
        <f>IF('2-E-Communication'!$AN$68="no","",ROUND($I6331,4))</f>
        <v>0.29199999999999998</v>
      </c>
    </row>
    <row r="6332" spans="9:13" x14ac:dyDescent="0.25">
      <c r="I6332" s="134">
        <f t="shared" si="292"/>
        <v>0.2930000000000002</v>
      </c>
      <c r="J6332" s="134">
        <f>IF('2-E-Communication'!$AN$65="no","",ROUND($I6332,4))</f>
        <v>0.29299999999999998</v>
      </c>
      <c r="K6332" s="134">
        <f>IF('2-E-Communication'!$AN$66="no","",ROUND($I6332,4))</f>
        <v>0.29299999999999998</v>
      </c>
      <c r="L6332" s="134">
        <f>IF('2-E-Communication'!$AN$67="no","",ROUND($I6332,4))</f>
        <v>0.29299999999999998</v>
      </c>
      <c r="M6332" s="134">
        <f>IF('2-E-Communication'!$AN$68="no","",ROUND($I6332,4))</f>
        <v>0.29299999999999998</v>
      </c>
    </row>
    <row r="6333" spans="9:13" x14ac:dyDescent="0.25">
      <c r="I6333" s="134">
        <f t="shared" si="292"/>
        <v>0.29400000000000021</v>
      </c>
      <c r="J6333" s="134">
        <f>IF('2-E-Communication'!$AN$65="no","",ROUND($I6333,4))</f>
        <v>0.29399999999999998</v>
      </c>
      <c r="K6333" s="134">
        <f>IF('2-E-Communication'!$AN$66="no","",ROUND($I6333,4))</f>
        <v>0.29399999999999998</v>
      </c>
      <c r="L6333" s="134">
        <f>IF('2-E-Communication'!$AN$67="no","",ROUND($I6333,4))</f>
        <v>0.29399999999999998</v>
      </c>
      <c r="M6333" s="134">
        <f>IF('2-E-Communication'!$AN$68="no","",ROUND($I6333,4))</f>
        <v>0.29399999999999998</v>
      </c>
    </row>
    <row r="6334" spans="9:13" x14ac:dyDescent="0.25">
      <c r="I6334" s="134">
        <f t="shared" si="292"/>
        <v>0.29500000000000021</v>
      </c>
      <c r="J6334" s="134">
        <f>IF('2-E-Communication'!$AN$65="no","",ROUND($I6334,4))</f>
        <v>0.29499999999999998</v>
      </c>
      <c r="K6334" s="134">
        <f>IF('2-E-Communication'!$AN$66="no","",ROUND($I6334,4))</f>
        <v>0.29499999999999998</v>
      </c>
      <c r="L6334" s="134">
        <f>IF('2-E-Communication'!$AN$67="no","",ROUND($I6334,4))</f>
        <v>0.29499999999999998</v>
      </c>
      <c r="M6334" s="134">
        <f>IF('2-E-Communication'!$AN$68="no","",ROUND($I6334,4))</f>
        <v>0.29499999999999998</v>
      </c>
    </row>
    <row r="6335" spans="9:13" x14ac:dyDescent="0.25">
      <c r="I6335" s="134">
        <f t="shared" si="292"/>
        <v>0.29600000000000021</v>
      </c>
      <c r="J6335" s="134">
        <f>IF('2-E-Communication'!$AN$65="no","",ROUND($I6335,4))</f>
        <v>0.29599999999999999</v>
      </c>
      <c r="K6335" s="134">
        <f>IF('2-E-Communication'!$AN$66="no","",ROUND($I6335,4))</f>
        <v>0.29599999999999999</v>
      </c>
      <c r="L6335" s="134">
        <f>IF('2-E-Communication'!$AN$67="no","",ROUND($I6335,4))</f>
        <v>0.29599999999999999</v>
      </c>
      <c r="M6335" s="134">
        <f>IF('2-E-Communication'!$AN$68="no","",ROUND($I6335,4))</f>
        <v>0.29599999999999999</v>
      </c>
    </row>
    <row r="6336" spans="9:13" x14ac:dyDescent="0.25">
      <c r="I6336" s="134">
        <f t="shared" si="292"/>
        <v>0.29700000000000021</v>
      </c>
      <c r="J6336" s="134">
        <f>IF('2-E-Communication'!$AN$65="no","",ROUND($I6336,4))</f>
        <v>0.29699999999999999</v>
      </c>
      <c r="K6336" s="134">
        <f>IF('2-E-Communication'!$AN$66="no","",ROUND($I6336,4))</f>
        <v>0.29699999999999999</v>
      </c>
      <c r="L6336" s="134">
        <f>IF('2-E-Communication'!$AN$67="no","",ROUND($I6336,4))</f>
        <v>0.29699999999999999</v>
      </c>
      <c r="M6336" s="134">
        <f>IF('2-E-Communication'!$AN$68="no","",ROUND($I6336,4))</f>
        <v>0.29699999999999999</v>
      </c>
    </row>
    <row r="6337" spans="9:13" x14ac:dyDescent="0.25">
      <c r="I6337" s="134">
        <f t="shared" si="292"/>
        <v>0.29800000000000021</v>
      </c>
      <c r="J6337" s="134">
        <f>IF('2-E-Communication'!$AN$65="no","",ROUND($I6337,4))</f>
        <v>0.29799999999999999</v>
      </c>
      <c r="K6337" s="134">
        <f>IF('2-E-Communication'!$AN$66="no","",ROUND($I6337,4))</f>
        <v>0.29799999999999999</v>
      </c>
      <c r="L6337" s="134">
        <f>IF('2-E-Communication'!$AN$67="no","",ROUND($I6337,4))</f>
        <v>0.29799999999999999</v>
      </c>
      <c r="M6337" s="134">
        <f>IF('2-E-Communication'!$AN$68="no","",ROUND($I6337,4))</f>
        <v>0.29799999999999999</v>
      </c>
    </row>
    <row r="6338" spans="9:13" x14ac:dyDescent="0.25">
      <c r="I6338" s="134">
        <f t="shared" si="292"/>
        <v>0.29900000000000021</v>
      </c>
      <c r="J6338" s="134">
        <f>IF('2-E-Communication'!$AN$65="no","",ROUND($I6338,4))</f>
        <v>0.29899999999999999</v>
      </c>
      <c r="K6338" s="134">
        <f>IF('2-E-Communication'!$AN$66="no","",ROUND($I6338,4))</f>
        <v>0.29899999999999999</v>
      </c>
      <c r="L6338" s="134">
        <f>IF('2-E-Communication'!$AN$67="no","",ROUND($I6338,4))</f>
        <v>0.29899999999999999</v>
      </c>
      <c r="M6338" s="134">
        <f>IF('2-E-Communication'!$AN$68="no","",ROUND($I6338,4))</f>
        <v>0.29899999999999999</v>
      </c>
    </row>
    <row r="6339" spans="9:13" x14ac:dyDescent="0.25">
      <c r="I6339" s="134">
        <f t="shared" si="292"/>
        <v>0.30000000000000021</v>
      </c>
      <c r="J6339" s="134">
        <f>IF('2-E-Communication'!$AN$65="no","",ROUND($I6339,4))</f>
        <v>0.3</v>
      </c>
      <c r="K6339" s="134">
        <f>IF('2-E-Communication'!$AN$66="no","",ROUND($I6339,4))</f>
        <v>0.3</v>
      </c>
      <c r="L6339" s="134">
        <f>IF('2-E-Communication'!$AN$67="no","",ROUND($I6339,4))</f>
        <v>0.3</v>
      </c>
      <c r="M6339" s="134">
        <f>IF('2-E-Communication'!$AN$68="no","",ROUND($I6339,4))</f>
        <v>0.3</v>
      </c>
    </row>
    <row r="6340" spans="9:13" x14ac:dyDescent="0.25">
      <c r="I6340" s="134">
        <f t="shared" si="292"/>
        <v>0.30100000000000021</v>
      </c>
      <c r="J6340" s="134">
        <f>IF('2-E-Communication'!$AN$65="no","",ROUND($I6340,4))</f>
        <v>0.30099999999999999</v>
      </c>
      <c r="K6340" s="134">
        <f>IF('2-E-Communication'!$AN$66="no","",ROUND($I6340,4))</f>
        <v>0.30099999999999999</v>
      </c>
      <c r="L6340" s="134">
        <f>IF('2-E-Communication'!$AN$67="no","",ROUND($I6340,4))</f>
        <v>0.30099999999999999</v>
      </c>
      <c r="M6340" s="134">
        <f>IF('2-E-Communication'!$AN$68="no","",ROUND($I6340,4))</f>
        <v>0.30099999999999999</v>
      </c>
    </row>
    <row r="6341" spans="9:13" x14ac:dyDescent="0.25">
      <c r="I6341" s="134">
        <f t="shared" si="292"/>
        <v>0.30200000000000021</v>
      </c>
      <c r="J6341" s="134">
        <f>IF('2-E-Communication'!$AN$65="no","",ROUND($I6341,4))</f>
        <v>0.30199999999999999</v>
      </c>
      <c r="K6341" s="134">
        <f>IF('2-E-Communication'!$AN$66="no","",ROUND($I6341,4))</f>
        <v>0.30199999999999999</v>
      </c>
      <c r="L6341" s="134">
        <f>IF('2-E-Communication'!$AN$67="no","",ROUND($I6341,4))</f>
        <v>0.30199999999999999</v>
      </c>
      <c r="M6341" s="134">
        <f>IF('2-E-Communication'!$AN$68="no","",ROUND($I6341,4))</f>
        <v>0.30199999999999999</v>
      </c>
    </row>
    <row r="6342" spans="9:13" x14ac:dyDescent="0.25">
      <c r="I6342" s="134">
        <f t="shared" si="292"/>
        <v>0.30300000000000021</v>
      </c>
      <c r="J6342" s="134">
        <f>IF('2-E-Communication'!$AN$65="no","",ROUND($I6342,4))</f>
        <v>0.30299999999999999</v>
      </c>
      <c r="K6342" s="134">
        <f>IF('2-E-Communication'!$AN$66="no","",ROUND($I6342,4))</f>
        <v>0.30299999999999999</v>
      </c>
      <c r="L6342" s="134">
        <f>IF('2-E-Communication'!$AN$67="no","",ROUND($I6342,4))</f>
        <v>0.30299999999999999</v>
      </c>
      <c r="M6342" s="134">
        <f>IF('2-E-Communication'!$AN$68="no","",ROUND($I6342,4))</f>
        <v>0.30299999999999999</v>
      </c>
    </row>
    <row r="6343" spans="9:13" x14ac:dyDescent="0.25">
      <c r="I6343" s="134">
        <f t="shared" si="292"/>
        <v>0.30400000000000021</v>
      </c>
      <c r="J6343" s="134">
        <f>IF('2-E-Communication'!$AN$65="no","",ROUND($I6343,4))</f>
        <v>0.30399999999999999</v>
      </c>
      <c r="K6343" s="134">
        <f>IF('2-E-Communication'!$AN$66="no","",ROUND($I6343,4))</f>
        <v>0.30399999999999999</v>
      </c>
      <c r="L6343" s="134">
        <f>IF('2-E-Communication'!$AN$67="no","",ROUND($I6343,4))</f>
        <v>0.30399999999999999</v>
      </c>
      <c r="M6343" s="134">
        <f>IF('2-E-Communication'!$AN$68="no","",ROUND($I6343,4))</f>
        <v>0.30399999999999999</v>
      </c>
    </row>
    <row r="6344" spans="9:13" x14ac:dyDescent="0.25">
      <c r="I6344" s="134">
        <f t="shared" si="292"/>
        <v>0.30500000000000022</v>
      </c>
      <c r="J6344" s="134">
        <f>IF('2-E-Communication'!$AN$65="no","",ROUND($I6344,4))</f>
        <v>0.30499999999999999</v>
      </c>
      <c r="K6344" s="134">
        <f>IF('2-E-Communication'!$AN$66="no","",ROUND($I6344,4))</f>
        <v>0.30499999999999999</v>
      </c>
      <c r="L6344" s="134">
        <f>IF('2-E-Communication'!$AN$67="no","",ROUND($I6344,4))</f>
        <v>0.30499999999999999</v>
      </c>
      <c r="M6344" s="134">
        <f>IF('2-E-Communication'!$AN$68="no","",ROUND($I6344,4))</f>
        <v>0.30499999999999999</v>
      </c>
    </row>
    <row r="6345" spans="9:13" x14ac:dyDescent="0.25">
      <c r="I6345" s="134">
        <f t="shared" si="292"/>
        <v>0.30600000000000022</v>
      </c>
      <c r="J6345" s="134">
        <f>IF('2-E-Communication'!$AN$65="no","",ROUND($I6345,4))</f>
        <v>0.30599999999999999</v>
      </c>
      <c r="K6345" s="134">
        <f>IF('2-E-Communication'!$AN$66="no","",ROUND($I6345,4))</f>
        <v>0.30599999999999999</v>
      </c>
      <c r="L6345" s="134">
        <f>IF('2-E-Communication'!$AN$67="no","",ROUND($I6345,4))</f>
        <v>0.30599999999999999</v>
      </c>
      <c r="M6345" s="134">
        <f>IF('2-E-Communication'!$AN$68="no","",ROUND($I6345,4))</f>
        <v>0.30599999999999999</v>
      </c>
    </row>
    <row r="6346" spans="9:13" x14ac:dyDescent="0.25">
      <c r="I6346" s="134">
        <f t="shared" si="292"/>
        <v>0.30700000000000022</v>
      </c>
      <c r="J6346" s="134">
        <f>IF('2-E-Communication'!$AN$65="no","",ROUND($I6346,4))</f>
        <v>0.307</v>
      </c>
      <c r="K6346" s="134">
        <f>IF('2-E-Communication'!$AN$66="no","",ROUND($I6346,4))</f>
        <v>0.307</v>
      </c>
      <c r="L6346" s="134">
        <f>IF('2-E-Communication'!$AN$67="no","",ROUND($I6346,4))</f>
        <v>0.307</v>
      </c>
      <c r="M6346" s="134">
        <f>IF('2-E-Communication'!$AN$68="no","",ROUND($I6346,4))</f>
        <v>0.307</v>
      </c>
    </row>
    <row r="6347" spans="9:13" x14ac:dyDescent="0.25">
      <c r="I6347" s="134">
        <f t="shared" si="292"/>
        <v>0.30800000000000022</v>
      </c>
      <c r="J6347" s="134">
        <f>IF('2-E-Communication'!$AN$65="no","",ROUND($I6347,4))</f>
        <v>0.308</v>
      </c>
      <c r="K6347" s="134">
        <f>IF('2-E-Communication'!$AN$66="no","",ROUND($I6347,4))</f>
        <v>0.308</v>
      </c>
      <c r="L6347" s="134">
        <f>IF('2-E-Communication'!$AN$67="no","",ROUND($I6347,4))</f>
        <v>0.308</v>
      </c>
      <c r="M6347" s="134">
        <f>IF('2-E-Communication'!$AN$68="no","",ROUND($I6347,4))</f>
        <v>0.308</v>
      </c>
    </row>
    <row r="6348" spans="9:13" x14ac:dyDescent="0.25">
      <c r="I6348" s="134">
        <f t="shared" si="292"/>
        <v>0.30900000000000022</v>
      </c>
      <c r="J6348" s="134">
        <f>IF('2-E-Communication'!$AN$65="no","",ROUND($I6348,4))</f>
        <v>0.309</v>
      </c>
      <c r="K6348" s="134">
        <f>IF('2-E-Communication'!$AN$66="no","",ROUND($I6348,4))</f>
        <v>0.309</v>
      </c>
      <c r="L6348" s="134">
        <f>IF('2-E-Communication'!$AN$67="no","",ROUND($I6348,4))</f>
        <v>0.309</v>
      </c>
      <c r="M6348" s="134">
        <f>IF('2-E-Communication'!$AN$68="no","",ROUND($I6348,4))</f>
        <v>0.309</v>
      </c>
    </row>
    <row r="6349" spans="9:13" x14ac:dyDescent="0.25">
      <c r="I6349" s="134">
        <f t="shared" si="292"/>
        <v>0.31000000000000022</v>
      </c>
      <c r="J6349" s="134">
        <f>IF('2-E-Communication'!$AN$65="no","",ROUND($I6349,4))</f>
        <v>0.31</v>
      </c>
      <c r="K6349" s="134">
        <f>IF('2-E-Communication'!$AN$66="no","",ROUND($I6349,4))</f>
        <v>0.31</v>
      </c>
      <c r="L6349" s="134">
        <f>IF('2-E-Communication'!$AN$67="no","",ROUND($I6349,4))</f>
        <v>0.31</v>
      </c>
      <c r="M6349" s="134">
        <f>IF('2-E-Communication'!$AN$68="no","",ROUND($I6349,4))</f>
        <v>0.31</v>
      </c>
    </row>
    <row r="6350" spans="9:13" x14ac:dyDescent="0.25">
      <c r="I6350" s="134">
        <f t="shared" si="292"/>
        <v>0.31100000000000022</v>
      </c>
      <c r="J6350" s="134">
        <f>IF('2-E-Communication'!$AN$65="no","",ROUND($I6350,4))</f>
        <v>0.311</v>
      </c>
      <c r="K6350" s="134">
        <f>IF('2-E-Communication'!$AN$66="no","",ROUND($I6350,4))</f>
        <v>0.311</v>
      </c>
      <c r="L6350" s="134">
        <f>IF('2-E-Communication'!$AN$67="no","",ROUND($I6350,4))</f>
        <v>0.311</v>
      </c>
      <c r="M6350" s="134">
        <f>IF('2-E-Communication'!$AN$68="no","",ROUND($I6350,4))</f>
        <v>0.311</v>
      </c>
    </row>
    <row r="6351" spans="9:13" x14ac:dyDescent="0.25">
      <c r="I6351" s="134">
        <f t="shared" si="292"/>
        <v>0.31200000000000022</v>
      </c>
      <c r="J6351" s="134">
        <f>IF('2-E-Communication'!$AN$65="no","",ROUND($I6351,4))</f>
        <v>0.312</v>
      </c>
      <c r="K6351" s="134">
        <f>IF('2-E-Communication'!$AN$66="no","",ROUND($I6351,4))</f>
        <v>0.312</v>
      </c>
      <c r="L6351" s="134">
        <f>IF('2-E-Communication'!$AN$67="no","",ROUND($I6351,4))</f>
        <v>0.312</v>
      </c>
      <c r="M6351" s="134">
        <f>IF('2-E-Communication'!$AN$68="no","",ROUND($I6351,4))</f>
        <v>0.312</v>
      </c>
    </row>
    <row r="6352" spans="9:13" x14ac:dyDescent="0.25">
      <c r="I6352" s="134">
        <f t="shared" ref="I6352:I6415" si="293">I6351+0.001</f>
        <v>0.31300000000000022</v>
      </c>
      <c r="J6352" s="134">
        <f>IF('2-E-Communication'!$AN$65="no","",ROUND($I6352,4))</f>
        <v>0.313</v>
      </c>
      <c r="K6352" s="134">
        <f>IF('2-E-Communication'!$AN$66="no","",ROUND($I6352,4))</f>
        <v>0.313</v>
      </c>
      <c r="L6352" s="134">
        <f>IF('2-E-Communication'!$AN$67="no","",ROUND($I6352,4))</f>
        <v>0.313</v>
      </c>
      <c r="M6352" s="134">
        <f>IF('2-E-Communication'!$AN$68="no","",ROUND($I6352,4))</f>
        <v>0.313</v>
      </c>
    </row>
    <row r="6353" spans="9:13" x14ac:dyDescent="0.25">
      <c r="I6353" s="134">
        <f t="shared" si="293"/>
        <v>0.31400000000000022</v>
      </c>
      <c r="J6353" s="134">
        <f>IF('2-E-Communication'!$AN$65="no","",ROUND($I6353,4))</f>
        <v>0.314</v>
      </c>
      <c r="K6353" s="134">
        <f>IF('2-E-Communication'!$AN$66="no","",ROUND($I6353,4))</f>
        <v>0.314</v>
      </c>
      <c r="L6353" s="134">
        <f>IF('2-E-Communication'!$AN$67="no","",ROUND($I6353,4))</f>
        <v>0.314</v>
      </c>
      <c r="M6353" s="134">
        <f>IF('2-E-Communication'!$AN$68="no","",ROUND($I6353,4))</f>
        <v>0.314</v>
      </c>
    </row>
    <row r="6354" spans="9:13" x14ac:dyDescent="0.25">
      <c r="I6354" s="134">
        <f t="shared" si="293"/>
        <v>0.31500000000000022</v>
      </c>
      <c r="J6354" s="134">
        <f>IF('2-E-Communication'!$AN$65="no","",ROUND($I6354,4))</f>
        <v>0.315</v>
      </c>
      <c r="K6354" s="134">
        <f>IF('2-E-Communication'!$AN$66="no","",ROUND($I6354,4))</f>
        <v>0.315</v>
      </c>
      <c r="L6354" s="134">
        <f>IF('2-E-Communication'!$AN$67="no","",ROUND($I6354,4))</f>
        <v>0.315</v>
      </c>
      <c r="M6354" s="134">
        <f>IF('2-E-Communication'!$AN$68="no","",ROUND($I6354,4))</f>
        <v>0.315</v>
      </c>
    </row>
    <row r="6355" spans="9:13" x14ac:dyDescent="0.25">
      <c r="I6355" s="134">
        <f t="shared" si="293"/>
        <v>0.31600000000000023</v>
      </c>
      <c r="J6355" s="134">
        <f>IF('2-E-Communication'!$AN$65="no","",ROUND($I6355,4))</f>
        <v>0.316</v>
      </c>
      <c r="K6355" s="134">
        <f>IF('2-E-Communication'!$AN$66="no","",ROUND($I6355,4))</f>
        <v>0.316</v>
      </c>
      <c r="L6355" s="134">
        <f>IF('2-E-Communication'!$AN$67="no","",ROUND($I6355,4))</f>
        <v>0.316</v>
      </c>
      <c r="M6355" s="134">
        <f>IF('2-E-Communication'!$AN$68="no","",ROUND($I6355,4))</f>
        <v>0.316</v>
      </c>
    </row>
    <row r="6356" spans="9:13" x14ac:dyDescent="0.25">
      <c r="I6356" s="134">
        <f t="shared" si="293"/>
        <v>0.31700000000000023</v>
      </c>
      <c r="J6356" s="134">
        <f>IF('2-E-Communication'!$AN$65="no","",ROUND($I6356,4))</f>
        <v>0.317</v>
      </c>
      <c r="K6356" s="134">
        <f>IF('2-E-Communication'!$AN$66="no","",ROUND($I6356,4))</f>
        <v>0.317</v>
      </c>
      <c r="L6356" s="134">
        <f>IF('2-E-Communication'!$AN$67="no","",ROUND($I6356,4))</f>
        <v>0.317</v>
      </c>
      <c r="M6356" s="134">
        <f>IF('2-E-Communication'!$AN$68="no","",ROUND($I6356,4))</f>
        <v>0.317</v>
      </c>
    </row>
    <row r="6357" spans="9:13" x14ac:dyDescent="0.25">
      <c r="I6357" s="134">
        <f t="shared" si="293"/>
        <v>0.31800000000000023</v>
      </c>
      <c r="J6357" s="134">
        <f>IF('2-E-Communication'!$AN$65="no","",ROUND($I6357,4))</f>
        <v>0.318</v>
      </c>
      <c r="K6357" s="134">
        <f>IF('2-E-Communication'!$AN$66="no","",ROUND($I6357,4))</f>
        <v>0.318</v>
      </c>
      <c r="L6357" s="134">
        <f>IF('2-E-Communication'!$AN$67="no","",ROUND($I6357,4))</f>
        <v>0.318</v>
      </c>
      <c r="M6357" s="134">
        <f>IF('2-E-Communication'!$AN$68="no","",ROUND($I6357,4))</f>
        <v>0.318</v>
      </c>
    </row>
    <row r="6358" spans="9:13" x14ac:dyDescent="0.25">
      <c r="I6358" s="134">
        <f t="shared" si="293"/>
        <v>0.31900000000000023</v>
      </c>
      <c r="J6358" s="134">
        <f>IF('2-E-Communication'!$AN$65="no","",ROUND($I6358,4))</f>
        <v>0.31900000000000001</v>
      </c>
      <c r="K6358" s="134">
        <f>IF('2-E-Communication'!$AN$66="no","",ROUND($I6358,4))</f>
        <v>0.31900000000000001</v>
      </c>
      <c r="L6358" s="134">
        <f>IF('2-E-Communication'!$AN$67="no","",ROUND($I6358,4))</f>
        <v>0.31900000000000001</v>
      </c>
      <c r="M6358" s="134">
        <f>IF('2-E-Communication'!$AN$68="no","",ROUND($I6358,4))</f>
        <v>0.31900000000000001</v>
      </c>
    </row>
    <row r="6359" spans="9:13" x14ac:dyDescent="0.25">
      <c r="I6359" s="134">
        <f t="shared" si="293"/>
        <v>0.32000000000000023</v>
      </c>
      <c r="J6359" s="134">
        <f>IF('2-E-Communication'!$AN$65="no","",ROUND($I6359,4))</f>
        <v>0.32</v>
      </c>
      <c r="K6359" s="134">
        <f>IF('2-E-Communication'!$AN$66="no","",ROUND($I6359,4))</f>
        <v>0.32</v>
      </c>
      <c r="L6359" s="134">
        <f>IF('2-E-Communication'!$AN$67="no","",ROUND($I6359,4))</f>
        <v>0.32</v>
      </c>
      <c r="M6359" s="134">
        <f>IF('2-E-Communication'!$AN$68="no","",ROUND($I6359,4))</f>
        <v>0.32</v>
      </c>
    </row>
    <row r="6360" spans="9:13" x14ac:dyDescent="0.25">
      <c r="I6360" s="134">
        <f t="shared" si="293"/>
        <v>0.32100000000000023</v>
      </c>
      <c r="J6360" s="134">
        <f>IF('2-E-Communication'!$AN$65="no","",ROUND($I6360,4))</f>
        <v>0.32100000000000001</v>
      </c>
      <c r="K6360" s="134">
        <f>IF('2-E-Communication'!$AN$66="no","",ROUND($I6360,4))</f>
        <v>0.32100000000000001</v>
      </c>
      <c r="L6360" s="134">
        <f>IF('2-E-Communication'!$AN$67="no","",ROUND($I6360,4))</f>
        <v>0.32100000000000001</v>
      </c>
      <c r="M6360" s="134">
        <f>IF('2-E-Communication'!$AN$68="no","",ROUND($I6360,4))</f>
        <v>0.32100000000000001</v>
      </c>
    </row>
    <row r="6361" spans="9:13" x14ac:dyDescent="0.25">
      <c r="I6361" s="134">
        <f t="shared" si="293"/>
        <v>0.32200000000000023</v>
      </c>
      <c r="J6361" s="134">
        <f>IF('2-E-Communication'!$AN$65="no","",ROUND($I6361,4))</f>
        <v>0.32200000000000001</v>
      </c>
      <c r="K6361" s="134">
        <f>IF('2-E-Communication'!$AN$66="no","",ROUND($I6361,4))</f>
        <v>0.32200000000000001</v>
      </c>
      <c r="L6361" s="134">
        <f>IF('2-E-Communication'!$AN$67="no","",ROUND($I6361,4))</f>
        <v>0.32200000000000001</v>
      </c>
      <c r="M6361" s="134">
        <f>IF('2-E-Communication'!$AN$68="no","",ROUND($I6361,4))</f>
        <v>0.32200000000000001</v>
      </c>
    </row>
    <row r="6362" spans="9:13" x14ac:dyDescent="0.25">
      <c r="I6362" s="134">
        <f t="shared" si="293"/>
        <v>0.32300000000000023</v>
      </c>
      <c r="J6362" s="134">
        <f>IF('2-E-Communication'!$AN$65="no","",ROUND($I6362,4))</f>
        <v>0.32300000000000001</v>
      </c>
      <c r="K6362" s="134">
        <f>IF('2-E-Communication'!$AN$66="no","",ROUND($I6362,4))</f>
        <v>0.32300000000000001</v>
      </c>
      <c r="L6362" s="134">
        <f>IF('2-E-Communication'!$AN$67="no","",ROUND($I6362,4))</f>
        <v>0.32300000000000001</v>
      </c>
      <c r="M6362" s="134">
        <f>IF('2-E-Communication'!$AN$68="no","",ROUND($I6362,4))</f>
        <v>0.32300000000000001</v>
      </c>
    </row>
    <row r="6363" spans="9:13" x14ac:dyDescent="0.25">
      <c r="I6363" s="134">
        <f t="shared" si="293"/>
        <v>0.32400000000000023</v>
      </c>
      <c r="J6363" s="134">
        <f>IF('2-E-Communication'!$AN$65="no","",ROUND($I6363,4))</f>
        <v>0.32400000000000001</v>
      </c>
      <c r="K6363" s="134">
        <f>IF('2-E-Communication'!$AN$66="no","",ROUND($I6363,4))</f>
        <v>0.32400000000000001</v>
      </c>
      <c r="L6363" s="134">
        <f>IF('2-E-Communication'!$AN$67="no","",ROUND($I6363,4))</f>
        <v>0.32400000000000001</v>
      </c>
      <c r="M6363" s="134">
        <f>IF('2-E-Communication'!$AN$68="no","",ROUND($I6363,4))</f>
        <v>0.32400000000000001</v>
      </c>
    </row>
    <row r="6364" spans="9:13" x14ac:dyDescent="0.25">
      <c r="I6364" s="134">
        <f t="shared" si="293"/>
        <v>0.32500000000000023</v>
      </c>
      <c r="J6364" s="134">
        <f>IF('2-E-Communication'!$AN$65="no","",ROUND($I6364,4))</f>
        <v>0.32500000000000001</v>
      </c>
      <c r="K6364" s="134">
        <f>IF('2-E-Communication'!$AN$66="no","",ROUND($I6364,4))</f>
        <v>0.32500000000000001</v>
      </c>
      <c r="L6364" s="134">
        <f>IF('2-E-Communication'!$AN$67="no","",ROUND($I6364,4))</f>
        <v>0.32500000000000001</v>
      </c>
      <c r="M6364" s="134">
        <f>IF('2-E-Communication'!$AN$68="no","",ROUND($I6364,4))</f>
        <v>0.32500000000000001</v>
      </c>
    </row>
    <row r="6365" spans="9:13" x14ac:dyDescent="0.25">
      <c r="I6365" s="134">
        <f t="shared" si="293"/>
        <v>0.32600000000000023</v>
      </c>
      <c r="J6365" s="134">
        <f>IF('2-E-Communication'!$AN$65="no","",ROUND($I6365,4))</f>
        <v>0.32600000000000001</v>
      </c>
      <c r="K6365" s="134">
        <f>IF('2-E-Communication'!$AN$66="no","",ROUND($I6365,4))</f>
        <v>0.32600000000000001</v>
      </c>
      <c r="L6365" s="134">
        <f>IF('2-E-Communication'!$AN$67="no","",ROUND($I6365,4))</f>
        <v>0.32600000000000001</v>
      </c>
      <c r="M6365" s="134">
        <f>IF('2-E-Communication'!$AN$68="no","",ROUND($I6365,4))</f>
        <v>0.32600000000000001</v>
      </c>
    </row>
    <row r="6366" spans="9:13" x14ac:dyDescent="0.25">
      <c r="I6366" s="134">
        <f t="shared" si="293"/>
        <v>0.32700000000000023</v>
      </c>
      <c r="J6366" s="134">
        <f>IF('2-E-Communication'!$AN$65="no","",ROUND($I6366,4))</f>
        <v>0.32700000000000001</v>
      </c>
      <c r="K6366" s="134">
        <f>IF('2-E-Communication'!$AN$66="no","",ROUND($I6366,4))</f>
        <v>0.32700000000000001</v>
      </c>
      <c r="L6366" s="134">
        <f>IF('2-E-Communication'!$AN$67="no","",ROUND($I6366,4))</f>
        <v>0.32700000000000001</v>
      </c>
      <c r="M6366" s="134">
        <f>IF('2-E-Communication'!$AN$68="no","",ROUND($I6366,4))</f>
        <v>0.32700000000000001</v>
      </c>
    </row>
    <row r="6367" spans="9:13" x14ac:dyDescent="0.25">
      <c r="I6367" s="134">
        <f t="shared" si="293"/>
        <v>0.32800000000000024</v>
      </c>
      <c r="J6367" s="134">
        <f>IF('2-E-Communication'!$AN$65="no","",ROUND($I6367,4))</f>
        <v>0.32800000000000001</v>
      </c>
      <c r="K6367" s="134">
        <f>IF('2-E-Communication'!$AN$66="no","",ROUND($I6367,4))</f>
        <v>0.32800000000000001</v>
      </c>
      <c r="L6367" s="134">
        <f>IF('2-E-Communication'!$AN$67="no","",ROUND($I6367,4))</f>
        <v>0.32800000000000001</v>
      </c>
      <c r="M6367" s="134">
        <f>IF('2-E-Communication'!$AN$68="no","",ROUND($I6367,4))</f>
        <v>0.32800000000000001</v>
      </c>
    </row>
    <row r="6368" spans="9:13" x14ac:dyDescent="0.25">
      <c r="I6368" s="134">
        <f t="shared" si="293"/>
        <v>0.32900000000000024</v>
      </c>
      <c r="J6368" s="134">
        <f>IF('2-E-Communication'!$AN$65="no","",ROUND($I6368,4))</f>
        <v>0.32900000000000001</v>
      </c>
      <c r="K6368" s="134">
        <f>IF('2-E-Communication'!$AN$66="no","",ROUND($I6368,4))</f>
        <v>0.32900000000000001</v>
      </c>
      <c r="L6368" s="134">
        <f>IF('2-E-Communication'!$AN$67="no","",ROUND($I6368,4))</f>
        <v>0.32900000000000001</v>
      </c>
      <c r="M6368" s="134">
        <f>IF('2-E-Communication'!$AN$68="no","",ROUND($I6368,4))</f>
        <v>0.32900000000000001</v>
      </c>
    </row>
    <row r="6369" spans="9:13" x14ac:dyDescent="0.25">
      <c r="I6369" s="134">
        <f t="shared" si="293"/>
        <v>0.33000000000000024</v>
      </c>
      <c r="J6369" s="134">
        <f>IF('2-E-Communication'!$AN$65="no","",ROUND($I6369,4))</f>
        <v>0.33</v>
      </c>
      <c r="K6369" s="134">
        <f>IF('2-E-Communication'!$AN$66="no","",ROUND($I6369,4))</f>
        <v>0.33</v>
      </c>
      <c r="L6369" s="134">
        <f>IF('2-E-Communication'!$AN$67="no","",ROUND($I6369,4))</f>
        <v>0.33</v>
      </c>
      <c r="M6369" s="134">
        <f>IF('2-E-Communication'!$AN$68="no","",ROUND($I6369,4))</f>
        <v>0.33</v>
      </c>
    </row>
    <row r="6370" spans="9:13" x14ac:dyDescent="0.25">
      <c r="I6370" s="134">
        <f t="shared" si="293"/>
        <v>0.33100000000000024</v>
      </c>
      <c r="J6370" s="134">
        <f>IF('2-E-Communication'!$AN$65="no","",ROUND($I6370,4))</f>
        <v>0.33100000000000002</v>
      </c>
      <c r="K6370" s="134">
        <f>IF('2-E-Communication'!$AN$66="no","",ROUND($I6370,4))</f>
        <v>0.33100000000000002</v>
      </c>
      <c r="L6370" s="134">
        <f>IF('2-E-Communication'!$AN$67="no","",ROUND($I6370,4))</f>
        <v>0.33100000000000002</v>
      </c>
      <c r="M6370" s="134">
        <f>IF('2-E-Communication'!$AN$68="no","",ROUND($I6370,4))</f>
        <v>0.33100000000000002</v>
      </c>
    </row>
    <row r="6371" spans="9:13" x14ac:dyDescent="0.25">
      <c r="I6371" s="134">
        <f t="shared" si="293"/>
        <v>0.33200000000000024</v>
      </c>
      <c r="J6371" s="134">
        <f>IF('2-E-Communication'!$AN$65="no","",ROUND($I6371,4))</f>
        <v>0.33200000000000002</v>
      </c>
      <c r="K6371" s="134">
        <f>IF('2-E-Communication'!$AN$66="no","",ROUND($I6371,4))</f>
        <v>0.33200000000000002</v>
      </c>
      <c r="L6371" s="134">
        <f>IF('2-E-Communication'!$AN$67="no","",ROUND($I6371,4))</f>
        <v>0.33200000000000002</v>
      </c>
      <c r="M6371" s="134">
        <f>IF('2-E-Communication'!$AN$68="no","",ROUND($I6371,4))</f>
        <v>0.33200000000000002</v>
      </c>
    </row>
    <row r="6372" spans="9:13" x14ac:dyDescent="0.25">
      <c r="I6372" s="134">
        <f t="shared" si="293"/>
        <v>0.33300000000000024</v>
      </c>
      <c r="J6372" s="134">
        <f>IF('2-E-Communication'!$AN$65="no","",ROUND($I6372,4))</f>
        <v>0.33300000000000002</v>
      </c>
      <c r="K6372" s="134">
        <f>IF('2-E-Communication'!$AN$66="no","",ROUND($I6372,4))</f>
        <v>0.33300000000000002</v>
      </c>
      <c r="L6372" s="134">
        <f>IF('2-E-Communication'!$AN$67="no","",ROUND($I6372,4))</f>
        <v>0.33300000000000002</v>
      </c>
      <c r="M6372" s="134">
        <f>IF('2-E-Communication'!$AN$68="no","",ROUND($I6372,4))</f>
        <v>0.33300000000000002</v>
      </c>
    </row>
    <row r="6373" spans="9:13" x14ac:dyDescent="0.25">
      <c r="I6373" s="134">
        <f t="shared" si="293"/>
        <v>0.33400000000000024</v>
      </c>
      <c r="J6373" s="134">
        <f>IF('2-E-Communication'!$AN$65="no","",ROUND($I6373,4))</f>
        <v>0.33400000000000002</v>
      </c>
      <c r="K6373" s="134">
        <f>IF('2-E-Communication'!$AN$66="no","",ROUND($I6373,4))</f>
        <v>0.33400000000000002</v>
      </c>
      <c r="L6373" s="134">
        <f>IF('2-E-Communication'!$AN$67="no","",ROUND($I6373,4))</f>
        <v>0.33400000000000002</v>
      </c>
      <c r="M6373" s="134">
        <f>IF('2-E-Communication'!$AN$68="no","",ROUND($I6373,4))</f>
        <v>0.33400000000000002</v>
      </c>
    </row>
    <row r="6374" spans="9:13" x14ac:dyDescent="0.25">
      <c r="I6374" s="134">
        <f t="shared" si="293"/>
        <v>0.33500000000000024</v>
      </c>
      <c r="J6374" s="134">
        <f>IF('2-E-Communication'!$AN$65="no","",ROUND($I6374,4))</f>
        <v>0.33500000000000002</v>
      </c>
      <c r="K6374" s="134">
        <f>IF('2-E-Communication'!$AN$66="no","",ROUND($I6374,4))</f>
        <v>0.33500000000000002</v>
      </c>
      <c r="L6374" s="134">
        <f>IF('2-E-Communication'!$AN$67="no","",ROUND($I6374,4))</f>
        <v>0.33500000000000002</v>
      </c>
      <c r="M6374" s="134">
        <f>IF('2-E-Communication'!$AN$68="no","",ROUND($I6374,4))</f>
        <v>0.33500000000000002</v>
      </c>
    </row>
    <row r="6375" spans="9:13" x14ac:dyDescent="0.25">
      <c r="I6375" s="134">
        <f t="shared" si="293"/>
        <v>0.33600000000000024</v>
      </c>
      <c r="J6375" s="134">
        <f>IF('2-E-Communication'!$AN$65="no","",ROUND($I6375,4))</f>
        <v>0.33600000000000002</v>
      </c>
      <c r="K6375" s="134">
        <f>IF('2-E-Communication'!$AN$66="no","",ROUND($I6375,4))</f>
        <v>0.33600000000000002</v>
      </c>
      <c r="L6375" s="134">
        <f>IF('2-E-Communication'!$AN$67="no","",ROUND($I6375,4))</f>
        <v>0.33600000000000002</v>
      </c>
      <c r="M6375" s="134">
        <f>IF('2-E-Communication'!$AN$68="no","",ROUND($I6375,4))</f>
        <v>0.33600000000000002</v>
      </c>
    </row>
    <row r="6376" spans="9:13" x14ac:dyDescent="0.25">
      <c r="I6376" s="134">
        <f t="shared" si="293"/>
        <v>0.33700000000000024</v>
      </c>
      <c r="J6376" s="134">
        <f>IF('2-E-Communication'!$AN$65="no","",ROUND($I6376,4))</f>
        <v>0.33700000000000002</v>
      </c>
      <c r="K6376" s="134">
        <f>IF('2-E-Communication'!$AN$66="no","",ROUND($I6376,4))</f>
        <v>0.33700000000000002</v>
      </c>
      <c r="L6376" s="134">
        <f>IF('2-E-Communication'!$AN$67="no","",ROUND($I6376,4))</f>
        <v>0.33700000000000002</v>
      </c>
      <c r="M6376" s="134">
        <f>IF('2-E-Communication'!$AN$68="no","",ROUND($I6376,4))</f>
        <v>0.33700000000000002</v>
      </c>
    </row>
    <row r="6377" spans="9:13" x14ac:dyDescent="0.25">
      <c r="I6377" s="134">
        <f t="shared" si="293"/>
        <v>0.33800000000000024</v>
      </c>
      <c r="J6377" s="134">
        <f>IF('2-E-Communication'!$AN$65="no","",ROUND($I6377,4))</f>
        <v>0.33800000000000002</v>
      </c>
      <c r="K6377" s="134">
        <f>IF('2-E-Communication'!$AN$66="no","",ROUND($I6377,4))</f>
        <v>0.33800000000000002</v>
      </c>
      <c r="L6377" s="134">
        <f>IF('2-E-Communication'!$AN$67="no","",ROUND($I6377,4))</f>
        <v>0.33800000000000002</v>
      </c>
      <c r="M6377" s="134">
        <f>IF('2-E-Communication'!$AN$68="no","",ROUND($I6377,4))</f>
        <v>0.33800000000000002</v>
      </c>
    </row>
    <row r="6378" spans="9:13" x14ac:dyDescent="0.25">
      <c r="I6378" s="134">
        <f t="shared" si="293"/>
        <v>0.33900000000000025</v>
      </c>
      <c r="J6378" s="134">
        <f>IF('2-E-Communication'!$AN$65="no","",ROUND($I6378,4))</f>
        <v>0.33900000000000002</v>
      </c>
      <c r="K6378" s="134">
        <f>IF('2-E-Communication'!$AN$66="no","",ROUND($I6378,4))</f>
        <v>0.33900000000000002</v>
      </c>
      <c r="L6378" s="134">
        <f>IF('2-E-Communication'!$AN$67="no","",ROUND($I6378,4))</f>
        <v>0.33900000000000002</v>
      </c>
      <c r="M6378" s="134">
        <f>IF('2-E-Communication'!$AN$68="no","",ROUND($I6378,4))</f>
        <v>0.33900000000000002</v>
      </c>
    </row>
    <row r="6379" spans="9:13" x14ac:dyDescent="0.25">
      <c r="I6379" s="134">
        <f t="shared" si="293"/>
        <v>0.34000000000000025</v>
      </c>
      <c r="J6379" s="134">
        <f>IF('2-E-Communication'!$AN$65="no","",ROUND($I6379,4))</f>
        <v>0.34</v>
      </c>
      <c r="K6379" s="134">
        <f>IF('2-E-Communication'!$AN$66="no","",ROUND($I6379,4))</f>
        <v>0.34</v>
      </c>
      <c r="L6379" s="134">
        <f>IF('2-E-Communication'!$AN$67="no","",ROUND($I6379,4))</f>
        <v>0.34</v>
      </c>
      <c r="M6379" s="134">
        <f>IF('2-E-Communication'!$AN$68="no","",ROUND($I6379,4))</f>
        <v>0.34</v>
      </c>
    </row>
    <row r="6380" spans="9:13" x14ac:dyDescent="0.25">
      <c r="I6380" s="134">
        <f t="shared" si="293"/>
        <v>0.34100000000000025</v>
      </c>
      <c r="J6380" s="134">
        <f>IF('2-E-Communication'!$AN$65="no","",ROUND($I6380,4))</f>
        <v>0.34100000000000003</v>
      </c>
      <c r="K6380" s="134">
        <f>IF('2-E-Communication'!$AN$66="no","",ROUND($I6380,4))</f>
        <v>0.34100000000000003</v>
      </c>
      <c r="L6380" s="134">
        <f>IF('2-E-Communication'!$AN$67="no","",ROUND($I6380,4))</f>
        <v>0.34100000000000003</v>
      </c>
      <c r="M6380" s="134">
        <f>IF('2-E-Communication'!$AN$68="no","",ROUND($I6380,4))</f>
        <v>0.34100000000000003</v>
      </c>
    </row>
    <row r="6381" spans="9:13" x14ac:dyDescent="0.25">
      <c r="I6381" s="134">
        <f t="shared" si="293"/>
        <v>0.34200000000000025</v>
      </c>
      <c r="J6381" s="134">
        <f>IF('2-E-Communication'!$AN$65="no","",ROUND($I6381,4))</f>
        <v>0.34200000000000003</v>
      </c>
      <c r="K6381" s="134">
        <f>IF('2-E-Communication'!$AN$66="no","",ROUND($I6381,4))</f>
        <v>0.34200000000000003</v>
      </c>
      <c r="L6381" s="134">
        <f>IF('2-E-Communication'!$AN$67="no","",ROUND($I6381,4))</f>
        <v>0.34200000000000003</v>
      </c>
      <c r="M6381" s="134">
        <f>IF('2-E-Communication'!$AN$68="no","",ROUND($I6381,4))</f>
        <v>0.34200000000000003</v>
      </c>
    </row>
    <row r="6382" spans="9:13" x14ac:dyDescent="0.25">
      <c r="I6382" s="134">
        <f t="shared" si="293"/>
        <v>0.34300000000000025</v>
      </c>
      <c r="J6382" s="134">
        <f>IF('2-E-Communication'!$AN$65="no","",ROUND($I6382,4))</f>
        <v>0.34300000000000003</v>
      </c>
      <c r="K6382" s="134">
        <f>IF('2-E-Communication'!$AN$66="no","",ROUND($I6382,4))</f>
        <v>0.34300000000000003</v>
      </c>
      <c r="L6382" s="134">
        <f>IF('2-E-Communication'!$AN$67="no","",ROUND($I6382,4))</f>
        <v>0.34300000000000003</v>
      </c>
      <c r="M6382" s="134">
        <f>IF('2-E-Communication'!$AN$68="no","",ROUND($I6382,4))</f>
        <v>0.34300000000000003</v>
      </c>
    </row>
    <row r="6383" spans="9:13" x14ac:dyDescent="0.25">
      <c r="I6383" s="134">
        <f t="shared" si="293"/>
        <v>0.34400000000000025</v>
      </c>
      <c r="J6383" s="134">
        <f>IF('2-E-Communication'!$AN$65="no","",ROUND($I6383,4))</f>
        <v>0.34399999999999997</v>
      </c>
      <c r="K6383" s="134">
        <f>IF('2-E-Communication'!$AN$66="no","",ROUND($I6383,4))</f>
        <v>0.34399999999999997</v>
      </c>
      <c r="L6383" s="134">
        <f>IF('2-E-Communication'!$AN$67="no","",ROUND($I6383,4))</f>
        <v>0.34399999999999997</v>
      </c>
      <c r="M6383" s="134">
        <f>IF('2-E-Communication'!$AN$68="no","",ROUND($I6383,4))</f>
        <v>0.34399999999999997</v>
      </c>
    </row>
    <row r="6384" spans="9:13" x14ac:dyDescent="0.25">
      <c r="I6384" s="134">
        <f t="shared" si="293"/>
        <v>0.34500000000000025</v>
      </c>
      <c r="J6384" s="134">
        <f>IF('2-E-Communication'!$AN$65="no","",ROUND($I6384,4))</f>
        <v>0.34499999999999997</v>
      </c>
      <c r="K6384" s="134">
        <f>IF('2-E-Communication'!$AN$66="no","",ROUND($I6384,4))</f>
        <v>0.34499999999999997</v>
      </c>
      <c r="L6384" s="134">
        <f>IF('2-E-Communication'!$AN$67="no","",ROUND($I6384,4))</f>
        <v>0.34499999999999997</v>
      </c>
      <c r="M6384" s="134">
        <f>IF('2-E-Communication'!$AN$68="no","",ROUND($I6384,4))</f>
        <v>0.34499999999999997</v>
      </c>
    </row>
    <row r="6385" spans="9:13" x14ac:dyDescent="0.25">
      <c r="I6385" s="134">
        <f t="shared" si="293"/>
        <v>0.34600000000000025</v>
      </c>
      <c r="J6385" s="134">
        <f>IF('2-E-Communication'!$AN$65="no","",ROUND($I6385,4))</f>
        <v>0.34599999999999997</v>
      </c>
      <c r="K6385" s="134">
        <f>IF('2-E-Communication'!$AN$66="no","",ROUND($I6385,4))</f>
        <v>0.34599999999999997</v>
      </c>
      <c r="L6385" s="134">
        <f>IF('2-E-Communication'!$AN$67="no","",ROUND($I6385,4))</f>
        <v>0.34599999999999997</v>
      </c>
      <c r="M6385" s="134">
        <f>IF('2-E-Communication'!$AN$68="no","",ROUND($I6385,4))</f>
        <v>0.34599999999999997</v>
      </c>
    </row>
    <row r="6386" spans="9:13" x14ac:dyDescent="0.25">
      <c r="I6386" s="134">
        <f t="shared" si="293"/>
        <v>0.34700000000000025</v>
      </c>
      <c r="J6386" s="134">
        <f>IF('2-E-Communication'!$AN$65="no","",ROUND($I6386,4))</f>
        <v>0.34699999999999998</v>
      </c>
      <c r="K6386" s="134">
        <f>IF('2-E-Communication'!$AN$66="no","",ROUND($I6386,4))</f>
        <v>0.34699999999999998</v>
      </c>
      <c r="L6386" s="134">
        <f>IF('2-E-Communication'!$AN$67="no","",ROUND($I6386,4))</f>
        <v>0.34699999999999998</v>
      </c>
      <c r="M6386" s="134">
        <f>IF('2-E-Communication'!$AN$68="no","",ROUND($I6386,4))</f>
        <v>0.34699999999999998</v>
      </c>
    </row>
    <row r="6387" spans="9:13" x14ac:dyDescent="0.25">
      <c r="I6387" s="134">
        <f t="shared" si="293"/>
        <v>0.34800000000000025</v>
      </c>
      <c r="J6387" s="134">
        <f>IF('2-E-Communication'!$AN$65="no","",ROUND($I6387,4))</f>
        <v>0.34799999999999998</v>
      </c>
      <c r="K6387" s="134">
        <f>IF('2-E-Communication'!$AN$66="no","",ROUND($I6387,4))</f>
        <v>0.34799999999999998</v>
      </c>
      <c r="L6387" s="134">
        <f>IF('2-E-Communication'!$AN$67="no","",ROUND($I6387,4))</f>
        <v>0.34799999999999998</v>
      </c>
      <c r="M6387" s="134">
        <f>IF('2-E-Communication'!$AN$68="no","",ROUND($I6387,4))</f>
        <v>0.34799999999999998</v>
      </c>
    </row>
    <row r="6388" spans="9:13" x14ac:dyDescent="0.25">
      <c r="I6388" s="134">
        <f t="shared" si="293"/>
        <v>0.34900000000000025</v>
      </c>
      <c r="J6388" s="134">
        <f>IF('2-E-Communication'!$AN$65="no","",ROUND($I6388,4))</f>
        <v>0.34899999999999998</v>
      </c>
      <c r="K6388" s="134">
        <f>IF('2-E-Communication'!$AN$66="no","",ROUND($I6388,4))</f>
        <v>0.34899999999999998</v>
      </c>
      <c r="L6388" s="134">
        <f>IF('2-E-Communication'!$AN$67="no","",ROUND($I6388,4))</f>
        <v>0.34899999999999998</v>
      </c>
      <c r="M6388" s="134">
        <f>IF('2-E-Communication'!$AN$68="no","",ROUND($I6388,4))</f>
        <v>0.34899999999999998</v>
      </c>
    </row>
    <row r="6389" spans="9:13" x14ac:dyDescent="0.25">
      <c r="I6389" s="134">
        <f t="shared" si="293"/>
        <v>0.35000000000000026</v>
      </c>
      <c r="J6389" s="134">
        <f>IF('2-E-Communication'!$AN$65="no","",ROUND($I6389,4))</f>
        <v>0.35</v>
      </c>
      <c r="K6389" s="134">
        <f>IF('2-E-Communication'!$AN$66="no","",ROUND($I6389,4))</f>
        <v>0.35</v>
      </c>
      <c r="L6389" s="134">
        <f>IF('2-E-Communication'!$AN$67="no","",ROUND($I6389,4))</f>
        <v>0.35</v>
      </c>
      <c r="M6389" s="134">
        <f>IF('2-E-Communication'!$AN$68="no","",ROUND($I6389,4))</f>
        <v>0.35</v>
      </c>
    </row>
    <row r="6390" spans="9:13" x14ac:dyDescent="0.25">
      <c r="I6390" s="134">
        <f t="shared" si="293"/>
        <v>0.35100000000000026</v>
      </c>
      <c r="J6390" s="134">
        <f>IF('2-E-Communication'!$AN$65="no","",ROUND($I6390,4))</f>
        <v>0.35099999999999998</v>
      </c>
      <c r="K6390" s="134">
        <f>IF('2-E-Communication'!$AN$66="no","",ROUND($I6390,4))</f>
        <v>0.35099999999999998</v>
      </c>
      <c r="L6390" s="134">
        <f>IF('2-E-Communication'!$AN$67="no","",ROUND($I6390,4))</f>
        <v>0.35099999999999998</v>
      </c>
      <c r="M6390" s="134">
        <f>IF('2-E-Communication'!$AN$68="no","",ROUND($I6390,4))</f>
        <v>0.35099999999999998</v>
      </c>
    </row>
    <row r="6391" spans="9:13" x14ac:dyDescent="0.25">
      <c r="I6391" s="134">
        <f t="shared" si="293"/>
        <v>0.35200000000000026</v>
      </c>
      <c r="J6391" s="134">
        <f>IF('2-E-Communication'!$AN$65="no","",ROUND($I6391,4))</f>
        <v>0.35199999999999998</v>
      </c>
      <c r="K6391" s="134">
        <f>IF('2-E-Communication'!$AN$66="no","",ROUND($I6391,4))</f>
        <v>0.35199999999999998</v>
      </c>
      <c r="L6391" s="134">
        <f>IF('2-E-Communication'!$AN$67="no","",ROUND($I6391,4))</f>
        <v>0.35199999999999998</v>
      </c>
      <c r="M6391" s="134">
        <f>IF('2-E-Communication'!$AN$68="no","",ROUND($I6391,4))</f>
        <v>0.35199999999999998</v>
      </c>
    </row>
    <row r="6392" spans="9:13" x14ac:dyDescent="0.25">
      <c r="I6392" s="134">
        <f t="shared" si="293"/>
        <v>0.35300000000000026</v>
      </c>
      <c r="J6392" s="134">
        <f>IF('2-E-Communication'!$AN$65="no","",ROUND($I6392,4))</f>
        <v>0.35299999999999998</v>
      </c>
      <c r="K6392" s="134">
        <f>IF('2-E-Communication'!$AN$66="no","",ROUND($I6392,4))</f>
        <v>0.35299999999999998</v>
      </c>
      <c r="L6392" s="134">
        <f>IF('2-E-Communication'!$AN$67="no","",ROUND($I6392,4))</f>
        <v>0.35299999999999998</v>
      </c>
      <c r="M6392" s="134">
        <f>IF('2-E-Communication'!$AN$68="no","",ROUND($I6392,4))</f>
        <v>0.35299999999999998</v>
      </c>
    </row>
    <row r="6393" spans="9:13" x14ac:dyDescent="0.25">
      <c r="I6393" s="134">
        <f t="shared" si="293"/>
        <v>0.35400000000000026</v>
      </c>
      <c r="J6393" s="134">
        <f>IF('2-E-Communication'!$AN$65="no","",ROUND($I6393,4))</f>
        <v>0.35399999999999998</v>
      </c>
      <c r="K6393" s="134">
        <f>IF('2-E-Communication'!$AN$66="no","",ROUND($I6393,4))</f>
        <v>0.35399999999999998</v>
      </c>
      <c r="L6393" s="134">
        <f>IF('2-E-Communication'!$AN$67="no","",ROUND($I6393,4))</f>
        <v>0.35399999999999998</v>
      </c>
      <c r="M6393" s="134">
        <f>IF('2-E-Communication'!$AN$68="no","",ROUND($I6393,4))</f>
        <v>0.35399999999999998</v>
      </c>
    </row>
    <row r="6394" spans="9:13" x14ac:dyDescent="0.25">
      <c r="I6394" s="134">
        <f t="shared" si="293"/>
        <v>0.35500000000000026</v>
      </c>
      <c r="J6394" s="134">
        <f>IF('2-E-Communication'!$AN$65="no","",ROUND($I6394,4))</f>
        <v>0.35499999999999998</v>
      </c>
      <c r="K6394" s="134">
        <f>IF('2-E-Communication'!$AN$66="no","",ROUND($I6394,4))</f>
        <v>0.35499999999999998</v>
      </c>
      <c r="L6394" s="134">
        <f>IF('2-E-Communication'!$AN$67="no","",ROUND($I6394,4))</f>
        <v>0.35499999999999998</v>
      </c>
      <c r="M6394" s="134">
        <f>IF('2-E-Communication'!$AN$68="no","",ROUND($I6394,4))</f>
        <v>0.35499999999999998</v>
      </c>
    </row>
    <row r="6395" spans="9:13" x14ac:dyDescent="0.25">
      <c r="I6395" s="134">
        <f t="shared" si="293"/>
        <v>0.35600000000000026</v>
      </c>
      <c r="J6395" s="134">
        <f>IF('2-E-Communication'!$AN$65="no","",ROUND($I6395,4))</f>
        <v>0.35599999999999998</v>
      </c>
      <c r="K6395" s="134">
        <f>IF('2-E-Communication'!$AN$66="no","",ROUND($I6395,4))</f>
        <v>0.35599999999999998</v>
      </c>
      <c r="L6395" s="134">
        <f>IF('2-E-Communication'!$AN$67="no","",ROUND($I6395,4))</f>
        <v>0.35599999999999998</v>
      </c>
      <c r="M6395" s="134">
        <f>IF('2-E-Communication'!$AN$68="no","",ROUND($I6395,4))</f>
        <v>0.35599999999999998</v>
      </c>
    </row>
    <row r="6396" spans="9:13" x14ac:dyDescent="0.25">
      <c r="I6396" s="134">
        <f t="shared" si="293"/>
        <v>0.35700000000000026</v>
      </c>
      <c r="J6396" s="134">
        <f>IF('2-E-Communication'!$AN$65="no","",ROUND($I6396,4))</f>
        <v>0.35699999999999998</v>
      </c>
      <c r="K6396" s="134">
        <f>IF('2-E-Communication'!$AN$66="no","",ROUND($I6396,4))</f>
        <v>0.35699999999999998</v>
      </c>
      <c r="L6396" s="134">
        <f>IF('2-E-Communication'!$AN$67="no","",ROUND($I6396,4))</f>
        <v>0.35699999999999998</v>
      </c>
      <c r="M6396" s="134">
        <f>IF('2-E-Communication'!$AN$68="no","",ROUND($I6396,4))</f>
        <v>0.35699999999999998</v>
      </c>
    </row>
    <row r="6397" spans="9:13" x14ac:dyDescent="0.25">
      <c r="I6397" s="134">
        <f t="shared" si="293"/>
        <v>0.35800000000000026</v>
      </c>
      <c r="J6397" s="134">
        <f>IF('2-E-Communication'!$AN$65="no","",ROUND($I6397,4))</f>
        <v>0.35799999999999998</v>
      </c>
      <c r="K6397" s="134">
        <f>IF('2-E-Communication'!$AN$66="no","",ROUND($I6397,4))</f>
        <v>0.35799999999999998</v>
      </c>
      <c r="L6397" s="134">
        <f>IF('2-E-Communication'!$AN$67="no","",ROUND($I6397,4))</f>
        <v>0.35799999999999998</v>
      </c>
      <c r="M6397" s="134">
        <f>IF('2-E-Communication'!$AN$68="no","",ROUND($I6397,4))</f>
        <v>0.35799999999999998</v>
      </c>
    </row>
    <row r="6398" spans="9:13" x14ac:dyDescent="0.25">
      <c r="I6398" s="134">
        <f t="shared" si="293"/>
        <v>0.35900000000000026</v>
      </c>
      <c r="J6398" s="134">
        <f>IF('2-E-Communication'!$AN$65="no","",ROUND($I6398,4))</f>
        <v>0.35899999999999999</v>
      </c>
      <c r="K6398" s="134">
        <f>IF('2-E-Communication'!$AN$66="no","",ROUND($I6398,4))</f>
        <v>0.35899999999999999</v>
      </c>
      <c r="L6398" s="134">
        <f>IF('2-E-Communication'!$AN$67="no","",ROUND($I6398,4))</f>
        <v>0.35899999999999999</v>
      </c>
      <c r="M6398" s="134">
        <f>IF('2-E-Communication'!$AN$68="no","",ROUND($I6398,4))</f>
        <v>0.35899999999999999</v>
      </c>
    </row>
    <row r="6399" spans="9:13" x14ac:dyDescent="0.25">
      <c r="I6399" s="134">
        <f t="shared" si="293"/>
        <v>0.36000000000000026</v>
      </c>
      <c r="J6399" s="134">
        <f>IF('2-E-Communication'!$AN$65="no","",ROUND($I6399,4))</f>
        <v>0.36</v>
      </c>
      <c r="K6399" s="134">
        <f>IF('2-E-Communication'!$AN$66="no","",ROUND($I6399,4))</f>
        <v>0.36</v>
      </c>
      <c r="L6399" s="134">
        <f>IF('2-E-Communication'!$AN$67="no","",ROUND($I6399,4))</f>
        <v>0.36</v>
      </c>
      <c r="M6399" s="134">
        <f>IF('2-E-Communication'!$AN$68="no","",ROUND($I6399,4))</f>
        <v>0.36</v>
      </c>
    </row>
    <row r="6400" spans="9:13" x14ac:dyDescent="0.25">
      <c r="I6400" s="134">
        <f t="shared" si="293"/>
        <v>0.36100000000000027</v>
      </c>
      <c r="J6400" s="134">
        <f>IF('2-E-Communication'!$AN$65="no","",ROUND($I6400,4))</f>
        <v>0.36099999999999999</v>
      </c>
      <c r="K6400" s="134">
        <f>IF('2-E-Communication'!$AN$66="no","",ROUND($I6400,4))</f>
        <v>0.36099999999999999</v>
      </c>
      <c r="L6400" s="134">
        <f>IF('2-E-Communication'!$AN$67="no","",ROUND($I6400,4))</f>
        <v>0.36099999999999999</v>
      </c>
      <c r="M6400" s="134">
        <f>IF('2-E-Communication'!$AN$68="no","",ROUND($I6400,4))</f>
        <v>0.36099999999999999</v>
      </c>
    </row>
    <row r="6401" spans="9:13" x14ac:dyDescent="0.25">
      <c r="I6401" s="134">
        <f t="shared" si="293"/>
        <v>0.36200000000000027</v>
      </c>
      <c r="J6401" s="134">
        <f>IF('2-E-Communication'!$AN$65="no","",ROUND($I6401,4))</f>
        <v>0.36199999999999999</v>
      </c>
      <c r="K6401" s="134">
        <f>IF('2-E-Communication'!$AN$66="no","",ROUND($I6401,4))</f>
        <v>0.36199999999999999</v>
      </c>
      <c r="L6401" s="134">
        <f>IF('2-E-Communication'!$AN$67="no","",ROUND($I6401,4))</f>
        <v>0.36199999999999999</v>
      </c>
      <c r="M6401" s="134">
        <f>IF('2-E-Communication'!$AN$68="no","",ROUND($I6401,4))</f>
        <v>0.36199999999999999</v>
      </c>
    </row>
    <row r="6402" spans="9:13" x14ac:dyDescent="0.25">
      <c r="I6402" s="134">
        <f t="shared" si="293"/>
        <v>0.36300000000000027</v>
      </c>
      <c r="J6402" s="134">
        <f>IF('2-E-Communication'!$AN$65="no","",ROUND($I6402,4))</f>
        <v>0.36299999999999999</v>
      </c>
      <c r="K6402" s="134">
        <f>IF('2-E-Communication'!$AN$66="no","",ROUND($I6402,4))</f>
        <v>0.36299999999999999</v>
      </c>
      <c r="L6402" s="134">
        <f>IF('2-E-Communication'!$AN$67="no","",ROUND($I6402,4))</f>
        <v>0.36299999999999999</v>
      </c>
      <c r="M6402" s="134">
        <f>IF('2-E-Communication'!$AN$68="no","",ROUND($I6402,4))</f>
        <v>0.36299999999999999</v>
      </c>
    </row>
    <row r="6403" spans="9:13" x14ac:dyDescent="0.25">
      <c r="I6403" s="134">
        <f t="shared" si="293"/>
        <v>0.36400000000000027</v>
      </c>
      <c r="J6403" s="134">
        <f>IF('2-E-Communication'!$AN$65="no","",ROUND($I6403,4))</f>
        <v>0.36399999999999999</v>
      </c>
      <c r="K6403" s="134">
        <f>IF('2-E-Communication'!$AN$66="no","",ROUND($I6403,4))</f>
        <v>0.36399999999999999</v>
      </c>
      <c r="L6403" s="134">
        <f>IF('2-E-Communication'!$AN$67="no","",ROUND($I6403,4))</f>
        <v>0.36399999999999999</v>
      </c>
      <c r="M6403" s="134">
        <f>IF('2-E-Communication'!$AN$68="no","",ROUND($I6403,4))</f>
        <v>0.36399999999999999</v>
      </c>
    </row>
    <row r="6404" spans="9:13" x14ac:dyDescent="0.25">
      <c r="I6404" s="134">
        <f t="shared" si="293"/>
        <v>0.36500000000000027</v>
      </c>
      <c r="J6404" s="134">
        <f>IF('2-E-Communication'!$AN$65="no","",ROUND($I6404,4))</f>
        <v>0.36499999999999999</v>
      </c>
      <c r="K6404" s="134">
        <f>IF('2-E-Communication'!$AN$66="no","",ROUND($I6404,4))</f>
        <v>0.36499999999999999</v>
      </c>
      <c r="L6404" s="134">
        <f>IF('2-E-Communication'!$AN$67="no","",ROUND($I6404,4))</f>
        <v>0.36499999999999999</v>
      </c>
      <c r="M6404" s="134">
        <f>IF('2-E-Communication'!$AN$68="no","",ROUND($I6404,4))</f>
        <v>0.36499999999999999</v>
      </c>
    </row>
    <row r="6405" spans="9:13" x14ac:dyDescent="0.25">
      <c r="I6405" s="134">
        <f t="shared" si="293"/>
        <v>0.36600000000000027</v>
      </c>
      <c r="J6405" s="134">
        <f>IF('2-E-Communication'!$AN$65="no","",ROUND($I6405,4))</f>
        <v>0.36599999999999999</v>
      </c>
      <c r="K6405" s="134">
        <f>IF('2-E-Communication'!$AN$66="no","",ROUND($I6405,4))</f>
        <v>0.36599999999999999</v>
      </c>
      <c r="L6405" s="134">
        <f>IF('2-E-Communication'!$AN$67="no","",ROUND($I6405,4))</f>
        <v>0.36599999999999999</v>
      </c>
      <c r="M6405" s="134">
        <f>IF('2-E-Communication'!$AN$68="no","",ROUND($I6405,4))</f>
        <v>0.36599999999999999</v>
      </c>
    </row>
    <row r="6406" spans="9:13" x14ac:dyDescent="0.25">
      <c r="I6406" s="134">
        <f t="shared" si="293"/>
        <v>0.36700000000000027</v>
      </c>
      <c r="J6406" s="134">
        <f>IF('2-E-Communication'!$AN$65="no","",ROUND($I6406,4))</f>
        <v>0.36699999999999999</v>
      </c>
      <c r="K6406" s="134">
        <f>IF('2-E-Communication'!$AN$66="no","",ROUND($I6406,4))</f>
        <v>0.36699999999999999</v>
      </c>
      <c r="L6406" s="134">
        <f>IF('2-E-Communication'!$AN$67="no","",ROUND($I6406,4))</f>
        <v>0.36699999999999999</v>
      </c>
      <c r="M6406" s="134">
        <f>IF('2-E-Communication'!$AN$68="no","",ROUND($I6406,4))</f>
        <v>0.36699999999999999</v>
      </c>
    </row>
    <row r="6407" spans="9:13" x14ac:dyDescent="0.25">
      <c r="I6407" s="134">
        <f t="shared" si="293"/>
        <v>0.36800000000000027</v>
      </c>
      <c r="J6407" s="134">
        <f>IF('2-E-Communication'!$AN$65="no","",ROUND($I6407,4))</f>
        <v>0.36799999999999999</v>
      </c>
      <c r="K6407" s="134">
        <f>IF('2-E-Communication'!$AN$66="no","",ROUND($I6407,4))</f>
        <v>0.36799999999999999</v>
      </c>
      <c r="L6407" s="134">
        <f>IF('2-E-Communication'!$AN$67="no","",ROUND($I6407,4))</f>
        <v>0.36799999999999999</v>
      </c>
      <c r="M6407" s="134">
        <f>IF('2-E-Communication'!$AN$68="no","",ROUND($I6407,4))</f>
        <v>0.36799999999999999</v>
      </c>
    </row>
    <row r="6408" spans="9:13" x14ac:dyDescent="0.25">
      <c r="I6408" s="134">
        <f t="shared" si="293"/>
        <v>0.36900000000000027</v>
      </c>
      <c r="J6408" s="134">
        <f>IF('2-E-Communication'!$AN$65="no","",ROUND($I6408,4))</f>
        <v>0.36899999999999999</v>
      </c>
      <c r="K6408" s="134">
        <f>IF('2-E-Communication'!$AN$66="no","",ROUND($I6408,4))</f>
        <v>0.36899999999999999</v>
      </c>
      <c r="L6408" s="134">
        <f>IF('2-E-Communication'!$AN$67="no","",ROUND($I6408,4))</f>
        <v>0.36899999999999999</v>
      </c>
      <c r="M6408" s="134">
        <f>IF('2-E-Communication'!$AN$68="no","",ROUND($I6408,4))</f>
        <v>0.36899999999999999</v>
      </c>
    </row>
    <row r="6409" spans="9:13" x14ac:dyDescent="0.25">
      <c r="I6409" s="134">
        <f t="shared" si="293"/>
        <v>0.37000000000000027</v>
      </c>
      <c r="J6409" s="134">
        <f>IF('2-E-Communication'!$AN$65="no","",ROUND($I6409,4))</f>
        <v>0.37</v>
      </c>
      <c r="K6409" s="134">
        <f>IF('2-E-Communication'!$AN$66="no","",ROUND($I6409,4))</f>
        <v>0.37</v>
      </c>
      <c r="L6409" s="134">
        <f>IF('2-E-Communication'!$AN$67="no","",ROUND($I6409,4))</f>
        <v>0.37</v>
      </c>
      <c r="M6409" s="134">
        <f>IF('2-E-Communication'!$AN$68="no","",ROUND($I6409,4))</f>
        <v>0.37</v>
      </c>
    </row>
    <row r="6410" spans="9:13" x14ac:dyDescent="0.25">
      <c r="I6410" s="134">
        <f t="shared" si="293"/>
        <v>0.37100000000000027</v>
      </c>
      <c r="J6410" s="134">
        <f>IF('2-E-Communication'!$AN$65="no","",ROUND($I6410,4))</f>
        <v>0.371</v>
      </c>
      <c r="K6410" s="134">
        <f>IF('2-E-Communication'!$AN$66="no","",ROUND($I6410,4))</f>
        <v>0.371</v>
      </c>
      <c r="L6410" s="134">
        <f>IF('2-E-Communication'!$AN$67="no","",ROUND($I6410,4))</f>
        <v>0.371</v>
      </c>
      <c r="M6410" s="134">
        <f>IF('2-E-Communication'!$AN$68="no","",ROUND($I6410,4))</f>
        <v>0.371</v>
      </c>
    </row>
    <row r="6411" spans="9:13" x14ac:dyDescent="0.25">
      <c r="I6411" s="134">
        <f t="shared" si="293"/>
        <v>0.37200000000000027</v>
      </c>
      <c r="J6411" s="134">
        <f>IF('2-E-Communication'!$AN$65="no","",ROUND($I6411,4))</f>
        <v>0.372</v>
      </c>
      <c r="K6411" s="134">
        <f>IF('2-E-Communication'!$AN$66="no","",ROUND($I6411,4))</f>
        <v>0.372</v>
      </c>
      <c r="L6411" s="134">
        <f>IF('2-E-Communication'!$AN$67="no","",ROUND($I6411,4))</f>
        <v>0.372</v>
      </c>
      <c r="M6411" s="134">
        <f>IF('2-E-Communication'!$AN$68="no","",ROUND($I6411,4))</f>
        <v>0.372</v>
      </c>
    </row>
    <row r="6412" spans="9:13" x14ac:dyDescent="0.25">
      <c r="I6412" s="134">
        <f t="shared" si="293"/>
        <v>0.37300000000000028</v>
      </c>
      <c r="J6412" s="134">
        <f>IF('2-E-Communication'!$AN$65="no","",ROUND($I6412,4))</f>
        <v>0.373</v>
      </c>
      <c r="K6412" s="134">
        <f>IF('2-E-Communication'!$AN$66="no","",ROUND($I6412,4))</f>
        <v>0.373</v>
      </c>
      <c r="L6412" s="134">
        <f>IF('2-E-Communication'!$AN$67="no","",ROUND($I6412,4))</f>
        <v>0.373</v>
      </c>
      <c r="M6412" s="134">
        <f>IF('2-E-Communication'!$AN$68="no","",ROUND($I6412,4))</f>
        <v>0.373</v>
      </c>
    </row>
    <row r="6413" spans="9:13" x14ac:dyDescent="0.25">
      <c r="I6413" s="134">
        <f t="shared" si="293"/>
        <v>0.37400000000000028</v>
      </c>
      <c r="J6413" s="134">
        <f>IF('2-E-Communication'!$AN$65="no","",ROUND($I6413,4))</f>
        <v>0.374</v>
      </c>
      <c r="K6413" s="134">
        <f>IF('2-E-Communication'!$AN$66="no","",ROUND($I6413,4))</f>
        <v>0.374</v>
      </c>
      <c r="L6413" s="134">
        <f>IF('2-E-Communication'!$AN$67="no","",ROUND($I6413,4))</f>
        <v>0.374</v>
      </c>
      <c r="M6413" s="134">
        <f>IF('2-E-Communication'!$AN$68="no","",ROUND($I6413,4))</f>
        <v>0.374</v>
      </c>
    </row>
    <row r="6414" spans="9:13" x14ac:dyDescent="0.25">
      <c r="I6414" s="134">
        <f t="shared" si="293"/>
        <v>0.37500000000000028</v>
      </c>
      <c r="J6414" s="134">
        <f>IF('2-E-Communication'!$AN$65="no","",ROUND($I6414,4))</f>
        <v>0.375</v>
      </c>
      <c r="K6414" s="134">
        <f>IF('2-E-Communication'!$AN$66="no","",ROUND($I6414,4))</f>
        <v>0.375</v>
      </c>
      <c r="L6414" s="134">
        <f>IF('2-E-Communication'!$AN$67="no","",ROUND($I6414,4))</f>
        <v>0.375</v>
      </c>
      <c r="M6414" s="134">
        <f>IF('2-E-Communication'!$AN$68="no","",ROUND($I6414,4))</f>
        <v>0.375</v>
      </c>
    </row>
    <row r="6415" spans="9:13" x14ac:dyDescent="0.25">
      <c r="I6415" s="134">
        <f t="shared" si="293"/>
        <v>0.37600000000000028</v>
      </c>
      <c r="J6415" s="134">
        <f>IF('2-E-Communication'!$AN$65="no","",ROUND($I6415,4))</f>
        <v>0.376</v>
      </c>
      <c r="K6415" s="134">
        <f>IF('2-E-Communication'!$AN$66="no","",ROUND($I6415,4))</f>
        <v>0.376</v>
      </c>
      <c r="L6415" s="134">
        <f>IF('2-E-Communication'!$AN$67="no","",ROUND($I6415,4))</f>
        <v>0.376</v>
      </c>
      <c r="M6415" s="134">
        <f>IF('2-E-Communication'!$AN$68="no","",ROUND($I6415,4))</f>
        <v>0.376</v>
      </c>
    </row>
    <row r="6416" spans="9:13" x14ac:dyDescent="0.25">
      <c r="I6416" s="134">
        <f t="shared" ref="I6416:I6479" si="294">I6415+0.001</f>
        <v>0.37700000000000028</v>
      </c>
      <c r="J6416" s="134">
        <f>IF('2-E-Communication'!$AN$65="no","",ROUND($I6416,4))</f>
        <v>0.377</v>
      </c>
      <c r="K6416" s="134">
        <f>IF('2-E-Communication'!$AN$66="no","",ROUND($I6416,4))</f>
        <v>0.377</v>
      </c>
      <c r="L6416" s="134">
        <f>IF('2-E-Communication'!$AN$67="no","",ROUND($I6416,4))</f>
        <v>0.377</v>
      </c>
      <c r="M6416" s="134">
        <f>IF('2-E-Communication'!$AN$68="no","",ROUND($I6416,4))</f>
        <v>0.377</v>
      </c>
    </row>
    <row r="6417" spans="9:13" x14ac:dyDescent="0.25">
      <c r="I6417" s="134">
        <f t="shared" si="294"/>
        <v>0.37800000000000028</v>
      </c>
      <c r="J6417" s="134">
        <f>IF('2-E-Communication'!$AN$65="no","",ROUND($I6417,4))</f>
        <v>0.378</v>
      </c>
      <c r="K6417" s="134">
        <f>IF('2-E-Communication'!$AN$66="no","",ROUND($I6417,4))</f>
        <v>0.378</v>
      </c>
      <c r="L6417" s="134">
        <f>IF('2-E-Communication'!$AN$67="no","",ROUND($I6417,4))</f>
        <v>0.378</v>
      </c>
      <c r="M6417" s="134">
        <f>IF('2-E-Communication'!$AN$68="no","",ROUND($I6417,4))</f>
        <v>0.378</v>
      </c>
    </row>
    <row r="6418" spans="9:13" x14ac:dyDescent="0.25">
      <c r="I6418" s="134">
        <f t="shared" si="294"/>
        <v>0.37900000000000028</v>
      </c>
      <c r="J6418" s="134">
        <f>IF('2-E-Communication'!$AN$65="no","",ROUND($I6418,4))</f>
        <v>0.379</v>
      </c>
      <c r="K6418" s="134">
        <f>IF('2-E-Communication'!$AN$66="no","",ROUND($I6418,4))</f>
        <v>0.379</v>
      </c>
      <c r="L6418" s="134">
        <f>IF('2-E-Communication'!$AN$67="no","",ROUND($I6418,4))</f>
        <v>0.379</v>
      </c>
      <c r="M6418" s="134">
        <f>IF('2-E-Communication'!$AN$68="no","",ROUND($I6418,4))</f>
        <v>0.379</v>
      </c>
    </row>
    <row r="6419" spans="9:13" x14ac:dyDescent="0.25">
      <c r="I6419" s="134">
        <f t="shared" si="294"/>
        <v>0.38000000000000028</v>
      </c>
      <c r="J6419" s="134">
        <f>IF('2-E-Communication'!$AN$65="no","",ROUND($I6419,4))</f>
        <v>0.38</v>
      </c>
      <c r="K6419" s="134">
        <f>IF('2-E-Communication'!$AN$66="no","",ROUND($I6419,4))</f>
        <v>0.38</v>
      </c>
      <c r="L6419" s="134">
        <f>IF('2-E-Communication'!$AN$67="no","",ROUND($I6419,4))</f>
        <v>0.38</v>
      </c>
      <c r="M6419" s="134">
        <f>IF('2-E-Communication'!$AN$68="no","",ROUND($I6419,4))</f>
        <v>0.38</v>
      </c>
    </row>
    <row r="6420" spans="9:13" x14ac:dyDescent="0.25">
      <c r="I6420" s="134">
        <f t="shared" si="294"/>
        <v>0.38100000000000028</v>
      </c>
      <c r="J6420" s="134">
        <f>IF('2-E-Communication'!$AN$65="no","",ROUND($I6420,4))</f>
        <v>0.38100000000000001</v>
      </c>
      <c r="K6420" s="134">
        <f>IF('2-E-Communication'!$AN$66="no","",ROUND($I6420,4))</f>
        <v>0.38100000000000001</v>
      </c>
      <c r="L6420" s="134">
        <f>IF('2-E-Communication'!$AN$67="no","",ROUND($I6420,4))</f>
        <v>0.38100000000000001</v>
      </c>
      <c r="M6420" s="134">
        <f>IF('2-E-Communication'!$AN$68="no","",ROUND($I6420,4))</f>
        <v>0.38100000000000001</v>
      </c>
    </row>
    <row r="6421" spans="9:13" x14ac:dyDescent="0.25">
      <c r="I6421" s="134">
        <f t="shared" si="294"/>
        <v>0.38200000000000028</v>
      </c>
      <c r="J6421" s="134">
        <f>IF('2-E-Communication'!$AN$65="no","",ROUND($I6421,4))</f>
        <v>0.38200000000000001</v>
      </c>
      <c r="K6421" s="134">
        <f>IF('2-E-Communication'!$AN$66="no","",ROUND($I6421,4))</f>
        <v>0.38200000000000001</v>
      </c>
      <c r="L6421" s="134">
        <f>IF('2-E-Communication'!$AN$67="no","",ROUND($I6421,4))</f>
        <v>0.38200000000000001</v>
      </c>
      <c r="M6421" s="134">
        <f>IF('2-E-Communication'!$AN$68="no","",ROUND($I6421,4))</f>
        <v>0.38200000000000001</v>
      </c>
    </row>
    <row r="6422" spans="9:13" x14ac:dyDescent="0.25">
      <c r="I6422" s="134">
        <f t="shared" si="294"/>
        <v>0.38300000000000028</v>
      </c>
      <c r="J6422" s="134">
        <f>IF('2-E-Communication'!$AN$65="no","",ROUND($I6422,4))</f>
        <v>0.38300000000000001</v>
      </c>
      <c r="K6422" s="134">
        <f>IF('2-E-Communication'!$AN$66="no","",ROUND($I6422,4))</f>
        <v>0.38300000000000001</v>
      </c>
      <c r="L6422" s="134">
        <f>IF('2-E-Communication'!$AN$67="no","",ROUND($I6422,4))</f>
        <v>0.38300000000000001</v>
      </c>
      <c r="M6422" s="134">
        <f>IF('2-E-Communication'!$AN$68="no","",ROUND($I6422,4))</f>
        <v>0.38300000000000001</v>
      </c>
    </row>
    <row r="6423" spans="9:13" x14ac:dyDescent="0.25">
      <c r="I6423" s="134">
        <f t="shared" si="294"/>
        <v>0.38400000000000029</v>
      </c>
      <c r="J6423" s="134">
        <f>IF('2-E-Communication'!$AN$65="no","",ROUND($I6423,4))</f>
        <v>0.38400000000000001</v>
      </c>
      <c r="K6423" s="134">
        <f>IF('2-E-Communication'!$AN$66="no","",ROUND($I6423,4))</f>
        <v>0.38400000000000001</v>
      </c>
      <c r="L6423" s="134">
        <f>IF('2-E-Communication'!$AN$67="no","",ROUND($I6423,4))</f>
        <v>0.38400000000000001</v>
      </c>
      <c r="M6423" s="134">
        <f>IF('2-E-Communication'!$AN$68="no","",ROUND($I6423,4))</f>
        <v>0.38400000000000001</v>
      </c>
    </row>
    <row r="6424" spans="9:13" x14ac:dyDescent="0.25">
      <c r="I6424" s="134">
        <f t="shared" si="294"/>
        <v>0.38500000000000029</v>
      </c>
      <c r="J6424" s="134">
        <f>IF('2-E-Communication'!$AN$65="no","",ROUND($I6424,4))</f>
        <v>0.38500000000000001</v>
      </c>
      <c r="K6424" s="134">
        <f>IF('2-E-Communication'!$AN$66="no","",ROUND($I6424,4))</f>
        <v>0.38500000000000001</v>
      </c>
      <c r="L6424" s="134">
        <f>IF('2-E-Communication'!$AN$67="no","",ROUND($I6424,4))</f>
        <v>0.38500000000000001</v>
      </c>
      <c r="M6424" s="134">
        <f>IF('2-E-Communication'!$AN$68="no","",ROUND($I6424,4))</f>
        <v>0.38500000000000001</v>
      </c>
    </row>
    <row r="6425" spans="9:13" x14ac:dyDescent="0.25">
      <c r="I6425" s="134">
        <f t="shared" si="294"/>
        <v>0.38600000000000029</v>
      </c>
      <c r="J6425" s="134">
        <f>IF('2-E-Communication'!$AN$65="no","",ROUND($I6425,4))</f>
        <v>0.38600000000000001</v>
      </c>
      <c r="K6425" s="134">
        <f>IF('2-E-Communication'!$AN$66="no","",ROUND($I6425,4))</f>
        <v>0.38600000000000001</v>
      </c>
      <c r="L6425" s="134">
        <f>IF('2-E-Communication'!$AN$67="no","",ROUND($I6425,4))</f>
        <v>0.38600000000000001</v>
      </c>
      <c r="M6425" s="134">
        <f>IF('2-E-Communication'!$AN$68="no","",ROUND($I6425,4))</f>
        <v>0.38600000000000001</v>
      </c>
    </row>
    <row r="6426" spans="9:13" x14ac:dyDescent="0.25">
      <c r="I6426" s="134">
        <f t="shared" si="294"/>
        <v>0.38700000000000029</v>
      </c>
      <c r="J6426" s="134">
        <f>IF('2-E-Communication'!$AN$65="no","",ROUND($I6426,4))</f>
        <v>0.38700000000000001</v>
      </c>
      <c r="K6426" s="134">
        <f>IF('2-E-Communication'!$AN$66="no","",ROUND($I6426,4))</f>
        <v>0.38700000000000001</v>
      </c>
      <c r="L6426" s="134">
        <f>IF('2-E-Communication'!$AN$67="no","",ROUND($I6426,4))</f>
        <v>0.38700000000000001</v>
      </c>
      <c r="M6426" s="134">
        <f>IF('2-E-Communication'!$AN$68="no","",ROUND($I6426,4))</f>
        <v>0.38700000000000001</v>
      </c>
    </row>
    <row r="6427" spans="9:13" x14ac:dyDescent="0.25">
      <c r="I6427" s="134">
        <f t="shared" si="294"/>
        <v>0.38800000000000029</v>
      </c>
      <c r="J6427" s="134">
        <f>IF('2-E-Communication'!$AN$65="no","",ROUND($I6427,4))</f>
        <v>0.38800000000000001</v>
      </c>
      <c r="K6427" s="134">
        <f>IF('2-E-Communication'!$AN$66="no","",ROUND($I6427,4))</f>
        <v>0.38800000000000001</v>
      </c>
      <c r="L6427" s="134">
        <f>IF('2-E-Communication'!$AN$67="no","",ROUND($I6427,4))</f>
        <v>0.38800000000000001</v>
      </c>
      <c r="M6427" s="134">
        <f>IF('2-E-Communication'!$AN$68="no","",ROUND($I6427,4))</f>
        <v>0.38800000000000001</v>
      </c>
    </row>
    <row r="6428" spans="9:13" x14ac:dyDescent="0.25">
      <c r="I6428" s="134">
        <f t="shared" si="294"/>
        <v>0.38900000000000029</v>
      </c>
      <c r="J6428" s="134">
        <f>IF('2-E-Communication'!$AN$65="no","",ROUND($I6428,4))</f>
        <v>0.38900000000000001</v>
      </c>
      <c r="K6428" s="134">
        <f>IF('2-E-Communication'!$AN$66="no","",ROUND($I6428,4))</f>
        <v>0.38900000000000001</v>
      </c>
      <c r="L6428" s="134">
        <f>IF('2-E-Communication'!$AN$67="no","",ROUND($I6428,4))</f>
        <v>0.38900000000000001</v>
      </c>
      <c r="M6428" s="134">
        <f>IF('2-E-Communication'!$AN$68="no","",ROUND($I6428,4))</f>
        <v>0.38900000000000001</v>
      </c>
    </row>
    <row r="6429" spans="9:13" x14ac:dyDescent="0.25">
      <c r="I6429" s="134">
        <f t="shared" si="294"/>
        <v>0.39000000000000029</v>
      </c>
      <c r="J6429" s="134">
        <f>IF('2-E-Communication'!$AN$65="no","",ROUND($I6429,4))</f>
        <v>0.39</v>
      </c>
      <c r="K6429" s="134">
        <f>IF('2-E-Communication'!$AN$66="no","",ROUND($I6429,4))</f>
        <v>0.39</v>
      </c>
      <c r="L6429" s="134">
        <f>IF('2-E-Communication'!$AN$67="no","",ROUND($I6429,4))</f>
        <v>0.39</v>
      </c>
      <c r="M6429" s="134">
        <f>IF('2-E-Communication'!$AN$68="no","",ROUND($I6429,4))</f>
        <v>0.39</v>
      </c>
    </row>
    <row r="6430" spans="9:13" x14ac:dyDescent="0.25">
      <c r="I6430" s="134">
        <f t="shared" si="294"/>
        <v>0.39100000000000029</v>
      </c>
      <c r="J6430" s="134">
        <f>IF('2-E-Communication'!$AN$65="no","",ROUND($I6430,4))</f>
        <v>0.39100000000000001</v>
      </c>
      <c r="K6430" s="134">
        <f>IF('2-E-Communication'!$AN$66="no","",ROUND($I6430,4))</f>
        <v>0.39100000000000001</v>
      </c>
      <c r="L6430" s="134">
        <f>IF('2-E-Communication'!$AN$67="no","",ROUND($I6430,4))</f>
        <v>0.39100000000000001</v>
      </c>
      <c r="M6430" s="134">
        <f>IF('2-E-Communication'!$AN$68="no","",ROUND($I6430,4))</f>
        <v>0.39100000000000001</v>
      </c>
    </row>
    <row r="6431" spans="9:13" x14ac:dyDescent="0.25">
      <c r="I6431" s="134">
        <f t="shared" si="294"/>
        <v>0.39200000000000029</v>
      </c>
      <c r="J6431" s="134">
        <f>IF('2-E-Communication'!$AN$65="no","",ROUND($I6431,4))</f>
        <v>0.39200000000000002</v>
      </c>
      <c r="K6431" s="134">
        <f>IF('2-E-Communication'!$AN$66="no","",ROUND($I6431,4))</f>
        <v>0.39200000000000002</v>
      </c>
      <c r="L6431" s="134">
        <f>IF('2-E-Communication'!$AN$67="no","",ROUND($I6431,4))</f>
        <v>0.39200000000000002</v>
      </c>
      <c r="M6431" s="134">
        <f>IF('2-E-Communication'!$AN$68="no","",ROUND($I6431,4))</f>
        <v>0.39200000000000002</v>
      </c>
    </row>
    <row r="6432" spans="9:13" x14ac:dyDescent="0.25">
      <c r="I6432" s="134">
        <f t="shared" si="294"/>
        <v>0.39300000000000029</v>
      </c>
      <c r="J6432" s="134">
        <f>IF('2-E-Communication'!$AN$65="no","",ROUND($I6432,4))</f>
        <v>0.39300000000000002</v>
      </c>
      <c r="K6432" s="134">
        <f>IF('2-E-Communication'!$AN$66="no","",ROUND($I6432,4))</f>
        <v>0.39300000000000002</v>
      </c>
      <c r="L6432" s="134">
        <f>IF('2-E-Communication'!$AN$67="no","",ROUND($I6432,4))</f>
        <v>0.39300000000000002</v>
      </c>
      <c r="M6432" s="134">
        <f>IF('2-E-Communication'!$AN$68="no","",ROUND($I6432,4))</f>
        <v>0.39300000000000002</v>
      </c>
    </row>
    <row r="6433" spans="9:13" x14ac:dyDescent="0.25">
      <c r="I6433" s="134">
        <f t="shared" si="294"/>
        <v>0.39400000000000029</v>
      </c>
      <c r="J6433" s="134">
        <f>IF('2-E-Communication'!$AN$65="no","",ROUND($I6433,4))</f>
        <v>0.39400000000000002</v>
      </c>
      <c r="K6433" s="134">
        <f>IF('2-E-Communication'!$AN$66="no","",ROUND($I6433,4))</f>
        <v>0.39400000000000002</v>
      </c>
      <c r="L6433" s="134">
        <f>IF('2-E-Communication'!$AN$67="no","",ROUND($I6433,4))</f>
        <v>0.39400000000000002</v>
      </c>
      <c r="M6433" s="134">
        <f>IF('2-E-Communication'!$AN$68="no","",ROUND($I6433,4))</f>
        <v>0.39400000000000002</v>
      </c>
    </row>
    <row r="6434" spans="9:13" x14ac:dyDescent="0.25">
      <c r="I6434" s="134">
        <f t="shared" si="294"/>
        <v>0.3950000000000003</v>
      </c>
      <c r="J6434" s="134">
        <f>IF('2-E-Communication'!$AN$65="no","",ROUND($I6434,4))</f>
        <v>0.39500000000000002</v>
      </c>
      <c r="K6434" s="134">
        <f>IF('2-E-Communication'!$AN$66="no","",ROUND($I6434,4))</f>
        <v>0.39500000000000002</v>
      </c>
      <c r="L6434" s="134">
        <f>IF('2-E-Communication'!$AN$67="no","",ROUND($I6434,4))</f>
        <v>0.39500000000000002</v>
      </c>
      <c r="M6434" s="134">
        <f>IF('2-E-Communication'!$AN$68="no","",ROUND($I6434,4))</f>
        <v>0.39500000000000002</v>
      </c>
    </row>
    <row r="6435" spans="9:13" x14ac:dyDescent="0.25">
      <c r="I6435" s="134">
        <f t="shared" si="294"/>
        <v>0.3960000000000003</v>
      </c>
      <c r="J6435" s="134">
        <f>IF('2-E-Communication'!$AN$65="no","",ROUND($I6435,4))</f>
        <v>0.39600000000000002</v>
      </c>
      <c r="K6435" s="134">
        <f>IF('2-E-Communication'!$AN$66="no","",ROUND($I6435,4))</f>
        <v>0.39600000000000002</v>
      </c>
      <c r="L6435" s="134">
        <f>IF('2-E-Communication'!$AN$67="no","",ROUND($I6435,4))</f>
        <v>0.39600000000000002</v>
      </c>
      <c r="M6435" s="134">
        <f>IF('2-E-Communication'!$AN$68="no","",ROUND($I6435,4))</f>
        <v>0.39600000000000002</v>
      </c>
    </row>
    <row r="6436" spans="9:13" x14ac:dyDescent="0.25">
      <c r="I6436" s="134">
        <f t="shared" si="294"/>
        <v>0.3970000000000003</v>
      </c>
      <c r="J6436" s="134">
        <f>IF('2-E-Communication'!$AN$65="no","",ROUND($I6436,4))</f>
        <v>0.39700000000000002</v>
      </c>
      <c r="K6436" s="134">
        <f>IF('2-E-Communication'!$AN$66="no","",ROUND($I6436,4))</f>
        <v>0.39700000000000002</v>
      </c>
      <c r="L6436" s="134">
        <f>IF('2-E-Communication'!$AN$67="no","",ROUND($I6436,4))</f>
        <v>0.39700000000000002</v>
      </c>
      <c r="M6436" s="134">
        <f>IF('2-E-Communication'!$AN$68="no","",ROUND($I6436,4))</f>
        <v>0.39700000000000002</v>
      </c>
    </row>
    <row r="6437" spans="9:13" x14ac:dyDescent="0.25">
      <c r="I6437" s="134">
        <f t="shared" si="294"/>
        <v>0.3980000000000003</v>
      </c>
      <c r="J6437" s="134">
        <f>IF('2-E-Communication'!$AN$65="no","",ROUND($I6437,4))</f>
        <v>0.39800000000000002</v>
      </c>
      <c r="K6437" s="134">
        <f>IF('2-E-Communication'!$AN$66="no","",ROUND($I6437,4))</f>
        <v>0.39800000000000002</v>
      </c>
      <c r="L6437" s="134">
        <f>IF('2-E-Communication'!$AN$67="no","",ROUND($I6437,4))</f>
        <v>0.39800000000000002</v>
      </c>
      <c r="M6437" s="134">
        <f>IF('2-E-Communication'!$AN$68="no","",ROUND($I6437,4))</f>
        <v>0.39800000000000002</v>
      </c>
    </row>
    <row r="6438" spans="9:13" x14ac:dyDescent="0.25">
      <c r="I6438" s="134">
        <f t="shared" si="294"/>
        <v>0.3990000000000003</v>
      </c>
      <c r="J6438" s="134">
        <f>IF('2-E-Communication'!$AN$65="no","",ROUND($I6438,4))</f>
        <v>0.39900000000000002</v>
      </c>
      <c r="K6438" s="134">
        <f>IF('2-E-Communication'!$AN$66="no","",ROUND($I6438,4))</f>
        <v>0.39900000000000002</v>
      </c>
      <c r="L6438" s="134">
        <f>IF('2-E-Communication'!$AN$67="no","",ROUND($I6438,4))</f>
        <v>0.39900000000000002</v>
      </c>
      <c r="M6438" s="134">
        <f>IF('2-E-Communication'!$AN$68="no","",ROUND($I6438,4))</f>
        <v>0.39900000000000002</v>
      </c>
    </row>
    <row r="6439" spans="9:13" x14ac:dyDescent="0.25">
      <c r="I6439" s="134">
        <f t="shared" si="294"/>
        <v>0.4000000000000003</v>
      </c>
      <c r="J6439" s="134">
        <f>IF('2-E-Communication'!$AN$65="no","",ROUND($I6439,4))</f>
        <v>0.4</v>
      </c>
      <c r="K6439" s="134">
        <f>IF('2-E-Communication'!$AN$66="no","",ROUND($I6439,4))</f>
        <v>0.4</v>
      </c>
      <c r="L6439" s="134">
        <f>IF('2-E-Communication'!$AN$67="no","",ROUND($I6439,4))</f>
        <v>0.4</v>
      </c>
      <c r="M6439" s="134">
        <f>IF('2-E-Communication'!$AN$68="no","",ROUND($I6439,4))</f>
        <v>0.4</v>
      </c>
    </row>
    <row r="6440" spans="9:13" x14ac:dyDescent="0.25">
      <c r="I6440" s="134">
        <f t="shared" si="294"/>
        <v>0.4010000000000003</v>
      </c>
      <c r="J6440" s="134">
        <f>IF('2-E-Communication'!$AN$65="no","",ROUND($I6440,4))</f>
        <v>0.40100000000000002</v>
      </c>
      <c r="K6440" s="134">
        <f>IF('2-E-Communication'!$AN$66="no","",ROUND($I6440,4))</f>
        <v>0.40100000000000002</v>
      </c>
      <c r="L6440" s="134">
        <f>IF('2-E-Communication'!$AN$67="no","",ROUND($I6440,4))</f>
        <v>0.40100000000000002</v>
      </c>
      <c r="M6440" s="134">
        <f>IF('2-E-Communication'!$AN$68="no","",ROUND($I6440,4))</f>
        <v>0.40100000000000002</v>
      </c>
    </row>
    <row r="6441" spans="9:13" x14ac:dyDescent="0.25">
      <c r="I6441" s="134">
        <f t="shared" si="294"/>
        <v>0.4020000000000003</v>
      </c>
      <c r="J6441" s="134">
        <f>IF('2-E-Communication'!$AN$65="no","",ROUND($I6441,4))</f>
        <v>0.40200000000000002</v>
      </c>
      <c r="K6441" s="134">
        <f>IF('2-E-Communication'!$AN$66="no","",ROUND($I6441,4))</f>
        <v>0.40200000000000002</v>
      </c>
      <c r="L6441" s="134">
        <f>IF('2-E-Communication'!$AN$67="no","",ROUND($I6441,4))</f>
        <v>0.40200000000000002</v>
      </c>
      <c r="M6441" s="134">
        <f>IF('2-E-Communication'!$AN$68="no","",ROUND($I6441,4))</f>
        <v>0.40200000000000002</v>
      </c>
    </row>
    <row r="6442" spans="9:13" x14ac:dyDescent="0.25">
      <c r="I6442" s="134">
        <f t="shared" si="294"/>
        <v>0.4030000000000003</v>
      </c>
      <c r="J6442" s="134">
        <f>IF('2-E-Communication'!$AN$65="no","",ROUND($I6442,4))</f>
        <v>0.40300000000000002</v>
      </c>
      <c r="K6442" s="134">
        <f>IF('2-E-Communication'!$AN$66="no","",ROUND($I6442,4))</f>
        <v>0.40300000000000002</v>
      </c>
      <c r="L6442" s="134">
        <f>IF('2-E-Communication'!$AN$67="no","",ROUND($I6442,4))</f>
        <v>0.40300000000000002</v>
      </c>
      <c r="M6442" s="134">
        <f>IF('2-E-Communication'!$AN$68="no","",ROUND($I6442,4))</f>
        <v>0.40300000000000002</v>
      </c>
    </row>
    <row r="6443" spans="9:13" x14ac:dyDescent="0.25">
      <c r="I6443" s="134">
        <f t="shared" si="294"/>
        <v>0.4040000000000003</v>
      </c>
      <c r="J6443" s="134">
        <f>IF('2-E-Communication'!$AN$65="no","",ROUND($I6443,4))</f>
        <v>0.40400000000000003</v>
      </c>
      <c r="K6443" s="134">
        <f>IF('2-E-Communication'!$AN$66="no","",ROUND($I6443,4))</f>
        <v>0.40400000000000003</v>
      </c>
      <c r="L6443" s="134">
        <f>IF('2-E-Communication'!$AN$67="no","",ROUND($I6443,4))</f>
        <v>0.40400000000000003</v>
      </c>
      <c r="M6443" s="134">
        <f>IF('2-E-Communication'!$AN$68="no","",ROUND($I6443,4))</f>
        <v>0.40400000000000003</v>
      </c>
    </row>
    <row r="6444" spans="9:13" x14ac:dyDescent="0.25">
      <c r="I6444" s="134">
        <f t="shared" si="294"/>
        <v>0.4050000000000003</v>
      </c>
      <c r="J6444" s="134">
        <f>IF('2-E-Communication'!$AN$65="no","",ROUND($I6444,4))</f>
        <v>0.40500000000000003</v>
      </c>
      <c r="K6444" s="134">
        <f>IF('2-E-Communication'!$AN$66="no","",ROUND($I6444,4))</f>
        <v>0.40500000000000003</v>
      </c>
      <c r="L6444" s="134">
        <f>IF('2-E-Communication'!$AN$67="no","",ROUND($I6444,4))</f>
        <v>0.40500000000000003</v>
      </c>
      <c r="M6444" s="134">
        <f>IF('2-E-Communication'!$AN$68="no","",ROUND($I6444,4))</f>
        <v>0.40500000000000003</v>
      </c>
    </row>
    <row r="6445" spans="9:13" x14ac:dyDescent="0.25">
      <c r="I6445" s="134">
        <f t="shared" si="294"/>
        <v>0.40600000000000031</v>
      </c>
      <c r="J6445" s="134">
        <f>IF('2-E-Communication'!$AN$65="no","",ROUND($I6445,4))</f>
        <v>0.40600000000000003</v>
      </c>
      <c r="K6445" s="134">
        <f>IF('2-E-Communication'!$AN$66="no","",ROUND($I6445,4))</f>
        <v>0.40600000000000003</v>
      </c>
      <c r="L6445" s="134">
        <f>IF('2-E-Communication'!$AN$67="no","",ROUND($I6445,4))</f>
        <v>0.40600000000000003</v>
      </c>
      <c r="M6445" s="134">
        <f>IF('2-E-Communication'!$AN$68="no","",ROUND($I6445,4))</f>
        <v>0.40600000000000003</v>
      </c>
    </row>
    <row r="6446" spans="9:13" x14ac:dyDescent="0.25">
      <c r="I6446" s="134">
        <f t="shared" si="294"/>
        <v>0.40700000000000031</v>
      </c>
      <c r="J6446" s="134">
        <f>IF('2-E-Communication'!$AN$65="no","",ROUND($I6446,4))</f>
        <v>0.40699999999999997</v>
      </c>
      <c r="K6446" s="134">
        <f>IF('2-E-Communication'!$AN$66="no","",ROUND($I6446,4))</f>
        <v>0.40699999999999997</v>
      </c>
      <c r="L6446" s="134">
        <f>IF('2-E-Communication'!$AN$67="no","",ROUND($I6446,4))</f>
        <v>0.40699999999999997</v>
      </c>
      <c r="M6446" s="134">
        <f>IF('2-E-Communication'!$AN$68="no","",ROUND($I6446,4))</f>
        <v>0.40699999999999997</v>
      </c>
    </row>
    <row r="6447" spans="9:13" x14ac:dyDescent="0.25">
      <c r="I6447" s="134">
        <f t="shared" si="294"/>
        <v>0.40800000000000031</v>
      </c>
      <c r="J6447" s="134">
        <f>IF('2-E-Communication'!$AN$65="no","",ROUND($I6447,4))</f>
        <v>0.40799999999999997</v>
      </c>
      <c r="K6447" s="134">
        <f>IF('2-E-Communication'!$AN$66="no","",ROUND($I6447,4))</f>
        <v>0.40799999999999997</v>
      </c>
      <c r="L6447" s="134">
        <f>IF('2-E-Communication'!$AN$67="no","",ROUND($I6447,4))</f>
        <v>0.40799999999999997</v>
      </c>
      <c r="M6447" s="134">
        <f>IF('2-E-Communication'!$AN$68="no","",ROUND($I6447,4))</f>
        <v>0.40799999999999997</v>
      </c>
    </row>
    <row r="6448" spans="9:13" x14ac:dyDescent="0.25">
      <c r="I6448" s="134">
        <f t="shared" si="294"/>
        <v>0.40900000000000031</v>
      </c>
      <c r="J6448" s="134">
        <f>IF('2-E-Communication'!$AN$65="no","",ROUND($I6448,4))</f>
        <v>0.40899999999999997</v>
      </c>
      <c r="K6448" s="134">
        <f>IF('2-E-Communication'!$AN$66="no","",ROUND($I6448,4))</f>
        <v>0.40899999999999997</v>
      </c>
      <c r="L6448" s="134">
        <f>IF('2-E-Communication'!$AN$67="no","",ROUND($I6448,4))</f>
        <v>0.40899999999999997</v>
      </c>
      <c r="M6448" s="134">
        <f>IF('2-E-Communication'!$AN$68="no","",ROUND($I6448,4))</f>
        <v>0.40899999999999997</v>
      </c>
    </row>
    <row r="6449" spans="9:13" x14ac:dyDescent="0.25">
      <c r="I6449" s="134">
        <f t="shared" si="294"/>
        <v>0.41000000000000031</v>
      </c>
      <c r="J6449" s="134">
        <f>IF('2-E-Communication'!$AN$65="no","",ROUND($I6449,4))</f>
        <v>0.41</v>
      </c>
      <c r="K6449" s="134">
        <f>IF('2-E-Communication'!$AN$66="no","",ROUND($I6449,4))</f>
        <v>0.41</v>
      </c>
      <c r="L6449" s="134">
        <f>IF('2-E-Communication'!$AN$67="no","",ROUND($I6449,4))</f>
        <v>0.41</v>
      </c>
      <c r="M6449" s="134">
        <f>IF('2-E-Communication'!$AN$68="no","",ROUND($I6449,4))</f>
        <v>0.41</v>
      </c>
    </row>
    <row r="6450" spans="9:13" x14ac:dyDescent="0.25">
      <c r="I6450" s="134">
        <f t="shared" si="294"/>
        <v>0.41100000000000031</v>
      </c>
      <c r="J6450" s="134">
        <f>IF('2-E-Communication'!$AN$65="no","",ROUND($I6450,4))</f>
        <v>0.41099999999999998</v>
      </c>
      <c r="K6450" s="134">
        <f>IF('2-E-Communication'!$AN$66="no","",ROUND($I6450,4))</f>
        <v>0.41099999999999998</v>
      </c>
      <c r="L6450" s="134">
        <f>IF('2-E-Communication'!$AN$67="no","",ROUND($I6450,4))</f>
        <v>0.41099999999999998</v>
      </c>
      <c r="M6450" s="134">
        <f>IF('2-E-Communication'!$AN$68="no","",ROUND($I6450,4))</f>
        <v>0.41099999999999998</v>
      </c>
    </row>
    <row r="6451" spans="9:13" x14ac:dyDescent="0.25">
      <c r="I6451" s="134">
        <f t="shared" si="294"/>
        <v>0.41200000000000031</v>
      </c>
      <c r="J6451" s="134">
        <f>IF('2-E-Communication'!$AN$65="no","",ROUND($I6451,4))</f>
        <v>0.41199999999999998</v>
      </c>
      <c r="K6451" s="134">
        <f>IF('2-E-Communication'!$AN$66="no","",ROUND($I6451,4))</f>
        <v>0.41199999999999998</v>
      </c>
      <c r="L6451" s="134">
        <f>IF('2-E-Communication'!$AN$67="no","",ROUND($I6451,4))</f>
        <v>0.41199999999999998</v>
      </c>
      <c r="M6451" s="134">
        <f>IF('2-E-Communication'!$AN$68="no","",ROUND($I6451,4))</f>
        <v>0.41199999999999998</v>
      </c>
    </row>
    <row r="6452" spans="9:13" x14ac:dyDescent="0.25">
      <c r="I6452" s="134">
        <f t="shared" si="294"/>
        <v>0.41300000000000031</v>
      </c>
      <c r="J6452" s="134">
        <f>IF('2-E-Communication'!$AN$65="no","",ROUND($I6452,4))</f>
        <v>0.41299999999999998</v>
      </c>
      <c r="K6452" s="134">
        <f>IF('2-E-Communication'!$AN$66="no","",ROUND($I6452,4))</f>
        <v>0.41299999999999998</v>
      </c>
      <c r="L6452" s="134">
        <f>IF('2-E-Communication'!$AN$67="no","",ROUND($I6452,4))</f>
        <v>0.41299999999999998</v>
      </c>
      <c r="M6452" s="134">
        <f>IF('2-E-Communication'!$AN$68="no","",ROUND($I6452,4))</f>
        <v>0.41299999999999998</v>
      </c>
    </row>
    <row r="6453" spans="9:13" x14ac:dyDescent="0.25">
      <c r="I6453" s="134">
        <f t="shared" si="294"/>
        <v>0.41400000000000031</v>
      </c>
      <c r="J6453" s="134">
        <f>IF('2-E-Communication'!$AN$65="no","",ROUND($I6453,4))</f>
        <v>0.41399999999999998</v>
      </c>
      <c r="K6453" s="134">
        <f>IF('2-E-Communication'!$AN$66="no","",ROUND($I6453,4))</f>
        <v>0.41399999999999998</v>
      </c>
      <c r="L6453" s="134">
        <f>IF('2-E-Communication'!$AN$67="no","",ROUND($I6453,4))</f>
        <v>0.41399999999999998</v>
      </c>
      <c r="M6453" s="134">
        <f>IF('2-E-Communication'!$AN$68="no","",ROUND($I6453,4))</f>
        <v>0.41399999999999998</v>
      </c>
    </row>
    <row r="6454" spans="9:13" x14ac:dyDescent="0.25">
      <c r="I6454" s="134">
        <f t="shared" si="294"/>
        <v>0.41500000000000031</v>
      </c>
      <c r="J6454" s="134">
        <f>IF('2-E-Communication'!$AN$65="no","",ROUND($I6454,4))</f>
        <v>0.41499999999999998</v>
      </c>
      <c r="K6454" s="134">
        <f>IF('2-E-Communication'!$AN$66="no","",ROUND($I6454,4))</f>
        <v>0.41499999999999998</v>
      </c>
      <c r="L6454" s="134">
        <f>IF('2-E-Communication'!$AN$67="no","",ROUND($I6454,4))</f>
        <v>0.41499999999999998</v>
      </c>
      <c r="M6454" s="134">
        <f>IF('2-E-Communication'!$AN$68="no","",ROUND($I6454,4))</f>
        <v>0.41499999999999998</v>
      </c>
    </row>
    <row r="6455" spans="9:13" x14ac:dyDescent="0.25">
      <c r="I6455" s="134">
        <f t="shared" si="294"/>
        <v>0.41600000000000031</v>
      </c>
      <c r="J6455" s="134">
        <f>IF('2-E-Communication'!$AN$65="no","",ROUND($I6455,4))</f>
        <v>0.41599999999999998</v>
      </c>
      <c r="K6455" s="134">
        <f>IF('2-E-Communication'!$AN$66="no","",ROUND($I6455,4))</f>
        <v>0.41599999999999998</v>
      </c>
      <c r="L6455" s="134">
        <f>IF('2-E-Communication'!$AN$67="no","",ROUND($I6455,4))</f>
        <v>0.41599999999999998</v>
      </c>
      <c r="M6455" s="134">
        <f>IF('2-E-Communication'!$AN$68="no","",ROUND($I6455,4))</f>
        <v>0.41599999999999998</v>
      </c>
    </row>
    <row r="6456" spans="9:13" x14ac:dyDescent="0.25">
      <c r="I6456" s="134">
        <f t="shared" si="294"/>
        <v>0.41700000000000031</v>
      </c>
      <c r="J6456" s="134">
        <f>IF('2-E-Communication'!$AN$65="no","",ROUND($I6456,4))</f>
        <v>0.41699999999999998</v>
      </c>
      <c r="K6456" s="134">
        <f>IF('2-E-Communication'!$AN$66="no","",ROUND($I6456,4))</f>
        <v>0.41699999999999998</v>
      </c>
      <c r="L6456" s="134">
        <f>IF('2-E-Communication'!$AN$67="no","",ROUND($I6456,4))</f>
        <v>0.41699999999999998</v>
      </c>
      <c r="M6456" s="134">
        <f>IF('2-E-Communication'!$AN$68="no","",ROUND($I6456,4))</f>
        <v>0.41699999999999998</v>
      </c>
    </row>
    <row r="6457" spans="9:13" x14ac:dyDescent="0.25">
      <c r="I6457" s="134">
        <f t="shared" si="294"/>
        <v>0.41800000000000032</v>
      </c>
      <c r="J6457" s="134">
        <f>IF('2-E-Communication'!$AN$65="no","",ROUND($I6457,4))</f>
        <v>0.41799999999999998</v>
      </c>
      <c r="K6457" s="134">
        <f>IF('2-E-Communication'!$AN$66="no","",ROUND($I6457,4))</f>
        <v>0.41799999999999998</v>
      </c>
      <c r="L6457" s="134">
        <f>IF('2-E-Communication'!$AN$67="no","",ROUND($I6457,4))</f>
        <v>0.41799999999999998</v>
      </c>
      <c r="M6457" s="134">
        <f>IF('2-E-Communication'!$AN$68="no","",ROUND($I6457,4))</f>
        <v>0.41799999999999998</v>
      </c>
    </row>
    <row r="6458" spans="9:13" x14ac:dyDescent="0.25">
      <c r="I6458" s="134">
        <f t="shared" si="294"/>
        <v>0.41900000000000032</v>
      </c>
      <c r="J6458" s="134">
        <f>IF('2-E-Communication'!$AN$65="no","",ROUND($I6458,4))</f>
        <v>0.41899999999999998</v>
      </c>
      <c r="K6458" s="134">
        <f>IF('2-E-Communication'!$AN$66="no","",ROUND($I6458,4))</f>
        <v>0.41899999999999998</v>
      </c>
      <c r="L6458" s="134">
        <f>IF('2-E-Communication'!$AN$67="no","",ROUND($I6458,4))</f>
        <v>0.41899999999999998</v>
      </c>
      <c r="M6458" s="134">
        <f>IF('2-E-Communication'!$AN$68="no","",ROUND($I6458,4))</f>
        <v>0.41899999999999998</v>
      </c>
    </row>
    <row r="6459" spans="9:13" x14ac:dyDescent="0.25">
      <c r="I6459" s="134">
        <f t="shared" si="294"/>
        <v>0.42000000000000032</v>
      </c>
      <c r="J6459" s="134">
        <f>IF('2-E-Communication'!$AN$65="no","",ROUND($I6459,4))</f>
        <v>0.42</v>
      </c>
      <c r="K6459" s="134">
        <f>IF('2-E-Communication'!$AN$66="no","",ROUND($I6459,4))</f>
        <v>0.42</v>
      </c>
      <c r="L6459" s="134">
        <f>IF('2-E-Communication'!$AN$67="no","",ROUND($I6459,4))</f>
        <v>0.42</v>
      </c>
      <c r="M6459" s="134">
        <f>IF('2-E-Communication'!$AN$68="no","",ROUND($I6459,4))</f>
        <v>0.42</v>
      </c>
    </row>
    <row r="6460" spans="9:13" x14ac:dyDescent="0.25">
      <c r="I6460" s="134">
        <f t="shared" si="294"/>
        <v>0.42100000000000032</v>
      </c>
      <c r="J6460" s="134">
        <f>IF('2-E-Communication'!$AN$65="no","",ROUND($I6460,4))</f>
        <v>0.42099999999999999</v>
      </c>
      <c r="K6460" s="134">
        <f>IF('2-E-Communication'!$AN$66="no","",ROUND($I6460,4))</f>
        <v>0.42099999999999999</v>
      </c>
      <c r="L6460" s="134">
        <f>IF('2-E-Communication'!$AN$67="no","",ROUND($I6460,4))</f>
        <v>0.42099999999999999</v>
      </c>
      <c r="M6460" s="134">
        <f>IF('2-E-Communication'!$AN$68="no","",ROUND($I6460,4))</f>
        <v>0.42099999999999999</v>
      </c>
    </row>
    <row r="6461" spans="9:13" x14ac:dyDescent="0.25">
      <c r="I6461" s="134">
        <f t="shared" si="294"/>
        <v>0.42200000000000032</v>
      </c>
      <c r="J6461" s="134">
        <f>IF('2-E-Communication'!$AN$65="no","",ROUND($I6461,4))</f>
        <v>0.42199999999999999</v>
      </c>
      <c r="K6461" s="134">
        <f>IF('2-E-Communication'!$AN$66="no","",ROUND($I6461,4))</f>
        <v>0.42199999999999999</v>
      </c>
      <c r="L6461" s="134">
        <f>IF('2-E-Communication'!$AN$67="no","",ROUND($I6461,4))</f>
        <v>0.42199999999999999</v>
      </c>
      <c r="M6461" s="134">
        <f>IF('2-E-Communication'!$AN$68="no","",ROUND($I6461,4))</f>
        <v>0.42199999999999999</v>
      </c>
    </row>
    <row r="6462" spans="9:13" x14ac:dyDescent="0.25">
      <c r="I6462" s="134">
        <f t="shared" si="294"/>
        <v>0.42300000000000032</v>
      </c>
      <c r="J6462" s="134">
        <f>IF('2-E-Communication'!$AN$65="no","",ROUND($I6462,4))</f>
        <v>0.42299999999999999</v>
      </c>
      <c r="K6462" s="134">
        <f>IF('2-E-Communication'!$AN$66="no","",ROUND($I6462,4))</f>
        <v>0.42299999999999999</v>
      </c>
      <c r="L6462" s="134">
        <f>IF('2-E-Communication'!$AN$67="no","",ROUND($I6462,4))</f>
        <v>0.42299999999999999</v>
      </c>
      <c r="M6462" s="134">
        <f>IF('2-E-Communication'!$AN$68="no","",ROUND($I6462,4))</f>
        <v>0.42299999999999999</v>
      </c>
    </row>
    <row r="6463" spans="9:13" x14ac:dyDescent="0.25">
      <c r="I6463" s="134">
        <f t="shared" si="294"/>
        <v>0.42400000000000032</v>
      </c>
      <c r="J6463" s="134">
        <f>IF('2-E-Communication'!$AN$65="no","",ROUND($I6463,4))</f>
        <v>0.42399999999999999</v>
      </c>
      <c r="K6463" s="134">
        <f>IF('2-E-Communication'!$AN$66="no","",ROUND($I6463,4))</f>
        <v>0.42399999999999999</v>
      </c>
      <c r="L6463" s="134">
        <f>IF('2-E-Communication'!$AN$67="no","",ROUND($I6463,4))</f>
        <v>0.42399999999999999</v>
      </c>
      <c r="M6463" s="134">
        <f>IF('2-E-Communication'!$AN$68="no","",ROUND($I6463,4))</f>
        <v>0.42399999999999999</v>
      </c>
    </row>
    <row r="6464" spans="9:13" x14ac:dyDescent="0.25">
      <c r="I6464" s="134">
        <f t="shared" si="294"/>
        <v>0.42500000000000032</v>
      </c>
      <c r="J6464" s="134">
        <f>IF('2-E-Communication'!$AN$65="no","",ROUND($I6464,4))</f>
        <v>0.42499999999999999</v>
      </c>
      <c r="K6464" s="134">
        <f>IF('2-E-Communication'!$AN$66="no","",ROUND($I6464,4))</f>
        <v>0.42499999999999999</v>
      </c>
      <c r="L6464" s="134">
        <f>IF('2-E-Communication'!$AN$67="no","",ROUND($I6464,4))</f>
        <v>0.42499999999999999</v>
      </c>
      <c r="M6464" s="134">
        <f>IF('2-E-Communication'!$AN$68="no","",ROUND($I6464,4))</f>
        <v>0.42499999999999999</v>
      </c>
    </row>
    <row r="6465" spans="9:13" x14ac:dyDescent="0.25">
      <c r="I6465" s="134">
        <f t="shared" si="294"/>
        <v>0.42600000000000032</v>
      </c>
      <c r="J6465" s="134">
        <f>IF('2-E-Communication'!$AN$65="no","",ROUND($I6465,4))</f>
        <v>0.42599999999999999</v>
      </c>
      <c r="K6465" s="134">
        <f>IF('2-E-Communication'!$AN$66="no","",ROUND($I6465,4))</f>
        <v>0.42599999999999999</v>
      </c>
      <c r="L6465" s="134">
        <f>IF('2-E-Communication'!$AN$67="no","",ROUND($I6465,4))</f>
        <v>0.42599999999999999</v>
      </c>
      <c r="M6465" s="134">
        <f>IF('2-E-Communication'!$AN$68="no","",ROUND($I6465,4))</f>
        <v>0.42599999999999999</v>
      </c>
    </row>
    <row r="6466" spans="9:13" x14ac:dyDescent="0.25">
      <c r="I6466" s="134">
        <f t="shared" si="294"/>
        <v>0.42700000000000032</v>
      </c>
      <c r="J6466" s="134">
        <f>IF('2-E-Communication'!$AN$65="no","",ROUND($I6466,4))</f>
        <v>0.42699999999999999</v>
      </c>
      <c r="K6466" s="134">
        <f>IF('2-E-Communication'!$AN$66="no","",ROUND($I6466,4))</f>
        <v>0.42699999999999999</v>
      </c>
      <c r="L6466" s="134">
        <f>IF('2-E-Communication'!$AN$67="no","",ROUND($I6466,4))</f>
        <v>0.42699999999999999</v>
      </c>
      <c r="M6466" s="134">
        <f>IF('2-E-Communication'!$AN$68="no","",ROUND($I6466,4))</f>
        <v>0.42699999999999999</v>
      </c>
    </row>
    <row r="6467" spans="9:13" x14ac:dyDescent="0.25">
      <c r="I6467" s="134">
        <f t="shared" si="294"/>
        <v>0.42800000000000032</v>
      </c>
      <c r="J6467" s="134">
        <f>IF('2-E-Communication'!$AN$65="no","",ROUND($I6467,4))</f>
        <v>0.42799999999999999</v>
      </c>
      <c r="K6467" s="134">
        <f>IF('2-E-Communication'!$AN$66="no","",ROUND($I6467,4))</f>
        <v>0.42799999999999999</v>
      </c>
      <c r="L6467" s="134">
        <f>IF('2-E-Communication'!$AN$67="no","",ROUND($I6467,4))</f>
        <v>0.42799999999999999</v>
      </c>
      <c r="M6467" s="134">
        <f>IF('2-E-Communication'!$AN$68="no","",ROUND($I6467,4))</f>
        <v>0.42799999999999999</v>
      </c>
    </row>
    <row r="6468" spans="9:13" x14ac:dyDescent="0.25">
      <c r="I6468" s="134">
        <f t="shared" si="294"/>
        <v>0.42900000000000033</v>
      </c>
      <c r="J6468" s="134">
        <f>IF('2-E-Communication'!$AN$65="no","",ROUND($I6468,4))</f>
        <v>0.42899999999999999</v>
      </c>
      <c r="K6468" s="134">
        <f>IF('2-E-Communication'!$AN$66="no","",ROUND($I6468,4))</f>
        <v>0.42899999999999999</v>
      </c>
      <c r="L6468" s="134">
        <f>IF('2-E-Communication'!$AN$67="no","",ROUND($I6468,4))</f>
        <v>0.42899999999999999</v>
      </c>
      <c r="M6468" s="134">
        <f>IF('2-E-Communication'!$AN$68="no","",ROUND($I6468,4))</f>
        <v>0.42899999999999999</v>
      </c>
    </row>
    <row r="6469" spans="9:13" x14ac:dyDescent="0.25">
      <c r="I6469" s="134">
        <f t="shared" si="294"/>
        <v>0.43000000000000033</v>
      </c>
      <c r="J6469" s="134">
        <f>IF('2-E-Communication'!$AN$65="no","",ROUND($I6469,4))</f>
        <v>0.43</v>
      </c>
      <c r="K6469" s="134">
        <f>IF('2-E-Communication'!$AN$66="no","",ROUND($I6469,4))</f>
        <v>0.43</v>
      </c>
      <c r="L6469" s="134">
        <f>IF('2-E-Communication'!$AN$67="no","",ROUND($I6469,4))</f>
        <v>0.43</v>
      </c>
      <c r="M6469" s="134">
        <f>IF('2-E-Communication'!$AN$68="no","",ROUND($I6469,4))</f>
        <v>0.43</v>
      </c>
    </row>
    <row r="6470" spans="9:13" x14ac:dyDescent="0.25">
      <c r="I6470" s="134">
        <f t="shared" si="294"/>
        <v>0.43100000000000033</v>
      </c>
      <c r="J6470" s="134">
        <f>IF('2-E-Communication'!$AN$65="no","",ROUND($I6470,4))</f>
        <v>0.43099999999999999</v>
      </c>
      <c r="K6470" s="134">
        <f>IF('2-E-Communication'!$AN$66="no","",ROUND($I6470,4))</f>
        <v>0.43099999999999999</v>
      </c>
      <c r="L6470" s="134">
        <f>IF('2-E-Communication'!$AN$67="no","",ROUND($I6470,4))</f>
        <v>0.43099999999999999</v>
      </c>
      <c r="M6470" s="134">
        <f>IF('2-E-Communication'!$AN$68="no","",ROUND($I6470,4))</f>
        <v>0.43099999999999999</v>
      </c>
    </row>
    <row r="6471" spans="9:13" x14ac:dyDescent="0.25">
      <c r="I6471" s="134">
        <f t="shared" si="294"/>
        <v>0.43200000000000033</v>
      </c>
      <c r="J6471" s="134">
        <f>IF('2-E-Communication'!$AN$65="no","",ROUND($I6471,4))</f>
        <v>0.432</v>
      </c>
      <c r="K6471" s="134">
        <f>IF('2-E-Communication'!$AN$66="no","",ROUND($I6471,4))</f>
        <v>0.432</v>
      </c>
      <c r="L6471" s="134">
        <f>IF('2-E-Communication'!$AN$67="no","",ROUND($I6471,4))</f>
        <v>0.432</v>
      </c>
      <c r="M6471" s="134">
        <f>IF('2-E-Communication'!$AN$68="no","",ROUND($I6471,4))</f>
        <v>0.432</v>
      </c>
    </row>
    <row r="6472" spans="9:13" x14ac:dyDescent="0.25">
      <c r="I6472" s="134">
        <f t="shared" si="294"/>
        <v>0.43300000000000033</v>
      </c>
      <c r="J6472" s="134">
        <f>IF('2-E-Communication'!$AN$65="no","",ROUND($I6472,4))</f>
        <v>0.433</v>
      </c>
      <c r="K6472" s="134">
        <f>IF('2-E-Communication'!$AN$66="no","",ROUND($I6472,4))</f>
        <v>0.433</v>
      </c>
      <c r="L6472" s="134">
        <f>IF('2-E-Communication'!$AN$67="no","",ROUND($I6472,4))</f>
        <v>0.433</v>
      </c>
      <c r="M6472" s="134">
        <f>IF('2-E-Communication'!$AN$68="no","",ROUND($I6472,4))</f>
        <v>0.433</v>
      </c>
    </row>
    <row r="6473" spans="9:13" x14ac:dyDescent="0.25">
      <c r="I6473" s="134">
        <f t="shared" si="294"/>
        <v>0.43400000000000033</v>
      </c>
      <c r="J6473" s="134">
        <f>IF('2-E-Communication'!$AN$65="no","",ROUND($I6473,4))</f>
        <v>0.434</v>
      </c>
      <c r="K6473" s="134">
        <f>IF('2-E-Communication'!$AN$66="no","",ROUND($I6473,4))</f>
        <v>0.434</v>
      </c>
      <c r="L6473" s="134">
        <f>IF('2-E-Communication'!$AN$67="no","",ROUND($I6473,4))</f>
        <v>0.434</v>
      </c>
      <c r="M6473" s="134">
        <f>IF('2-E-Communication'!$AN$68="no","",ROUND($I6473,4))</f>
        <v>0.434</v>
      </c>
    </row>
    <row r="6474" spans="9:13" x14ac:dyDescent="0.25">
      <c r="I6474" s="134">
        <f t="shared" si="294"/>
        <v>0.43500000000000033</v>
      </c>
      <c r="J6474" s="134">
        <f>IF('2-E-Communication'!$AN$65="no","",ROUND($I6474,4))</f>
        <v>0.435</v>
      </c>
      <c r="K6474" s="134">
        <f>IF('2-E-Communication'!$AN$66="no","",ROUND($I6474,4))</f>
        <v>0.435</v>
      </c>
      <c r="L6474" s="134">
        <f>IF('2-E-Communication'!$AN$67="no","",ROUND($I6474,4))</f>
        <v>0.435</v>
      </c>
      <c r="M6474" s="134">
        <f>IF('2-E-Communication'!$AN$68="no","",ROUND($I6474,4))</f>
        <v>0.435</v>
      </c>
    </row>
    <row r="6475" spans="9:13" x14ac:dyDescent="0.25">
      <c r="I6475" s="134">
        <f t="shared" si="294"/>
        <v>0.43600000000000033</v>
      </c>
      <c r="J6475" s="134">
        <f>IF('2-E-Communication'!$AN$65="no","",ROUND($I6475,4))</f>
        <v>0.436</v>
      </c>
      <c r="K6475" s="134">
        <f>IF('2-E-Communication'!$AN$66="no","",ROUND($I6475,4))</f>
        <v>0.436</v>
      </c>
      <c r="L6475" s="134">
        <f>IF('2-E-Communication'!$AN$67="no","",ROUND($I6475,4))</f>
        <v>0.436</v>
      </c>
      <c r="M6475" s="134">
        <f>IF('2-E-Communication'!$AN$68="no","",ROUND($I6475,4))</f>
        <v>0.436</v>
      </c>
    </row>
    <row r="6476" spans="9:13" x14ac:dyDescent="0.25">
      <c r="I6476" s="134">
        <f t="shared" si="294"/>
        <v>0.43700000000000033</v>
      </c>
      <c r="J6476" s="134">
        <f>IF('2-E-Communication'!$AN$65="no","",ROUND($I6476,4))</f>
        <v>0.437</v>
      </c>
      <c r="K6476" s="134">
        <f>IF('2-E-Communication'!$AN$66="no","",ROUND($I6476,4))</f>
        <v>0.437</v>
      </c>
      <c r="L6476" s="134">
        <f>IF('2-E-Communication'!$AN$67="no","",ROUND($I6476,4))</f>
        <v>0.437</v>
      </c>
      <c r="M6476" s="134">
        <f>IF('2-E-Communication'!$AN$68="no","",ROUND($I6476,4))</f>
        <v>0.437</v>
      </c>
    </row>
    <row r="6477" spans="9:13" x14ac:dyDescent="0.25">
      <c r="I6477" s="134">
        <f t="shared" si="294"/>
        <v>0.43800000000000033</v>
      </c>
      <c r="J6477" s="134">
        <f>IF('2-E-Communication'!$AN$65="no","",ROUND($I6477,4))</f>
        <v>0.438</v>
      </c>
      <c r="K6477" s="134">
        <f>IF('2-E-Communication'!$AN$66="no","",ROUND($I6477,4))</f>
        <v>0.438</v>
      </c>
      <c r="L6477" s="134">
        <f>IF('2-E-Communication'!$AN$67="no","",ROUND($I6477,4))</f>
        <v>0.438</v>
      </c>
      <c r="M6477" s="134">
        <f>IF('2-E-Communication'!$AN$68="no","",ROUND($I6477,4))</f>
        <v>0.438</v>
      </c>
    </row>
    <row r="6478" spans="9:13" x14ac:dyDescent="0.25">
      <c r="I6478" s="134">
        <f t="shared" si="294"/>
        <v>0.43900000000000033</v>
      </c>
      <c r="J6478" s="134">
        <f>IF('2-E-Communication'!$AN$65="no","",ROUND($I6478,4))</f>
        <v>0.439</v>
      </c>
      <c r="K6478" s="134">
        <f>IF('2-E-Communication'!$AN$66="no","",ROUND($I6478,4))</f>
        <v>0.439</v>
      </c>
      <c r="L6478" s="134">
        <f>IF('2-E-Communication'!$AN$67="no","",ROUND($I6478,4))</f>
        <v>0.439</v>
      </c>
      <c r="M6478" s="134">
        <f>IF('2-E-Communication'!$AN$68="no","",ROUND($I6478,4))</f>
        <v>0.439</v>
      </c>
    </row>
    <row r="6479" spans="9:13" x14ac:dyDescent="0.25">
      <c r="I6479" s="134">
        <f t="shared" si="294"/>
        <v>0.44000000000000034</v>
      </c>
      <c r="J6479" s="134">
        <f>IF('2-E-Communication'!$AN$65="no","",ROUND($I6479,4))</f>
        <v>0.44</v>
      </c>
      <c r="K6479" s="134">
        <f>IF('2-E-Communication'!$AN$66="no","",ROUND($I6479,4))</f>
        <v>0.44</v>
      </c>
      <c r="L6479" s="134">
        <f>IF('2-E-Communication'!$AN$67="no","",ROUND($I6479,4))</f>
        <v>0.44</v>
      </c>
      <c r="M6479" s="134">
        <f>IF('2-E-Communication'!$AN$68="no","",ROUND($I6479,4))</f>
        <v>0.44</v>
      </c>
    </row>
    <row r="6480" spans="9:13" x14ac:dyDescent="0.25">
      <c r="I6480" s="134">
        <f t="shared" ref="I6480:I6543" si="295">I6479+0.001</f>
        <v>0.44100000000000034</v>
      </c>
      <c r="J6480" s="134">
        <f>IF('2-E-Communication'!$AN$65="no","",ROUND($I6480,4))</f>
        <v>0.441</v>
      </c>
      <c r="K6480" s="134">
        <f>IF('2-E-Communication'!$AN$66="no","",ROUND($I6480,4))</f>
        <v>0.441</v>
      </c>
      <c r="L6480" s="134">
        <f>IF('2-E-Communication'!$AN$67="no","",ROUND($I6480,4))</f>
        <v>0.441</v>
      </c>
      <c r="M6480" s="134">
        <f>IF('2-E-Communication'!$AN$68="no","",ROUND($I6480,4))</f>
        <v>0.441</v>
      </c>
    </row>
    <row r="6481" spans="9:13" x14ac:dyDescent="0.25">
      <c r="I6481" s="134">
        <f t="shared" si="295"/>
        <v>0.44200000000000034</v>
      </c>
      <c r="J6481" s="134">
        <f>IF('2-E-Communication'!$AN$65="no","",ROUND($I6481,4))</f>
        <v>0.442</v>
      </c>
      <c r="K6481" s="134">
        <f>IF('2-E-Communication'!$AN$66="no","",ROUND($I6481,4))</f>
        <v>0.442</v>
      </c>
      <c r="L6481" s="134">
        <f>IF('2-E-Communication'!$AN$67="no","",ROUND($I6481,4))</f>
        <v>0.442</v>
      </c>
      <c r="M6481" s="134">
        <f>IF('2-E-Communication'!$AN$68="no","",ROUND($I6481,4))</f>
        <v>0.442</v>
      </c>
    </row>
    <row r="6482" spans="9:13" x14ac:dyDescent="0.25">
      <c r="I6482" s="134">
        <f t="shared" si="295"/>
        <v>0.44300000000000034</v>
      </c>
      <c r="J6482" s="134">
        <f>IF('2-E-Communication'!$AN$65="no","",ROUND($I6482,4))</f>
        <v>0.443</v>
      </c>
      <c r="K6482" s="134">
        <f>IF('2-E-Communication'!$AN$66="no","",ROUND($I6482,4))</f>
        <v>0.443</v>
      </c>
      <c r="L6482" s="134">
        <f>IF('2-E-Communication'!$AN$67="no","",ROUND($I6482,4))</f>
        <v>0.443</v>
      </c>
      <c r="M6482" s="134">
        <f>IF('2-E-Communication'!$AN$68="no","",ROUND($I6482,4))</f>
        <v>0.443</v>
      </c>
    </row>
    <row r="6483" spans="9:13" x14ac:dyDescent="0.25">
      <c r="I6483" s="134">
        <f t="shared" si="295"/>
        <v>0.44400000000000034</v>
      </c>
      <c r="J6483" s="134">
        <f>IF('2-E-Communication'!$AN$65="no","",ROUND($I6483,4))</f>
        <v>0.44400000000000001</v>
      </c>
      <c r="K6483" s="134">
        <f>IF('2-E-Communication'!$AN$66="no","",ROUND($I6483,4))</f>
        <v>0.44400000000000001</v>
      </c>
      <c r="L6483" s="134">
        <f>IF('2-E-Communication'!$AN$67="no","",ROUND($I6483,4))</f>
        <v>0.44400000000000001</v>
      </c>
      <c r="M6483" s="134">
        <f>IF('2-E-Communication'!$AN$68="no","",ROUND($I6483,4))</f>
        <v>0.44400000000000001</v>
      </c>
    </row>
    <row r="6484" spans="9:13" x14ac:dyDescent="0.25">
      <c r="I6484" s="134">
        <f t="shared" si="295"/>
        <v>0.44500000000000034</v>
      </c>
      <c r="J6484" s="134">
        <f>IF('2-E-Communication'!$AN$65="no","",ROUND($I6484,4))</f>
        <v>0.44500000000000001</v>
      </c>
      <c r="K6484" s="134">
        <f>IF('2-E-Communication'!$AN$66="no","",ROUND($I6484,4))</f>
        <v>0.44500000000000001</v>
      </c>
      <c r="L6484" s="134">
        <f>IF('2-E-Communication'!$AN$67="no","",ROUND($I6484,4))</f>
        <v>0.44500000000000001</v>
      </c>
      <c r="M6484" s="134">
        <f>IF('2-E-Communication'!$AN$68="no","",ROUND($I6484,4))</f>
        <v>0.44500000000000001</v>
      </c>
    </row>
    <row r="6485" spans="9:13" x14ac:dyDescent="0.25">
      <c r="I6485" s="134">
        <f t="shared" si="295"/>
        <v>0.44600000000000034</v>
      </c>
      <c r="J6485" s="134">
        <f>IF('2-E-Communication'!$AN$65="no","",ROUND($I6485,4))</f>
        <v>0.44600000000000001</v>
      </c>
      <c r="K6485" s="134">
        <f>IF('2-E-Communication'!$AN$66="no","",ROUND($I6485,4))</f>
        <v>0.44600000000000001</v>
      </c>
      <c r="L6485" s="134">
        <f>IF('2-E-Communication'!$AN$67="no","",ROUND($I6485,4))</f>
        <v>0.44600000000000001</v>
      </c>
      <c r="M6485" s="134">
        <f>IF('2-E-Communication'!$AN$68="no","",ROUND($I6485,4))</f>
        <v>0.44600000000000001</v>
      </c>
    </row>
    <row r="6486" spans="9:13" x14ac:dyDescent="0.25">
      <c r="I6486" s="134">
        <f t="shared" si="295"/>
        <v>0.44700000000000034</v>
      </c>
      <c r="J6486" s="134">
        <f>IF('2-E-Communication'!$AN$65="no","",ROUND($I6486,4))</f>
        <v>0.44700000000000001</v>
      </c>
      <c r="K6486" s="134">
        <f>IF('2-E-Communication'!$AN$66="no","",ROUND($I6486,4))</f>
        <v>0.44700000000000001</v>
      </c>
      <c r="L6486" s="134">
        <f>IF('2-E-Communication'!$AN$67="no","",ROUND($I6486,4))</f>
        <v>0.44700000000000001</v>
      </c>
      <c r="M6486" s="134">
        <f>IF('2-E-Communication'!$AN$68="no","",ROUND($I6486,4))</f>
        <v>0.44700000000000001</v>
      </c>
    </row>
    <row r="6487" spans="9:13" x14ac:dyDescent="0.25">
      <c r="I6487" s="134">
        <f t="shared" si="295"/>
        <v>0.44800000000000034</v>
      </c>
      <c r="J6487" s="134">
        <f>IF('2-E-Communication'!$AN$65="no","",ROUND($I6487,4))</f>
        <v>0.44800000000000001</v>
      </c>
      <c r="K6487" s="134">
        <f>IF('2-E-Communication'!$AN$66="no","",ROUND($I6487,4))</f>
        <v>0.44800000000000001</v>
      </c>
      <c r="L6487" s="134">
        <f>IF('2-E-Communication'!$AN$67="no","",ROUND($I6487,4))</f>
        <v>0.44800000000000001</v>
      </c>
      <c r="M6487" s="134">
        <f>IF('2-E-Communication'!$AN$68="no","",ROUND($I6487,4))</f>
        <v>0.44800000000000001</v>
      </c>
    </row>
    <row r="6488" spans="9:13" x14ac:dyDescent="0.25">
      <c r="I6488" s="134">
        <f t="shared" si="295"/>
        <v>0.44900000000000034</v>
      </c>
      <c r="J6488" s="134">
        <f>IF('2-E-Communication'!$AN$65="no","",ROUND($I6488,4))</f>
        <v>0.44900000000000001</v>
      </c>
      <c r="K6488" s="134">
        <f>IF('2-E-Communication'!$AN$66="no","",ROUND($I6488,4))</f>
        <v>0.44900000000000001</v>
      </c>
      <c r="L6488" s="134">
        <f>IF('2-E-Communication'!$AN$67="no","",ROUND($I6488,4))</f>
        <v>0.44900000000000001</v>
      </c>
      <c r="M6488" s="134">
        <f>IF('2-E-Communication'!$AN$68="no","",ROUND($I6488,4))</f>
        <v>0.44900000000000001</v>
      </c>
    </row>
    <row r="6489" spans="9:13" x14ac:dyDescent="0.25">
      <c r="I6489" s="134">
        <f t="shared" si="295"/>
        <v>0.45000000000000034</v>
      </c>
      <c r="J6489" s="134">
        <f>IF('2-E-Communication'!$AN$65="no","",ROUND($I6489,4))</f>
        <v>0.45</v>
      </c>
      <c r="K6489" s="134">
        <f>IF('2-E-Communication'!$AN$66="no","",ROUND($I6489,4))</f>
        <v>0.45</v>
      </c>
      <c r="L6489" s="134">
        <f>IF('2-E-Communication'!$AN$67="no","",ROUND($I6489,4))</f>
        <v>0.45</v>
      </c>
      <c r="M6489" s="134">
        <f>IF('2-E-Communication'!$AN$68="no","",ROUND($I6489,4))</f>
        <v>0.45</v>
      </c>
    </row>
    <row r="6490" spans="9:13" x14ac:dyDescent="0.25">
      <c r="I6490" s="134">
        <f t="shared" si="295"/>
        <v>0.45100000000000035</v>
      </c>
      <c r="J6490" s="134">
        <f>IF('2-E-Communication'!$AN$65="no","",ROUND($I6490,4))</f>
        <v>0.45100000000000001</v>
      </c>
      <c r="K6490" s="134">
        <f>IF('2-E-Communication'!$AN$66="no","",ROUND($I6490,4))</f>
        <v>0.45100000000000001</v>
      </c>
      <c r="L6490" s="134">
        <f>IF('2-E-Communication'!$AN$67="no","",ROUND($I6490,4))</f>
        <v>0.45100000000000001</v>
      </c>
      <c r="M6490" s="134">
        <f>IF('2-E-Communication'!$AN$68="no","",ROUND($I6490,4))</f>
        <v>0.45100000000000001</v>
      </c>
    </row>
    <row r="6491" spans="9:13" x14ac:dyDescent="0.25">
      <c r="I6491" s="134">
        <f t="shared" si="295"/>
        <v>0.45200000000000035</v>
      </c>
      <c r="J6491" s="134">
        <f>IF('2-E-Communication'!$AN$65="no","",ROUND($I6491,4))</f>
        <v>0.45200000000000001</v>
      </c>
      <c r="K6491" s="134">
        <f>IF('2-E-Communication'!$AN$66="no","",ROUND($I6491,4))</f>
        <v>0.45200000000000001</v>
      </c>
      <c r="L6491" s="134">
        <f>IF('2-E-Communication'!$AN$67="no","",ROUND($I6491,4))</f>
        <v>0.45200000000000001</v>
      </c>
      <c r="M6491" s="134">
        <f>IF('2-E-Communication'!$AN$68="no","",ROUND($I6491,4))</f>
        <v>0.45200000000000001</v>
      </c>
    </row>
    <row r="6492" spans="9:13" x14ac:dyDescent="0.25">
      <c r="I6492" s="134">
        <f t="shared" si="295"/>
        <v>0.45300000000000035</v>
      </c>
      <c r="J6492" s="134">
        <f>IF('2-E-Communication'!$AN$65="no","",ROUND($I6492,4))</f>
        <v>0.45300000000000001</v>
      </c>
      <c r="K6492" s="134">
        <f>IF('2-E-Communication'!$AN$66="no","",ROUND($I6492,4))</f>
        <v>0.45300000000000001</v>
      </c>
      <c r="L6492" s="134">
        <f>IF('2-E-Communication'!$AN$67="no","",ROUND($I6492,4))</f>
        <v>0.45300000000000001</v>
      </c>
      <c r="M6492" s="134">
        <f>IF('2-E-Communication'!$AN$68="no","",ROUND($I6492,4))</f>
        <v>0.45300000000000001</v>
      </c>
    </row>
    <row r="6493" spans="9:13" x14ac:dyDescent="0.25">
      <c r="I6493" s="134">
        <f t="shared" si="295"/>
        <v>0.45400000000000035</v>
      </c>
      <c r="J6493" s="134">
        <f>IF('2-E-Communication'!$AN$65="no","",ROUND($I6493,4))</f>
        <v>0.45400000000000001</v>
      </c>
      <c r="K6493" s="134">
        <f>IF('2-E-Communication'!$AN$66="no","",ROUND($I6493,4))</f>
        <v>0.45400000000000001</v>
      </c>
      <c r="L6493" s="134">
        <f>IF('2-E-Communication'!$AN$67="no","",ROUND($I6493,4))</f>
        <v>0.45400000000000001</v>
      </c>
      <c r="M6493" s="134">
        <f>IF('2-E-Communication'!$AN$68="no","",ROUND($I6493,4))</f>
        <v>0.45400000000000001</v>
      </c>
    </row>
    <row r="6494" spans="9:13" x14ac:dyDescent="0.25">
      <c r="I6494" s="134">
        <f t="shared" si="295"/>
        <v>0.45500000000000035</v>
      </c>
      <c r="J6494" s="134">
        <f>IF('2-E-Communication'!$AN$65="no","",ROUND($I6494,4))</f>
        <v>0.45500000000000002</v>
      </c>
      <c r="K6494" s="134">
        <f>IF('2-E-Communication'!$AN$66="no","",ROUND($I6494,4))</f>
        <v>0.45500000000000002</v>
      </c>
      <c r="L6494" s="134">
        <f>IF('2-E-Communication'!$AN$67="no","",ROUND($I6494,4))</f>
        <v>0.45500000000000002</v>
      </c>
      <c r="M6494" s="134">
        <f>IF('2-E-Communication'!$AN$68="no","",ROUND($I6494,4))</f>
        <v>0.45500000000000002</v>
      </c>
    </row>
    <row r="6495" spans="9:13" x14ac:dyDescent="0.25">
      <c r="I6495" s="134">
        <f t="shared" si="295"/>
        <v>0.45600000000000035</v>
      </c>
      <c r="J6495" s="134">
        <f>IF('2-E-Communication'!$AN$65="no","",ROUND($I6495,4))</f>
        <v>0.45600000000000002</v>
      </c>
      <c r="K6495" s="134">
        <f>IF('2-E-Communication'!$AN$66="no","",ROUND($I6495,4))</f>
        <v>0.45600000000000002</v>
      </c>
      <c r="L6495" s="134">
        <f>IF('2-E-Communication'!$AN$67="no","",ROUND($I6495,4))</f>
        <v>0.45600000000000002</v>
      </c>
      <c r="M6495" s="134">
        <f>IF('2-E-Communication'!$AN$68="no","",ROUND($I6495,4))</f>
        <v>0.45600000000000002</v>
      </c>
    </row>
    <row r="6496" spans="9:13" x14ac:dyDescent="0.25">
      <c r="I6496" s="134">
        <f t="shared" si="295"/>
        <v>0.45700000000000035</v>
      </c>
      <c r="J6496" s="134">
        <f>IF('2-E-Communication'!$AN$65="no","",ROUND($I6496,4))</f>
        <v>0.45700000000000002</v>
      </c>
      <c r="K6496" s="134">
        <f>IF('2-E-Communication'!$AN$66="no","",ROUND($I6496,4))</f>
        <v>0.45700000000000002</v>
      </c>
      <c r="L6496" s="134">
        <f>IF('2-E-Communication'!$AN$67="no","",ROUND($I6496,4))</f>
        <v>0.45700000000000002</v>
      </c>
      <c r="M6496" s="134">
        <f>IF('2-E-Communication'!$AN$68="no","",ROUND($I6496,4))</f>
        <v>0.45700000000000002</v>
      </c>
    </row>
    <row r="6497" spans="9:13" x14ac:dyDescent="0.25">
      <c r="I6497" s="134">
        <f t="shared" si="295"/>
        <v>0.45800000000000035</v>
      </c>
      <c r="J6497" s="134">
        <f>IF('2-E-Communication'!$AN$65="no","",ROUND($I6497,4))</f>
        <v>0.45800000000000002</v>
      </c>
      <c r="K6497" s="134">
        <f>IF('2-E-Communication'!$AN$66="no","",ROUND($I6497,4))</f>
        <v>0.45800000000000002</v>
      </c>
      <c r="L6497" s="134">
        <f>IF('2-E-Communication'!$AN$67="no","",ROUND($I6497,4))</f>
        <v>0.45800000000000002</v>
      </c>
      <c r="M6497" s="134">
        <f>IF('2-E-Communication'!$AN$68="no","",ROUND($I6497,4))</f>
        <v>0.45800000000000002</v>
      </c>
    </row>
    <row r="6498" spans="9:13" x14ac:dyDescent="0.25">
      <c r="I6498" s="134">
        <f t="shared" si="295"/>
        <v>0.45900000000000035</v>
      </c>
      <c r="J6498" s="134">
        <f>IF('2-E-Communication'!$AN$65="no","",ROUND($I6498,4))</f>
        <v>0.45900000000000002</v>
      </c>
      <c r="K6498" s="134">
        <f>IF('2-E-Communication'!$AN$66="no","",ROUND($I6498,4))</f>
        <v>0.45900000000000002</v>
      </c>
      <c r="L6498" s="134">
        <f>IF('2-E-Communication'!$AN$67="no","",ROUND($I6498,4))</f>
        <v>0.45900000000000002</v>
      </c>
      <c r="M6498" s="134">
        <f>IF('2-E-Communication'!$AN$68="no","",ROUND($I6498,4))</f>
        <v>0.45900000000000002</v>
      </c>
    </row>
    <row r="6499" spans="9:13" x14ac:dyDescent="0.25">
      <c r="I6499" s="134">
        <f t="shared" si="295"/>
        <v>0.46000000000000035</v>
      </c>
      <c r="J6499" s="134">
        <f>IF('2-E-Communication'!$AN$65="no","",ROUND($I6499,4))</f>
        <v>0.46</v>
      </c>
      <c r="K6499" s="134">
        <f>IF('2-E-Communication'!$AN$66="no","",ROUND($I6499,4))</f>
        <v>0.46</v>
      </c>
      <c r="L6499" s="134">
        <f>IF('2-E-Communication'!$AN$67="no","",ROUND($I6499,4))</f>
        <v>0.46</v>
      </c>
      <c r="M6499" s="134">
        <f>IF('2-E-Communication'!$AN$68="no","",ROUND($I6499,4))</f>
        <v>0.46</v>
      </c>
    </row>
    <row r="6500" spans="9:13" x14ac:dyDescent="0.25">
      <c r="I6500" s="134">
        <f t="shared" si="295"/>
        <v>0.46100000000000035</v>
      </c>
      <c r="J6500" s="134">
        <f>IF('2-E-Communication'!$AN$65="no","",ROUND($I6500,4))</f>
        <v>0.46100000000000002</v>
      </c>
      <c r="K6500" s="134">
        <f>IF('2-E-Communication'!$AN$66="no","",ROUND($I6500,4))</f>
        <v>0.46100000000000002</v>
      </c>
      <c r="L6500" s="134">
        <f>IF('2-E-Communication'!$AN$67="no","",ROUND($I6500,4))</f>
        <v>0.46100000000000002</v>
      </c>
      <c r="M6500" s="134">
        <f>IF('2-E-Communication'!$AN$68="no","",ROUND($I6500,4))</f>
        <v>0.46100000000000002</v>
      </c>
    </row>
    <row r="6501" spans="9:13" x14ac:dyDescent="0.25">
      <c r="I6501" s="134">
        <f t="shared" si="295"/>
        <v>0.46200000000000035</v>
      </c>
      <c r="J6501" s="134">
        <f>IF('2-E-Communication'!$AN$65="no","",ROUND($I6501,4))</f>
        <v>0.46200000000000002</v>
      </c>
      <c r="K6501" s="134">
        <f>IF('2-E-Communication'!$AN$66="no","",ROUND($I6501,4))</f>
        <v>0.46200000000000002</v>
      </c>
      <c r="L6501" s="134">
        <f>IF('2-E-Communication'!$AN$67="no","",ROUND($I6501,4))</f>
        <v>0.46200000000000002</v>
      </c>
      <c r="M6501" s="134">
        <f>IF('2-E-Communication'!$AN$68="no","",ROUND($I6501,4))</f>
        <v>0.46200000000000002</v>
      </c>
    </row>
    <row r="6502" spans="9:13" x14ac:dyDescent="0.25">
      <c r="I6502" s="134">
        <f t="shared" si="295"/>
        <v>0.46300000000000036</v>
      </c>
      <c r="J6502" s="134">
        <f>IF('2-E-Communication'!$AN$65="no","",ROUND($I6502,4))</f>
        <v>0.46300000000000002</v>
      </c>
      <c r="K6502" s="134">
        <f>IF('2-E-Communication'!$AN$66="no","",ROUND($I6502,4))</f>
        <v>0.46300000000000002</v>
      </c>
      <c r="L6502" s="134">
        <f>IF('2-E-Communication'!$AN$67="no","",ROUND($I6502,4))</f>
        <v>0.46300000000000002</v>
      </c>
      <c r="M6502" s="134">
        <f>IF('2-E-Communication'!$AN$68="no","",ROUND($I6502,4))</f>
        <v>0.46300000000000002</v>
      </c>
    </row>
    <row r="6503" spans="9:13" x14ac:dyDescent="0.25">
      <c r="I6503" s="134">
        <f t="shared" si="295"/>
        <v>0.46400000000000036</v>
      </c>
      <c r="J6503" s="134">
        <f>IF('2-E-Communication'!$AN$65="no","",ROUND($I6503,4))</f>
        <v>0.46400000000000002</v>
      </c>
      <c r="K6503" s="134">
        <f>IF('2-E-Communication'!$AN$66="no","",ROUND($I6503,4))</f>
        <v>0.46400000000000002</v>
      </c>
      <c r="L6503" s="134">
        <f>IF('2-E-Communication'!$AN$67="no","",ROUND($I6503,4))</f>
        <v>0.46400000000000002</v>
      </c>
      <c r="M6503" s="134">
        <f>IF('2-E-Communication'!$AN$68="no","",ROUND($I6503,4))</f>
        <v>0.46400000000000002</v>
      </c>
    </row>
    <row r="6504" spans="9:13" x14ac:dyDescent="0.25">
      <c r="I6504" s="134">
        <f t="shared" si="295"/>
        <v>0.46500000000000036</v>
      </c>
      <c r="J6504" s="134">
        <f>IF('2-E-Communication'!$AN$65="no","",ROUND($I6504,4))</f>
        <v>0.46500000000000002</v>
      </c>
      <c r="K6504" s="134">
        <f>IF('2-E-Communication'!$AN$66="no","",ROUND($I6504,4))</f>
        <v>0.46500000000000002</v>
      </c>
      <c r="L6504" s="134">
        <f>IF('2-E-Communication'!$AN$67="no","",ROUND($I6504,4))</f>
        <v>0.46500000000000002</v>
      </c>
      <c r="M6504" s="134">
        <f>IF('2-E-Communication'!$AN$68="no","",ROUND($I6504,4))</f>
        <v>0.46500000000000002</v>
      </c>
    </row>
    <row r="6505" spans="9:13" x14ac:dyDescent="0.25">
      <c r="I6505" s="134">
        <f t="shared" si="295"/>
        <v>0.46600000000000036</v>
      </c>
      <c r="J6505" s="134">
        <f>IF('2-E-Communication'!$AN$65="no","",ROUND($I6505,4))</f>
        <v>0.46600000000000003</v>
      </c>
      <c r="K6505" s="134">
        <f>IF('2-E-Communication'!$AN$66="no","",ROUND($I6505,4))</f>
        <v>0.46600000000000003</v>
      </c>
      <c r="L6505" s="134">
        <f>IF('2-E-Communication'!$AN$67="no","",ROUND($I6505,4))</f>
        <v>0.46600000000000003</v>
      </c>
      <c r="M6505" s="134">
        <f>IF('2-E-Communication'!$AN$68="no","",ROUND($I6505,4))</f>
        <v>0.46600000000000003</v>
      </c>
    </row>
    <row r="6506" spans="9:13" x14ac:dyDescent="0.25">
      <c r="I6506" s="134">
        <f t="shared" si="295"/>
        <v>0.46700000000000036</v>
      </c>
      <c r="J6506" s="134">
        <f>IF('2-E-Communication'!$AN$65="no","",ROUND($I6506,4))</f>
        <v>0.46700000000000003</v>
      </c>
      <c r="K6506" s="134">
        <f>IF('2-E-Communication'!$AN$66="no","",ROUND($I6506,4))</f>
        <v>0.46700000000000003</v>
      </c>
      <c r="L6506" s="134">
        <f>IF('2-E-Communication'!$AN$67="no","",ROUND($I6506,4))</f>
        <v>0.46700000000000003</v>
      </c>
      <c r="M6506" s="134">
        <f>IF('2-E-Communication'!$AN$68="no","",ROUND($I6506,4))</f>
        <v>0.46700000000000003</v>
      </c>
    </row>
    <row r="6507" spans="9:13" x14ac:dyDescent="0.25">
      <c r="I6507" s="134">
        <f t="shared" si="295"/>
        <v>0.46800000000000036</v>
      </c>
      <c r="J6507" s="134">
        <f>IF('2-E-Communication'!$AN$65="no","",ROUND($I6507,4))</f>
        <v>0.46800000000000003</v>
      </c>
      <c r="K6507" s="134">
        <f>IF('2-E-Communication'!$AN$66="no","",ROUND($I6507,4))</f>
        <v>0.46800000000000003</v>
      </c>
      <c r="L6507" s="134">
        <f>IF('2-E-Communication'!$AN$67="no","",ROUND($I6507,4))</f>
        <v>0.46800000000000003</v>
      </c>
      <c r="M6507" s="134">
        <f>IF('2-E-Communication'!$AN$68="no","",ROUND($I6507,4))</f>
        <v>0.46800000000000003</v>
      </c>
    </row>
    <row r="6508" spans="9:13" x14ac:dyDescent="0.25">
      <c r="I6508" s="134">
        <f t="shared" si="295"/>
        <v>0.46900000000000036</v>
      </c>
      <c r="J6508" s="134">
        <f>IF('2-E-Communication'!$AN$65="no","",ROUND($I6508,4))</f>
        <v>0.46899999999999997</v>
      </c>
      <c r="K6508" s="134">
        <f>IF('2-E-Communication'!$AN$66="no","",ROUND($I6508,4))</f>
        <v>0.46899999999999997</v>
      </c>
      <c r="L6508" s="134">
        <f>IF('2-E-Communication'!$AN$67="no","",ROUND($I6508,4))</f>
        <v>0.46899999999999997</v>
      </c>
      <c r="M6508" s="134">
        <f>IF('2-E-Communication'!$AN$68="no","",ROUND($I6508,4))</f>
        <v>0.46899999999999997</v>
      </c>
    </row>
    <row r="6509" spans="9:13" x14ac:dyDescent="0.25">
      <c r="I6509" s="134">
        <f t="shared" si="295"/>
        <v>0.47000000000000036</v>
      </c>
      <c r="J6509" s="134">
        <f>IF('2-E-Communication'!$AN$65="no","",ROUND($I6509,4))</f>
        <v>0.47</v>
      </c>
      <c r="K6509" s="134">
        <f>IF('2-E-Communication'!$AN$66="no","",ROUND($I6509,4))</f>
        <v>0.47</v>
      </c>
      <c r="L6509" s="134">
        <f>IF('2-E-Communication'!$AN$67="no","",ROUND($I6509,4))</f>
        <v>0.47</v>
      </c>
      <c r="M6509" s="134">
        <f>IF('2-E-Communication'!$AN$68="no","",ROUND($I6509,4))</f>
        <v>0.47</v>
      </c>
    </row>
    <row r="6510" spans="9:13" x14ac:dyDescent="0.25">
      <c r="I6510" s="134">
        <f t="shared" si="295"/>
        <v>0.47100000000000036</v>
      </c>
      <c r="J6510" s="134">
        <f>IF('2-E-Communication'!$AN$65="no","",ROUND($I6510,4))</f>
        <v>0.47099999999999997</v>
      </c>
      <c r="K6510" s="134">
        <f>IF('2-E-Communication'!$AN$66="no","",ROUND($I6510,4))</f>
        <v>0.47099999999999997</v>
      </c>
      <c r="L6510" s="134">
        <f>IF('2-E-Communication'!$AN$67="no","",ROUND($I6510,4))</f>
        <v>0.47099999999999997</v>
      </c>
      <c r="M6510" s="134">
        <f>IF('2-E-Communication'!$AN$68="no","",ROUND($I6510,4))</f>
        <v>0.47099999999999997</v>
      </c>
    </row>
    <row r="6511" spans="9:13" x14ac:dyDescent="0.25">
      <c r="I6511" s="134">
        <f t="shared" si="295"/>
        <v>0.47200000000000036</v>
      </c>
      <c r="J6511" s="134">
        <f>IF('2-E-Communication'!$AN$65="no","",ROUND($I6511,4))</f>
        <v>0.47199999999999998</v>
      </c>
      <c r="K6511" s="134">
        <f>IF('2-E-Communication'!$AN$66="no","",ROUND($I6511,4))</f>
        <v>0.47199999999999998</v>
      </c>
      <c r="L6511" s="134">
        <f>IF('2-E-Communication'!$AN$67="no","",ROUND($I6511,4))</f>
        <v>0.47199999999999998</v>
      </c>
      <c r="M6511" s="134">
        <f>IF('2-E-Communication'!$AN$68="no","",ROUND($I6511,4))</f>
        <v>0.47199999999999998</v>
      </c>
    </row>
    <row r="6512" spans="9:13" x14ac:dyDescent="0.25">
      <c r="I6512" s="134">
        <f t="shared" si="295"/>
        <v>0.47300000000000036</v>
      </c>
      <c r="J6512" s="134">
        <f>IF('2-E-Communication'!$AN$65="no","",ROUND($I6512,4))</f>
        <v>0.47299999999999998</v>
      </c>
      <c r="K6512" s="134">
        <f>IF('2-E-Communication'!$AN$66="no","",ROUND($I6512,4))</f>
        <v>0.47299999999999998</v>
      </c>
      <c r="L6512" s="134">
        <f>IF('2-E-Communication'!$AN$67="no","",ROUND($I6512,4))</f>
        <v>0.47299999999999998</v>
      </c>
      <c r="M6512" s="134">
        <f>IF('2-E-Communication'!$AN$68="no","",ROUND($I6512,4))</f>
        <v>0.47299999999999998</v>
      </c>
    </row>
    <row r="6513" spans="9:13" x14ac:dyDescent="0.25">
      <c r="I6513" s="134">
        <f t="shared" si="295"/>
        <v>0.47400000000000037</v>
      </c>
      <c r="J6513" s="134">
        <f>IF('2-E-Communication'!$AN$65="no","",ROUND($I6513,4))</f>
        <v>0.47399999999999998</v>
      </c>
      <c r="K6513" s="134">
        <f>IF('2-E-Communication'!$AN$66="no","",ROUND($I6513,4))</f>
        <v>0.47399999999999998</v>
      </c>
      <c r="L6513" s="134">
        <f>IF('2-E-Communication'!$AN$67="no","",ROUND($I6513,4))</f>
        <v>0.47399999999999998</v>
      </c>
      <c r="M6513" s="134">
        <f>IF('2-E-Communication'!$AN$68="no","",ROUND($I6513,4))</f>
        <v>0.47399999999999998</v>
      </c>
    </row>
    <row r="6514" spans="9:13" x14ac:dyDescent="0.25">
      <c r="I6514" s="134">
        <f t="shared" si="295"/>
        <v>0.47500000000000037</v>
      </c>
      <c r="J6514" s="134">
        <f>IF('2-E-Communication'!$AN$65="no","",ROUND($I6514,4))</f>
        <v>0.47499999999999998</v>
      </c>
      <c r="K6514" s="134">
        <f>IF('2-E-Communication'!$AN$66="no","",ROUND($I6514,4))</f>
        <v>0.47499999999999998</v>
      </c>
      <c r="L6514" s="134">
        <f>IF('2-E-Communication'!$AN$67="no","",ROUND($I6514,4))</f>
        <v>0.47499999999999998</v>
      </c>
      <c r="M6514" s="134">
        <f>IF('2-E-Communication'!$AN$68="no","",ROUND($I6514,4))</f>
        <v>0.47499999999999998</v>
      </c>
    </row>
    <row r="6515" spans="9:13" x14ac:dyDescent="0.25">
      <c r="I6515" s="134">
        <f t="shared" si="295"/>
        <v>0.47600000000000037</v>
      </c>
      <c r="J6515" s="134">
        <f>IF('2-E-Communication'!$AN$65="no","",ROUND($I6515,4))</f>
        <v>0.47599999999999998</v>
      </c>
      <c r="K6515" s="134">
        <f>IF('2-E-Communication'!$AN$66="no","",ROUND($I6515,4))</f>
        <v>0.47599999999999998</v>
      </c>
      <c r="L6515" s="134">
        <f>IF('2-E-Communication'!$AN$67="no","",ROUND($I6515,4))</f>
        <v>0.47599999999999998</v>
      </c>
      <c r="M6515" s="134">
        <f>IF('2-E-Communication'!$AN$68="no","",ROUND($I6515,4))</f>
        <v>0.47599999999999998</v>
      </c>
    </row>
    <row r="6516" spans="9:13" x14ac:dyDescent="0.25">
      <c r="I6516" s="134">
        <f t="shared" si="295"/>
        <v>0.47700000000000037</v>
      </c>
      <c r="J6516" s="134">
        <f>IF('2-E-Communication'!$AN$65="no","",ROUND($I6516,4))</f>
        <v>0.47699999999999998</v>
      </c>
      <c r="K6516" s="134">
        <f>IF('2-E-Communication'!$AN$66="no","",ROUND($I6516,4))</f>
        <v>0.47699999999999998</v>
      </c>
      <c r="L6516" s="134">
        <f>IF('2-E-Communication'!$AN$67="no","",ROUND($I6516,4))</f>
        <v>0.47699999999999998</v>
      </c>
      <c r="M6516" s="134">
        <f>IF('2-E-Communication'!$AN$68="no","",ROUND($I6516,4))</f>
        <v>0.47699999999999998</v>
      </c>
    </row>
    <row r="6517" spans="9:13" x14ac:dyDescent="0.25">
      <c r="I6517" s="134">
        <f t="shared" si="295"/>
        <v>0.47800000000000037</v>
      </c>
      <c r="J6517" s="134">
        <f>IF('2-E-Communication'!$AN$65="no","",ROUND($I6517,4))</f>
        <v>0.47799999999999998</v>
      </c>
      <c r="K6517" s="134">
        <f>IF('2-E-Communication'!$AN$66="no","",ROUND($I6517,4))</f>
        <v>0.47799999999999998</v>
      </c>
      <c r="L6517" s="134">
        <f>IF('2-E-Communication'!$AN$67="no","",ROUND($I6517,4))</f>
        <v>0.47799999999999998</v>
      </c>
      <c r="M6517" s="134">
        <f>IF('2-E-Communication'!$AN$68="no","",ROUND($I6517,4))</f>
        <v>0.47799999999999998</v>
      </c>
    </row>
    <row r="6518" spans="9:13" x14ac:dyDescent="0.25">
      <c r="I6518" s="134">
        <f t="shared" si="295"/>
        <v>0.47900000000000037</v>
      </c>
      <c r="J6518" s="134">
        <f>IF('2-E-Communication'!$AN$65="no","",ROUND($I6518,4))</f>
        <v>0.47899999999999998</v>
      </c>
      <c r="K6518" s="134">
        <f>IF('2-E-Communication'!$AN$66="no","",ROUND($I6518,4))</f>
        <v>0.47899999999999998</v>
      </c>
      <c r="L6518" s="134">
        <f>IF('2-E-Communication'!$AN$67="no","",ROUND($I6518,4))</f>
        <v>0.47899999999999998</v>
      </c>
      <c r="M6518" s="134">
        <f>IF('2-E-Communication'!$AN$68="no","",ROUND($I6518,4))</f>
        <v>0.47899999999999998</v>
      </c>
    </row>
    <row r="6519" spans="9:13" x14ac:dyDescent="0.25">
      <c r="I6519" s="134">
        <f t="shared" si="295"/>
        <v>0.48000000000000037</v>
      </c>
      <c r="J6519" s="134">
        <f>IF('2-E-Communication'!$AN$65="no","",ROUND($I6519,4))</f>
        <v>0.48</v>
      </c>
      <c r="K6519" s="134">
        <f>IF('2-E-Communication'!$AN$66="no","",ROUND($I6519,4))</f>
        <v>0.48</v>
      </c>
      <c r="L6519" s="134">
        <f>IF('2-E-Communication'!$AN$67="no","",ROUND($I6519,4))</f>
        <v>0.48</v>
      </c>
      <c r="M6519" s="134">
        <f>IF('2-E-Communication'!$AN$68="no","",ROUND($I6519,4))</f>
        <v>0.48</v>
      </c>
    </row>
    <row r="6520" spans="9:13" x14ac:dyDescent="0.25">
      <c r="I6520" s="134">
        <f t="shared" si="295"/>
        <v>0.48100000000000037</v>
      </c>
      <c r="J6520" s="134">
        <f>IF('2-E-Communication'!$AN$65="no","",ROUND($I6520,4))</f>
        <v>0.48099999999999998</v>
      </c>
      <c r="K6520" s="134">
        <f>IF('2-E-Communication'!$AN$66="no","",ROUND($I6520,4))</f>
        <v>0.48099999999999998</v>
      </c>
      <c r="L6520" s="134">
        <f>IF('2-E-Communication'!$AN$67="no","",ROUND($I6520,4))</f>
        <v>0.48099999999999998</v>
      </c>
      <c r="M6520" s="134">
        <f>IF('2-E-Communication'!$AN$68="no","",ROUND($I6520,4))</f>
        <v>0.48099999999999998</v>
      </c>
    </row>
    <row r="6521" spans="9:13" x14ac:dyDescent="0.25">
      <c r="I6521" s="134">
        <f t="shared" si="295"/>
        <v>0.48200000000000037</v>
      </c>
      <c r="J6521" s="134">
        <f>IF('2-E-Communication'!$AN$65="no","",ROUND($I6521,4))</f>
        <v>0.48199999999999998</v>
      </c>
      <c r="K6521" s="134">
        <f>IF('2-E-Communication'!$AN$66="no","",ROUND($I6521,4))</f>
        <v>0.48199999999999998</v>
      </c>
      <c r="L6521" s="134">
        <f>IF('2-E-Communication'!$AN$67="no","",ROUND($I6521,4))</f>
        <v>0.48199999999999998</v>
      </c>
      <c r="M6521" s="134">
        <f>IF('2-E-Communication'!$AN$68="no","",ROUND($I6521,4))</f>
        <v>0.48199999999999998</v>
      </c>
    </row>
    <row r="6522" spans="9:13" x14ac:dyDescent="0.25">
      <c r="I6522" s="134">
        <f t="shared" si="295"/>
        <v>0.48300000000000037</v>
      </c>
      <c r="J6522" s="134">
        <f>IF('2-E-Communication'!$AN$65="no","",ROUND($I6522,4))</f>
        <v>0.48299999999999998</v>
      </c>
      <c r="K6522" s="134">
        <f>IF('2-E-Communication'!$AN$66="no","",ROUND($I6522,4))</f>
        <v>0.48299999999999998</v>
      </c>
      <c r="L6522" s="134">
        <f>IF('2-E-Communication'!$AN$67="no","",ROUND($I6522,4))</f>
        <v>0.48299999999999998</v>
      </c>
      <c r="M6522" s="134">
        <f>IF('2-E-Communication'!$AN$68="no","",ROUND($I6522,4))</f>
        <v>0.48299999999999998</v>
      </c>
    </row>
    <row r="6523" spans="9:13" x14ac:dyDescent="0.25">
      <c r="I6523" s="134">
        <f t="shared" si="295"/>
        <v>0.48400000000000037</v>
      </c>
      <c r="J6523" s="134">
        <f>IF('2-E-Communication'!$AN$65="no","",ROUND($I6523,4))</f>
        <v>0.48399999999999999</v>
      </c>
      <c r="K6523" s="134">
        <f>IF('2-E-Communication'!$AN$66="no","",ROUND($I6523,4))</f>
        <v>0.48399999999999999</v>
      </c>
      <c r="L6523" s="134">
        <f>IF('2-E-Communication'!$AN$67="no","",ROUND($I6523,4))</f>
        <v>0.48399999999999999</v>
      </c>
      <c r="M6523" s="134">
        <f>IF('2-E-Communication'!$AN$68="no","",ROUND($I6523,4))</f>
        <v>0.48399999999999999</v>
      </c>
    </row>
    <row r="6524" spans="9:13" x14ac:dyDescent="0.25">
      <c r="I6524" s="134">
        <f t="shared" si="295"/>
        <v>0.48500000000000038</v>
      </c>
      <c r="J6524" s="134">
        <f>IF('2-E-Communication'!$AN$65="no","",ROUND($I6524,4))</f>
        <v>0.48499999999999999</v>
      </c>
      <c r="K6524" s="134">
        <f>IF('2-E-Communication'!$AN$66="no","",ROUND($I6524,4))</f>
        <v>0.48499999999999999</v>
      </c>
      <c r="L6524" s="134">
        <f>IF('2-E-Communication'!$AN$67="no","",ROUND($I6524,4))</f>
        <v>0.48499999999999999</v>
      </c>
      <c r="M6524" s="134">
        <f>IF('2-E-Communication'!$AN$68="no","",ROUND($I6524,4))</f>
        <v>0.48499999999999999</v>
      </c>
    </row>
    <row r="6525" spans="9:13" x14ac:dyDescent="0.25">
      <c r="I6525" s="134">
        <f t="shared" si="295"/>
        <v>0.48600000000000038</v>
      </c>
      <c r="J6525" s="134">
        <f>IF('2-E-Communication'!$AN$65="no","",ROUND($I6525,4))</f>
        <v>0.48599999999999999</v>
      </c>
      <c r="K6525" s="134">
        <f>IF('2-E-Communication'!$AN$66="no","",ROUND($I6525,4))</f>
        <v>0.48599999999999999</v>
      </c>
      <c r="L6525" s="134">
        <f>IF('2-E-Communication'!$AN$67="no","",ROUND($I6525,4))</f>
        <v>0.48599999999999999</v>
      </c>
      <c r="M6525" s="134">
        <f>IF('2-E-Communication'!$AN$68="no","",ROUND($I6525,4))</f>
        <v>0.48599999999999999</v>
      </c>
    </row>
    <row r="6526" spans="9:13" x14ac:dyDescent="0.25">
      <c r="I6526" s="134">
        <f t="shared" si="295"/>
        <v>0.48700000000000038</v>
      </c>
      <c r="J6526" s="134">
        <f>IF('2-E-Communication'!$AN$65="no","",ROUND($I6526,4))</f>
        <v>0.48699999999999999</v>
      </c>
      <c r="K6526" s="134">
        <f>IF('2-E-Communication'!$AN$66="no","",ROUND($I6526,4))</f>
        <v>0.48699999999999999</v>
      </c>
      <c r="L6526" s="134">
        <f>IF('2-E-Communication'!$AN$67="no","",ROUND($I6526,4))</f>
        <v>0.48699999999999999</v>
      </c>
      <c r="M6526" s="134">
        <f>IF('2-E-Communication'!$AN$68="no","",ROUND($I6526,4))</f>
        <v>0.48699999999999999</v>
      </c>
    </row>
    <row r="6527" spans="9:13" x14ac:dyDescent="0.25">
      <c r="I6527" s="134">
        <f t="shared" si="295"/>
        <v>0.48800000000000038</v>
      </c>
      <c r="J6527" s="134">
        <f>IF('2-E-Communication'!$AN$65="no","",ROUND($I6527,4))</f>
        <v>0.48799999999999999</v>
      </c>
      <c r="K6527" s="134">
        <f>IF('2-E-Communication'!$AN$66="no","",ROUND($I6527,4))</f>
        <v>0.48799999999999999</v>
      </c>
      <c r="L6527" s="134">
        <f>IF('2-E-Communication'!$AN$67="no","",ROUND($I6527,4))</f>
        <v>0.48799999999999999</v>
      </c>
      <c r="M6527" s="134">
        <f>IF('2-E-Communication'!$AN$68="no","",ROUND($I6527,4))</f>
        <v>0.48799999999999999</v>
      </c>
    </row>
    <row r="6528" spans="9:13" x14ac:dyDescent="0.25">
      <c r="I6528" s="134">
        <f t="shared" si="295"/>
        <v>0.48900000000000038</v>
      </c>
      <c r="J6528" s="134">
        <f>IF('2-E-Communication'!$AN$65="no","",ROUND($I6528,4))</f>
        <v>0.48899999999999999</v>
      </c>
      <c r="K6528" s="134">
        <f>IF('2-E-Communication'!$AN$66="no","",ROUND($I6528,4))</f>
        <v>0.48899999999999999</v>
      </c>
      <c r="L6528" s="134">
        <f>IF('2-E-Communication'!$AN$67="no","",ROUND($I6528,4))</f>
        <v>0.48899999999999999</v>
      </c>
      <c r="M6528" s="134">
        <f>IF('2-E-Communication'!$AN$68="no","",ROUND($I6528,4))</f>
        <v>0.48899999999999999</v>
      </c>
    </row>
    <row r="6529" spans="9:13" x14ac:dyDescent="0.25">
      <c r="I6529" s="134">
        <f t="shared" si="295"/>
        <v>0.49000000000000038</v>
      </c>
      <c r="J6529" s="134">
        <f>IF('2-E-Communication'!$AN$65="no","",ROUND($I6529,4))</f>
        <v>0.49</v>
      </c>
      <c r="K6529" s="134">
        <f>IF('2-E-Communication'!$AN$66="no","",ROUND($I6529,4))</f>
        <v>0.49</v>
      </c>
      <c r="L6529" s="134">
        <f>IF('2-E-Communication'!$AN$67="no","",ROUND($I6529,4))</f>
        <v>0.49</v>
      </c>
      <c r="M6529" s="134">
        <f>IF('2-E-Communication'!$AN$68="no","",ROUND($I6529,4))</f>
        <v>0.49</v>
      </c>
    </row>
    <row r="6530" spans="9:13" x14ac:dyDescent="0.25">
      <c r="I6530" s="134">
        <f t="shared" si="295"/>
        <v>0.49100000000000038</v>
      </c>
      <c r="J6530" s="134">
        <f>IF('2-E-Communication'!$AN$65="no","",ROUND($I6530,4))</f>
        <v>0.49099999999999999</v>
      </c>
      <c r="K6530" s="134">
        <f>IF('2-E-Communication'!$AN$66="no","",ROUND($I6530,4))</f>
        <v>0.49099999999999999</v>
      </c>
      <c r="L6530" s="134">
        <f>IF('2-E-Communication'!$AN$67="no","",ROUND($I6530,4))</f>
        <v>0.49099999999999999</v>
      </c>
      <c r="M6530" s="134">
        <f>IF('2-E-Communication'!$AN$68="no","",ROUND($I6530,4))</f>
        <v>0.49099999999999999</v>
      </c>
    </row>
    <row r="6531" spans="9:13" x14ac:dyDescent="0.25">
      <c r="I6531" s="134">
        <f t="shared" si="295"/>
        <v>0.49200000000000038</v>
      </c>
      <c r="J6531" s="134">
        <f>IF('2-E-Communication'!$AN$65="no","",ROUND($I6531,4))</f>
        <v>0.49199999999999999</v>
      </c>
      <c r="K6531" s="134">
        <f>IF('2-E-Communication'!$AN$66="no","",ROUND($I6531,4))</f>
        <v>0.49199999999999999</v>
      </c>
      <c r="L6531" s="134">
        <f>IF('2-E-Communication'!$AN$67="no","",ROUND($I6531,4))</f>
        <v>0.49199999999999999</v>
      </c>
      <c r="M6531" s="134">
        <f>IF('2-E-Communication'!$AN$68="no","",ROUND($I6531,4))</f>
        <v>0.49199999999999999</v>
      </c>
    </row>
    <row r="6532" spans="9:13" x14ac:dyDescent="0.25">
      <c r="I6532" s="134">
        <f t="shared" si="295"/>
        <v>0.49300000000000038</v>
      </c>
      <c r="J6532" s="134">
        <f>IF('2-E-Communication'!$AN$65="no","",ROUND($I6532,4))</f>
        <v>0.49299999999999999</v>
      </c>
      <c r="K6532" s="134">
        <f>IF('2-E-Communication'!$AN$66="no","",ROUND($I6532,4))</f>
        <v>0.49299999999999999</v>
      </c>
      <c r="L6532" s="134">
        <f>IF('2-E-Communication'!$AN$67="no","",ROUND($I6532,4))</f>
        <v>0.49299999999999999</v>
      </c>
      <c r="M6532" s="134">
        <f>IF('2-E-Communication'!$AN$68="no","",ROUND($I6532,4))</f>
        <v>0.49299999999999999</v>
      </c>
    </row>
    <row r="6533" spans="9:13" x14ac:dyDescent="0.25">
      <c r="I6533" s="134">
        <f t="shared" si="295"/>
        <v>0.49400000000000038</v>
      </c>
      <c r="J6533" s="134">
        <f>IF('2-E-Communication'!$AN$65="no","",ROUND($I6533,4))</f>
        <v>0.49399999999999999</v>
      </c>
      <c r="K6533" s="134">
        <f>IF('2-E-Communication'!$AN$66="no","",ROUND($I6533,4))</f>
        <v>0.49399999999999999</v>
      </c>
      <c r="L6533" s="134">
        <f>IF('2-E-Communication'!$AN$67="no","",ROUND($I6533,4))</f>
        <v>0.49399999999999999</v>
      </c>
      <c r="M6533" s="134">
        <f>IF('2-E-Communication'!$AN$68="no","",ROUND($I6533,4))</f>
        <v>0.49399999999999999</v>
      </c>
    </row>
    <row r="6534" spans="9:13" x14ac:dyDescent="0.25">
      <c r="I6534" s="134">
        <f t="shared" si="295"/>
        <v>0.49500000000000038</v>
      </c>
      <c r="J6534" s="134">
        <f>IF('2-E-Communication'!$AN$65="no","",ROUND($I6534,4))</f>
        <v>0.495</v>
      </c>
      <c r="K6534" s="134">
        <f>IF('2-E-Communication'!$AN$66="no","",ROUND($I6534,4))</f>
        <v>0.495</v>
      </c>
      <c r="L6534" s="134">
        <f>IF('2-E-Communication'!$AN$67="no","",ROUND($I6534,4))</f>
        <v>0.495</v>
      </c>
      <c r="M6534" s="134">
        <f>IF('2-E-Communication'!$AN$68="no","",ROUND($I6534,4))</f>
        <v>0.495</v>
      </c>
    </row>
    <row r="6535" spans="9:13" x14ac:dyDescent="0.25">
      <c r="I6535" s="134">
        <f t="shared" si="295"/>
        <v>0.49600000000000039</v>
      </c>
      <c r="J6535" s="134">
        <f>IF('2-E-Communication'!$AN$65="no","",ROUND($I6535,4))</f>
        <v>0.496</v>
      </c>
      <c r="K6535" s="134">
        <f>IF('2-E-Communication'!$AN$66="no","",ROUND($I6535,4))</f>
        <v>0.496</v>
      </c>
      <c r="L6535" s="134">
        <f>IF('2-E-Communication'!$AN$67="no","",ROUND($I6535,4))</f>
        <v>0.496</v>
      </c>
      <c r="M6535" s="134">
        <f>IF('2-E-Communication'!$AN$68="no","",ROUND($I6535,4))</f>
        <v>0.496</v>
      </c>
    </row>
    <row r="6536" spans="9:13" x14ac:dyDescent="0.25">
      <c r="I6536" s="134">
        <f t="shared" si="295"/>
        <v>0.49700000000000039</v>
      </c>
      <c r="J6536" s="134">
        <f>IF('2-E-Communication'!$AN$65="no","",ROUND($I6536,4))</f>
        <v>0.497</v>
      </c>
      <c r="K6536" s="134">
        <f>IF('2-E-Communication'!$AN$66="no","",ROUND($I6536,4))</f>
        <v>0.497</v>
      </c>
      <c r="L6536" s="134">
        <f>IF('2-E-Communication'!$AN$67="no","",ROUND($I6536,4))</f>
        <v>0.497</v>
      </c>
      <c r="M6536" s="134">
        <f>IF('2-E-Communication'!$AN$68="no","",ROUND($I6536,4))</f>
        <v>0.497</v>
      </c>
    </row>
    <row r="6537" spans="9:13" x14ac:dyDescent="0.25">
      <c r="I6537" s="134">
        <f t="shared" si="295"/>
        <v>0.49800000000000039</v>
      </c>
      <c r="J6537" s="134">
        <f>IF('2-E-Communication'!$AN$65="no","",ROUND($I6537,4))</f>
        <v>0.498</v>
      </c>
      <c r="K6537" s="134">
        <f>IF('2-E-Communication'!$AN$66="no","",ROUND($I6537,4))</f>
        <v>0.498</v>
      </c>
      <c r="L6537" s="134">
        <f>IF('2-E-Communication'!$AN$67="no","",ROUND($I6537,4))</f>
        <v>0.498</v>
      </c>
      <c r="M6537" s="134">
        <f>IF('2-E-Communication'!$AN$68="no","",ROUND($I6537,4))</f>
        <v>0.498</v>
      </c>
    </row>
    <row r="6538" spans="9:13" x14ac:dyDescent="0.25">
      <c r="I6538" s="134">
        <f t="shared" si="295"/>
        <v>0.49900000000000039</v>
      </c>
      <c r="J6538" s="134">
        <f>IF('2-E-Communication'!$AN$65="no","",ROUND($I6538,4))</f>
        <v>0.499</v>
      </c>
      <c r="K6538" s="134">
        <f>IF('2-E-Communication'!$AN$66="no","",ROUND($I6538,4))</f>
        <v>0.499</v>
      </c>
      <c r="L6538" s="134">
        <f>IF('2-E-Communication'!$AN$67="no","",ROUND($I6538,4))</f>
        <v>0.499</v>
      </c>
      <c r="M6538" s="134">
        <f>IF('2-E-Communication'!$AN$68="no","",ROUND($I6538,4))</f>
        <v>0.499</v>
      </c>
    </row>
    <row r="6539" spans="9:13" x14ac:dyDescent="0.25">
      <c r="I6539" s="134">
        <f t="shared" si="295"/>
        <v>0.50000000000000033</v>
      </c>
      <c r="J6539" s="134">
        <f>IF('2-E-Communication'!$AN$65="no","",ROUND($I6539,4))</f>
        <v>0.5</v>
      </c>
      <c r="K6539" s="134">
        <f>IF('2-E-Communication'!$AN$66="no","",ROUND($I6539,4))</f>
        <v>0.5</v>
      </c>
      <c r="L6539" s="134">
        <f>IF('2-E-Communication'!$AN$67="no","",ROUND($I6539,4))</f>
        <v>0.5</v>
      </c>
      <c r="M6539" s="134">
        <f>IF('2-E-Communication'!$AN$68="no","",ROUND($I6539,4))</f>
        <v>0.5</v>
      </c>
    </row>
    <row r="6540" spans="9:13" x14ac:dyDescent="0.25">
      <c r="I6540" s="134">
        <f t="shared" si="295"/>
        <v>0.50100000000000033</v>
      </c>
      <c r="J6540" s="134">
        <f>IF('2-E-Communication'!$AN$65="no","",ROUND($I6540,4))</f>
        <v>0.501</v>
      </c>
      <c r="K6540" s="134">
        <f>IF('2-E-Communication'!$AN$66="no","",ROUND($I6540,4))</f>
        <v>0.501</v>
      </c>
      <c r="L6540" s="134">
        <f>IF('2-E-Communication'!$AN$67="no","",ROUND($I6540,4))</f>
        <v>0.501</v>
      </c>
      <c r="M6540" s="134">
        <f>IF('2-E-Communication'!$AN$68="no","",ROUND($I6540,4))</f>
        <v>0.501</v>
      </c>
    </row>
    <row r="6541" spans="9:13" x14ac:dyDescent="0.25">
      <c r="I6541" s="134">
        <f t="shared" si="295"/>
        <v>0.50200000000000033</v>
      </c>
      <c r="J6541" s="134">
        <f>IF('2-E-Communication'!$AN$65="no","",ROUND($I6541,4))</f>
        <v>0.502</v>
      </c>
      <c r="K6541" s="134">
        <f>IF('2-E-Communication'!$AN$66="no","",ROUND($I6541,4))</f>
        <v>0.502</v>
      </c>
      <c r="L6541" s="134">
        <f>IF('2-E-Communication'!$AN$67="no","",ROUND($I6541,4))</f>
        <v>0.502</v>
      </c>
      <c r="M6541" s="134">
        <f>IF('2-E-Communication'!$AN$68="no","",ROUND($I6541,4))</f>
        <v>0.502</v>
      </c>
    </row>
    <row r="6542" spans="9:13" x14ac:dyDescent="0.25">
      <c r="I6542" s="134">
        <f t="shared" si="295"/>
        <v>0.50300000000000034</v>
      </c>
      <c r="J6542" s="134">
        <f>IF('2-E-Communication'!$AN$65="no","",ROUND($I6542,4))</f>
        <v>0.503</v>
      </c>
      <c r="K6542" s="134">
        <f>IF('2-E-Communication'!$AN$66="no","",ROUND($I6542,4))</f>
        <v>0.503</v>
      </c>
      <c r="L6542" s="134">
        <f>IF('2-E-Communication'!$AN$67="no","",ROUND($I6542,4))</f>
        <v>0.503</v>
      </c>
      <c r="M6542" s="134">
        <f>IF('2-E-Communication'!$AN$68="no","",ROUND($I6542,4))</f>
        <v>0.503</v>
      </c>
    </row>
    <row r="6543" spans="9:13" x14ac:dyDescent="0.25">
      <c r="I6543" s="134">
        <f t="shared" si="295"/>
        <v>0.50400000000000034</v>
      </c>
      <c r="J6543" s="134">
        <f>IF('2-E-Communication'!$AN$65="no","",ROUND($I6543,4))</f>
        <v>0.504</v>
      </c>
      <c r="K6543" s="134">
        <f>IF('2-E-Communication'!$AN$66="no","",ROUND($I6543,4))</f>
        <v>0.504</v>
      </c>
      <c r="L6543" s="134">
        <f>IF('2-E-Communication'!$AN$67="no","",ROUND($I6543,4))</f>
        <v>0.504</v>
      </c>
      <c r="M6543" s="134">
        <f>IF('2-E-Communication'!$AN$68="no","",ROUND($I6543,4))</f>
        <v>0.504</v>
      </c>
    </row>
    <row r="6544" spans="9:13" x14ac:dyDescent="0.25">
      <c r="I6544" s="134">
        <f t="shared" ref="I6544:I6607" si="296">I6543+0.001</f>
        <v>0.50500000000000034</v>
      </c>
      <c r="J6544" s="134">
        <f>IF('2-E-Communication'!$AN$65="no","",ROUND($I6544,4))</f>
        <v>0.505</v>
      </c>
      <c r="K6544" s="134">
        <f>IF('2-E-Communication'!$AN$66="no","",ROUND($I6544,4))</f>
        <v>0.505</v>
      </c>
      <c r="L6544" s="134">
        <f>IF('2-E-Communication'!$AN$67="no","",ROUND($I6544,4))</f>
        <v>0.505</v>
      </c>
      <c r="M6544" s="134">
        <f>IF('2-E-Communication'!$AN$68="no","",ROUND($I6544,4))</f>
        <v>0.505</v>
      </c>
    </row>
    <row r="6545" spans="9:13" x14ac:dyDescent="0.25">
      <c r="I6545" s="134">
        <f t="shared" si="296"/>
        <v>0.50600000000000034</v>
      </c>
      <c r="J6545" s="134">
        <f>IF('2-E-Communication'!$AN$65="no","",ROUND($I6545,4))</f>
        <v>0.50600000000000001</v>
      </c>
      <c r="K6545" s="134">
        <f>IF('2-E-Communication'!$AN$66="no","",ROUND($I6545,4))</f>
        <v>0.50600000000000001</v>
      </c>
      <c r="L6545" s="134">
        <f>IF('2-E-Communication'!$AN$67="no","",ROUND($I6545,4))</f>
        <v>0.50600000000000001</v>
      </c>
      <c r="M6545" s="134">
        <f>IF('2-E-Communication'!$AN$68="no","",ROUND($I6545,4))</f>
        <v>0.50600000000000001</v>
      </c>
    </row>
    <row r="6546" spans="9:13" x14ac:dyDescent="0.25">
      <c r="I6546" s="134">
        <f t="shared" si="296"/>
        <v>0.50700000000000034</v>
      </c>
      <c r="J6546" s="134">
        <f>IF('2-E-Communication'!$AN$65="no","",ROUND($I6546,4))</f>
        <v>0.50700000000000001</v>
      </c>
      <c r="K6546" s="134">
        <f>IF('2-E-Communication'!$AN$66="no","",ROUND($I6546,4))</f>
        <v>0.50700000000000001</v>
      </c>
      <c r="L6546" s="134">
        <f>IF('2-E-Communication'!$AN$67="no","",ROUND($I6546,4))</f>
        <v>0.50700000000000001</v>
      </c>
      <c r="M6546" s="134">
        <f>IF('2-E-Communication'!$AN$68="no","",ROUND($I6546,4))</f>
        <v>0.50700000000000001</v>
      </c>
    </row>
    <row r="6547" spans="9:13" x14ac:dyDescent="0.25">
      <c r="I6547" s="134">
        <f t="shared" si="296"/>
        <v>0.50800000000000034</v>
      </c>
      <c r="J6547" s="134">
        <f>IF('2-E-Communication'!$AN$65="no","",ROUND($I6547,4))</f>
        <v>0.50800000000000001</v>
      </c>
      <c r="K6547" s="134">
        <f>IF('2-E-Communication'!$AN$66="no","",ROUND($I6547,4))</f>
        <v>0.50800000000000001</v>
      </c>
      <c r="L6547" s="134">
        <f>IF('2-E-Communication'!$AN$67="no","",ROUND($I6547,4))</f>
        <v>0.50800000000000001</v>
      </c>
      <c r="M6547" s="134">
        <f>IF('2-E-Communication'!$AN$68="no","",ROUND($I6547,4))</f>
        <v>0.50800000000000001</v>
      </c>
    </row>
    <row r="6548" spans="9:13" x14ac:dyDescent="0.25">
      <c r="I6548" s="134">
        <f t="shared" si="296"/>
        <v>0.50900000000000034</v>
      </c>
      <c r="J6548" s="134">
        <f>IF('2-E-Communication'!$AN$65="no","",ROUND($I6548,4))</f>
        <v>0.50900000000000001</v>
      </c>
      <c r="K6548" s="134">
        <f>IF('2-E-Communication'!$AN$66="no","",ROUND($I6548,4))</f>
        <v>0.50900000000000001</v>
      </c>
      <c r="L6548" s="134">
        <f>IF('2-E-Communication'!$AN$67="no","",ROUND($I6548,4))</f>
        <v>0.50900000000000001</v>
      </c>
      <c r="M6548" s="134">
        <f>IF('2-E-Communication'!$AN$68="no","",ROUND($I6548,4))</f>
        <v>0.50900000000000001</v>
      </c>
    </row>
    <row r="6549" spans="9:13" x14ac:dyDescent="0.25">
      <c r="I6549" s="134">
        <f t="shared" si="296"/>
        <v>0.51000000000000034</v>
      </c>
      <c r="J6549" s="134">
        <f>IF('2-E-Communication'!$AN$65="no","",ROUND($I6549,4))</f>
        <v>0.51</v>
      </c>
      <c r="K6549" s="134">
        <f>IF('2-E-Communication'!$AN$66="no","",ROUND($I6549,4))</f>
        <v>0.51</v>
      </c>
      <c r="L6549" s="134">
        <f>IF('2-E-Communication'!$AN$67="no","",ROUND($I6549,4))</f>
        <v>0.51</v>
      </c>
      <c r="M6549" s="134">
        <f>IF('2-E-Communication'!$AN$68="no","",ROUND($I6549,4))</f>
        <v>0.51</v>
      </c>
    </row>
    <row r="6550" spans="9:13" x14ac:dyDescent="0.25">
      <c r="I6550" s="134">
        <f t="shared" si="296"/>
        <v>0.51100000000000034</v>
      </c>
      <c r="J6550" s="134">
        <f>IF('2-E-Communication'!$AN$65="no","",ROUND($I6550,4))</f>
        <v>0.51100000000000001</v>
      </c>
      <c r="K6550" s="134">
        <f>IF('2-E-Communication'!$AN$66="no","",ROUND($I6550,4))</f>
        <v>0.51100000000000001</v>
      </c>
      <c r="L6550" s="134">
        <f>IF('2-E-Communication'!$AN$67="no","",ROUND($I6550,4))</f>
        <v>0.51100000000000001</v>
      </c>
      <c r="M6550" s="134">
        <f>IF('2-E-Communication'!$AN$68="no","",ROUND($I6550,4))</f>
        <v>0.51100000000000001</v>
      </c>
    </row>
    <row r="6551" spans="9:13" x14ac:dyDescent="0.25">
      <c r="I6551" s="134">
        <f t="shared" si="296"/>
        <v>0.51200000000000034</v>
      </c>
      <c r="J6551" s="134">
        <f>IF('2-E-Communication'!$AN$65="no","",ROUND($I6551,4))</f>
        <v>0.51200000000000001</v>
      </c>
      <c r="K6551" s="134">
        <f>IF('2-E-Communication'!$AN$66="no","",ROUND($I6551,4))</f>
        <v>0.51200000000000001</v>
      </c>
      <c r="L6551" s="134">
        <f>IF('2-E-Communication'!$AN$67="no","",ROUND($I6551,4))</f>
        <v>0.51200000000000001</v>
      </c>
      <c r="M6551" s="134">
        <f>IF('2-E-Communication'!$AN$68="no","",ROUND($I6551,4))</f>
        <v>0.51200000000000001</v>
      </c>
    </row>
    <row r="6552" spans="9:13" x14ac:dyDescent="0.25">
      <c r="I6552" s="134">
        <f t="shared" si="296"/>
        <v>0.51300000000000034</v>
      </c>
      <c r="J6552" s="134">
        <f>IF('2-E-Communication'!$AN$65="no","",ROUND($I6552,4))</f>
        <v>0.51300000000000001</v>
      </c>
      <c r="K6552" s="134">
        <f>IF('2-E-Communication'!$AN$66="no","",ROUND($I6552,4))</f>
        <v>0.51300000000000001</v>
      </c>
      <c r="L6552" s="134">
        <f>IF('2-E-Communication'!$AN$67="no","",ROUND($I6552,4))</f>
        <v>0.51300000000000001</v>
      </c>
      <c r="M6552" s="134">
        <f>IF('2-E-Communication'!$AN$68="no","",ROUND($I6552,4))</f>
        <v>0.51300000000000001</v>
      </c>
    </row>
    <row r="6553" spans="9:13" x14ac:dyDescent="0.25">
      <c r="I6553" s="134">
        <f t="shared" si="296"/>
        <v>0.51400000000000035</v>
      </c>
      <c r="J6553" s="134">
        <f>IF('2-E-Communication'!$AN$65="no","",ROUND($I6553,4))</f>
        <v>0.51400000000000001</v>
      </c>
      <c r="K6553" s="134">
        <f>IF('2-E-Communication'!$AN$66="no","",ROUND($I6553,4))</f>
        <v>0.51400000000000001</v>
      </c>
      <c r="L6553" s="134">
        <f>IF('2-E-Communication'!$AN$67="no","",ROUND($I6553,4))</f>
        <v>0.51400000000000001</v>
      </c>
      <c r="M6553" s="134">
        <f>IF('2-E-Communication'!$AN$68="no","",ROUND($I6553,4))</f>
        <v>0.51400000000000001</v>
      </c>
    </row>
    <row r="6554" spans="9:13" x14ac:dyDescent="0.25">
      <c r="I6554" s="134">
        <f t="shared" si="296"/>
        <v>0.51500000000000035</v>
      </c>
      <c r="J6554" s="134">
        <f>IF('2-E-Communication'!$AN$65="no","",ROUND($I6554,4))</f>
        <v>0.51500000000000001</v>
      </c>
      <c r="K6554" s="134">
        <f>IF('2-E-Communication'!$AN$66="no","",ROUND($I6554,4))</f>
        <v>0.51500000000000001</v>
      </c>
      <c r="L6554" s="134">
        <f>IF('2-E-Communication'!$AN$67="no","",ROUND($I6554,4))</f>
        <v>0.51500000000000001</v>
      </c>
      <c r="M6554" s="134">
        <f>IF('2-E-Communication'!$AN$68="no","",ROUND($I6554,4))</f>
        <v>0.51500000000000001</v>
      </c>
    </row>
    <row r="6555" spans="9:13" x14ac:dyDescent="0.25">
      <c r="I6555" s="134">
        <f t="shared" si="296"/>
        <v>0.51600000000000035</v>
      </c>
      <c r="J6555" s="134">
        <f>IF('2-E-Communication'!$AN$65="no","",ROUND($I6555,4))</f>
        <v>0.51600000000000001</v>
      </c>
      <c r="K6555" s="134">
        <f>IF('2-E-Communication'!$AN$66="no","",ROUND($I6555,4))</f>
        <v>0.51600000000000001</v>
      </c>
      <c r="L6555" s="134">
        <f>IF('2-E-Communication'!$AN$67="no","",ROUND($I6555,4))</f>
        <v>0.51600000000000001</v>
      </c>
      <c r="M6555" s="134">
        <f>IF('2-E-Communication'!$AN$68="no","",ROUND($I6555,4))</f>
        <v>0.51600000000000001</v>
      </c>
    </row>
    <row r="6556" spans="9:13" x14ac:dyDescent="0.25">
      <c r="I6556" s="134">
        <f t="shared" si="296"/>
        <v>0.51700000000000035</v>
      </c>
      <c r="J6556" s="134">
        <f>IF('2-E-Communication'!$AN$65="no","",ROUND($I6556,4))</f>
        <v>0.51700000000000002</v>
      </c>
      <c r="K6556" s="134">
        <f>IF('2-E-Communication'!$AN$66="no","",ROUND($I6556,4))</f>
        <v>0.51700000000000002</v>
      </c>
      <c r="L6556" s="134">
        <f>IF('2-E-Communication'!$AN$67="no","",ROUND($I6556,4))</f>
        <v>0.51700000000000002</v>
      </c>
      <c r="M6556" s="134">
        <f>IF('2-E-Communication'!$AN$68="no","",ROUND($I6556,4))</f>
        <v>0.51700000000000002</v>
      </c>
    </row>
    <row r="6557" spans="9:13" x14ac:dyDescent="0.25">
      <c r="I6557" s="134">
        <f t="shared" si="296"/>
        <v>0.51800000000000035</v>
      </c>
      <c r="J6557" s="134">
        <f>IF('2-E-Communication'!$AN$65="no","",ROUND($I6557,4))</f>
        <v>0.51800000000000002</v>
      </c>
      <c r="K6557" s="134">
        <f>IF('2-E-Communication'!$AN$66="no","",ROUND($I6557,4))</f>
        <v>0.51800000000000002</v>
      </c>
      <c r="L6557" s="134">
        <f>IF('2-E-Communication'!$AN$67="no","",ROUND($I6557,4))</f>
        <v>0.51800000000000002</v>
      </c>
      <c r="M6557" s="134">
        <f>IF('2-E-Communication'!$AN$68="no","",ROUND($I6557,4))</f>
        <v>0.51800000000000002</v>
      </c>
    </row>
    <row r="6558" spans="9:13" x14ac:dyDescent="0.25">
      <c r="I6558" s="134">
        <f t="shared" si="296"/>
        <v>0.51900000000000035</v>
      </c>
      <c r="J6558" s="134">
        <f>IF('2-E-Communication'!$AN$65="no","",ROUND($I6558,4))</f>
        <v>0.51900000000000002</v>
      </c>
      <c r="K6558" s="134">
        <f>IF('2-E-Communication'!$AN$66="no","",ROUND($I6558,4))</f>
        <v>0.51900000000000002</v>
      </c>
      <c r="L6558" s="134">
        <f>IF('2-E-Communication'!$AN$67="no","",ROUND($I6558,4))</f>
        <v>0.51900000000000002</v>
      </c>
      <c r="M6558" s="134">
        <f>IF('2-E-Communication'!$AN$68="no","",ROUND($I6558,4))</f>
        <v>0.51900000000000002</v>
      </c>
    </row>
    <row r="6559" spans="9:13" x14ac:dyDescent="0.25">
      <c r="I6559" s="134">
        <f t="shared" si="296"/>
        <v>0.52000000000000035</v>
      </c>
      <c r="J6559" s="134">
        <f>IF('2-E-Communication'!$AN$65="no","",ROUND($I6559,4))</f>
        <v>0.52</v>
      </c>
      <c r="K6559" s="134">
        <f>IF('2-E-Communication'!$AN$66="no","",ROUND($I6559,4))</f>
        <v>0.52</v>
      </c>
      <c r="L6559" s="134">
        <f>IF('2-E-Communication'!$AN$67="no","",ROUND($I6559,4))</f>
        <v>0.52</v>
      </c>
      <c r="M6559" s="134">
        <f>IF('2-E-Communication'!$AN$68="no","",ROUND($I6559,4))</f>
        <v>0.52</v>
      </c>
    </row>
    <row r="6560" spans="9:13" x14ac:dyDescent="0.25">
      <c r="I6560" s="134">
        <f t="shared" si="296"/>
        <v>0.52100000000000035</v>
      </c>
      <c r="J6560" s="134">
        <f>IF('2-E-Communication'!$AN$65="no","",ROUND($I6560,4))</f>
        <v>0.52100000000000002</v>
      </c>
      <c r="K6560" s="134">
        <f>IF('2-E-Communication'!$AN$66="no","",ROUND($I6560,4))</f>
        <v>0.52100000000000002</v>
      </c>
      <c r="L6560" s="134">
        <f>IF('2-E-Communication'!$AN$67="no","",ROUND($I6560,4))</f>
        <v>0.52100000000000002</v>
      </c>
      <c r="M6560" s="134">
        <f>IF('2-E-Communication'!$AN$68="no","",ROUND($I6560,4))</f>
        <v>0.52100000000000002</v>
      </c>
    </row>
    <row r="6561" spans="9:13" x14ac:dyDescent="0.25">
      <c r="I6561" s="134">
        <f t="shared" si="296"/>
        <v>0.52200000000000035</v>
      </c>
      <c r="J6561" s="134">
        <f>IF('2-E-Communication'!$AN$65="no","",ROUND($I6561,4))</f>
        <v>0.52200000000000002</v>
      </c>
      <c r="K6561" s="134">
        <f>IF('2-E-Communication'!$AN$66="no","",ROUND($I6561,4))</f>
        <v>0.52200000000000002</v>
      </c>
      <c r="L6561" s="134">
        <f>IF('2-E-Communication'!$AN$67="no","",ROUND($I6561,4))</f>
        <v>0.52200000000000002</v>
      </c>
      <c r="M6561" s="134">
        <f>IF('2-E-Communication'!$AN$68="no","",ROUND($I6561,4))</f>
        <v>0.52200000000000002</v>
      </c>
    </row>
    <row r="6562" spans="9:13" x14ac:dyDescent="0.25">
      <c r="I6562" s="134">
        <f t="shared" si="296"/>
        <v>0.52300000000000035</v>
      </c>
      <c r="J6562" s="134">
        <f>IF('2-E-Communication'!$AN$65="no","",ROUND($I6562,4))</f>
        <v>0.52300000000000002</v>
      </c>
      <c r="K6562" s="134">
        <f>IF('2-E-Communication'!$AN$66="no","",ROUND($I6562,4))</f>
        <v>0.52300000000000002</v>
      </c>
      <c r="L6562" s="134">
        <f>IF('2-E-Communication'!$AN$67="no","",ROUND($I6562,4))</f>
        <v>0.52300000000000002</v>
      </c>
      <c r="M6562" s="134">
        <f>IF('2-E-Communication'!$AN$68="no","",ROUND($I6562,4))</f>
        <v>0.52300000000000002</v>
      </c>
    </row>
    <row r="6563" spans="9:13" x14ac:dyDescent="0.25">
      <c r="I6563" s="134">
        <f t="shared" si="296"/>
        <v>0.52400000000000035</v>
      </c>
      <c r="J6563" s="134">
        <f>IF('2-E-Communication'!$AN$65="no","",ROUND($I6563,4))</f>
        <v>0.52400000000000002</v>
      </c>
      <c r="K6563" s="134">
        <f>IF('2-E-Communication'!$AN$66="no","",ROUND($I6563,4))</f>
        <v>0.52400000000000002</v>
      </c>
      <c r="L6563" s="134">
        <f>IF('2-E-Communication'!$AN$67="no","",ROUND($I6563,4))</f>
        <v>0.52400000000000002</v>
      </c>
      <c r="M6563" s="134">
        <f>IF('2-E-Communication'!$AN$68="no","",ROUND($I6563,4))</f>
        <v>0.52400000000000002</v>
      </c>
    </row>
    <row r="6564" spans="9:13" x14ac:dyDescent="0.25">
      <c r="I6564" s="134">
        <f t="shared" si="296"/>
        <v>0.52500000000000036</v>
      </c>
      <c r="J6564" s="134">
        <f>IF('2-E-Communication'!$AN$65="no","",ROUND($I6564,4))</f>
        <v>0.52500000000000002</v>
      </c>
      <c r="K6564" s="134">
        <f>IF('2-E-Communication'!$AN$66="no","",ROUND($I6564,4))</f>
        <v>0.52500000000000002</v>
      </c>
      <c r="L6564" s="134">
        <f>IF('2-E-Communication'!$AN$67="no","",ROUND($I6564,4))</f>
        <v>0.52500000000000002</v>
      </c>
      <c r="M6564" s="134">
        <f>IF('2-E-Communication'!$AN$68="no","",ROUND($I6564,4))</f>
        <v>0.52500000000000002</v>
      </c>
    </row>
    <row r="6565" spans="9:13" x14ac:dyDescent="0.25">
      <c r="I6565" s="134">
        <f t="shared" si="296"/>
        <v>0.52600000000000036</v>
      </c>
      <c r="J6565" s="134">
        <f>IF('2-E-Communication'!$AN$65="no","",ROUND($I6565,4))</f>
        <v>0.52600000000000002</v>
      </c>
      <c r="K6565" s="134">
        <f>IF('2-E-Communication'!$AN$66="no","",ROUND($I6565,4))</f>
        <v>0.52600000000000002</v>
      </c>
      <c r="L6565" s="134">
        <f>IF('2-E-Communication'!$AN$67="no","",ROUND($I6565,4))</f>
        <v>0.52600000000000002</v>
      </c>
      <c r="M6565" s="134">
        <f>IF('2-E-Communication'!$AN$68="no","",ROUND($I6565,4))</f>
        <v>0.52600000000000002</v>
      </c>
    </row>
    <row r="6566" spans="9:13" x14ac:dyDescent="0.25">
      <c r="I6566" s="134">
        <f t="shared" si="296"/>
        <v>0.52700000000000036</v>
      </c>
      <c r="J6566" s="134">
        <f>IF('2-E-Communication'!$AN$65="no","",ROUND($I6566,4))</f>
        <v>0.52700000000000002</v>
      </c>
      <c r="K6566" s="134">
        <f>IF('2-E-Communication'!$AN$66="no","",ROUND($I6566,4))</f>
        <v>0.52700000000000002</v>
      </c>
      <c r="L6566" s="134">
        <f>IF('2-E-Communication'!$AN$67="no","",ROUND($I6566,4))</f>
        <v>0.52700000000000002</v>
      </c>
      <c r="M6566" s="134">
        <f>IF('2-E-Communication'!$AN$68="no","",ROUND($I6566,4))</f>
        <v>0.52700000000000002</v>
      </c>
    </row>
    <row r="6567" spans="9:13" x14ac:dyDescent="0.25">
      <c r="I6567" s="134">
        <f t="shared" si="296"/>
        <v>0.52800000000000036</v>
      </c>
      <c r="J6567" s="134">
        <f>IF('2-E-Communication'!$AN$65="no","",ROUND($I6567,4))</f>
        <v>0.52800000000000002</v>
      </c>
      <c r="K6567" s="134">
        <f>IF('2-E-Communication'!$AN$66="no","",ROUND($I6567,4))</f>
        <v>0.52800000000000002</v>
      </c>
      <c r="L6567" s="134">
        <f>IF('2-E-Communication'!$AN$67="no","",ROUND($I6567,4))</f>
        <v>0.52800000000000002</v>
      </c>
      <c r="M6567" s="134">
        <f>IF('2-E-Communication'!$AN$68="no","",ROUND($I6567,4))</f>
        <v>0.52800000000000002</v>
      </c>
    </row>
    <row r="6568" spans="9:13" x14ac:dyDescent="0.25">
      <c r="I6568" s="134">
        <f t="shared" si="296"/>
        <v>0.52900000000000036</v>
      </c>
      <c r="J6568" s="134">
        <f>IF('2-E-Communication'!$AN$65="no","",ROUND($I6568,4))</f>
        <v>0.52900000000000003</v>
      </c>
      <c r="K6568" s="134">
        <f>IF('2-E-Communication'!$AN$66="no","",ROUND($I6568,4))</f>
        <v>0.52900000000000003</v>
      </c>
      <c r="L6568" s="134">
        <f>IF('2-E-Communication'!$AN$67="no","",ROUND($I6568,4))</f>
        <v>0.52900000000000003</v>
      </c>
      <c r="M6568" s="134">
        <f>IF('2-E-Communication'!$AN$68="no","",ROUND($I6568,4))</f>
        <v>0.52900000000000003</v>
      </c>
    </row>
    <row r="6569" spans="9:13" x14ac:dyDescent="0.25">
      <c r="I6569" s="134">
        <f t="shared" si="296"/>
        <v>0.53000000000000036</v>
      </c>
      <c r="J6569" s="134">
        <f>IF('2-E-Communication'!$AN$65="no","",ROUND($I6569,4))</f>
        <v>0.53</v>
      </c>
      <c r="K6569" s="134">
        <f>IF('2-E-Communication'!$AN$66="no","",ROUND($I6569,4))</f>
        <v>0.53</v>
      </c>
      <c r="L6569" s="134">
        <f>IF('2-E-Communication'!$AN$67="no","",ROUND($I6569,4))</f>
        <v>0.53</v>
      </c>
      <c r="M6569" s="134">
        <f>IF('2-E-Communication'!$AN$68="no","",ROUND($I6569,4))</f>
        <v>0.53</v>
      </c>
    </row>
    <row r="6570" spans="9:13" x14ac:dyDescent="0.25">
      <c r="I6570" s="134">
        <f t="shared" si="296"/>
        <v>0.53100000000000036</v>
      </c>
      <c r="J6570" s="134">
        <f>IF('2-E-Communication'!$AN$65="no","",ROUND($I6570,4))</f>
        <v>0.53100000000000003</v>
      </c>
      <c r="K6570" s="134">
        <f>IF('2-E-Communication'!$AN$66="no","",ROUND($I6570,4))</f>
        <v>0.53100000000000003</v>
      </c>
      <c r="L6570" s="134">
        <f>IF('2-E-Communication'!$AN$67="no","",ROUND($I6570,4))</f>
        <v>0.53100000000000003</v>
      </c>
      <c r="M6570" s="134">
        <f>IF('2-E-Communication'!$AN$68="no","",ROUND($I6570,4))</f>
        <v>0.53100000000000003</v>
      </c>
    </row>
    <row r="6571" spans="9:13" x14ac:dyDescent="0.25">
      <c r="I6571" s="134">
        <f t="shared" si="296"/>
        <v>0.53200000000000036</v>
      </c>
      <c r="J6571" s="134">
        <f>IF('2-E-Communication'!$AN$65="no","",ROUND($I6571,4))</f>
        <v>0.53200000000000003</v>
      </c>
      <c r="K6571" s="134">
        <f>IF('2-E-Communication'!$AN$66="no","",ROUND($I6571,4))</f>
        <v>0.53200000000000003</v>
      </c>
      <c r="L6571" s="134">
        <f>IF('2-E-Communication'!$AN$67="no","",ROUND($I6571,4))</f>
        <v>0.53200000000000003</v>
      </c>
      <c r="M6571" s="134">
        <f>IF('2-E-Communication'!$AN$68="no","",ROUND($I6571,4))</f>
        <v>0.53200000000000003</v>
      </c>
    </row>
    <row r="6572" spans="9:13" x14ac:dyDescent="0.25">
      <c r="I6572" s="134">
        <f t="shared" si="296"/>
        <v>0.53300000000000036</v>
      </c>
      <c r="J6572" s="134">
        <f>IF('2-E-Communication'!$AN$65="no","",ROUND($I6572,4))</f>
        <v>0.53300000000000003</v>
      </c>
      <c r="K6572" s="134">
        <f>IF('2-E-Communication'!$AN$66="no","",ROUND($I6572,4))</f>
        <v>0.53300000000000003</v>
      </c>
      <c r="L6572" s="134">
        <f>IF('2-E-Communication'!$AN$67="no","",ROUND($I6572,4))</f>
        <v>0.53300000000000003</v>
      </c>
      <c r="M6572" s="134">
        <f>IF('2-E-Communication'!$AN$68="no","",ROUND($I6572,4))</f>
        <v>0.53300000000000003</v>
      </c>
    </row>
    <row r="6573" spans="9:13" x14ac:dyDescent="0.25">
      <c r="I6573" s="134">
        <f t="shared" si="296"/>
        <v>0.53400000000000036</v>
      </c>
      <c r="J6573" s="134">
        <f>IF('2-E-Communication'!$AN$65="no","",ROUND($I6573,4))</f>
        <v>0.53400000000000003</v>
      </c>
      <c r="K6573" s="134">
        <f>IF('2-E-Communication'!$AN$66="no","",ROUND($I6573,4))</f>
        <v>0.53400000000000003</v>
      </c>
      <c r="L6573" s="134">
        <f>IF('2-E-Communication'!$AN$67="no","",ROUND($I6573,4))</f>
        <v>0.53400000000000003</v>
      </c>
      <c r="M6573" s="134">
        <f>IF('2-E-Communication'!$AN$68="no","",ROUND($I6573,4))</f>
        <v>0.53400000000000003</v>
      </c>
    </row>
    <row r="6574" spans="9:13" x14ac:dyDescent="0.25">
      <c r="I6574" s="134">
        <f t="shared" si="296"/>
        <v>0.53500000000000036</v>
      </c>
      <c r="J6574" s="134">
        <f>IF('2-E-Communication'!$AN$65="no","",ROUND($I6574,4))</f>
        <v>0.53500000000000003</v>
      </c>
      <c r="K6574" s="134">
        <f>IF('2-E-Communication'!$AN$66="no","",ROUND($I6574,4))</f>
        <v>0.53500000000000003</v>
      </c>
      <c r="L6574" s="134">
        <f>IF('2-E-Communication'!$AN$67="no","",ROUND($I6574,4))</f>
        <v>0.53500000000000003</v>
      </c>
      <c r="M6574" s="134">
        <f>IF('2-E-Communication'!$AN$68="no","",ROUND($I6574,4))</f>
        <v>0.53500000000000003</v>
      </c>
    </row>
    <row r="6575" spans="9:13" x14ac:dyDescent="0.25">
      <c r="I6575" s="134">
        <f t="shared" si="296"/>
        <v>0.53600000000000037</v>
      </c>
      <c r="J6575" s="134">
        <f>IF('2-E-Communication'!$AN$65="no","",ROUND($I6575,4))</f>
        <v>0.53600000000000003</v>
      </c>
      <c r="K6575" s="134">
        <f>IF('2-E-Communication'!$AN$66="no","",ROUND($I6575,4))</f>
        <v>0.53600000000000003</v>
      </c>
      <c r="L6575" s="134">
        <f>IF('2-E-Communication'!$AN$67="no","",ROUND($I6575,4))</f>
        <v>0.53600000000000003</v>
      </c>
      <c r="M6575" s="134">
        <f>IF('2-E-Communication'!$AN$68="no","",ROUND($I6575,4))</f>
        <v>0.53600000000000003</v>
      </c>
    </row>
    <row r="6576" spans="9:13" x14ac:dyDescent="0.25">
      <c r="I6576" s="134">
        <f t="shared" si="296"/>
        <v>0.53700000000000037</v>
      </c>
      <c r="J6576" s="134">
        <f>IF('2-E-Communication'!$AN$65="no","",ROUND($I6576,4))</f>
        <v>0.53700000000000003</v>
      </c>
      <c r="K6576" s="134">
        <f>IF('2-E-Communication'!$AN$66="no","",ROUND($I6576,4))</f>
        <v>0.53700000000000003</v>
      </c>
      <c r="L6576" s="134">
        <f>IF('2-E-Communication'!$AN$67="no","",ROUND($I6576,4))</f>
        <v>0.53700000000000003</v>
      </c>
      <c r="M6576" s="134">
        <f>IF('2-E-Communication'!$AN$68="no","",ROUND($I6576,4))</f>
        <v>0.53700000000000003</v>
      </c>
    </row>
    <row r="6577" spans="9:13" x14ac:dyDescent="0.25">
      <c r="I6577" s="134">
        <f t="shared" si="296"/>
        <v>0.53800000000000037</v>
      </c>
      <c r="J6577" s="134">
        <f>IF('2-E-Communication'!$AN$65="no","",ROUND($I6577,4))</f>
        <v>0.53800000000000003</v>
      </c>
      <c r="K6577" s="134">
        <f>IF('2-E-Communication'!$AN$66="no","",ROUND($I6577,4))</f>
        <v>0.53800000000000003</v>
      </c>
      <c r="L6577" s="134">
        <f>IF('2-E-Communication'!$AN$67="no","",ROUND($I6577,4))</f>
        <v>0.53800000000000003</v>
      </c>
      <c r="M6577" s="134">
        <f>IF('2-E-Communication'!$AN$68="no","",ROUND($I6577,4))</f>
        <v>0.53800000000000003</v>
      </c>
    </row>
    <row r="6578" spans="9:13" x14ac:dyDescent="0.25">
      <c r="I6578" s="134">
        <f t="shared" si="296"/>
        <v>0.53900000000000037</v>
      </c>
      <c r="J6578" s="134">
        <f>IF('2-E-Communication'!$AN$65="no","",ROUND($I6578,4))</f>
        <v>0.53900000000000003</v>
      </c>
      <c r="K6578" s="134">
        <f>IF('2-E-Communication'!$AN$66="no","",ROUND($I6578,4))</f>
        <v>0.53900000000000003</v>
      </c>
      <c r="L6578" s="134">
        <f>IF('2-E-Communication'!$AN$67="no","",ROUND($I6578,4))</f>
        <v>0.53900000000000003</v>
      </c>
      <c r="M6578" s="134">
        <f>IF('2-E-Communication'!$AN$68="no","",ROUND($I6578,4))</f>
        <v>0.53900000000000003</v>
      </c>
    </row>
    <row r="6579" spans="9:13" x14ac:dyDescent="0.25">
      <c r="I6579" s="134">
        <f t="shared" si="296"/>
        <v>0.54000000000000037</v>
      </c>
      <c r="J6579" s="134">
        <f>IF('2-E-Communication'!$AN$65="no","",ROUND($I6579,4))</f>
        <v>0.54</v>
      </c>
      <c r="K6579" s="134">
        <f>IF('2-E-Communication'!$AN$66="no","",ROUND($I6579,4))</f>
        <v>0.54</v>
      </c>
      <c r="L6579" s="134">
        <f>IF('2-E-Communication'!$AN$67="no","",ROUND($I6579,4))</f>
        <v>0.54</v>
      </c>
      <c r="M6579" s="134">
        <f>IF('2-E-Communication'!$AN$68="no","",ROUND($I6579,4))</f>
        <v>0.54</v>
      </c>
    </row>
    <row r="6580" spans="9:13" x14ac:dyDescent="0.25">
      <c r="I6580" s="134">
        <f t="shared" si="296"/>
        <v>0.54100000000000037</v>
      </c>
      <c r="J6580" s="134">
        <f>IF('2-E-Communication'!$AN$65="no","",ROUND($I6580,4))</f>
        <v>0.54100000000000004</v>
      </c>
      <c r="K6580" s="134">
        <f>IF('2-E-Communication'!$AN$66="no","",ROUND($I6580,4))</f>
        <v>0.54100000000000004</v>
      </c>
      <c r="L6580" s="134">
        <f>IF('2-E-Communication'!$AN$67="no","",ROUND($I6580,4))</f>
        <v>0.54100000000000004</v>
      </c>
      <c r="M6580" s="134">
        <f>IF('2-E-Communication'!$AN$68="no","",ROUND($I6580,4))</f>
        <v>0.54100000000000004</v>
      </c>
    </row>
    <row r="6581" spans="9:13" x14ac:dyDescent="0.25">
      <c r="I6581" s="134">
        <f t="shared" si="296"/>
        <v>0.54200000000000037</v>
      </c>
      <c r="J6581" s="134">
        <f>IF('2-E-Communication'!$AN$65="no","",ROUND($I6581,4))</f>
        <v>0.54200000000000004</v>
      </c>
      <c r="K6581" s="134">
        <f>IF('2-E-Communication'!$AN$66="no","",ROUND($I6581,4))</f>
        <v>0.54200000000000004</v>
      </c>
      <c r="L6581" s="134">
        <f>IF('2-E-Communication'!$AN$67="no","",ROUND($I6581,4))</f>
        <v>0.54200000000000004</v>
      </c>
      <c r="M6581" s="134">
        <f>IF('2-E-Communication'!$AN$68="no","",ROUND($I6581,4))</f>
        <v>0.54200000000000004</v>
      </c>
    </row>
    <row r="6582" spans="9:13" x14ac:dyDescent="0.25">
      <c r="I6582" s="134">
        <f t="shared" si="296"/>
        <v>0.54300000000000037</v>
      </c>
      <c r="J6582" s="134">
        <f>IF('2-E-Communication'!$AN$65="no","",ROUND($I6582,4))</f>
        <v>0.54300000000000004</v>
      </c>
      <c r="K6582" s="134">
        <f>IF('2-E-Communication'!$AN$66="no","",ROUND($I6582,4))</f>
        <v>0.54300000000000004</v>
      </c>
      <c r="L6582" s="134">
        <f>IF('2-E-Communication'!$AN$67="no","",ROUND($I6582,4))</f>
        <v>0.54300000000000004</v>
      </c>
      <c r="M6582" s="134">
        <f>IF('2-E-Communication'!$AN$68="no","",ROUND($I6582,4))</f>
        <v>0.54300000000000004</v>
      </c>
    </row>
    <row r="6583" spans="9:13" x14ac:dyDescent="0.25">
      <c r="I6583" s="134">
        <f t="shared" si="296"/>
        <v>0.54400000000000037</v>
      </c>
      <c r="J6583" s="134">
        <f>IF('2-E-Communication'!$AN$65="no","",ROUND($I6583,4))</f>
        <v>0.54400000000000004</v>
      </c>
      <c r="K6583" s="134">
        <f>IF('2-E-Communication'!$AN$66="no","",ROUND($I6583,4))</f>
        <v>0.54400000000000004</v>
      </c>
      <c r="L6583" s="134">
        <f>IF('2-E-Communication'!$AN$67="no","",ROUND($I6583,4))</f>
        <v>0.54400000000000004</v>
      </c>
      <c r="M6583" s="134">
        <f>IF('2-E-Communication'!$AN$68="no","",ROUND($I6583,4))</f>
        <v>0.54400000000000004</v>
      </c>
    </row>
    <row r="6584" spans="9:13" x14ac:dyDescent="0.25">
      <c r="I6584" s="134">
        <f t="shared" si="296"/>
        <v>0.54500000000000037</v>
      </c>
      <c r="J6584" s="134">
        <f>IF('2-E-Communication'!$AN$65="no","",ROUND($I6584,4))</f>
        <v>0.54500000000000004</v>
      </c>
      <c r="K6584" s="134">
        <f>IF('2-E-Communication'!$AN$66="no","",ROUND($I6584,4))</f>
        <v>0.54500000000000004</v>
      </c>
      <c r="L6584" s="134">
        <f>IF('2-E-Communication'!$AN$67="no","",ROUND($I6584,4))</f>
        <v>0.54500000000000004</v>
      </c>
      <c r="M6584" s="134">
        <f>IF('2-E-Communication'!$AN$68="no","",ROUND($I6584,4))</f>
        <v>0.54500000000000004</v>
      </c>
    </row>
    <row r="6585" spans="9:13" x14ac:dyDescent="0.25">
      <c r="I6585" s="134">
        <f t="shared" si="296"/>
        <v>0.54600000000000037</v>
      </c>
      <c r="J6585" s="134">
        <f>IF('2-E-Communication'!$AN$65="no","",ROUND($I6585,4))</f>
        <v>0.54600000000000004</v>
      </c>
      <c r="K6585" s="134">
        <f>IF('2-E-Communication'!$AN$66="no","",ROUND($I6585,4))</f>
        <v>0.54600000000000004</v>
      </c>
      <c r="L6585" s="134">
        <f>IF('2-E-Communication'!$AN$67="no","",ROUND($I6585,4))</f>
        <v>0.54600000000000004</v>
      </c>
      <c r="M6585" s="134">
        <f>IF('2-E-Communication'!$AN$68="no","",ROUND($I6585,4))</f>
        <v>0.54600000000000004</v>
      </c>
    </row>
    <row r="6586" spans="9:13" x14ac:dyDescent="0.25">
      <c r="I6586" s="134">
        <f t="shared" si="296"/>
        <v>0.54700000000000037</v>
      </c>
      <c r="J6586" s="134">
        <f>IF('2-E-Communication'!$AN$65="no","",ROUND($I6586,4))</f>
        <v>0.54700000000000004</v>
      </c>
      <c r="K6586" s="134">
        <f>IF('2-E-Communication'!$AN$66="no","",ROUND($I6586,4))</f>
        <v>0.54700000000000004</v>
      </c>
      <c r="L6586" s="134">
        <f>IF('2-E-Communication'!$AN$67="no","",ROUND($I6586,4))</f>
        <v>0.54700000000000004</v>
      </c>
      <c r="M6586" s="134">
        <f>IF('2-E-Communication'!$AN$68="no","",ROUND($I6586,4))</f>
        <v>0.54700000000000004</v>
      </c>
    </row>
    <row r="6587" spans="9:13" x14ac:dyDescent="0.25">
      <c r="I6587" s="134">
        <f t="shared" si="296"/>
        <v>0.54800000000000038</v>
      </c>
      <c r="J6587" s="134">
        <f>IF('2-E-Communication'!$AN$65="no","",ROUND($I6587,4))</f>
        <v>0.54800000000000004</v>
      </c>
      <c r="K6587" s="134">
        <f>IF('2-E-Communication'!$AN$66="no","",ROUND($I6587,4))</f>
        <v>0.54800000000000004</v>
      </c>
      <c r="L6587" s="134">
        <f>IF('2-E-Communication'!$AN$67="no","",ROUND($I6587,4))</f>
        <v>0.54800000000000004</v>
      </c>
      <c r="M6587" s="134">
        <f>IF('2-E-Communication'!$AN$68="no","",ROUND($I6587,4))</f>
        <v>0.54800000000000004</v>
      </c>
    </row>
    <row r="6588" spans="9:13" x14ac:dyDescent="0.25">
      <c r="I6588" s="134">
        <f t="shared" si="296"/>
        <v>0.54900000000000038</v>
      </c>
      <c r="J6588" s="134">
        <f>IF('2-E-Communication'!$AN$65="no","",ROUND($I6588,4))</f>
        <v>0.54900000000000004</v>
      </c>
      <c r="K6588" s="134">
        <f>IF('2-E-Communication'!$AN$66="no","",ROUND($I6588,4))</f>
        <v>0.54900000000000004</v>
      </c>
      <c r="L6588" s="134">
        <f>IF('2-E-Communication'!$AN$67="no","",ROUND($I6588,4))</f>
        <v>0.54900000000000004</v>
      </c>
      <c r="M6588" s="134">
        <f>IF('2-E-Communication'!$AN$68="no","",ROUND($I6588,4))</f>
        <v>0.54900000000000004</v>
      </c>
    </row>
    <row r="6589" spans="9:13" x14ac:dyDescent="0.25">
      <c r="I6589" s="134">
        <f t="shared" si="296"/>
        <v>0.55000000000000038</v>
      </c>
      <c r="J6589" s="134">
        <f>IF('2-E-Communication'!$AN$65="no","",ROUND($I6589,4))</f>
        <v>0.55000000000000004</v>
      </c>
      <c r="K6589" s="134">
        <f>IF('2-E-Communication'!$AN$66="no","",ROUND($I6589,4))</f>
        <v>0.55000000000000004</v>
      </c>
      <c r="L6589" s="134">
        <f>IF('2-E-Communication'!$AN$67="no","",ROUND($I6589,4))</f>
        <v>0.55000000000000004</v>
      </c>
      <c r="M6589" s="134">
        <f>IF('2-E-Communication'!$AN$68="no","",ROUND($I6589,4))</f>
        <v>0.55000000000000004</v>
      </c>
    </row>
    <row r="6590" spans="9:13" x14ac:dyDescent="0.25">
      <c r="I6590" s="134">
        <f t="shared" si="296"/>
        <v>0.55100000000000038</v>
      </c>
      <c r="J6590" s="134">
        <f>IF('2-E-Communication'!$AN$65="no","",ROUND($I6590,4))</f>
        <v>0.55100000000000005</v>
      </c>
      <c r="K6590" s="134">
        <f>IF('2-E-Communication'!$AN$66="no","",ROUND($I6590,4))</f>
        <v>0.55100000000000005</v>
      </c>
      <c r="L6590" s="134">
        <f>IF('2-E-Communication'!$AN$67="no","",ROUND($I6590,4))</f>
        <v>0.55100000000000005</v>
      </c>
      <c r="M6590" s="134">
        <f>IF('2-E-Communication'!$AN$68="no","",ROUND($I6590,4))</f>
        <v>0.55100000000000005</v>
      </c>
    </row>
    <row r="6591" spans="9:13" x14ac:dyDescent="0.25">
      <c r="I6591" s="134">
        <f t="shared" si="296"/>
        <v>0.55200000000000038</v>
      </c>
      <c r="J6591" s="134">
        <f>IF('2-E-Communication'!$AN$65="no","",ROUND($I6591,4))</f>
        <v>0.55200000000000005</v>
      </c>
      <c r="K6591" s="134">
        <f>IF('2-E-Communication'!$AN$66="no","",ROUND($I6591,4))</f>
        <v>0.55200000000000005</v>
      </c>
      <c r="L6591" s="134">
        <f>IF('2-E-Communication'!$AN$67="no","",ROUND($I6591,4))</f>
        <v>0.55200000000000005</v>
      </c>
      <c r="M6591" s="134">
        <f>IF('2-E-Communication'!$AN$68="no","",ROUND($I6591,4))</f>
        <v>0.55200000000000005</v>
      </c>
    </row>
    <row r="6592" spans="9:13" x14ac:dyDescent="0.25">
      <c r="I6592" s="134">
        <f t="shared" si="296"/>
        <v>0.55300000000000038</v>
      </c>
      <c r="J6592" s="134">
        <f>IF('2-E-Communication'!$AN$65="no","",ROUND($I6592,4))</f>
        <v>0.55300000000000005</v>
      </c>
      <c r="K6592" s="134">
        <f>IF('2-E-Communication'!$AN$66="no","",ROUND($I6592,4))</f>
        <v>0.55300000000000005</v>
      </c>
      <c r="L6592" s="134">
        <f>IF('2-E-Communication'!$AN$67="no","",ROUND($I6592,4))</f>
        <v>0.55300000000000005</v>
      </c>
      <c r="M6592" s="134">
        <f>IF('2-E-Communication'!$AN$68="no","",ROUND($I6592,4))</f>
        <v>0.55300000000000005</v>
      </c>
    </row>
    <row r="6593" spans="9:13" x14ac:dyDescent="0.25">
      <c r="I6593" s="134">
        <f t="shared" si="296"/>
        <v>0.55400000000000038</v>
      </c>
      <c r="J6593" s="134">
        <f>IF('2-E-Communication'!$AN$65="no","",ROUND($I6593,4))</f>
        <v>0.55400000000000005</v>
      </c>
      <c r="K6593" s="134">
        <f>IF('2-E-Communication'!$AN$66="no","",ROUND($I6593,4))</f>
        <v>0.55400000000000005</v>
      </c>
      <c r="L6593" s="134">
        <f>IF('2-E-Communication'!$AN$67="no","",ROUND($I6593,4))</f>
        <v>0.55400000000000005</v>
      </c>
      <c r="M6593" s="134">
        <f>IF('2-E-Communication'!$AN$68="no","",ROUND($I6593,4))</f>
        <v>0.55400000000000005</v>
      </c>
    </row>
    <row r="6594" spans="9:13" x14ac:dyDescent="0.25">
      <c r="I6594" s="134">
        <f t="shared" si="296"/>
        <v>0.55500000000000038</v>
      </c>
      <c r="J6594" s="134">
        <f>IF('2-E-Communication'!$AN$65="no","",ROUND($I6594,4))</f>
        <v>0.55500000000000005</v>
      </c>
      <c r="K6594" s="134">
        <f>IF('2-E-Communication'!$AN$66="no","",ROUND($I6594,4))</f>
        <v>0.55500000000000005</v>
      </c>
      <c r="L6594" s="134">
        <f>IF('2-E-Communication'!$AN$67="no","",ROUND($I6594,4))</f>
        <v>0.55500000000000005</v>
      </c>
      <c r="M6594" s="134">
        <f>IF('2-E-Communication'!$AN$68="no","",ROUND($I6594,4))</f>
        <v>0.55500000000000005</v>
      </c>
    </row>
    <row r="6595" spans="9:13" x14ac:dyDescent="0.25">
      <c r="I6595" s="134">
        <f t="shared" si="296"/>
        <v>0.55600000000000038</v>
      </c>
      <c r="J6595" s="134">
        <f>IF('2-E-Communication'!$AN$65="no","",ROUND($I6595,4))</f>
        <v>0.55600000000000005</v>
      </c>
      <c r="K6595" s="134">
        <f>IF('2-E-Communication'!$AN$66="no","",ROUND($I6595,4))</f>
        <v>0.55600000000000005</v>
      </c>
      <c r="L6595" s="134">
        <f>IF('2-E-Communication'!$AN$67="no","",ROUND($I6595,4))</f>
        <v>0.55600000000000005</v>
      </c>
      <c r="M6595" s="134">
        <f>IF('2-E-Communication'!$AN$68="no","",ROUND($I6595,4))</f>
        <v>0.55600000000000005</v>
      </c>
    </row>
    <row r="6596" spans="9:13" x14ac:dyDescent="0.25">
      <c r="I6596" s="134">
        <f t="shared" si="296"/>
        <v>0.55700000000000038</v>
      </c>
      <c r="J6596" s="134">
        <f>IF('2-E-Communication'!$AN$65="no","",ROUND($I6596,4))</f>
        <v>0.55700000000000005</v>
      </c>
      <c r="K6596" s="134">
        <f>IF('2-E-Communication'!$AN$66="no","",ROUND($I6596,4))</f>
        <v>0.55700000000000005</v>
      </c>
      <c r="L6596" s="134">
        <f>IF('2-E-Communication'!$AN$67="no","",ROUND($I6596,4))</f>
        <v>0.55700000000000005</v>
      </c>
      <c r="M6596" s="134">
        <f>IF('2-E-Communication'!$AN$68="no","",ROUND($I6596,4))</f>
        <v>0.55700000000000005</v>
      </c>
    </row>
    <row r="6597" spans="9:13" x14ac:dyDescent="0.25">
      <c r="I6597" s="134">
        <f t="shared" si="296"/>
        <v>0.55800000000000038</v>
      </c>
      <c r="J6597" s="134">
        <f>IF('2-E-Communication'!$AN$65="no","",ROUND($I6597,4))</f>
        <v>0.55800000000000005</v>
      </c>
      <c r="K6597" s="134">
        <f>IF('2-E-Communication'!$AN$66="no","",ROUND($I6597,4))</f>
        <v>0.55800000000000005</v>
      </c>
      <c r="L6597" s="134">
        <f>IF('2-E-Communication'!$AN$67="no","",ROUND($I6597,4))</f>
        <v>0.55800000000000005</v>
      </c>
      <c r="M6597" s="134">
        <f>IF('2-E-Communication'!$AN$68="no","",ROUND($I6597,4))</f>
        <v>0.55800000000000005</v>
      </c>
    </row>
    <row r="6598" spans="9:13" x14ac:dyDescent="0.25">
      <c r="I6598" s="134">
        <f t="shared" si="296"/>
        <v>0.55900000000000039</v>
      </c>
      <c r="J6598" s="134">
        <f>IF('2-E-Communication'!$AN$65="no","",ROUND($I6598,4))</f>
        <v>0.55900000000000005</v>
      </c>
      <c r="K6598" s="134">
        <f>IF('2-E-Communication'!$AN$66="no","",ROUND($I6598,4))</f>
        <v>0.55900000000000005</v>
      </c>
      <c r="L6598" s="134">
        <f>IF('2-E-Communication'!$AN$67="no","",ROUND($I6598,4))</f>
        <v>0.55900000000000005</v>
      </c>
      <c r="M6598" s="134">
        <f>IF('2-E-Communication'!$AN$68="no","",ROUND($I6598,4))</f>
        <v>0.55900000000000005</v>
      </c>
    </row>
    <row r="6599" spans="9:13" x14ac:dyDescent="0.25">
      <c r="I6599" s="134">
        <f t="shared" si="296"/>
        <v>0.56000000000000039</v>
      </c>
      <c r="J6599" s="134">
        <f>IF('2-E-Communication'!$AN$65="no","",ROUND($I6599,4))</f>
        <v>0.56000000000000005</v>
      </c>
      <c r="K6599" s="134">
        <f>IF('2-E-Communication'!$AN$66="no","",ROUND($I6599,4))</f>
        <v>0.56000000000000005</v>
      </c>
      <c r="L6599" s="134">
        <f>IF('2-E-Communication'!$AN$67="no","",ROUND($I6599,4))</f>
        <v>0.56000000000000005</v>
      </c>
      <c r="M6599" s="134">
        <f>IF('2-E-Communication'!$AN$68="no","",ROUND($I6599,4))</f>
        <v>0.56000000000000005</v>
      </c>
    </row>
    <row r="6600" spans="9:13" x14ac:dyDescent="0.25">
      <c r="I6600" s="134">
        <f t="shared" si="296"/>
        <v>0.56100000000000039</v>
      </c>
      <c r="J6600" s="134">
        <f>IF('2-E-Communication'!$AN$65="no","",ROUND($I6600,4))</f>
        <v>0.56100000000000005</v>
      </c>
      <c r="K6600" s="134">
        <f>IF('2-E-Communication'!$AN$66="no","",ROUND($I6600,4))</f>
        <v>0.56100000000000005</v>
      </c>
      <c r="L6600" s="134">
        <f>IF('2-E-Communication'!$AN$67="no","",ROUND($I6600,4))</f>
        <v>0.56100000000000005</v>
      </c>
      <c r="M6600" s="134">
        <f>IF('2-E-Communication'!$AN$68="no","",ROUND($I6600,4))</f>
        <v>0.56100000000000005</v>
      </c>
    </row>
    <row r="6601" spans="9:13" x14ac:dyDescent="0.25">
      <c r="I6601" s="134">
        <f t="shared" si="296"/>
        <v>0.56200000000000039</v>
      </c>
      <c r="J6601" s="134">
        <f>IF('2-E-Communication'!$AN$65="no","",ROUND($I6601,4))</f>
        <v>0.56200000000000006</v>
      </c>
      <c r="K6601" s="134">
        <f>IF('2-E-Communication'!$AN$66="no","",ROUND($I6601,4))</f>
        <v>0.56200000000000006</v>
      </c>
      <c r="L6601" s="134">
        <f>IF('2-E-Communication'!$AN$67="no","",ROUND($I6601,4))</f>
        <v>0.56200000000000006</v>
      </c>
      <c r="M6601" s="134">
        <f>IF('2-E-Communication'!$AN$68="no","",ROUND($I6601,4))</f>
        <v>0.56200000000000006</v>
      </c>
    </row>
    <row r="6602" spans="9:13" x14ac:dyDescent="0.25">
      <c r="I6602" s="134">
        <f t="shared" si="296"/>
        <v>0.56300000000000039</v>
      </c>
      <c r="J6602" s="134">
        <f>IF('2-E-Communication'!$AN$65="no","",ROUND($I6602,4))</f>
        <v>0.56299999999999994</v>
      </c>
      <c r="K6602" s="134">
        <f>IF('2-E-Communication'!$AN$66="no","",ROUND($I6602,4))</f>
        <v>0.56299999999999994</v>
      </c>
      <c r="L6602" s="134">
        <f>IF('2-E-Communication'!$AN$67="no","",ROUND($I6602,4))</f>
        <v>0.56299999999999994</v>
      </c>
      <c r="M6602" s="134">
        <f>IF('2-E-Communication'!$AN$68="no","",ROUND($I6602,4))</f>
        <v>0.56299999999999994</v>
      </c>
    </row>
    <row r="6603" spans="9:13" x14ac:dyDescent="0.25">
      <c r="I6603" s="134">
        <f t="shared" si="296"/>
        <v>0.56400000000000039</v>
      </c>
      <c r="J6603" s="134">
        <f>IF('2-E-Communication'!$AN$65="no","",ROUND($I6603,4))</f>
        <v>0.56399999999999995</v>
      </c>
      <c r="K6603" s="134">
        <f>IF('2-E-Communication'!$AN$66="no","",ROUND($I6603,4))</f>
        <v>0.56399999999999995</v>
      </c>
      <c r="L6603" s="134">
        <f>IF('2-E-Communication'!$AN$67="no","",ROUND($I6603,4))</f>
        <v>0.56399999999999995</v>
      </c>
      <c r="M6603" s="134">
        <f>IF('2-E-Communication'!$AN$68="no","",ROUND($I6603,4))</f>
        <v>0.56399999999999995</v>
      </c>
    </row>
    <row r="6604" spans="9:13" x14ac:dyDescent="0.25">
      <c r="I6604" s="134">
        <f t="shared" si="296"/>
        <v>0.56500000000000039</v>
      </c>
      <c r="J6604" s="134">
        <f>IF('2-E-Communication'!$AN$65="no","",ROUND($I6604,4))</f>
        <v>0.56499999999999995</v>
      </c>
      <c r="K6604" s="134">
        <f>IF('2-E-Communication'!$AN$66="no","",ROUND($I6604,4))</f>
        <v>0.56499999999999995</v>
      </c>
      <c r="L6604" s="134">
        <f>IF('2-E-Communication'!$AN$67="no","",ROUND($I6604,4))</f>
        <v>0.56499999999999995</v>
      </c>
      <c r="M6604" s="134">
        <f>IF('2-E-Communication'!$AN$68="no","",ROUND($I6604,4))</f>
        <v>0.56499999999999995</v>
      </c>
    </row>
    <row r="6605" spans="9:13" x14ac:dyDescent="0.25">
      <c r="I6605" s="134">
        <f t="shared" si="296"/>
        <v>0.56600000000000039</v>
      </c>
      <c r="J6605" s="134">
        <f>IF('2-E-Communication'!$AN$65="no","",ROUND($I6605,4))</f>
        <v>0.56599999999999995</v>
      </c>
      <c r="K6605" s="134">
        <f>IF('2-E-Communication'!$AN$66="no","",ROUND($I6605,4))</f>
        <v>0.56599999999999995</v>
      </c>
      <c r="L6605" s="134">
        <f>IF('2-E-Communication'!$AN$67="no","",ROUND($I6605,4))</f>
        <v>0.56599999999999995</v>
      </c>
      <c r="M6605" s="134">
        <f>IF('2-E-Communication'!$AN$68="no","",ROUND($I6605,4))</f>
        <v>0.56599999999999995</v>
      </c>
    </row>
    <row r="6606" spans="9:13" x14ac:dyDescent="0.25">
      <c r="I6606" s="134">
        <f t="shared" si="296"/>
        <v>0.56700000000000039</v>
      </c>
      <c r="J6606" s="134">
        <f>IF('2-E-Communication'!$AN$65="no","",ROUND($I6606,4))</f>
        <v>0.56699999999999995</v>
      </c>
      <c r="K6606" s="134">
        <f>IF('2-E-Communication'!$AN$66="no","",ROUND($I6606,4))</f>
        <v>0.56699999999999995</v>
      </c>
      <c r="L6606" s="134">
        <f>IF('2-E-Communication'!$AN$67="no","",ROUND($I6606,4))</f>
        <v>0.56699999999999995</v>
      </c>
      <c r="M6606" s="134">
        <f>IF('2-E-Communication'!$AN$68="no","",ROUND($I6606,4))</f>
        <v>0.56699999999999995</v>
      </c>
    </row>
    <row r="6607" spans="9:13" x14ac:dyDescent="0.25">
      <c r="I6607" s="134">
        <f t="shared" si="296"/>
        <v>0.56800000000000039</v>
      </c>
      <c r="J6607" s="134">
        <f>IF('2-E-Communication'!$AN$65="no","",ROUND($I6607,4))</f>
        <v>0.56799999999999995</v>
      </c>
      <c r="K6607" s="134">
        <f>IF('2-E-Communication'!$AN$66="no","",ROUND($I6607,4))</f>
        <v>0.56799999999999995</v>
      </c>
      <c r="L6607" s="134">
        <f>IF('2-E-Communication'!$AN$67="no","",ROUND($I6607,4))</f>
        <v>0.56799999999999995</v>
      </c>
      <c r="M6607" s="134">
        <f>IF('2-E-Communication'!$AN$68="no","",ROUND($I6607,4))</f>
        <v>0.56799999999999995</v>
      </c>
    </row>
    <row r="6608" spans="9:13" x14ac:dyDescent="0.25">
      <c r="I6608" s="134">
        <f t="shared" ref="I6608:I6671" si="297">I6607+0.001</f>
        <v>0.56900000000000039</v>
      </c>
      <c r="J6608" s="134">
        <f>IF('2-E-Communication'!$AN$65="no","",ROUND($I6608,4))</f>
        <v>0.56899999999999995</v>
      </c>
      <c r="K6608" s="134">
        <f>IF('2-E-Communication'!$AN$66="no","",ROUND($I6608,4))</f>
        <v>0.56899999999999995</v>
      </c>
      <c r="L6608" s="134">
        <f>IF('2-E-Communication'!$AN$67="no","",ROUND($I6608,4))</f>
        <v>0.56899999999999995</v>
      </c>
      <c r="M6608" s="134">
        <f>IF('2-E-Communication'!$AN$68="no","",ROUND($I6608,4))</f>
        <v>0.56899999999999995</v>
      </c>
    </row>
    <row r="6609" spans="9:13" x14ac:dyDescent="0.25">
      <c r="I6609" s="134">
        <f t="shared" si="297"/>
        <v>0.5700000000000004</v>
      </c>
      <c r="J6609" s="134">
        <f>IF('2-E-Communication'!$AN$65="no","",ROUND($I6609,4))</f>
        <v>0.56999999999999995</v>
      </c>
      <c r="K6609" s="134">
        <f>IF('2-E-Communication'!$AN$66="no","",ROUND($I6609,4))</f>
        <v>0.56999999999999995</v>
      </c>
      <c r="L6609" s="134">
        <f>IF('2-E-Communication'!$AN$67="no","",ROUND($I6609,4))</f>
        <v>0.56999999999999995</v>
      </c>
      <c r="M6609" s="134">
        <f>IF('2-E-Communication'!$AN$68="no","",ROUND($I6609,4))</f>
        <v>0.56999999999999995</v>
      </c>
    </row>
    <row r="6610" spans="9:13" x14ac:dyDescent="0.25">
      <c r="I6610" s="134">
        <f t="shared" si="297"/>
        <v>0.5710000000000004</v>
      </c>
      <c r="J6610" s="134">
        <f>IF('2-E-Communication'!$AN$65="no","",ROUND($I6610,4))</f>
        <v>0.57099999999999995</v>
      </c>
      <c r="K6610" s="134">
        <f>IF('2-E-Communication'!$AN$66="no","",ROUND($I6610,4))</f>
        <v>0.57099999999999995</v>
      </c>
      <c r="L6610" s="134">
        <f>IF('2-E-Communication'!$AN$67="no","",ROUND($I6610,4))</f>
        <v>0.57099999999999995</v>
      </c>
      <c r="M6610" s="134">
        <f>IF('2-E-Communication'!$AN$68="no","",ROUND($I6610,4))</f>
        <v>0.57099999999999995</v>
      </c>
    </row>
    <row r="6611" spans="9:13" x14ac:dyDescent="0.25">
      <c r="I6611" s="134">
        <f t="shared" si="297"/>
        <v>0.5720000000000004</v>
      </c>
      <c r="J6611" s="134">
        <f>IF('2-E-Communication'!$AN$65="no","",ROUND($I6611,4))</f>
        <v>0.57199999999999995</v>
      </c>
      <c r="K6611" s="134">
        <f>IF('2-E-Communication'!$AN$66="no","",ROUND($I6611,4))</f>
        <v>0.57199999999999995</v>
      </c>
      <c r="L6611" s="134">
        <f>IF('2-E-Communication'!$AN$67="no","",ROUND($I6611,4))</f>
        <v>0.57199999999999995</v>
      </c>
      <c r="M6611" s="134">
        <f>IF('2-E-Communication'!$AN$68="no","",ROUND($I6611,4))</f>
        <v>0.57199999999999995</v>
      </c>
    </row>
    <row r="6612" spans="9:13" x14ac:dyDescent="0.25">
      <c r="I6612" s="134">
        <f t="shared" si="297"/>
        <v>0.5730000000000004</v>
      </c>
      <c r="J6612" s="134">
        <f>IF('2-E-Communication'!$AN$65="no","",ROUND($I6612,4))</f>
        <v>0.57299999999999995</v>
      </c>
      <c r="K6612" s="134">
        <f>IF('2-E-Communication'!$AN$66="no","",ROUND($I6612,4))</f>
        <v>0.57299999999999995</v>
      </c>
      <c r="L6612" s="134">
        <f>IF('2-E-Communication'!$AN$67="no","",ROUND($I6612,4))</f>
        <v>0.57299999999999995</v>
      </c>
      <c r="M6612" s="134">
        <f>IF('2-E-Communication'!$AN$68="no","",ROUND($I6612,4))</f>
        <v>0.57299999999999995</v>
      </c>
    </row>
    <row r="6613" spans="9:13" x14ac:dyDescent="0.25">
      <c r="I6613" s="134">
        <f t="shared" si="297"/>
        <v>0.5740000000000004</v>
      </c>
      <c r="J6613" s="134">
        <f>IF('2-E-Communication'!$AN$65="no","",ROUND($I6613,4))</f>
        <v>0.57399999999999995</v>
      </c>
      <c r="K6613" s="134">
        <f>IF('2-E-Communication'!$AN$66="no","",ROUND($I6613,4))</f>
        <v>0.57399999999999995</v>
      </c>
      <c r="L6613" s="134">
        <f>IF('2-E-Communication'!$AN$67="no","",ROUND($I6613,4))</f>
        <v>0.57399999999999995</v>
      </c>
      <c r="M6613" s="134">
        <f>IF('2-E-Communication'!$AN$68="no","",ROUND($I6613,4))</f>
        <v>0.57399999999999995</v>
      </c>
    </row>
    <row r="6614" spans="9:13" x14ac:dyDescent="0.25">
      <c r="I6614" s="134">
        <f t="shared" si="297"/>
        <v>0.5750000000000004</v>
      </c>
      <c r="J6614" s="134">
        <f>IF('2-E-Communication'!$AN$65="no","",ROUND($I6614,4))</f>
        <v>0.57499999999999996</v>
      </c>
      <c r="K6614" s="134">
        <f>IF('2-E-Communication'!$AN$66="no","",ROUND($I6614,4))</f>
        <v>0.57499999999999996</v>
      </c>
      <c r="L6614" s="134">
        <f>IF('2-E-Communication'!$AN$67="no","",ROUND($I6614,4))</f>
        <v>0.57499999999999996</v>
      </c>
      <c r="M6614" s="134">
        <f>IF('2-E-Communication'!$AN$68="no","",ROUND($I6614,4))</f>
        <v>0.57499999999999996</v>
      </c>
    </row>
    <row r="6615" spans="9:13" x14ac:dyDescent="0.25">
      <c r="I6615" s="134">
        <f t="shared" si="297"/>
        <v>0.5760000000000004</v>
      </c>
      <c r="J6615" s="134">
        <f>IF('2-E-Communication'!$AN$65="no","",ROUND($I6615,4))</f>
        <v>0.57599999999999996</v>
      </c>
      <c r="K6615" s="134">
        <f>IF('2-E-Communication'!$AN$66="no","",ROUND($I6615,4))</f>
        <v>0.57599999999999996</v>
      </c>
      <c r="L6615" s="134">
        <f>IF('2-E-Communication'!$AN$67="no","",ROUND($I6615,4))</f>
        <v>0.57599999999999996</v>
      </c>
      <c r="M6615" s="134">
        <f>IF('2-E-Communication'!$AN$68="no","",ROUND($I6615,4))</f>
        <v>0.57599999999999996</v>
      </c>
    </row>
    <row r="6616" spans="9:13" x14ac:dyDescent="0.25">
      <c r="I6616" s="134">
        <f t="shared" si="297"/>
        <v>0.5770000000000004</v>
      </c>
      <c r="J6616" s="134">
        <f>IF('2-E-Communication'!$AN$65="no","",ROUND($I6616,4))</f>
        <v>0.57699999999999996</v>
      </c>
      <c r="K6616" s="134">
        <f>IF('2-E-Communication'!$AN$66="no","",ROUND($I6616,4))</f>
        <v>0.57699999999999996</v>
      </c>
      <c r="L6616" s="134">
        <f>IF('2-E-Communication'!$AN$67="no","",ROUND($I6616,4))</f>
        <v>0.57699999999999996</v>
      </c>
      <c r="M6616" s="134">
        <f>IF('2-E-Communication'!$AN$68="no","",ROUND($I6616,4))</f>
        <v>0.57699999999999996</v>
      </c>
    </row>
    <row r="6617" spans="9:13" x14ac:dyDescent="0.25">
      <c r="I6617" s="134">
        <f t="shared" si="297"/>
        <v>0.5780000000000004</v>
      </c>
      <c r="J6617" s="134">
        <f>IF('2-E-Communication'!$AN$65="no","",ROUND($I6617,4))</f>
        <v>0.57799999999999996</v>
      </c>
      <c r="K6617" s="134">
        <f>IF('2-E-Communication'!$AN$66="no","",ROUND($I6617,4))</f>
        <v>0.57799999999999996</v>
      </c>
      <c r="L6617" s="134">
        <f>IF('2-E-Communication'!$AN$67="no","",ROUND($I6617,4))</f>
        <v>0.57799999999999996</v>
      </c>
      <c r="M6617" s="134">
        <f>IF('2-E-Communication'!$AN$68="no","",ROUND($I6617,4))</f>
        <v>0.57799999999999996</v>
      </c>
    </row>
    <row r="6618" spans="9:13" x14ac:dyDescent="0.25">
      <c r="I6618" s="134">
        <f t="shared" si="297"/>
        <v>0.5790000000000004</v>
      </c>
      <c r="J6618" s="134">
        <f>IF('2-E-Communication'!$AN$65="no","",ROUND($I6618,4))</f>
        <v>0.57899999999999996</v>
      </c>
      <c r="K6618" s="134">
        <f>IF('2-E-Communication'!$AN$66="no","",ROUND($I6618,4))</f>
        <v>0.57899999999999996</v>
      </c>
      <c r="L6618" s="134">
        <f>IF('2-E-Communication'!$AN$67="no","",ROUND($I6618,4))</f>
        <v>0.57899999999999996</v>
      </c>
      <c r="M6618" s="134">
        <f>IF('2-E-Communication'!$AN$68="no","",ROUND($I6618,4))</f>
        <v>0.57899999999999996</v>
      </c>
    </row>
    <row r="6619" spans="9:13" x14ac:dyDescent="0.25">
      <c r="I6619" s="134">
        <f t="shared" si="297"/>
        <v>0.5800000000000004</v>
      </c>
      <c r="J6619" s="134">
        <f>IF('2-E-Communication'!$AN$65="no","",ROUND($I6619,4))</f>
        <v>0.57999999999999996</v>
      </c>
      <c r="K6619" s="134">
        <f>IF('2-E-Communication'!$AN$66="no","",ROUND($I6619,4))</f>
        <v>0.57999999999999996</v>
      </c>
      <c r="L6619" s="134">
        <f>IF('2-E-Communication'!$AN$67="no","",ROUND($I6619,4))</f>
        <v>0.57999999999999996</v>
      </c>
      <c r="M6619" s="134">
        <f>IF('2-E-Communication'!$AN$68="no","",ROUND($I6619,4))</f>
        <v>0.57999999999999996</v>
      </c>
    </row>
    <row r="6620" spans="9:13" x14ac:dyDescent="0.25">
      <c r="I6620" s="134">
        <f t="shared" si="297"/>
        <v>0.58100000000000041</v>
      </c>
      <c r="J6620" s="134">
        <f>IF('2-E-Communication'!$AN$65="no","",ROUND($I6620,4))</f>
        <v>0.58099999999999996</v>
      </c>
      <c r="K6620" s="134">
        <f>IF('2-E-Communication'!$AN$66="no","",ROUND($I6620,4))</f>
        <v>0.58099999999999996</v>
      </c>
      <c r="L6620" s="134">
        <f>IF('2-E-Communication'!$AN$67="no","",ROUND($I6620,4))</f>
        <v>0.58099999999999996</v>
      </c>
      <c r="M6620" s="134">
        <f>IF('2-E-Communication'!$AN$68="no","",ROUND($I6620,4))</f>
        <v>0.58099999999999996</v>
      </c>
    </row>
    <row r="6621" spans="9:13" x14ac:dyDescent="0.25">
      <c r="I6621" s="134">
        <f t="shared" si="297"/>
        <v>0.58200000000000041</v>
      </c>
      <c r="J6621" s="134">
        <f>IF('2-E-Communication'!$AN$65="no","",ROUND($I6621,4))</f>
        <v>0.58199999999999996</v>
      </c>
      <c r="K6621" s="134">
        <f>IF('2-E-Communication'!$AN$66="no","",ROUND($I6621,4))</f>
        <v>0.58199999999999996</v>
      </c>
      <c r="L6621" s="134">
        <f>IF('2-E-Communication'!$AN$67="no","",ROUND($I6621,4))</f>
        <v>0.58199999999999996</v>
      </c>
      <c r="M6621" s="134">
        <f>IF('2-E-Communication'!$AN$68="no","",ROUND($I6621,4))</f>
        <v>0.58199999999999996</v>
      </c>
    </row>
    <row r="6622" spans="9:13" x14ac:dyDescent="0.25">
      <c r="I6622" s="134">
        <f t="shared" si="297"/>
        <v>0.58300000000000041</v>
      </c>
      <c r="J6622" s="134">
        <f>IF('2-E-Communication'!$AN$65="no","",ROUND($I6622,4))</f>
        <v>0.58299999999999996</v>
      </c>
      <c r="K6622" s="134">
        <f>IF('2-E-Communication'!$AN$66="no","",ROUND($I6622,4))</f>
        <v>0.58299999999999996</v>
      </c>
      <c r="L6622" s="134">
        <f>IF('2-E-Communication'!$AN$67="no","",ROUND($I6622,4))</f>
        <v>0.58299999999999996</v>
      </c>
      <c r="M6622" s="134">
        <f>IF('2-E-Communication'!$AN$68="no","",ROUND($I6622,4))</f>
        <v>0.58299999999999996</v>
      </c>
    </row>
    <row r="6623" spans="9:13" x14ac:dyDescent="0.25">
      <c r="I6623" s="134">
        <f t="shared" si="297"/>
        <v>0.58400000000000041</v>
      </c>
      <c r="J6623" s="134">
        <f>IF('2-E-Communication'!$AN$65="no","",ROUND($I6623,4))</f>
        <v>0.58399999999999996</v>
      </c>
      <c r="K6623" s="134">
        <f>IF('2-E-Communication'!$AN$66="no","",ROUND($I6623,4))</f>
        <v>0.58399999999999996</v>
      </c>
      <c r="L6623" s="134">
        <f>IF('2-E-Communication'!$AN$67="no","",ROUND($I6623,4))</f>
        <v>0.58399999999999996</v>
      </c>
      <c r="M6623" s="134">
        <f>IF('2-E-Communication'!$AN$68="no","",ROUND($I6623,4))</f>
        <v>0.58399999999999996</v>
      </c>
    </row>
    <row r="6624" spans="9:13" x14ac:dyDescent="0.25">
      <c r="I6624" s="134">
        <f t="shared" si="297"/>
        <v>0.58500000000000041</v>
      </c>
      <c r="J6624" s="134">
        <f>IF('2-E-Communication'!$AN$65="no","",ROUND($I6624,4))</f>
        <v>0.58499999999999996</v>
      </c>
      <c r="K6624" s="134">
        <f>IF('2-E-Communication'!$AN$66="no","",ROUND($I6624,4))</f>
        <v>0.58499999999999996</v>
      </c>
      <c r="L6624" s="134">
        <f>IF('2-E-Communication'!$AN$67="no","",ROUND($I6624,4))</f>
        <v>0.58499999999999996</v>
      </c>
      <c r="M6624" s="134">
        <f>IF('2-E-Communication'!$AN$68="no","",ROUND($I6624,4))</f>
        <v>0.58499999999999996</v>
      </c>
    </row>
    <row r="6625" spans="9:13" x14ac:dyDescent="0.25">
      <c r="I6625" s="134">
        <f t="shared" si="297"/>
        <v>0.58600000000000041</v>
      </c>
      <c r="J6625" s="134">
        <f>IF('2-E-Communication'!$AN$65="no","",ROUND($I6625,4))</f>
        <v>0.58599999999999997</v>
      </c>
      <c r="K6625" s="134">
        <f>IF('2-E-Communication'!$AN$66="no","",ROUND($I6625,4))</f>
        <v>0.58599999999999997</v>
      </c>
      <c r="L6625" s="134">
        <f>IF('2-E-Communication'!$AN$67="no","",ROUND($I6625,4))</f>
        <v>0.58599999999999997</v>
      </c>
      <c r="M6625" s="134">
        <f>IF('2-E-Communication'!$AN$68="no","",ROUND($I6625,4))</f>
        <v>0.58599999999999997</v>
      </c>
    </row>
    <row r="6626" spans="9:13" x14ac:dyDescent="0.25">
      <c r="I6626" s="134">
        <f t="shared" si="297"/>
        <v>0.58700000000000041</v>
      </c>
      <c r="J6626" s="134">
        <f>IF('2-E-Communication'!$AN$65="no","",ROUND($I6626,4))</f>
        <v>0.58699999999999997</v>
      </c>
      <c r="K6626" s="134">
        <f>IF('2-E-Communication'!$AN$66="no","",ROUND($I6626,4))</f>
        <v>0.58699999999999997</v>
      </c>
      <c r="L6626" s="134">
        <f>IF('2-E-Communication'!$AN$67="no","",ROUND($I6626,4))</f>
        <v>0.58699999999999997</v>
      </c>
      <c r="M6626" s="134">
        <f>IF('2-E-Communication'!$AN$68="no","",ROUND($I6626,4))</f>
        <v>0.58699999999999997</v>
      </c>
    </row>
    <row r="6627" spans="9:13" x14ac:dyDescent="0.25">
      <c r="I6627" s="134">
        <f t="shared" si="297"/>
        <v>0.58800000000000041</v>
      </c>
      <c r="J6627" s="134">
        <f>IF('2-E-Communication'!$AN$65="no","",ROUND($I6627,4))</f>
        <v>0.58799999999999997</v>
      </c>
      <c r="K6627" s="134">
        <f>IF('2-E-Communication'!$AN$66="no","",ROUND($I6627,4))</f>
        <v>0.58799999999999997</v>
      </c>
      <c r="L6627" s="134">
        <f>IF('2-E-Communication'!$AN$67="no","",ROUND($I6627,4))</f>
        <v>0.58799999999999997</v>
      </c>
      <c r="M6627" s="134">
        <f>IF('2-E-Communication'!$AN$68="no","",ROUND($I6627,4))</f>
        <v>0.58799999999999997</v>
      </c>
    </row>
    <row r="6628" spans="9:13" x14ac:dyDescent="0.25">
      <c r="I6628" s="134">
        <f t="shared" si="297"/>
        <v>0.58900000000000041</v>
      </c>
      <c r="J6628" s="134">
        <f>IF('2-E-Communication'!$AN$65="no","",ROUND($I6628,4))</f>
        <v>0.58899999999999997</v>
      </c>
      <c r="K6628" s="134">
        <f>IF('2-E-Communication'!$AN$66="no","",ROUND($I6628,4))</f>
        <v>0.58899999999999997</v>
      </c>
      <c r="L6628" s="134">
        <f>IF('2-E-Communication'!$AN$67="no","",ROUND($I6628,4))</f>
        <v>0.58899999999999997</v>
      </c>
      <c r="M6628" s="134">
        <f>IF('2-E-Communication'!$AN$68="no","",ROUND($I6628,4))</f>
        <v>0.58899999999999997</v>
      </c>
    </row>
    <row r="6629" spans="9:13" x14ac:dyDescent="0.25">
      <c r="I6629" s="134">
        <f t="shared" si="297"/>
        <v>0.59000000000000041</v>
      </c>
      <c r="J6629" s="134">
        <f>IF('2-E-Communication'!$AN$65="no","",ROUND($I6629,4))</f>
        <v>0.59</v>
      </c>
      <c r="K6629" s="134">
        <f>IF('2-E-Communication'!$AN$66="no","",ROUND($I6629,4))</f>
        <v>0.59</v>
      </c>
      <c r="L6629" s="134">
        <f>IF('2-E-Communication'!$AN$67="no","",ROUND($I6629,4))</f>
        <v>0.59</v>
      </c>
      <c r="M6629" s="134">
        <f>IF('2-E-Communication'!$AN$68="no","",ROUND($I6629,4))</f>
        <v>0.59</v>
      </c>
    </row>
    <row r="6630" spans="9:13" x14ac:dyDescent="0.25">
      <c r="I6630" s="134">
        <f t="shared" si="297"/>
        <v>0.59100000000000041</v>
      </c>
      <c r="J6630" s="134">
        <f>IF('2-E-Communication'!$AN$65="no","",ROUND($I6630,4))</f>
        <v>0.59099999999999997</v>
      </c>
      <c r="K6630" s="134">
        <f>IF('2-E-Communication'!$AN$66="no","",ROUND($I6630,4))</f>
        <v>0.59099999999999997</v>
      </c>
      <c r="L6630" s="134">
        <f>IF('2-E-Communication'!$AN$67="no","",ROUND($I6630,4))</f>
        <v>0.59099999999999997</v>
      </c>
      <c r="M6630" s="134">
        <f>IF('2-E-Communication'!$AN$68="no","",ROUND($I6630,4))</f>
        <v>0.59099999999999997</v>
      </c>
    </row>
    <row r="6631" spans="9:13" x14ac:dyDescent="0.25">
      <c r="I6631" s="134">
        <f t="shared" si="297"/>
        <v>0.59200000000000041</v>
      </c>
      <c r="J6631" s="134">
        <f>IF('2-E-Communication'!$AN$65="no","",ROUND($I6631,4))</f>
        <v>0.59199999999999997</v>
      </c>
      <c r="K6631" s="134">
        <f>IF('2-E-Communication'!$AN$66="no","",ROUND($I6631,4))</f>
        <v>0.59199999999999997</v>
      </c>
      <c r="L6631" s="134">
        <f>IF('2-E-Communication'!$AN$67="no","",ROUND($I6631,4))</f>
        <v>0.59199999999999997</v>
      </c>
      <c r="M6631" s="134">
        <f>IF('2-E-Communication'!$AN$68="no","",ROUND($I6631,4))</f>
        <v>0.59199999999999997</v>
      </c>
    </row>
    <row r="6632" spans="9:13" x14ac:dyDescent="0.25">
      <c r="I6632" s="134">
        <f t="shared" si="297"/>
        <v>0.59300000000000042</v>
      </c>
      <c r="J6632" s="134">
        <f>IF('2-E-Communication'!$AN$65="no","",ROUND($I6632,4))</f>
        <v>0.59299999999999997</v>
      </c>
      <c r="K6632" s="134">
        <f>IF('2-E-Communication'!$AN$66="no","",ROUND($I6632,4))</f>
        <v>0.59299999999999997</v>
      </c>
      <c r="L6632" s="134">
        <f>IF('2-E-Communication'!$AN$67="no","",ROUND($I6632,4))</f>
        <v>0.59299999999999997</v>
      </c>
      <c r="M6632" s="134">
        <f>IF('2-E-Communication'!$AN$68="no","",ROUND($I6632,4))</f>
        <v>0.59299999999999997</v>
      </c>
    </row>
    <row r="6633" spans="9:13" x14ac:dyDescent="0.25">
      <c r="I6633" s="134">
        <f t="shared" si="297"/>
        <v>0.59400000000000042</v>
      </c>
      <c r="J6633" s="134">
        <f>IF('2-E-Communication'!$AN$65="no","",ROUND($I6633,4))</f>
        <v>0.59399999999999997</v>
      </c>
      <c r="K6633" s="134">
        <f>IF('2-E-Communication'!$AN$66="no","",ROUND($I6633,4))</f>
        <v>0.59399999999999997</v>
      </c>
      <c r="L6633" s="134">
        <f>IF('2-E-Communication'!$AN$67="no","",ROUND($I6633,4))</f>
        <v>0.59399999999999997</v>
      </c>
      <c r="M6633" s="134">
        <f>IF('2-E-Communication'!$AN$68="no","",ROUND($I6633,4))</f>
        <v>0.59399999999999997</v>
      </c>
    </row>
    <row r="6634" spans="9:13" x14ac:dyDescent="0.25">
      <c r="I6634" s="134">
        <f t="shared" si="297"/>
        <v>0.59500000000000042</v>
      </c>
      <c r="J6634" s="134">
        <f>IF('2-E-Communication'!$AN$65="no","",ROUND($I6634,4))</f>
        <v>0.59499999999999997</v>
      </c>
      <c r="K6634" s="134">
        <f>IF('2-E-Communication'!$AN$66="no","",ROUND($I6634,4))</f>
        <v>0.59499999999999997</v>
      </c>
      <c r="L6634" s="134">
        <f>IF('2-E-Communication'!$AN$67="no","",ROUND($I6634,4))</f>
        <v>0.59499999999999997</v>
      </c>
      <c r="M6634" s="134">
        <f>IF('2-E-Communication'!$AN$68="no","",ROUND($I6634,4))</f>
        <v>0.59499999999999997</v>
      </c>
    </row>
    <row r="6635" spans="9:13" x14ac:dyDescent="0.25">
      <c r="I6635" s="134">
        <f t="shared" si="297"/>
        <v>0.59600000000000042</v>
      </c>
      <c r="J6635" s="134">
        <f>IF('2-E-Communication'!$AN$65="no","",ROUND($I6635,4))</f>
        <v>0.59599999999999997</v>
      </c>
      <c r="K6635" s="134">
        <f>IF('2-E-Communication'!$AN$66="no","",ROUND($I6635,4))</f>
        <v>0.59599999999999997</v>
      </c>
      <c r="L6635" s="134">
        <f>IF('2-E-Communication'!$AN$67="no","",ROUND($I6635,4))</f>
        <v>0.59599999999999997</v>
      </c>
      <c r="M6635" s="134">
        <f>IF('2-E-Communication'!$AN$68="no","",ROUND($I6635,4))</f>
        <v>0.59599999999999997</v>
      </c>
    </row>
    <row r="6636" spans="9:13" x14ac:dyDescent="0.25">
      <c r="I6636" s="134">
        <f t="shared" si="297"/>
        <v>0.59700000000000042</v>
      </c>
      <c r="J6636" s="134">
        <f>IF('2-E-Communication'!$AN$65="no","",ROUND($I6636,4))</f>
        <v>0.59699999999999998</v>
      </c>
      <c r="K6636" s="134">
        <f>IF('2-E-Communication'!$AN$66="no","",ROUND($I6636,4))</f>
        <v>0.59699999999999998</v>
      </c>
      <c r="L6636" s="134">
        <f>IF('2-E-Communication'!$AN$67="no","",ROUND($I6636,4))</f>
        <v>0.59699999999999998</v>
      </c>
      <c r="M6636" s="134">
        <f>IF('2-E-Communication'!$AN$68="no","",ROUND($I6636,4))</f>
        <v>0.59699999999999998</v>
      </c>
    </row>
    <row r="6637" spans="9:13" x14ac:dyDescent="0.25">
      <c r="I6637" s="134">
        <f t="shared" si="297"/>
        <v>0.59800000000000042</v>
      </c>
      <c r="J6637" s="134">
        <f>IF('2-E-Communication'!$AN$65="no","",ROUND($I6637,4))</f>
        <v>0.59799999999999998</v>
      </c>
      <c r="K6637" s="134">
        <f>IF('2-E-Communication'!$AN$66="no","",ROUND($I6637,4))</f>
        <v>0.59799999999999998</v>
      </c>
      <c r="L6637" s="134">
        <f>IF('2-E-Communication'!$AN$67="no","",ROUND($I6637,4))</f>
        <v>0.59799999999999998</v>
      </c>
      <c r="M6637" s="134">
        <f>IF('2-E-Communication'!$AN$68="no","",ROUND($I6637,4))</f>
        <v>0.59799999999999998</v>
      </c>
    </row>
    <row r="6638" spans="9:13" x14ac:dyDescent="0.25">
      <c r="I6638" s="134">
        <f t="shared" si="297"/>
        <v>0.59900000000000042</v>
      </c>
      <c r="J6638" s="134">
        <f>IF('2-E-Communication'!$AN$65="no","",ROUND($I6638,4))</f>
        <v>0.59899999999999998</v>
      </c>
      <c r="K6638" s="134">
        <f>IF('2-E-Communication'!$AN$66="no","",ROUND($I6638,4))</f>
        <v>0.59899999999999998</v>
      </c>
      <c r="L6638" s="134">
        <f>IF('2-E-Communication'!$AN$67="no","",ROUND($I6638,4))</f>
        <v>0.59899999999999998</v>
      </c>
      <c r="M6638" s="134">
        <f>IF('2-E-Communication'!$AN$68="no","",ROUND($I6638,4))</f>
        <v>0.59899999999999998</v>
      </c>
    </row>
    <row r="6639" spans="9:13" x14ac:dyDescent="0.25">
      <c r="I6639" s="134">
        <f t="shared" si="297"/>
        <v>0.60000000000000042</v>
      </c>
      <c r="J6639" s="134">
        <f>IF('2-E-Communication'!$AN$65="no","",ROUND($I6639,4))</f>
        <v>0.6</v>
      </c>
      <c r="K6639" s="134">
        <f>IF('2-E-Communication'!$AN$66="no","",ROUND($I6639,4))</f>
        <v>0.6</v>
      </c>
      <c r="L6639" s="134">
        <f>IF('2-E-Communication'!$AN$67="no","",ROUND($I6639,4))</f>
        <v>0.6</v>
      </c>
      <c r="M6639" s="134">
        <f>IF('2-E-Communication'!$AN$68="no","",ROUND($I6639,4))</f>
        <v>0.6</v>
      </c>
    </row>
    <row r="6640" spans="9:13" x14ac:dyDescent="0.25">
      <c r="I6640" s="134">
        <f t="shared" si="297"/>
        <v>0.60100000000000042</v>
      </c>
      <c r="J6640" s="134">
        <f>IF('2-E-Communication'!$AN$65="no","",ROUND($I6640,4))</f>
        <v>0.60099999999999998</v>
      </c>
      <c r="K6640" s="134">
        <f>IF('2-E-Communication'!$AN$66="no","",ROUND($I6640,4))</f>
        <v>0.60099999999999998</v>
      </c>
      <c r="L6640" s="134">
        <f>IF('2-E-Communication'!$AN$67="no","",ROUND($I6640,4))</f>
        <v>0.60099999999999998</v>
      </c>
      <c r="M6640" s="134">
        <f>IF('2-E-Communication'!$AN$68="no","",ROUND($I6640,4))</f>
        <v>0.60099999999999998</v>
      </c>
    </row>
    <row r="6641" spans="9:13" x14ac:dyDescent="0.25">
      <c r="I6641" s="134">
        <f t="shared" si="297"/>
        <v>0.60200000000000042</v>
      </c>
      <c r="J6641" s="134">
        <f>IF('2-E-Communication'!$AN$65="no","",ROUND($I6641,4))</f>
        <v>0.60199999999999998</v>
      </c>
      <c r="K6641" s="134">
        <f>IF('2-E-Communication'!$AN$66="no","",ROUND($I6641,4))</f>
        <v>0.60199999999999998</v>
      </c>
      <c r="L6641" s="134">
        <f>IF('2-E-Communication'!$AN$67="no","",ROUND($I6641,4))</f>
        <v>0.60199999999999998</v>
      </c>
      <c r="M6641" s="134">
        <f>IF('2-E-Communication'!$AN$68="no","",ROUND($I6641,4))</f>
        <v>0.60199999999999998</v>
      </c>
    </row>
    <row r="6642" spans="9:13" x14ac:dyDescent="0.25">
      <c r="I6642" s="134">
        <f t="shared" si="297"/>
        <v>0.60300000000000042</v>
      </c>
      <c r="J6642" s="134">
        <f>IF('2-E-Communication'!$AN$65="no","",ROUND($I6642,4))</f>
        <v>0.60299999999999998</v>
      </c>
      <c r="K6642" s="134">
        <f>IF('2-E-Communication'!$AN$66="no","",ROUND($I6642,4))</f>
        <v>0.60299999999999998</v>
      </c>
      <c r="L6642" s="134">
        <f>IF('2-E-Communication'!$AN$67="no","",ROUND($I6642,4))</f>
        <v>0.60299999999999998</v>
      </c>
      <c r="M6642" s="134">
        <f>IF('2-E-Communication'!$AN$68="no","",ROUND($I6642,4))</f>
        <v>0.60299999999999998</v>
      </c>
    </row>
    <row r="6643" spans="9:13" x14ac:dyDescent="0.25">
      <c r="I6643" s="134">
        <f t="shared" si="297"/>
        <v>0.60400000000000043</v>
      </c>
      <c r="J6643" s="134">
        <f>IF('2-E-Communication'!$AN$65="no","",ROUND($I6643,4))</f>
        <v>0.60399999999999998</v>
      </c>
      <c r="K6643" s="134">
        <f>IF('2-E-Communication'!$AN$66="no","",ROUND($I6643,4))</f>
        <v>0.60399999999999998</v>
      </c>
      <c r="L6643" s="134">
        <f>IF('2-E-Communication'!$AN$67="no","",ROUND($I6643,4))</f>
        <v>0.60399999999999998</v>
      </c>
      <c r="M6643" s="134">
        <f>IF('2-E-Communication'!$AN$68="no","",ROUND($I6643,4))</f>
        <v>0.60399999999999998</v>
      </c>
    </row>
    <row r="6644" spans="9:13" x14ac:dyDescent="0.25">
      <c r="I6644" s="134">
        <f t="shared" si="297"/>
        <v>0.60500000000000043</v>
      </c>
      <c r="J6644" s="134">
        <f>IF('2-E-Communication'!$AN$65="no","",ROUND($I6644,4))</f>
        <v>0.60499999999999998</v>
      </c>
      <c r="K6644" s="134">
        <f>IF('2-E-Communication'!$AN$66="no","",ROUND($I6644,4))</f>
        <v>0.60499999999999998</v>
      </c>
      <c r="L6644" s="134">
        <f>IF('2-E-Communication'!$AN$67="no","",ROUND($I6644,4))</f>
        <v>0.60499999999999998</v>
      </c>
      <c r="M6644" s="134">
        <f>IF('2-E-Communication'!$AN$68="no","",ROUND($I6644,4))</f>
        <v>0.60499999999999998</v>
      </c>
    </row>
    <row r="6645" spans="9:13" x14ac:dyDescent="0.25">
      <c r="I6645" s="134">
        <f t="shared" si="297"/>
        <v>0.60600000000000043</v>
      </c>
      <c r="J6645" s="134">
        <f>IF('2-E-Communication'!$AN$65="no","",ROUND($I6645,4))</f>
        <v>0.60599999999999998</v>
      </c>
      <c r="K6645" s="134">
        <f>IF('2-E-Communication'!$AN$66="no","",ROUND($I6645,4))</f>
        <v>0.60599999999999998</v>
      </c>
      <c r="L6645" s="134">
        <f>IF('2-E-Communication'!$AN$67="no","",ROUND($I6645,4))</f>
        <v>0.60599999999999998</v>
      </c>
      <c r="M6645" s="134">
        <f>IF('2-E-Communication'!$AN$68="no","",ROUND($I6645,4))</f>
        <v>0.60599999999999998</v>
      </c>
    </row>
    <row r="6646" spans="9:13" x14ac:dyDescent="0.25">
      <c r="I6646" s="134">
        <f t="shared" si="297"/>
        <v>0.60700000000000043</v>
      </c>
      <c r="J6646" s="134">
        <f>IF('2-E-Communication'!$AN$65="no","",ROUND($I6646,4))</f>
        <v>0.60699999999999998</v>
      </c>
      <c r="K6646" s="134">
        <f>IF('2-E-Communication'!$AN$66="no","",ROUND($I6646,4))</f>
        <v>0.60699999999999998</v>
      </c>
      <c r="L6646" s="134">
        <f>IF('2-E-Communication'!$AN$67="no","",ROUND($I6646,4))</f>
        <v>0.60699999999999998</v>
      </c>
      <c r="M6646" s="134">
        <f>IF('2-E-Communication'!$AN$68="no","",ROUND($I6646,4))</f>
        <v>0.60699999999999998</v>
      </c>
    </row>
    <row r="6647" spans="9:13" x14ac:dyDescent="0.25">
      <c r="I6647" s="134">
        <f t="shared" si="297"/>
        <v>0.60800000000000043</v>
      </c>
      <c r="J6647" s="134">
        <f>IF('2-E-Communication'!$AN$65="no","",ROUND($I6647,4))</f>
        <v>0.60799999999999998</v>
      </c>
      <c r="K6647" s="134">
        <f>IF('2-E-Communication'!$AN$66="no","",ROUND($I6647,4))</f>
        <v>0.60799999999999998</v>
      </c>
      <c r="L6647" s="134">
        <f>IF('2-E-Communication'!$AN$67="no","",ROUND($I6647,4))</f>
        <v>0.60799999999999998</v>
      </c>
      <c r="M6647" s="134">
        <f>IF('2-E-Communication'!$AN$68="no","",ROUND($I6647,4))</f>
        <v>0.60799999999999998</v>
      </c>
    </row>
    <row r="6648" spans="9:13" x14ac:dyDescent="0.25">
      <c r="I6648" s="134">
        <f t="shared" si="297"/>
        <v>0.60900000000000043</v>
      </c>
      <c r="J6648" s="134">
        <f>IF('2-E-Communication'!$AN$65="no","",ROUND($I6648,4))</f>
        <v>0.60899999999999999</v>
      </c>
      <c r="K6648" s="134">
        <f>IF('2-E-Communication'!$AN$66="no","",ROUND($I6648,4))</f>
        <v>0.60899999999999999</v>
      </c>
      <c r="L6648" s="134">
        <f>IF('2-E-Communication'!$AN$67="no","",ROUND($I6648,4))</f>
        <v>0.60899999999999999</v>
      </c>
      <c r="M6648" s="134">
        <f>IF('2-E-Communication'!$AN$68="no","",ROUND($I6648,4))</f>
        <v>0.60899999999999999</v>
      </c>
    </row>
    <row r="6649" spans="9:13" x14ac:dyDescent="0.25">
      <c r="I6649" s="134">
        <f t="shared" si="297"/>
        <v>0.61000000000000043</v>
      </c>
      <c r="J6649" s="134">
        <f>IF('2-E-Communication'!$AN$65="no","",ROUND($I6649,4))</f>
        <v>0.61</v>
      </c>
      <c r="K6649" s="134">
        <f>IF('2-E-Communication'!$AN$66="no","",ROUND($I6649,4))</f>
        <v>0.61</v>
      </c>
      <c r="L6649" s="134">
        <f>IF('2-E-Communication'!$AN$67="no","",ROUND($I6649,4))</f>
        <v>0.61</v>
      </c>
      <c r="M6649" s="134">
        <f>IF('2-E-Communication'!$AN$68="no","",ROUND($I6649,4))</f>
        <v>0.61</v>
      </c>
    </row>
    <row r="6650" spans="9:13" x14ac:dyDescent="0.25">
      <c r="I6650" s="134">
        <f t="shared" si="297"/>
        <v>0.61100000000000043</v>
      </c>
      <c r="J6650" s="134">
        <f>IF('2-E-Communication'!$AN$65="no","",ROUND($I6650,4))</f>
        <v>0.61099999999999999</v>
      </c>
      <c r="K6650" s="134">
        <f>IF('2-E-Communication'!$AN$66="no","",ROUND($I6650,4))</f>
        <v>0.61099999999999999</v>
      </c>
      <c r="L6650" s="134">
        <f>IF('2-E-Communication'!$AN$67="no","",ROUND($I6650,4))</f>
        <v>0.61099999999999999</v>
      </c>
      <c r="M6650" s="134">
        <f>IF('2-E-Communication'!$AN$68="no","",ROUND($I6650,4))</f>
        <v>0.61099999999999999</v>
      </c>
    </row>
    <row r="6651" spans="9:13" x14ac:dyDescent="0.25">
      <c r="I6651" s="134">
        <f t="shared" si="297"/>
        <v>0.61200000000000043</v>
      </c>
      <c r="J6651" s="134">
        <f>IF('2-E-Communication'!$AN$65="no","",ROUND($I6651,4))</f>
        <v>0.61199999999999999</v>
      </c>
      <c r="K6651" s="134">
        <f>IF('2-E-Communication'!$AN$66="no","",ROUND($I6651,4))</f>
        <v>0.61199999999999999</v>
      </c>
      <c r="L6651" s="134">
        <f>IF('2-E-Communication'!$AN$67="no","",ROUND($I6651,4))</f>
        <v>0.61199999999999999</v>
      </c>
      <c r="M6651" s="134">
        <f>IF('2-E-Communication'!$AN$68="no","",ROUND($I6651,4))</f>
        <v>0.61199999999999999</v>
      </c>
    </row>
    <row r="6652" spans="9:13" x14ac:dyDescent="0.25">
      <c r="I6652" s="134">
        <f t="shared" si="297"/>
        <v>0.61300000000000043</v>
      </c>
      <c r="J6652" s="134">
        <f>IF('2-E-Communication'!$AN$65="no","",ROUND($I6652,4))</f>
        <v>0.61299999999999999</v>
      </c>
      <c r="K6652" s="134">
        <f>IF('2-E-Communication'!$AN$66="no","",ROUND($I6652,4))</f>
        <v>0.61299999999999999</v>
      </c>
      <c r="L6652" s="134">
        <f>IF('2-E-Communication'!$AN$67="no","",ROUND($I6652,4))</f>
        <v>0.61299999999999999</v>
      </c>
      <c r="M6652" s="134">
        <f>IF('2-E-Communication'!$AN$68="no","",ROUND($I6652,4))</f>
        <v>0.61299999999999999</v>
      </c>
    </row>
    <row r="6653" spans="9:13" x14ac:dyDescent="0.25">
      <c r="I6653" s="134">
        <f t="shared" si="297"/>
        <v>0.61400000000000043</v>
      </c>
      <c r="J6653" s="134">
        <f>IF('2-E-Communication'!$AN$65="no","",ROUND($I6653,4))</f>
        <v>0.61399999999999999</v>
      </c>
      <c r="K6653" s="134">
        <f>IF('2-E-Communication'!$AN$66="no","",ROUND($I6653,4))</f>
        <v>0.61399999999999999</v>
      </c>
      <c r="L6653" s="134">
        <f>IF('2-E-Communication'!$AN$67="no","",ROUND($I6653,4))</f>
        <v>0.61399999999999999</v>
      </c>
      <c r="M6653" s="134">
        <f>IF('2-E-Communication'!$AN$68="no","",ROUND($I6653,4))</f>
        <v>0.61399999999999999</v>
      </c>
    </row>
    <row r="6654" spans="9:13" x14ac:dyDescent="0.25">
      <c r="I6654" s="134">
        <f t="shared" si="297"/>
        <v>0.61500000000000044</v>
      </c>
      <c r="J6654" s="134">
        <f>IF('2-E-Communication'!$AN$65="no","",ROUND($I6654,4))</f>
        <v>0.61499999999999999</v>
      </c>
      <c r="K6654" s="134">
        <f>IF('2-E-Communication'!$AN$66="no","",ROUND($I6654,4))</f>
        <v>0.61499999999999999</v>
      </c>
      <c r="L6654" s="134">
        <f>IF('2-E-Communication'!$AN$67="no","",ROUND($I6654,4))</f>
        <v>0.61499999999999999</v>
      </c>
      <c r="M6654" s="134">
        <f>IF('2-E-Communication'!$AN$68="no","",ROUND($I6654,4))</f>
        <v>0.61499999999999999</v>
      </c>
    </row>
    <row r="6655" spans="9:13" x14ac:dyDescent="0.25">
      <c r="I6655" s="134">
        <f t="shared" si="297"/>
        <v>0.61600000000000044</v>
      </c>
      <c r="J6655" s="134">
        <f>IF('2-E-Communication'!$AN$65="no","",ROUND($I6655,4))</f>
        <v>0.61599999999999999</v>
      </c>
      <c r="K6655" s="134">
        <f>IF('2-E-Communication'!$AN$66="no","",ROUND($I6655,4))</f>
        <v>0.61599999999999999</v>
      </c>
      <c r="L6655" s="134">
        <f>IF('2-E-Communication'!$AN$67="no","",ROUND($I6655,4))</f>
        <v>0.61599999999999999</v>
      </c>
      <c r="M6655" s="134">
        <f>IF('2-E-Communication'!$AN$68="no","",ROUND($I6655,4))</f>
        <v>0.61599999999999999</v>
      </c>
    </row>
    <row r="6656" spans="9:13" x14ac:dyDescent="0.25">
      <c r="I6656" s="134">
        <f t="shared" si="297"/>
        <v>0.61700000000000044</v>
      </c>
      <c r="J6656" s="134">
        <f>IF('2-E-Communication'!$AN$65="no","",ROUND($I6656,4))</f>
        <v>0.61699999999999999</v>
      </c>
      <c r="K6656" s="134">
        <f>IF('2-E-Communication'!$AN$66="no","",ROUND($I6656,4))</f>
        <v>0.61699999999999999</v>
      </c>
      <c r="L6656" s="134">
        <f>IF('2-E-Communication'!$AN$67="no","",ROUND($I6656,4))</f>
        <v>0.61699999999999999</v>
      </c>
      <c r="M6656" s="134">
        <f>IF('2-E-Communication'!$AN$68="no","",ROUND($I6656,4))</f>
        <v>0.61699999999999999</v>
      </c>
    </row>
    <row r="6657" spans="9:13" x14ac:dyDescent="0.25">
      <c r="I6657" s="134">
        <f t="shared" si="297"/>
        <v>0.61800000000000044</v>
      </c>
      <c r="J6657" s="134">
        <f>IF('2-E-Communication'!$AN$65="no","",ROUND($I6657,4))</f>
        <v>0.61799999999999999</v>
      </c>
      <c r="K6657" s="134">
        <f>IF('2-E-Communication'!$AN$66="no","",ROUND($I6657,4))</f>
        <v>0.61799999999999999</v>
      </c>
      <c r="L6657" s="134">
        <f>IF('2-E-Communication'!$AN$67="no","",ROUND($I6657,4))</f>
        <v>0.61799999999999999</v>
      </c>
      <c r="M6657" s="134">
        <f>IF('2-E-Communication'!$AN$68="no","",ROUND($I6657,4))</f>
        <v>0.61799999999999999</v>
      </c>
    </row>
    <row r="6658" spans="9:13" x14ac:dyDescent="0.25">
      <c r="I6658" s="134">
        <f t="shared" si="297"/>
        <v>0.61900000000000044</v>
      </c>
      <c r="J6658" s="134">
        <f>IF('2-E-Communication'!$AN$65="no","",ROUND($I6658,4))</f>
        <v>0.61899999999999999</v>
      </c>
      <c r="K6658" s="134">
        <f>IF('2-E-Communication'!$AN$66="no","",ROUND($I6658,4))</f>
        <v>0.61899999999999999</v>
      </c>
      <c r="L6658" s="134">
        <f>IF('2-E-Communication'!$AN$67="no","",ROUND($I6658,4))</f>
        <v>0.61899999999999999</v>
      </c>
      <c r="M6658" s="134">
        <f>IF('2-E-Communication'!$AN$68="no","",ROUND($I6658,4))</f>
        <v>0.61899999999999999</v>
      </c>
    </row>
    <row r="6659" spans="9:13" x14ac:dyDescent="0.25">
      <c r="I6659" s="134">
        <f t="shared" si="297"/>
        <v>0.62000000000000044</v>
      </c>
      <c r="J6659" s="134">
        <f>IF('2-E-Communication'!$AN$65="no","",ROUND($I6659,4))</f>
        <v>0.62</v>
      </c>
      <c r="K6659" s="134">
        <f>IF('2-E-Communication'!$AN$66="no","",ROUND($I6659,4))</f>
        <v>0.62</v>
      </c>
      <c r="L6659" s="134">
        <f>IF('2-E-Communication'!$AN$67="no","",ROUND($I6659,4))</f>
        <v>0.62</v>
      </c>
      <c r="M6659" s="134">
        <f>IF('2-E-Communication'!$AN$68="no","",ROUND($I6659,4))</f>
        <v>0.62</v>
      </c>
    </row>
    <row r="6660" spans="9:13" x14ac:dyDescent="0.25">
      <c r="I6660" s="134">
        <f t="shared" si="297"/>
        <v>0.62100000000000044</v>
      </c>
      <c r="J6660" s="134">
        <f>IF('2-E-Communication'!$AN$65="no","",ROUND($I6660,4))</f>
        <v>0.621</v>
      </c>
      <c r="K6660" s="134">
        <f>IF('2-E-Communication'!$AN$66="no","",ROUND($I6660,4))</f>
        <v>0.621</v>
      </c>
      <c r="L6660" s="134">
        <f>IF('2-E-Communication'!$AN$67="no","",ROUND($I6660,4))</f>
        <v>0.621</v>
      </c>
      <c r="M6660" s="134">
        <f>IF('2-E-Communication'!$AN$68="no","",ROUND($I6660,4))</f>
        <v>0.621</v>
      </c>
    </row>
    <row r="6661" spans="9:13" x14ac:dyDescent="0.25">
      <c r="I6661" s="134">
        <f t="shared" si="297"/>
        <v>0.62200000000000044</v>
      </c>
      <c r="J6661" s="134">
        <f>IF('2-E-Communication'!$AN$65="no","",ROUND($I6661,4))</f>
        <v>0.622</v>
      </c>
      <c r="K6661" s="134">
        <f>IF('2-E-Communication'!$AN$66="no","",ROUND($I6661,4))</f>
        <v>0.622</v>
      </c>
      <c r="L6661" s="134">
        <f>IF('2-E-Communication'!$AN$67="no","",ROUND($I6661,4))</f>
        <v>0.622</v>
      </c>
      <c r="M6661" s="134">
        <f>IF('2-E-Communication'!$AN$68="no","",ROUND($I6661,4))</f>
        <v>0.622</v>
      </c>
    </row>
    <row r="6662" spans="9:13" x14ac:dyDescent="0.25">
      <c r="I6662" s="134">
        <f t="shared" si="297"/>
        <v>0.62300000000000044</v>
      </c>
      <c r="J6662" s="134">
        <f>IF('2-E-Communication'!$AN$65="no","",ROUND($I6662,4))</f>
        <v>0.623</v>
      </c>
      <c r="K6662" s="134">
        <f>IF('2-E-Communication'!$AN$66="no","",ROUND($I6662,4))</f>
        <v>0.623</v>
      </c>
      <c r="L6662" s="134">
        <f>IF('2-E-Communication'!$AN$67="no","",ROUND($I6662,4))</f>
        <v>0.623</v>
      </c>
      <c r="M6662" s="134">
        <f>IF('2-E-Communication'!$AN$68="no","",ROUND($I6662,4))</f>
        <v>0.623</v>
      </c>
    </row>
    <row r="6663" spans="9:13" x14ac:dyDescent="0.25">
      <c r="I6663" s="134">
        <f t="shared" si="297"/>
        <v>0.62400000000000044</v>
      </c>
      <c r="J6663" s="134">
        <f>IF('2-E-Communication'!$AN$65="no","",ROUND($I6663,4))</f>
        <v>0.624</v>
      </c>
      <c r="K6663" s="134">
        <f>IF('2-E-Communication'!$AN$66="no","",ROUND($I6663,4))</f>
        <v>0.624</v>
      </c>
      <c r="L6663" s="134">
        <f>IF('2-E-Communication'!$AN$67="no","",ROUND($I6663,4))</f>
        <v>0.624</v>
      </c>
      <c r="M6663" s="134">
        <f>IF('2-E-Communication'!$AN$68="no","",ROUND($I6663,4))</f>
        <v>0.624</v>
      </c>
    </row>
    <row r="6664" spans="9:13" x14ac:dyDescent="0.25">
      <c r="I6664" s="134">
        <f t="shared" si="297"/>
        <v>0.62500000000000044</v>
      </c>
      <c r="J6664" s="134">
        <f>IF('2-E-Communication'!$AN$65="no","",ROUND($I6664,4))</f>
        <v>0.625</v>
      </c>
      <c r="K6664" s="134">
        <f>IF('2-E-Communication'!$AN$66="no","",ROUND($I6664,4))</f>
        <v>0.625</v>
      </c>
      <c r="L6664" s="134">
        <f>IF('2-E-Communication'!$AN$67="no","",ROUND($I6664,4))</f>
        <v>0.625</v>
      </c>
      <c r="M6664" s="134">
        <f>IF('2-E-Communication'!$AN$68="no","",ROUND($I6664,4))</f>
        <v>0.625</v>
      </c>
    </row>
    <row r="6665" spans="9:13" x14ac:dyDescent="0.25">
      <c r="I6665" s="134">
        <f t="shared" si="297"/>
        <v>0.62600000000000044</v>
      </c>
      <c r="J6665" s="134">
        <f>IF('2-E-Communication'!$AN$65="no","",ROUND($I6665,4))</f>
        <v>0.626</v>
      </c>
      <c r="K6665" s="134">
        <f>IF('2-E-Communication'!$AN$66="no","",ROUND($I6665,4))</f>
        <v>0.626</v>
      </c>
      <c r="L6665" s="134">
        <f>IF('2-E-Communication'!$AN$67="no","",ROUND($I6665,4))</f>
        <v>0.626</v>
      </c>
      <c r="M6665" s="134">
        <f>IF('2-E-Communication'!$AN$68="no","",ROUND($I6665,4))</f>
        <v>0.626</v>
      </c>
    </row>
    <row r="6666" spans="9:13" x14ac:dyDescent="0.25">
      <c r="I6666" s="134">
        <f t="shared" si="297"/>
        <v>0.62700000000000045</v>
      </c>
      <c r="J6666" s="134">
        <f>IF('2-E-Communication'!$AN$65="no","",ROUND($I6666,4))</f>
        <v>0.627</v>
      </c>
      <c r="K6666" s="134">
        <f>IF('2-E-Communication'!$AN$66="no","",ROUND($I6666,4))</f>
        <v>0.627</v>
      </c>
      <c r="L6666" s="134">
        <f>IF('2-E-Communication'!$AN$67="no","",ROUND($I6666,4))</f>
        <v>0.627</v>
      </c>
      <c r="M6666" s="134">
        <f>IF('2-E-Communication'!$AN$68="no","",ROUND($I6666,4))</f>
        <v>0.627</v>
      </c>
    </row>
    <row r="6667" spans="9:13" x14ac:dyDescent="0.25">
      <c r="I6667" s="134">
        <f t="shared" si="297"/>
        <v>0.62800000000000045</v>
      </c>
      <c r="J6667" s="134">
        <f>IF('2-E-Communication'!$AN$65="no","",ROUND($I6667,4))</f>
        <v>0.628</v>
      </c>
      <c r="K6667" s="134">
        <f>IF('2-E-Communication'!$AN$66="no","",ROUND($I6667,4))</f>
        <v>0.628</v>
      </c>
      <c r="L6667" s="134">
        <f>IF('2-E-Communication'!$AN$67="no","",ROUND($I6667,4))</f>
        <v>0.628</v>
      </c>
      <c r="M6667" s="134">
        <f>IF('2-E-Communication'!$AN$68="no","",ROUND($I6667,4))</f>
        <v>0.628</v>
      </c>
    </row>
    <row r="6668" spans="9:13" x14ac:dyDescent="0.25">
      <c r="I6668" s="134">
        <f t="shared" si="297"/>
        <v>0.62900000000000045</v>
      </c>
      <c r="J6668" s="134">
        <f>IF('2-E-Communication'!$AN$65="no","",ROUND($I6668,4))</f>
        <v>0.629</v>
      </c>
      <c r="K6668" s="134">
        <f>IF('2-E-Communication'!$AN$66="no","",ROUND($I6668,4))</f>
        <v>0.629</v>
      </c>
      <c r="L6668" s="134">
        <f>IF('2-E-Communication'!$AN$67="no","",ROUND($I6668,4))</f>
        <v>0.629</v>
      </c>
      <c r="M6668" s="134">
        <f>IF('2-E-Communication'!$AN$68="no","",ROUND($I6668,4))</f>
        <v>0.629</v>
      </c>
    </row>
    <row r="6669" spans="9:13" x14ac:dyDescent="0.25">
      <c r="I6669" s="134">
        <f t="shared" si="297"/>
        <v>0.63000000000000045</v>
      </c>
      <c r="J6669" s="134">
        <f>IF('2-E-Communication'!$AN$65="no","",ROUND($I6669,4))</f>
        <v>0.63</v>
      </c>
      <c r="K6669" s="134">
        <f>IF('2-E-Communication'!$AN$66="no","",ROUND($I6669,4))</f>
        <v>0.63</v>
      </c>
      <c r="L6669" s="134">
        <f>IF('2-E-Communication'!$AN$67="no","",ROUND($I6669,4))</f>
        <v>0.63</v>
      </c>
      <c r="M6669" s="134">
        <f>IF('2-E-Communication'!$AN$68="no","",ROUND($I6669,4))</f>
        <v>0.63</v>
      </c>
    </row>
    <row r="6670" spans="9:13" x14ac:dyDescent="0.25">
      <c r="I6670" s="134">
        <f t="shared" si="297"/>
        <v>0.63100000000000045</v>
      </c>
      <c r="J6670" s="134">
        <f>IF('2-E-Communication'!$AN$65="no","",ROUND($I6670,4))</f>
        <v>0.63100000000000001</v>
      </c>
      <c r="K6670" s="134">
        <f>IF('2-E-Communication'!$AN$66="no","",ROUND($I6670,4))</f>
        <v>0.63100000000000001</v>
      </c>
      <c r="L6670" s="134">
        <f>IF('2-E-Communication'!$AN$67="no","",ROUND($I6670,4))</f>
        <v>0.63100000000000001</v>
      </c>
      <c r="M6670" s="134">
        <f>IF('2-E-Communication'!$AN$68="no","",ROUND($I6670,4))</f>
        <v>0.63100000000000001</v>
      </c>
    </row>
    <row r="6671" spans="9:13" x14ac:dyDescent="0.25">
      <c r="I6671" s="134">
        <f t="shared" si="297"/>
        <v>0.63200000000000045</v>
      </c>
      <c r="J6671" s="134">
        <f>IF('2-E-Communication'!$AN$65="no","",ROUND($I6671,4))</f>
        <v>0.63200000000000001</v>
      </c>
      <c r="K6671" s="134">
        <f>IF('2-E-Communication'!$AN$66="no","",ROUND($I6671,4))</f>
        <v>0.63200000000000001</v>
      </c>
      <c r="L6671" s="134">
        <f>IF('2-E-Communication'!$AN$67="no","",ROUND($I6671,4))</f>
        <v>0.63200000000000001</v>
      </c>
      <c r="M6671" s="134">
        <f>IF('2-E-Communication'!$AN$68="no","",ROUND($I6671,4))</f>
        <v>0.63200000000000001</v>
      </c>
    </row>
    <row r="6672" spans="9:13" x14ac:dyDescent="0.25">
      <c r="I6672" s="134">
        <f t="shared" ref="I6672:I6735" si="298">I6671+0.001</f>
        <v>0.63300000000000045</v>
      </c>
      <c r="J6672" s="134">
        <f>IF('2-E-Communication'!$AN$65="no","",ROUND($I6672,4))</f>
        <v>0.63300000000000001</v>
      </c>
      <c r="K6672" s="134">
        <f>IF('2-E-Communication'!$AN$66="no","",ROUND($I6672,4))</f>
        <v>0.63300000000000001</v>
      </c>
      <c r="L6672" s="134">
        <f>IF('2-E-Communication'!$AN$67="no","",ROUND($I6672,4))</f>
        <v>0.63300000000000001</v>
      </c>
      <c r="M6672" s="134">
        <f>IF('2-E-Communication'!$AN$68="no","",ROUND($I6672,4))</f>
        <v>0.63300000000000001</v>
      </c>
    </row>
    <row r="6673" spans="9:13" x14ac:dyDescent="0.25">
      <c r="I6673" s="134">
        <f t="shared" si="298"/>
        <v>0.63400000000000045</v>
      </c>
      <c r="J6673" s="134">
        <f>IF('2-E-Communication'!$AN$65="no","",ROUND($I6673,4))</f>
        <v>0.63400000000000001</v>
      </c>
      <c r="K6673" s="134">
        <f>IF('2-E-Communication'!$AN$66="no","",ROUND($I6673,4))</f>
        <v>0.63400000000000001</v>
      </c>
      <c r="L6673" s="134">
        <f>IF('2-E-Communication'!$AN$67="no","",ROUND($I6673,4))</f>
        <v>0.63400000000000001</v>
      </c>
      <c r="M6673" s="134">
        <f>IF('2-E-Communication'!$AN$68="no","",ROUND($I6673,4))</f>
        <v>0.63400000000000001</v>
      </c>
    </row>
    <row r="6674" spans="9:13" x14ac:dyDescent="0.25">
      <c r="I6674" s="134">
        <f t="shared" si="298"/>
        <v>0.63500000000000045</v>
      </c>
      <c r="J6674" s="134">
        <f>IF('2-E-Communication'!$AN$65="no","",ROUND($I6674,4))</f>
        <v>0.63500000000000001</v>
      </c>
      <c r="K6674" s="134">
        <f>IF('2-E-Communication'!$AN$66="no","",ROUND($I6674,4))</f>
        <v>0.63500000000000001</v>
      </c>
      <c r="L6674" s="134">
        <f>IF('2-E-Communication'!$AN$67="no","",ROUND($I6674,4))</f>
        <v>0.63500000000000001</v>
      </c>
      <c r="M6674" s="134">
        <f>IF('2-E-Communication'!$AN$68="no","",ROUND($I6674,4))</f>
        <v>0.63500000000000001</v>
      </c>
    </row>
    <row r="6675" spans="9:13" x14ac:dyDescent="0.25">
      <c r="I6675" s="134">
        <f t="shared" si="298"/>
        <v>0.63600000000000045</v>
      </c>
      <c r="J6675" s="134">
        <f>IF('2-E-Communication'!$AN$65="no","",ROUND($I6675,4))</f>
        <v>0.63600000000000001</v>
      </c>
      <c r="K6675" s="134">
        <f>IF('2-E-Communication'!$AN$66="no","",ROUND($I6675,4))</f>
        <v>0.63600000000000001</v>
      </c>
      <c r="L6675" s="134">
        <f>IF('2-E-Communication'!$AN$67="no","",ROUND($I6675,4))</f>
        <v>0.63600000000000001</v>
      </c>
      <c r="M6675" s="134">
        <f>IF('2-E-Communication'!$AN$68="no","",ROUND($I6675,4))</f>
        <v>0.63600000000000001</v>
      </c>
    </row>
    <row r="6676" spans="9:13" x14ac:dyDescent="0.25">
      <c r="I6676" s="134">
        <f t="shared" si="298"/>
        <v>0.63700000000000045</v>
      </c>
      <c r="J6676" s="134">
        <f>IF('2-E-Communication'!$AN$65="no","",ROUND($I6676,4))</f>
        <v>0.63700000000000001</v>
      </c>
      <c r="K6676" s="134">
        <f>IF('2-E-Communication'!$AN$66="no","",ROUND($I6676,4))</f>
        <v>0.63700000000000001</v>
      </c>
      <c r="L6676" s="134">
        <f>IF('2-E-Communication'!$AN$67="no","",ROUND($I6676,4))</f>
        <v>0.63700000000000001</v>
      </c>
      <c r="M6676" s="134">
        <f>IF('2-E-Communication'!$AN$68="no","",ROUND($I6676,4))</f>
        <v>0.63700000000000001</v>
      </c>
    </row>
    <row r="6677" spans="9:13" x14ac:dyDescent="0.25">
      <c r="I6677" s="134">
        <f t="shared" si="298"/>
        <v>0.63800000000000046</v>
      </c>
      <c r="J6677" s="134">
        <f>IF('2-E-Communication'!$AN$65="no","",ROUND($I6677,4))</f>
        <v>0.63800000000000001</v>
      </c>
      <c r="K6677" s="134">
        <f>IF('2-E-Communication'!$AN$66="no","",ROUND($I6677,4))</f>
        <v>0.63800000000000001</v>
      </c>
      <c r="L6677" s="134">
        <f>IF('2-E-Communication'!$AN$67="no","",ROUND($I6677,4))</f>
        <v>0.63800000000000001</v>
      </c>
      <c r="M6677" s="134">
        <f>IF('2-E-Communication'!$AN$68="no","",ROUND($I6677,4))</f>
        <v>0.63800000000000001</v>
      </c>
    </row>
    <row r="6678" spans="9:13" x14ac:dyDescent="0.25">
      <c r="I6678" s="134">
        <f t="shared" si="298"/>
        <v>0.63900000000000046</v>
      </c>
      <c r="J6678" s="134">
        <f>IF('2-E-Communication'!$AN$65="no","",ROUND($I6678,4))</f>
        <v>0.63900000000000001</v>
      </c>
      <c r="K6678" s="134">
        <f>IF('2-E-Communication'!$AN$66="no","",ROUND($I6678,4))</f>
        <v>0.63900000000000001</v>
      </c>
      <c r="L6678" s="134">
        <f>IF('2-E-Communication'!$AN$67="no","",ROUND($I6678,4))</f>
        <v>0.63900000000000001</v>
      </c>
      <c r="M6678" s="134">
        <f>IF('2-E-Communication'!$AN$68="no","",ROUND($I6678,4))</f>
        <v>0.63900000000000001</v>
      </c>
    </row>
    <row r="6679" spans="9:13" x14ac:dyDescent="0.25">
      <c r="I6679" s="134">
        <f t="shared" si="298"/>
        <v>0.64000000000000046</v>
      </c>
      <c r="J6679" s="134">
        <f>IF('2-E-Communication'!$AN$65="no","",ROUND($I6679,4))</f>
        <v>0.64</v>
      </c>
      <c r="K6679" s="134">
        <f>IF('2-E-Communication'!$AN$66="no","",ROUND($I6679,4))</f>
        <v>0.64</v>
      </c>
      <c r="L6679" s="134">
        <f>IF('2-E-Communication'!$AN$67="no","",ROUND($I6679,4))</f>
        <v>0.64</v>
      </c>
      <c r="M6679" s="134">
        <f>IF('2-E-Communication'!$AN$68="no","",ROUND($I6679,4))</f>
        <v>0.64</v>
      </c>
    </row>
    <row r="6680" spans="9:13" x14ac:dyDescent="0.25">
      <c r="I6680" s="134">
        <f t="shared" si="298"/>
        <v>0.64100000000000046</v>
      </c>
      <c r="J6680" s="134">
        <f>IF('2-E-Communication'!$AN$65="no","",ROUND($I6680,4))</f>
        <v>0.64100000000000001</v>
      </c>
      <c r="K6680" s="134">
        <f>IF('2-E-Communication'!$AN$66="no","",ROUND($I6680,4))</f>
        <v>0.64100000000000001</v>
      </c>
      <c r="L6680" s="134">
        <f>IF('2-E-Communication'!$AN$67="no","",ROUND($I6680,4))</f>
        <v>0.64100000000000001</v>
      </c>
      <c r="M6680" s="134">
        <f>IF('2-E-Communication'!$AN$68="no","",ROUND($I6680,4))</f>
        <v>0.64100000000000001</v>
      </c>
    </row>
    <row r="6681" spans="9:13" x14ac:dyDescent="0.25">
      <c r="I6681" s="134">
        <f t="shared" si="298"/>
        <v>0.64200000000000046</v>
      </c>
      <c r="J6681" s="134">
        <f>IF('2-E-Communication'!$AN$65="no","",ROUND($I6681,4))</f>
        <v>0.64200000000000002</v>
      </c>
      <c r="K6681" s="134">
        <f>IF('2-E-Communication'!$AN$66="no","",ROUND($I6681,4))</f>
        <v>0.64200000000000002</v>
      </c>
      <c r="L6681" s="134">
        <f>IF('2-E-Communication'!$AN$67="no","",ROUND($I6681,4))</f>
        <v>0.64200000000000002</v>
      </c>
      <c r="M6681" s="134">
        <f>IF('2-E-Communication'!$AN$68="no","",ROUND($I6681,4))</f>
        <v>0.64200000000000002</v>
      </c>
    </row>
    <row r="6682" spans="9:13" x14ac:dyDescent="0.25">
      <c r="I6682" s="134">
        <f t="shared" si="298"/>
        <v>0.64300000000000046</v>
      </c>
      <c r="J6682" s="134">
        <f>IF('2-E-Communication'!$AN$65="no","",ROUND($I6682,4))</f>
        <v>0.64300000000000002</v>
      </c>
      <c r="K6682" s="134">
        <f>IF('2-E-Communication'!$AN$66="no","",ROUND($I6682,4))</f>
        <v>0.64300000000000002</v>
      </c>
      <c r="L6682" s="134">
        <f>IF('2-E-Communication'!$AN$67="no","",ROUND($I6682,4))</f>
        <v>0.64300000000000002</v>
      </c>
      <c r="M6682" s="134">
        <f>IF('2-E-Communication'!$AN$68="no","",ROUND($I6682,4))</f>
        <v>0.64300000000000002</v>
      </c>
    </row>
    <row r="6683" spans="9:13" x14ac:dyDescent="0.25">
      <c r="I6683" s="134">
        <f t="shared" si="298"/>
        <v>0.64400000000000046</v>
      </c>
      <c r="J6683" s="134">
        <f>IF('2-E-Communication'!$AN$65="no","",ROUND($I6683,4))</f>
        <v>0.64400000000000002</v>
      </c>
      <c r="K6683" s="134">
        <f>IF('2-E-Communication'!$AN$66="no","",ROUND($I6683,4))</f>
        <v>0.64400000000000002</v>
      </c>
      <c r="L6683" s="134">
        <f>IF('2-E-Communication'!$AN$67="no","",ROUND($I6683,4))</f>
        <v>0.64400000000000002</v>
      </c>
      <c r="M6683" s="134">
        <f>IF('2-E-Communication'!$AN$68="no","",ROUND($I6683,4))</f>
        <v>0.64400000000000002</v>
      </c>
    </row>
    <row r="6684" spans="9:13" x14ac:dyDescent="0.25">
      <c r="I6684" s="134">
        <f t="shared" si="298"/>
        <v>0.64500000000000046</v>
      </c>
      <c r="J6684" s="134">
        <f>IF('2-E-Communication'!$AN$65="no","",ROUND($I6684,4))</f>
        <v>0.64500000000000002</v>
      </c>
      <c r="K6684" s="134">
        <f>IF('2-E-Communication'!$AN$66="no","",ROUND($I6684,4))</f>
        <v>0.64500000000000002</v>
      </c>
      <c r="L6684" s="134">
        <f>IF('2-E-Communication'!$AN$67="no","",ROUND($I6684,4))</f>
        <v>0.64500000000000002</v>
      </c>
      <c r="M6684" s="134">
        <f>IF('2-E-Communication'!$AN$68="no","",ROUND($I6684,4))</f>
        <v>0.64500000000000002</v>
      </c>
    </row>
    <row r="6685" spans="9:13" x14ac:dyDescent="0.25">
      <c r="I6685" s="134">
        <f t="shared" si="298"/>
        <v>0.64600000000000046</v>
      </c>
      <c r="J6685" s="134">
        <f>IF('2-E-Communication'!$AN$65="no","",ROUND($I6685,4))</f>
        <v>0.64600000000000002</v>
      </c>
      <c r="K6685" s="134">
        <f>IF('2-E-Communication'!$AN$66="no","",ROUND($I6685,4))</f>
        <v>0.64600000000000002</v>
      </c>
      <c r="L6685" s="134">
        <f>IF('2-E-Communication'!$AN$67="no","",ROUND($I6685,4))</f>
        <v>0.64600000000000002</v>
      </c>
      <c r="M6685" s="134">
        <f>IF('2-E-Communication'!$AN$68="no","",ROUND($I6685,4))</f>
        <v>0.64600000000000002</v>
      </c>
    </row>
    <row r="6686" spans="9:13" x14ac:dyDescent="0.25">
      <c r="I6686" s="134">
        <f t="shared" si="298"/>
        <v>0.64700000000000046</v>
      </c>
      <c r="J6686" s="134">
        <f>IF('2-E-Communication'!$AN$65="no","",ROUND($I6686,4))</f>
        <v>0.64700000000000002</v>
      </c>
      <c r="K6686" s="134">
        <f>IF('2-E-Communication'!$AN$66="no","",ROUND($I6686,4))</f>
        <v>0.64700000000000002</v>
      </c>
      <c r="L6686" s="134">
        <f>IF('2-E-Communication'!$AN$67="no","",ROUND($I6686,4))</f>
        <v>0.64700000000000002</v>
      </c>
      <c r="M6686" s="134">
        <f>IF('2-E-Communication'!$AN$68="no","",ROUND($I6686,4))</f>
        <v>0.64700000000000002</v>
      </c>
    </row>
    <row r="6687" spans="9:13" x14ac:dyDescent="0.25">
      <c r="I6687" s="134">
        <f t="shared" si="298"/>
        <v>0.64800000000000046</v>
      </c>
      <c r="J6687" s="134">
        <f>IF('2-E-Communication'!$AN$65="no","",ROUND($I6687,4))</f>
        <v>0.64800000000000002</v>
      </c>
      <c r="K6687" s="134">
        <f>IF('2-E-Communication'!$AN$66="no","",ROUND($I6687,4))</f>
        <v>0.64800000000000002</v>
      </c>
      <c r="L6687" s="134">
        <f>IF('2-E-Communication'!$AN$67="no","",ROUND($I6687,4))</f>
        <v>0.64800000000000002</v>
      </c>
      <c r="M6687" s="134">
        <f>IF('2-E-Communication'!$AN$68="no","",ROUND($I6687,4))</f>
        <v>0.64800000000000002</v>
      </c>
    </row>
    <row r="6688" spans="9:13" x14ac:dyDescent="0.25">
      <c r="I6688" s="134">
        <f t="shared" si="298"/>
        <v>0.64900000000000047</v>
      </c>
      <c r="J6688" s="134">
        <f>IF('2-E-Communication'!$AN$65="no","",ROUND($I6688,4))</f>
        <v>0.64900000000000002</v>
      </c>
      <c r="K6688" s="134">
        <f>IF('2-E-Communication'!$AN$66="no","",ROUND($I6688,4))</f>
        <v>0.64900000000000002</v>
      </c>
      <c r="L6688" s="134">
        <f>IF('2-E-Communication'!$AN$67="no","",ROUND($I6688,4))</f>
        <v>0.64900000000000002</v>
      </c>
      <c r="M6688" s="134">
        <f>IF('2-E-Communication'!$AN$68="no","",ROUND($I6688,4))</f>
        <v>0.64900000000000002</v>
      </c>
    </row>
    <row r="6689" spans="9:13" x14ac:dyDescent="0.25">
      <c r="I6689" s="134">
        <f t="shared" si="298"/>
        <v>0.65000000000000047</v>
      </c>
      <c r="J6689" s="134">
        <f>IF('2-E-Communication'!$AN$65="no","",ROUND($I6689,4))</f>
        <v>0.65</v>
      </c>
      <c r="K6689" s="134">
        <f>IF('2-E-Communication'!$AN$66="no","",ROUND($I6689,4))</f>
        <v>0.65</v>
      </c>
      <c r="L6689" s="134">
        <f>IF('2-E-Communication'!$AN$67="no","",ROUND($I6689,4))</f>
        <v>0.65</v>
      </c>
      <c r="M6689" s="134">
        <f>IF('2-E-Communication'!$AN$68="no","",ROUND($I6689,4))</f>
        <v>0.65</v>
      </c>
    </row>
    <row r="6690" spans="9:13" x14ac:dyDescent="0.25">
      <c r="I6690" s="134">
        <f t="shared" si="298"/>
        <v>0.65100000000000047</v>
      </c>
      <c r="J6690" s="134">
        <f>IF('2-E-Communication'!$AN$65="no","",ROUND($I6690,4))</f>
        <v>0.65100000000000002</v>
      </c>
      <c r="K6690" s="134">
        <f>IF('2-E-Communication'!$AN$66="no","",ROUND($I6690,4))</f>
        <v>0.65100000000000002</v>
      </c>
      <c r="L6690" s="134">
        <f>IF('2-E-Communication'!$AN$67="no","",ROUND($I6690,4))</f>
        <v>0.65100000000000002</v>
      </c>
      <c r="M6690" s="134">
        <f>IF('2-E-Communication'!$AN$68="no","",ROUND($I6690,4))</f>
        <v>0.65100000000000002</v>
      </c>
    </row>
    <row r="6691" spans="9:13" x14ac:dyDescent="0.25">
      <c r="I6691" s="134">
        <f t="shared" si="298"/>
        <v>0.65200000000000047</v>
      </c>
      <c r="J6691" s="134">
        <f>IF('2-E-Communication'!$AN$65="no","",ROUND($I6691,4))</f>
        <v>0.65200000000000002</v>
      </c>
      <c r="K6691" s="134">
        <f>IF('2-E-Communication'!$AN$66="no","",ROUND($I6691,4))</f>
        <v>0.65200000000000002</v>
      </c>
      <c r="L6691" s="134">
        <f>IF('2-E-Communication'!$AN$67="no","",ROUND($I6691,4))</f>
        <v>0.65200000000000002</v>
      </c>
      <c r="M6691" s="134">
        <f>IF('2-E-Communication'!$AN$68="no","",ROUND($I6691,4))</f>
        <v>0.65200000000000002</v>
      </c>
    </row>
    <row r="6692" spans="9:13" x14ac:dyDescent="0.25">
      <c r="I6692" s="134">
        <f t="shared" si="298"/>
        <v>0.65300000000000047</v>
      </c>
      <c r="J6692" s="134">
        <f>IF('2-E-Communication'!$AN$65="no","",ROUND($I6692,4))</f>
        <v>0.65300000000000002</v>
      </c>
      <c r="K6692" s="134">
        <f>IF('2-E-Communication'!$AN$66="no","",ROUND($I6692,4))</f>
        <v>0.65300000000000002</v>
      </c>
      <c r="L6692" s="134">
        <f>IF('2-E-Communication'!$AN$67="no","",ROUND($I6692,4))</f>
        <v>0.65300000000000002</v>
      </c>
      <c r="M6692" s="134">
        <f>IF('2-E-Communication'!$AN$68="no","",ROUND($I6692,4))</f>
        <v>0.65300000000000002</v>
      </c>
    </row>
    <row r="6693" spans="9:13" x14ac:dyDescent="0.25">
      <c r="I6693" s="134">
        <f t="shared" si="298"/>
        <v>0.65400000000000047</v>
      </c>
      <c r="J6693" s="134">
        <f>IF('2-E-Communication'!$AN$65="no","",ROUND($I6693,4))</f>
        <v>0.65400000000000003</v>
      </c>
      <c r="K6693" s="134">
        <f>IF('2-E-Communication'!$AN$66="no","",ROUND($I6693,4))</f>
        <v>0.65400000000000003</v>
      </c>
      <c r="L6693" s="134">
        <f>IF('2-E-Communication'!$AN$67="no","",ROUND($I6693,4))</f>
        <v>0.65400000000000003</v>
      </c>
      <c r="M6693" s="134">
        <f>IF('2-E-Communication'!$AN$68="no","",ROUND($I6693,4))</f>
        <v>0.65400000000000003</v>
      </c>
    </row>
    <row r="6694" spans="9:13" x14ac:dyDescent="0.25">
      <c r="I6694" s="134">
        <f t="shared" si="298"/>
        <v>0.65500000000000047</v>
      </c>
      <c r="J6694" s="134">
        <f>IF('2-E-Communication'!$AN$65="no","",ROUND($I6694,4))</f>
        <v>0.65500000000000003</v>
      </c>
      <c r="K6694" s="134">
        <f>IF('2-E-Communication'!$AN$66="no","",ROUND($I6694,4))</f>
        <v>0.65500000000000003</v>
      </c>
      <c r="L6694" s="134">
        <f>IF('2-E-Communication'!$AN$67="no","",ROUND($I6694,4))</f>
        <v>0.65500000000000003</v>
      </c>
      <c r="M6694" s="134">
        <f>IF('2-E-Communication'!$AN$68="no","",ROUND($I6694,4))</f>
        <v>0.65500000000000003</v>
      </c>
    </row>
    <row r="6695" spans="9:13" x14ac:dyDescent="0.25">
      <c r="I6695" s="134">
        <f t="shared" si="298"/>
        <v>0.65600000000000047</v>
      </c>
      <c r="J6695" s="134">
        <f>IF('2-E-Communication'!$AN$65="no","",ROUND($I6695,4))</f>
        <v>0.65600000000000003</v>
      </c>
      <c r="K6695" s="134">
        <f>IF('2-E-Communication'!$AN$66="no","",ROUND($I6695,4))</f>
        <v>0.65600000000000003</v>
      </c>
      <c r="L6695" s="134">
        <f>IF('2-E-Communication'!$AN$67="no","",ROUND($I6695,4))</f>
        <v>0.65600000000000003</v>
      </c>
      <c r="M6695" s="134">
        <f>IF('2-E-Communication'!$AN$68="no","",ROUND($I6695,4))</f>
        <v>0.65600000000000003</v>
      </c>
    </row>
    <row r="6696" spans="9:13" x14ac:dyDescent="0.25">
      <c r="I6696" s="134">
        <f t="shared" si="298"/>
        <v>0.65700000000000047</v>
      </c>
      <c r="J6696" s="134">
        <f>IF('2-E-Communication'!$AN$65="no","",ROUND($I6696,4))</f>
        <v>0.65700000000000003</v>
      </c>
      <c r="K6696" s="134">
        <f>IF('2-E-Communication'!$AN$66="no","",ROUND($I6696,4))</f>
        <v>0.65700000000000003</v>
      </c>
      <c r="L6696" s="134">
        <f>IF('2-E-Communication'!$AN$67="no","",ROUND($I6696,4))</f>
        <v>0.65700000000000003</v>
      </c>
      <c r="M6696" s="134">
        <f>IF('2-E-Communication'!$AN$68="no","",ROUND($I6696,4))</f>
        <v>0.65700000000000003</v>
      </c>
    </row>
    <row r="6697" spans="9:13" x14ac:dyDescent="0.25">
      <c r="I6697" s="134">
        <f t="shared" si="298"/>
        <v>0.65800000000000047</v>
      </c>
      <c r="J6697" s="134">
        <f>IF('2-E-Communication'!$AN$65="no","",ROUND($I6697,4))</f>
        <v>0.65800000000000003</v>
      </c>
      <c r="K6697" s="134">
        <f>IF('2-E-Communication'!$AN$66="no","",ROUND($I6697,4))</f>
        <v>0.65800000000000003</v>
      </c>
      <c r="L6697" s="134">
        <f>IF('2-E-Communication'!$AN$67="no","",ROUND($I6697,4))</f>
        <v>0.65800000000000003</v>
      </c>
      <c r="M6697" s="134">
        <f>IF('2-E-Communication'!$AN$68="no","",ROUND($I6697,4))</f>
        <v>0.65800000000000003</v>
      </c>
    </row>
    <row r="6698" spans="9:13" x14ac:dyDescent="0.25">
      <c r="I6698" s="134">
        <f t="shared" si="298"/>
        <v>0.65900000000000047</v>
      </c>
      <c r="J6698" s="134">
        <f>IF('2-E-Communication'!$AN$65="no","",ROUND($I6698,4))</f>
        <v>0.65900000000000003</v>
      </c>
      <c r="K6698" s="134">
        <f>IF('2-E-Communication'!$AN$66="no","",ROUND($I6698,4))</f>
        <v>0.65900000000000003</v>
      </c>
      <c r="L6698" s="134">
        <f>IF('2-E-Communication'!$AN$67="no","",ROUND($I6698,4))</f>
        <v>0.65900000000000003</v>
      </c>
      <c r="M6698" s="134">
        <f>IF('2-E-Communication'!$AN$68="no","",ROUND($I6698,4))</f>
        <v>0.65900000000000003</v>
      </c>
    </row>
    <row r="6699" spans="9:13" x14ac:dyDescent="0.25">
      <c r="I6699" s="134">
        <f t="shared" si="298"/>
        <v>0.66000000000000048</v>
      </c>
      <c r="J6699" s="134">
        <f>IF('2-E-Communication'!$AN$65="no","",ROUND($I6699,4))</f>
        <v>0.66</v>
      </c>
      <c r="K6699" s="134">
        <f>IF('2-E-Communication'!$AN$66="no","",ROUND($I6699,4))</f>
        <v>0.66</v>
      </c>
      <c r="L6699" s="134">
        <f>IF('2-E-Communication'!$AN$67="no","",ROUND($I6699,4))</f>
        <v>0.66</v>
      </c>
      <c r="M6699" s="134">
        <f>IF('2-E-Communication'!$AN$68="no","",ROUND($I6699,4))</f>
        <v>0.66</v>
      </c>
    </row>
    <row r="6700" spans="9:13" x14ac:dyDescent="0.25">
      <c r="I6700" s="134">
        <f t="shared" si="298"/>
        <v>0.66100000000000048</v>
      </c>
      <c r="J6700" s="134">
        <f>IF('2-E-Communication'!$AN$65="no","",ROUND($I6700,4))</f>
        <v>0.66100000000000003</v>
      </c>
      <c r="K6700" s="134">
        <f>IF('2-E-Communication'!$AN$66="no","",ROUND($I6700,4))</f>
        <v>0.66100000000000003</v>
      </c>
      <c r="L6700" s="134">
        <f>IF('2-E-Communication'!$AN$67="no","",ROUND($I6700,4))</f>
        <v>0.66100000000000003</v>
      </c>
      <c r="M6700" s="134">
        <f>IF('2-E-Communication'!$AN$68="no","",ROUND($I6700,4))</f>
        <v>0.66100000000000003</v>
      </c>
    </row>
    <row r="6701" spans="9:13" x14ac:dyDescent="0.25">
      <c r="I6701" s="134">
        <f t="shared" si="298"/>
        <v>0.66200000000000048</v>
      </c>
      <c r="J6701" s="134">
        <f>IF('2-E-Communication'!$AN$65="no","",ROUND($I6701,4))</f>
        <v>0.66200000000000003</v>
      </c>
      <c r="K6701" s="134">
        <f>IF('2-E-Communication'!$AN$66="no","",ROUND($I6701,4))</f>
        <v>0.66200000000000003</v>
      </c>
      <c r="L6701" s="134">
        <f>IF('2-E-Communication'!$AN$67="no","",ROUND($I6701,4))</f>
        <v>0.66200000000000003</v>
      </c>
      <c r="M6701" s="134">
        <f>IF('2-E-Communication'!$AN$68="no","",ROUND($I6701,4))</f>
        <v>0.66200000000000003</v>
      </c>
    </row>
    <row r="6702" spans="9:13" x14ac:dyDescent="0.25">
      <c r="I6702" s="134">
        <f t="shared" si="298"/>
        <v>0.66300000000000048</v>
      </c>
      <c r="J6702" s="134">
        <f>IF('2-E-Communication'!$AN$65="no","",ROUND($I6702,4))</f>
        <v>0.66300000000000003</v>
      </c>
      <c r="K6702" s="134">
        <f>IF('2-E-Communication'!$AN$66="no","",ROUND($I6702,4))</f>
        <v>0.66300000000000003</v>
      </c>
      <c r="L6702" s="134">
        <f>IF('2-E-Communication'!$AN$67="no","",ROUND($I6702,4))</f>
        <v>0.66300000000000003</v>
      </c>
      <c r="M6702" s="134">
        <f>IF('2-E-Communication'!$AN$68="no","",ROUND($I6702,4))</f>
        <v>0.66300000000000003</v>
      </c>
    </row>
    <row r="6703" spans="9:13" x14ac:dyDescent="0.25">
      <c r="I6703" s="134">
        <f t="shared" si="298"/>
        <v>0.66400000000000048</v>
      </c>
      <c r="J6703" s="134">
        <f>IF('2-E-Communication'!$AN$65="no","",ROUND($I6703,4))</f>
        <v>0.66400000000000003</v>
      </c>
      <c r="K6703" s="134">
        <f>IF('2-E-Communication'!$AN$66="no","",ROUND($I6703,4))</f>
        <v>0.66400000000000003</v>
      </c>
      <c r="L6703" s="134">
        <f>IF('2-E-Communication'!$AN$67="no","",ROUND($I6703,4))</f>
        <v>0.66400000000000003</v>
      </c>
      <c r="M6703" s="134">
        <f>IF('2-E-Communication'!$AN$68="no","",ROUND($I6703,4))</f>
        <v>0.66400000000000003</v>
      </c>
    </row>
    <row r="6704" spans="9:13" x14ac:dyDescent="0.25">
      <c r="I6704" s="134">
        <f t="shared" si="298"/>
        <v>0.66500000000000048</v>
      </c>
      <c r="J6704" s="134">
        <f>IF('2-E-Communication'!$AN$65="no","",ROUND($I6704,4))</f>
        <v>0.66500000000000004</v>
      </c>
      <c r="K6704" s="134">
        <f>IF('2-E-Communication'!$AN$66="no","",ROUND($I6704,4))</f>
        <v>0.66500000000000004</v>
      </c>
      <c r="L6704" s="134">
        <f>IF('2-E-Communication'!$AN$67="no","",ROUND($I6704,4))</f>
        <v>0.66500000000000004</v>
      </c>
      <c r="M6704" s="134">
        <f>IF('2-E-Communication'!$AN$68="no","",ROUND($I6704,4))</f>
        <v>0.66500000000000004</v>
      </c>
    </row>
    <row r="6705" spans="9:13" x14ac:dyDescent="0.25">
      <c r="I6705" s="134">
        <f t="shared" si="298"/>
        <v>0.66600000000000048</v>
      </c>
      <c r="J6705" s="134">
        <f>IF('2-E-Communication'!$AN$65="no","",ROUND($I6705,4))</f>
        <v>0.66600000000000004</v>
      </c>
      <c r="K6705" s="134">
        <f>IF('2-E-Communication'!$AN$66="no","",ROUND($I6705,4))</f>
        <v>0.66600000000000004</v>
      </c>
      <c r="L6705" s="134">
        <f>IF('2-E-Communication'!$AN$67="no","",ROUND($I6705,4))</f>
        <v>0.66600000000000004</v>
      </c>
      <c r="M6705" s="134">
        <f>IF('2-E-Communication'!$AN$68="no","",ROUND($I6705,4))</f>
        <v>0.66600000000000004</v>
      </c>
    </row>
    <row r="6706" spans="9:13" x14ac:dyDescent="0.25">
      <c r="I6706" s="134">
        <f t="shared" si="298"/>
        <v>0.66700000000000048</v>
      </c>
      <c r="J6706" s="134">
        <f>IF('2-E-Communication'!$AN$65="no","",ROUND($I6706,4))</f>
        <v>0.66700000000000004</v>
      </c>
      <c r="K6706" s="134">
        <f>IF('2-E-Communication'!$AN$66="no","",ROUND($I6706,4))</f>
        <v>0.66700000000000004</v>
      </c>
      <c r="L6706" s="134">
        <f>IF('2-E-Communication'!$AN$67="no","",ROUND($I6706,4))</f>
        <v>0.66700000000000004</v>
      </c>
      <c r="M6706" s="134">
        <f>IF('2-E-Communication'!$AN$68="no","",ROUND($I6706,4))</f>
        <v>0.66700000000000004</v>
      </c>
    </row>
    <row r="6707" spans="9:13" x14ac:dyDescent="0.25">
      <c r="I6707" s="134">
        <f t="shared" si="298"/>
        <v>0.66800000000000048</v>
      </c>
      <c r="J6707" s="134">
        <f>IF('2-E-Communication'!$AN$65="no","",ROUND($I6707,4))</f>
        <v>0.66800000000000004</v>
      </c>
      <c r="K6707" s="134">
        <f>IF('2-E-Communication'!$AN$66="no","",ROUND($I6707,4))</f>
        <v>0.66800000000000004</v>
      </c>
      <c r="L6707" s="134">
        <f>IF('2-E-Communication'!$AN$67="no","",ROUND($I6707,4))</f>
        <v>0.66800000000000004</v>
      </c>
      <c r="M6707" s="134">
        <f>IF('2-E-Communication'!$AN$68="no","",ROUND($I6707,4))</f>
        <v>0.66800000000000004</v>
      </c>
    </row>
    <row r="6708" spans="9:13" x14ac:dyDescent="0.25">
      <c r="I6708" s="134">
        <f t="shared" si="298"/>
        <v>0.66900000000000048</v>
      </c>
      <c r="J6708" s="134">
        <f>IF('2-E-Communication'!$AN$65="no","",ROUND($I6708,4))</f>
        <v>0.66900000000000004</v>
      </c>
      <c r="K6708" s="134">
        <f>IF('2-E-Communication'!$AN$66="no","",ROUND($I6708,4))</f>
        <v>0.66900000000000004</v>
      </c>
      <c r="L6708" s="134">
        <f>IF('2-E-Communication'!$AN$67="no","",ROUND($I6708,4))</f>
        <v>0.66900000000000004</v>
      </c>
      <c r="M6708" s="134">
        <f>IF('2-E-Communication'!$AN$68="no","",ROUND($I6708,4))</f>
        <v>0.66900000000000004</v>
      </c>
    </row>
    <row r="6709" spans="9:13" x14ac:dyDescent="0.25">
      <c r="I6709" s="134">
        <f t="shared" si="298"/>
        <v>0.67000000000000048</v>
      </c>
      <c r="J6709" s="134">
        <f>IF('2-E-Communication'!$AN$65="no","",ROUND($I6709,4))</f>
        <v>0.67</v>
      </c>
      <c r="K6709" s="134">
        <f>IF('2-E-Communication'!$AN$66="no","",ROUND($I6709,4))</f>
        <v>0.67</v>
      </c>
      <c r="L6709" s="134">
        <f>IF('2-E-Communication'!$AN$67="no","",ROUND($I6709,4))</f>
        <v>0.67</v>
      </c>
      <c r="M6709" s="134">
        <f>IF('2-E-Communication'!$AN$68="no","",ROUND($I6709,4))</f>
        <v>0.67</v>
      </c>
    </row>
    <row r="6710" spans="9:13" x14ac:dyDescent="0.25">
      <c r="I6710" s="134">
        <f t="shared" si="298"/>
        <v>0.67100000000000048</v>
      </c>
      <c r="J6710" s="134">
        <f>IF('2-E-Communication'!$AN$65="no","",ROUND($I6710,4))</f>
        <v>0.67100000000000004</v>
      </c>
      <c r="K6710" s="134">
        <f>IF('2-E-Communication'!$AN$66="no","",ROUND($I6710,4))</f>
        <v>0.67100000000000004</v>
      </c>
      <c r="L6710" s="134">
        <f>IF('2-E-Communication'!$AN$67="no","",ROUND($I6710,4))</f>
        <v>0.67100000000000004</v>
      </c>
      <c r="M6710" s="134">
        <f>IF('2-E-Communication'!$AN$68="no","",ROUND($I6710,4))</f>
        <v>0.67100000000000004</v>
      </c>
    </row>
    <row r="6711" spans="9:13" x14ac:dyDescent="0.25">
      <c r="I6711" s="134">
        <f t="shared" si="298"/>
        <v>0.67200000000000049</v>
      </c>
      <c r="J6711" s="134">
        <f>IF('2-E-Communication'!$AN$65="no","",ROUND($I6711,4))</f>
        <v>0.67200000000000004</v>
      </c>
      <c r="K6711" s="134">
        <f>IF('2-E-Communication'!$AN$66="no","",ROUND($I6711,4))</f>
        <v>0.67200000000000004</v>
      </c>
      <c r="L6711" s="134">
        <f>IF('2-E-Communication'!$AN$67="no","",ROUND($I6711,4))</f>
        <v>0.67200000000000004</v>
      </c>
      <c r="M6711" s="134">
        <f>IF('2-E-Communication'!$AN$68="no","",ROUND($I6711,4))</f>
        <v>0.67200000000000004</v>
      </c>
    </row>
    <row r="6712" spans="9:13" x14ac:dyDescent="0.25">
      <c r="I6712" s="134">
        <f t="shared" si="298"/>
        <v>0.67300000000000049</v>
      </c>
      <c r="J6712" s="134">
        <f>IF('2-E-Communication'!$AN$65="no","",ROUND($I6712,4))</f>
        <v>0.67300000000000004</v>
      </c>
      <c r="K6712" s="134">
        <f>IF('2-E-Communication'!$AN$66="no","",ROUND($I6712,4))</f>
        <v>0.67300000000000004</v>
      </c>
      <c r="L6712" s="134">
        <f>IF('2-E-Communication'!$AN$67="no","",ROUND($I6712,4))</f>
        <v>0.67300000000000004</v>
      </c>
      <c r="M6712" s="134">
        <f>IF('2-E-Communication'!$AN$68="no","",ROUND($I6712,4))</f>
        <v>0.67300000000000004</v>
      </c>
    </row>
    <row r="6713" spans="9:13" x14ac:dyDescent="0.25">
      <c r="I6713" s="134">
        <f t="shared" si="298"/>
        <v>0.67400000000000049</v>
      </c>
      <c r="J6713" s="134">
        <f>IF('2-E-Communication'!$AN$65="no","",ROUND($I6713,4))</f>
        <v>0.67400000000000004</v>
      </c>
      <c r="K6713" s="134">
        <f>IF('2-E-Communication'!$AN$66="no","",ROUND($I6713,4))</f>
        <v>0.67400000000000004</v>
      </c>
      <c r="L6713" s="134">
        <f>IF('2-E-Communication'!$AN$67="no","",ROUND($I6713,4))</f>
        <v>0.67400000000000004</v>
      </c>
      <c r="M6713" s="134">
        <f>IF('2-E-Communication'!$AN$68="no","",ROUND($I6713,4))</f>
        <v>0.67400000000000004</v>
      </c>
    </row>
    <row r="6714" spans="9:13" x14ac:dyDescent="0.25">
      <c r="I6714" s="134">
        <f t="shared" si="298"/>
        <v>0.67500000000000049</v>
      </c>
      <c r="J6714" s="134">
        <f>IF('2-E-Communication'!$AN$65="no","",ROUND($I6714,4))</f>
        <v>0.67500000000000004</v>
      </c>
      <c r="K6714" s="134">
        <f>IF('2-E-Communication'!$AN$66="no","",ROUND($I6714,4))</f>
        <v>0.67500000000000004</v>
      </c>
      <c r="L6714" s="134">
        <f>IF('2-E-Communication'!$AN$67="no","",ROUND($I6714,4))</f>
        <v>0.67500000000000004</v>
      </c>
      <c r="M6714" s="134">
        <f>IF('2-E-Communication'!$AN$68="no","",ROUND($I6714,4))</f>
        <v>0.67500000000000004</v>
      </c>
    </row>
    <row r="6715" spans="9:13" x14ac:dyDescent="0.25">
      <c r="I6715" s="134">
        <f t="shared" si="298"/>
        <v>0.67600000000000049</v>
      </c>
      <c r="J6715" s="134">
        <f>IF('2-E-Communication'!$AN$65="no","",ROUND($I6715,4))</f>
        <v>0.67600000000000005</v>
      </c>
      <c r="K6715" s="134">
        <f>IF('2-E-Communication'!$AN$66="no","",ROUND($I6715,4))</f>
        <v>0.67600000000000005</v>
      </c>
      <c r="L6715" s="134">
        <f>IF('2-E-Communication'!$AN$67="no","",ROUND($I6715,4))</f>
        <v>0.67600000000000005</v>
      </c>
      <c r="M6715" s="134">
        <f>IF('2-E-Communication'!$AN$68="no","",ROUND($I6715,4))</f>
        <v>0.67600000000000005</v>
      </c>
    </row>
    <row r="6716" spans="9:13" x14ac:dyDescent="0.25">
      <c r="I6716" s="134">
        <f t="shared" si="298"/>
        <v>0.67700000000000049</v>
      </c>
      <c r="J6716" s="134">
        <f>IF('2-E-Communication'!$AN$65="no","",ROUND($I6716,4))</f>
        <v>0.67700000000000005</v>
      </c>
      <c r="K6716" s="134">
        <f>IF('2-E-Communication'!$AN$66="no","",ROUND($I6716,4))</f>
        <v>0.67700000000000005</v>
      </c>
      <c r="L6716" s="134">
        <f>IF('2-E-Communication'!$AN$67="no","",ROUND($I6716,4))</f>
        <v>0.67700000000000005</v>
      </c>
      <c r="M6716" s="134">
        <f>IF('2-E-Communication'!$AN$68="no","",ROUND($I6716,4))</f>
        <v>0.67700000000000005</v>
      </c>
    </row>
    <row r="6717" spans="9:13" x14ac:dyDescent="0.25">
      <c r="I6717" s="134">
        <f t="shared" si="298"/>
        <v>0.67800000000000049</v>
      </c>
      <c r="J6717" s="134">
        <f>IF('2-E-Communication'!$AN$65="no","",ROUND($I6717,4))</f>
        <v>0.67800000000000005</v>
      </c>
      <c r="K6717" s="134">
        <f>IF('2-E-Communication'!$AN$66="no","",ROUND($I6717,4))</f>
        <v>0.67800000000000005</v>
      </c>
      <c r="L6717" s="134">
        <f>IF('2-E-Communication'!$AN$67="no","",ROUND($I6717,4))</f>
        <v>0.67800000000000005</v>
      </c>
      <c r="M6717" s="134">
        <f>IF('2-E-Communication'!$AN$68="no","",ROUND($I6717,4))</f>
        <v>0.67800000000000005</v>
      </c>
    </row>
    <row r="6718" spans="9:13" x14ac:dyDescent="0.25">
      <c r="I6718" s="134">
        <f t="shared" si="298"/>
        <v>0.67900000000000049</v>
      </c>
      <c r="J6718" s="134">
        <f>IF('2-E-Communication'!$AN$65="no","",ROUND($I6718,4))</f>
        <v>0.67900000000000005</v>
      </c>
      <c r="K6718" s="134">
        <f>IF('2-E-Communication'!$AN$66="no","",ROUND($I6718,4))</f>
        <v>0.67900000000000005</v>
      </c>
      <c r="L6718" s="134">
        <f>IF('2-E-Communication'!$AN$67="no","",ROUND($I6718,4))</f>
        <v>0.67900000000000005</v>
      </c>
      <c r="M6718" s="134">
        <f>IF('2-E-Communication'!$AN$68="no","",ROUND($I6718,4))</f>
        <v>0.67900000000000005</v>
      </c>
    </row>
    <row r="6719" spans="9:13" x14ac:dyDescent="0.25">
      <c r="I6719" s="134">
        <f t="shared" si="298"/>
        <v>0.68000000000000049</v>
      </c>
      <c r="J6719" s="134">
        <f>IF('2-E-Communication'!$AN$65="no","",ROUND($I6719,4))</f>
        <v>0.68</v>
      </c>
      <c r="K6719" s="134">
        <f>IF('2-E-Communication'!$AN$66="no","",ROUND($I6719,4))</f>
        <v>0.68</v>
      </c>
      <c r="L6719" s="134">
        <f>IF('2-E-Communication'!$AN$67="no","",ROUND($I6719,4))</f>
        <v>0.68</v>
      </c>
      <c r="M6719" s="134">
        <f>IF('2-E-Communication'!$AN$68="no","",ROUND($I6719,4))</f>
        <v>0.68</v>
      </c>
    </row>
    <row r="6720" spans="9:13" x14ac:dyDescent="0.25">
      <c r="I6720" s="134">
        <f t="shared" si="298"/>
        <v>0.68100000000000049</v>
      </c>
      <c r="J6720" s="134">
        <f>IF('2-E-Communication'!$AN$65="no","",ROUND($I6720,4))</f>
        <v>0.68100000000000005</v>
      </c>
      <c r="K6720" s="134">
        <f>IF('2-E-Communication'!$AN$66="no","",ROUND($I6720,4))</f>
        <v>0.68100000000000005</v>
      </c>
      <c r="L6720" s="134">
        <f>IF('2-E-Communication'!$AN$67="no","",ROUND($I6720,4))</f>
        <v>0.68100000000000005</v>
      </c>
      <c r="M6720" s="134">
        <f>IF('2-E-Communication'!$AN$68="no","",ROUND($I6720,4))</f>
        <v>0.68100000000000005</v>
      </c>
    </row>
    <row r="6721" spans="9:13" x14ac:dyDescent="0.25">
      <c r="I6721" s="134">
        <f t="shared" si="298"/>
        <v>0.68200000000000049</v>
      </c>
      <c r="J6721" s="134">
        <f>IF('2-E-Communication'!$AN$65="no","",ROUND($I6721,4))</f>
        <v>0.68200000000000005</v>
      </c>
      <c r="K6721" s="134">
        <f>IF('2-E-Communication'!$AN$66="no","",ROUND($I6721,4))</f>
        <v>0.68200000000000005</v>
      </c>
      <c r="L6721" s="134">
        <f>IF('2-E-Communication'!$AN$67="no","",ROUND($I6721,4))</f>
        <v>0.68200000000000005</v>
      </c>
      <c r="M6721" s="134">
        <f>IF('2-E-Communication'!$AN$68="no","",ROUND($I6721,4))</f>
        <v>0.68200000000000005</v>
      </c>
    </row>
    <row r="6722" spans="9:13" x14ac:dyDescent="0.25">
      <c r="I6722" s="134">
        <f t="shared" si="298"/>
        <v>0.6830000000000005</v>
      </c>
      <c r="J6722" s="134">
        <f>IF('2-E-Communication'!$AN$65="no","",ROUND($I6722,4))</f>
        <v>0.68300000000000005</v>
      </c>
      <c r="K6722" s="134">
        <f>IF('2-E-Communication'!$AN$66="no","",ROUND($I6722,4))</f>
        <v>0.68300000000000005</v>
      </c>
      <c r="L6722" s="134">
        <f>IF('2-E-Communication'!$AN$67="no","",ROUND($I6722,4))</f>
        <v>0.68300000000000005</v>
      </c>
      <c r="M6722" s="134">
        <f>IF('2-E-Communication'!$AN$68="no","",ROUND($I6722,4))</f>
        <v>0.68300000000000005</v>
      </c>
    </row>
    <row r="6723" spans="9:13" x14ac:dyDescent="0.25">
      <c r="I6723" s="134">
        <f t="shared" si="298"/>
        <v>0.6840000000000005</v>
      </c>
      <c r="J6723" s="134">
        <f>IF('2-E-Communication'!$AN$65="no","",ROUND($I6723,4))</f>
        <v>0.68400000000000005</v>
      </c>
      <c r="K6723" s="134">
        <f>IF('2-E-Communication'!$AN$66="no","",ROUND($I6723,4))</f>
        <v>0.68400000000000005</v>
      </c>
      <c r="L6723" s="134">
        <f>IF('2-E-Communication'!$AN$67="no","",ROUND($I6723,4))</f>
        <v>0.68400000000000005</v>
      </c>
      <c r="M6723" s="134">
        <f>IF('2-E-Communication'!$AN$68="no","",ROUND($I6723,4))</f>
        <v>0.68400000000000005</v>
      </c>
    </row>
    <row r="6724" spans="9:13" x14ac:dyDescent="0.25">
      <c r="I6724" s="134">
        <f t="shared" si="298"/>
        <v>0.6850000000000005</v>
      </c>
      <c r="J6724" s="134">
        <f>IF('2-E-Communication'!$AN$65="no","",ROUND($I6724,4))</f>
        <v>0.68500000000000005</v>
      </c>
      <c r="K6724" s="134">
        <f>IF('2-E-Communication'!$AN$66="no","",ROUND($I6724,4))</f>
        <v>0.68500000000000005</v>
      </c>
      <c r="L6724" s="134">
        <f>IF('2-E-Communication'!$AN$67="no","",ROUND($I6724,4))</f>
        <v>0.68500000000000005</v>
      </c>
      <c r="M6724" s="134">
        <f>IF('2-E-Communication'!$AN$68="no","",ROUND($I6724,4))</f>
        <v>0.68500000000000005</v>
      </c>
    </row>
    <row r="6725" spans="9:13" x14ac:dyDescent="0.25">
      <c r="I6725" s="134">
        <f t="shared" si="298"/>
        <v>0.6860000000000005</v>
      </c>
      <c r="J6725" s="134">
        <f>IF('2-E-Communication'!$AN$65="no","",ROUND($I6725,4))</f>
        <v>0.68600000000000005</v>
      </c>
      <c r="K6725" s="134">
        <f>IF('2-E-Communication'!$AN$66="no","",ROUND($I6725,4))</f>
        <v>0.68600000000000005</v>
      </c>
      <c r="L6725" s="134">
        <f>IF('2-E-Communication'!$AN$67="no","",ROUND($I6725,4))</f>
        <v>0.68600000000000005</v>
      </c>
      <c r="M6725" s="134">
        <f>IF('2-E-Communication'!$AN$68="no","",ROUND($I6725,4))</f>
        <v>0.68600000000000005</v>
      </c>
    </row>
    <row r="6726" spans="9:13" x14ac:dyDescent="0.25">
      <c r="I6726" s="134">
        <f t="shared" si="298"/>
        <v>0.6870000000000005</v>
      </c>
      <c r="J6726" s="134">
        <f>IF('2-E-Communication'!$AN$65="no","",ROUND($I6726,4))</f>
        <v>0.68700000000000006</v>
      </c>
      <c r="K6726" s="134">
        <f>IF('2-E-Communication'!$AN$66="no","",ROUND($I6726,4))</f>
        <v>0.68700000000000006</v>
      </c>
      <c r="L6726" s="134">
        <f>IF('2-E-Communication'!$AN$67="no","",ROUND($I6726,4))</f>
        <v>0.68700000000000006</v>
      </c>
      <c r="M6726" s="134">
        <f>IF('2-E-Communication'!$AN$68="no","",ROUND($I6726,4))</f>
        <v>0.68700000000000006</v>
      </c>
    </row>
    <row r="6727" spans="9:13" x14ac:dyDescent="0.25">
      <c r="I6727" s="134">
        <f t="shared" si="298"/>
        <v>0.6880000000000005</v>
      </c>
      <c r="J6727" s="134">
        <f>IF('2-E-Communication'!$AN$65="no","",ROUND($I6727,4))</f>
        <v>0.68799999999999994</v>
      </c>
      <c r="K6727" s="134">
        <f>IF('2-E-Communication'!$AN$66="no","",ROUND($I6727,4))</f>
        <v>0.68799999999999994</v>
      </c>
      <c r="L6727" s="134">
        <f>IF('2-E-Communication'!$AN$67="no","",ROUND($I6727,4))</f>
        <v>0.68799999999999994</v>
      </c>
      <c r="M6727" s="134">
        <f>IF('2-E-Communication'!$AN$68="no","",ROUND($I6727,4))</f>
        <v>0.68799999999999994</v>
      </c>
    </row>
    <row r="6728" spans="9:13" x14ac:dyDescent="0.25">
      <c r="I6728" s="134">
        <f t="shared" si="298"/>
        <v>0.6890000000000005</v>
      </c>
      <c r="J6728" s="134">
        <f>IF('2-E-Communication'!$AN$65="no","",ROUND($I6728,4))</f>
        <v>0.68899999999999995</v>
      </c>
      <c r="K6728" s="134">
        <f>IF('2-E-Communication'!$AN$66="no","",ROUND($I6728,4))</f>
        <v>0.68899999999999995</v>
      </c>
      <c r="L6728" s="134">
        <f>IF('2-E-Communication'!$AN$67="no","",ROUND($I6728,4))</f>
        <v>0.68899999999999995</v>
      </c>
      <c r="M6728" s="134">
        <f>IF('2-E-Communication'!$AN$68="no","",ROUND($I6728,4))</f>
        <v>0.68899999999999995</v>
      </c>
    </row>
    <row r="6729" spans="9:13" x14ac:dyDescent="0.25">
      <c r="I6729" s="134">
        <f t="shared" si="298"/>
        <v>0.6900000000000005</v>
      </c>
      <c r="J6729" s="134">
        <f>IF('2-E-Communication'!$AN$65="no","",ROUND($I6729,4))</f>
        <v>0.69</v>
      </c>
      <c r="K6729" s="134">
        <f>IF('2-E-Communication'!$AN$66="no","",ROUND($I6729,4))</f>
        <v>0.69</v>
      </c>
      <c r="L6729" s="134">
        <f>IF('2-E-Communication'!$AN$67="no","",ROUND($I6729,4))</f>
        <v>0.69</v>
      </c>
      <c r="M6729" s="134">
        <f>IF('2-E-Communication'!$AN$68="no","",ROUND($I6729,4))</f>
        <v>0.69</v>
      </c>
    </row>
    <row r="6730" spans="9:13" x14ac:dyDescent="0.25">
      <c r="I6730" s="134">
        <f t="shared" si="298"/>
        <v>0.6910000000000005</v>
      </c>
      <c r="J6730" s="134">
        <f>IF('2-E-Communication'!$AN$65="no","",ROUND($I6730,4))</f>
        <v>0.69099999999999995</v>
      </c>
      <c r="K6730" s="134">
        <f>IF('2-E-Communication'!$AN$66="no","",ROUND($I6730,4))</f>
        <v>0.69099999999999995</v>
      </c>
      <c r="L6730" s="134">
        <f>IF('2-E-Communication'!$AN$67="no","",ROUND($I6730,4))</f>
        <v>0.69099999999999995</v>
      </c>
      <c r="M6730" s="134">
        <f>IF('2-E-Communication'!$AN$68="no","",ROUND($I6730,4))</f>
        <v>0.69099999999999995</v>
      </c>
    </row>
    <row r="6731" spans="9:13" x14ac:dyDescent="0.25">
      <c r="I6731" s="134">
        <f t="shared" si="298"/>
        <v>0.6920000000000005</v>
      </c>
      <c r="J6731" s="134">
        <f>IF('2-E-Communication'!$AN$65="no","",ROUND($I6731,4))</f>
        <v>0.69199999999999995</v>
      </c>
      <c r="K6731" s="134">
        <f>IF('2-E-Communication'!$AN$66="no","",ROUND($I6731,4))</f>
        <v>0.69199999999999995</v>
      </c>
      <c r="L6731" s="134">
        <f>IF('2-E-Communication'!$AN$67="no","",ROUND($I6731,4))</f>
        <v>0.69199999999999995</v>
      </c>
      <c r="M6731" s="134">
        <f>IF('2-E-Communication'!$AN$68="no","",ROUND($I6731,4))</f>
        <v>0.69199999999999995</v>
      </c>
    </row>
    <row r="6732" spans="9:13" x14ac:dyDescent="0.25">
      <c r="I6732" s="134">
        <f t="shared" si="298"/>
        <v>0.6930000000000005</v>
      </c>
      <c r="J6732" s="134">
        <f>IF('2-E-Communication'!$AN$65="no","",ROUND($I6732,4))</f>
        <v>0.69299999999999995</v>
      </c>
      <c r="K6732" s="134">
        <f>IF('2-E-Communication'!$AN$66="no","",ROUND($I6732,4))</f>
        <v>0.69299999999999995</v>
      </c>
      <c r="L6732" s="134">
        <f>IF('2-E-Communication'!$AN$67="no","",ROUND($I6732,4))</f>
        <v>0.69299999999999995</v>
      </c>
      <c r="M6732" s="134">
        <f>IF('2-E-Communication'!$AN$68="no","",ROUND($I6732,4))</f>
        <v>0.69299999999999995</v>
      </c>
    </row>
    <row r="6733" spans="9:13" x14ac:dyDescent="0.25">
      <c r="I6733" s="134">
        <f t="shared" si="298"/>
        <v>0.69400000000000051</v>
      </c>
      <c r="J6733" s="134">
        <f>IF('2-E-Communication'!$AN$65="no","",ROUND($I6733,4))</f>
        <v>0.69399999999999995</v>
      </c>
      <c r="K6733" s="134">
        <f>IF('2-E-Communication'!$AN$66="no","",ROUND($I6733,4))</f>
        <v>0.69399999999999995</v>
      </c>
      <c r="L6733" s="134">
        <f>IF('2-E-Communication'!$AN$67="no","",ROUND($I6733,4))</f>
        <v>0.69399999999999995</v>
      </c>
      <c r="M6733" s="134">
        <f>IF('2-E-Communication'!$AN$68="no","",ROUND($I6733,4))</f>
        <v>0.69399999999999995</v>
      </c>
    </row>
    <row r="6734" spans="9:13" x14ac:dyDescent="0.25">
      <c r="I6734" s="134">
        <f t="shared" si="298"/>
        <v>0.69500000000000051</v>
      </c>
      <c r="J6734" s="134">
        <f>IF('2-E-Communication'!$AN$65="no","",ROUND($I6734,4))</f>
        <v>0.69499999999999995</v>
      </c>
      <c r="K6734" s="134">
        <f>IF('2-E-Communication'!$AN$66="no","",ROUND($I6734,4))</f>
        <v>0.69499999999999995</v>
      </c>
      <c r="L6734" s="134">
        <f>IF('2-E-Communication'!$AN$67="no","",ROUND($I6734,4))</f>
        <v>0.69499999999999995</v>
      </c>
      <c r="M6734" s="134">
        <f>IF('2-E-Communication'!$AN$68="no","",ROUND($I6734,4))</f>
        <v>0.69499999999999995</v>
      </c>
    </row>
    <row r="6735" spans="9:13" x14ac:dyDescent="0.25">
      <c r="I6735" s="134">
        <f t="shared" si="298"/>
        <v>0.69600000000000051</v>
      </c>
      <c r="J6735" s="134">
        <f>IF('2-E-Communication'!$AN$65="no","",ROUND($I6735,4))</f>
        <v>0.69599999999999995</v>
      </c>
      <c r="K6735" s="134">
        <f>IF('2-E-Communication'!$AN$66="no","",ROUND($I6735,4))</f>
        <v>0.69599999999999995</v>
      </c>
      <c r="L6735" s="134">
        <f>IF('2-E-Communication'!$AN$67="no","",ROUND($I6735,4))</f>
        <v>0.69599999999999995</v>
      </c>
      <c r="M6735" s="134">
        <f>IF('2-E-Communication'!$AN$68="no","",ROUND($I6735,4))</f>
        <v>0.69599999999999995</v>
      </c>
    </row>
    <row r="6736" spans="9:13" x14ac:dyDescent="0.25">
      <c r="I6736" s="134">
        <f t="shared" ref="I6736:I6799" si="299">I6735+0.001</f>
        <v>0.69700000000000051</v>
      </c>
      <c r="J6736" s="134">
        <f>IF('2-E-Communication'!$AN$65="no","",ROUND($I6736,4))</f>
        <v>0.69699999999999995</v>
      </c>
      <c r="K6736" s="134">
        <f>IF('2-E-Communication'!$AN$66="no","",ROUND($I6736,4))</f>
        <v>0.69699999999999995</v>
      </c>
      <c r="L6736" s="134">
        <f>IF('2-E-Communication'!$AN$67="no","",ROUND($I6736,4))</f>
        <v>0.69699999999999995</v>
      </c>
      <c r="M6736" s="134">
        <f>IF('2-E-Communication'!$AN$68="no","",ROUND($I6736,4))</f>
        <v>0.69699999999999995</v>
      </c>
    </row>
    <row r="6737" spans="9:13" x14ac:dyDescent="0.25">
      <c r="I6737" s="134">
        <f t="shared" si="299"/>
        <v>0.69800000000000051</v>
      </c>
      <c r="J6737" s="134">
        <f>IF('2-E-Communication'!$AN$65="no","",ROUND($I6737,4))</f>
        <v>0.69799999999999995</v>
      </c>
      <c r="K6737" s="134">
        <f>IF('2-E-Communication'!$AN$66="no","",ROUND($I6737,4))</f>
        <v>0.69799999999999995</v>
      </c>
      <c r="L6737" s="134">
        <f>IF('2-E-Communication'!$AN$67="no","",ROUND($I6737,4))</f>
        <v>0.69799999999999995</v>
      </c>
      <c r="M6737" s="134">
        <f>IF('2-E-Communication'!$AN$68="no","",ROUND($I6737,4))</f>
        <v>0.69799999999999995</v>
      </c>
    </row>
    <row r="6738" spans="9:13" x14ac:dyDescent="0.25">
      <c r="I6738" s="134">
        <f t="shared" si="299"/>
        <v>0.69900000000000051</v>
      </c>
      <c r="J6738" s="134">
        <f>IF('2-E-Communication'!$AN$65="no","",ROUND($I6738,4))</f>
        <v>0.69899999999999995</v>
      </c>
      <c r="K6738" s="134">
        <f>IF('2-E-Communication'!$AN$66="no","",ROUND($I6738,4))</f>
        <v>0.69899999999999995</v>
      </c>
      <c r="L6738" s="134">
        <f>IF('2-E-Communication'!$AN$67="no","",ROUND($I6738,4))</f>
        <v>0.69899999999999995</v>
      </c>
      <c r="M6738" s="134">
        <f>IF('2-E-Communication'!$AN$68="no","",ROUND($I6738,4))</f>
        <v>0.69899999999999995</v>
      </c>
    </row>
    <row r="6739" spans="9:13" x14ac:dyDescent="0.25">
      <c r="I6739" s="134">
        <f t="shared" si="299"/>
        <v>0.70000000000000051</v>
      </c>
      <c r="J6739" s="134">
        <f>IF('2-E-Communication'!$AN$65="no","",ROUND($I6739,4))</f>
        <v>0.7</v>
      </c>
      <c r="K6739" s="134">
        <f>IF('2-E-Communication'!$AN$66="no","",ROUND($I6739,4))</f>
        <v>0.7</v>
      </c>
      <c r="L6739" s="134">
        <f>IF('2-E-Communication'!$AN$67="no","",ROUND($I6739,4))</f>
        <v>0.7</v>
      </c>
      <c r="M6739" s="134">
        <f>IF('2-E-Communication'!$AN$68="no","",ROUND($I6739,4))</f>
        <v>0.7</v>
      </c>
    </row>
    <row r="6740" spans="9:13" x14ac:dyDescent="0.25">
      <c r="I6740" s="134">
        <f t="shared" si="299"/>
        <v>0.70100000000000051</v>
      </c>
      <c r="J6740" s="134">
        <f>IF('2-E-Communication'!$AN$65="no","",ROUND($I6740,4))</f>
        <v>0.70099999999999996</v>
      </c>
      <c r="K6740" s="134">
        <f>IF('2-E-Communication'!$AN$66="no","",ROUND($I6740,4))</f>
        <v>0.70099999999999996</v>
      </c>
      <c r="L6740" s="134">
        <f>IF('2-E-Communication'!$AN$67="no","",ROUND($I6740,4))</f>
        <v>0.70099999999999996</v>
      </c>
      <c r="M6740" s="134">
        <f>IF('2-E-Communication'!$AN$68="no","",ROUND($I6740,4))</f>
        <v>0.70099999999999996</v>
      </c>
    </row>
    <row r="6741" spans="9:13" x14ac:dyDescent="0.25">
      <c r="I6741" s="134">
        <f t="shared" si="299"/>
        <v>0.70200000000000051</v>
      </c>
      <c r="J6741" s="134">
        <f>IF('2-E-Communication'!$AN$65="no","",ROUND($I6741,4))</f>
        <v>0.70199999999999996</v>
      </c>
      <c r="K6741" s="134">
        <f>IF('2-E-Communication'!$AN$66="no","",ROUND($I6741,4))</f>
        <v>0.70199999999999996</v>
      </c>
      <c r="L6741" s="134">
        <f>IF('2-E-Communication'!$AN$67="no","",ROUND($I6741,4))</f>
        <v>0.70199999999999996</v>
      </c>
      <c r="M6741" s="134">
        <f>IF('2-E-Communication'!$AN$68="no","",ROUND($I6741,4))</f>
        <v>0.70199999999999996</v>
      </c>
    </row>
    <row r="6742" spans="9:13" x14ac:dyDescent="0.25">
      <c r="I6742" s="134">
        <f t="shared" si="299"/>
        <v>0.70300000000000051</v>
      </c>
      <c r="J6742" s="134">
        <f>IF('2-E-Communication'!$AN$65="no","",ROUND($I6742,4))</f>
        <v>0.70299999999999996</v>
      </c>
      <c r="K6742" s="134">
        <f>IF('2-E-Communication'!$AN$66="no","",ROUND($I6742,4))</f>
        <v>0.70299999999999996</v>
      </c>
      <c r="L6742" s="134">
        <f>IF('2-E-Communication'!$AN$67="no","",ROUND($I6742,4))</f>
        <v>0.70299999999999996</v>
      </c>
      <c r="M6742" s="134">
        <f>IF('2-E-Communication'!$AN$68="no","",ROUND($I6742,4))</f>
        <v>0.70299999999999996</v>
      </c>
    </row>
    <row r="6743" spans="9:13" x14ac:dyDescent="0.25">
      <c r="I6743" s="134">
        <f t="shared" si="299"/>
        <v>0.70400000000000051</v>
      </c>
      <c r="J6743" s="134">
        <f>IF('2-E-Communication'!$AN$65="no","",ROUND($I6743,4))</f>
        <v>0.70399999999999996</v>
      </c>
      <c r="K6743" s="134">
        <f>IF('2-E-Communication'!$AN$66="no","",ROUND($I6743,4))</f>
        <v>0.70399999999999996</v>
      </c>
      <c r="L6743" s="134">
        <f>IF('2-E-Communication'!$AN$67="no","",ROUND($I6743,4))</f>
        <v>0.70399999999999996</v>
      </c>
      <c r="M6743" s="134">
        <f>IF('2-E-Communication'!$AN$68="no","",ROUND($I6743,4))</f>
        <v>0.70399999999999996</v>
      </c>
    </row>
    <row r="6744" spans="9:13" x14ac:dyDescent="0.25">
      <c r="I6744" s="134">
        <f t="shared" si="299"/>
        <v>0.70500000000000052</v>
      </c>
      <c r="J6744" s="134">
        <f>IF('2-E-Communication'!$AN$65="no","",ROUND($I6744,4))</f>
        <v>0.70499999999999996</v>
      </c>
      <c r="K6744" s="134">
        <f>IF('2-E-Communication'!$AN$66="no","",ROUND($I6744,4))</f>
        <v>0.70499999999999996</v>
      </c>
      <c r="L6744" s="134">
        <f>IF('2-E-Communication'!$AN$67="no","",ROUND($I6744,4))</f>
        <v>0.70499999999999996</v>
      </c>
      <c r="M6744" s="134">
        <f>IF('2-E-Communication'!$AN$68="no","",ROUND($I6744,4))</f>
        <v>0.70499999999999996</v>
      </c>
    </row>
    <row r="6745" spans="9:13" x14ac:dyDescent="0.25">
      <c r="I6745" s="134">
        <f t="shared" si="299"/>
        <v>0.70600000000000052</v>
      </c>
      <c r="J6745" s="134">
        <f>IF('2-E-Communication'!$AN$65="no","",ROUND($I6745,4))</f>
        <v>0.70599999999999996</v>
      </c>
      <c r="K6745" s="134">
        <f>IF('2-E-Communication'!$AN$66="no","",ROUND($I6745,4))</f>
        <v>0.70599999999999996</v>
      </c>
      <c r="L6745" s="134">
        <f>IF('2-E-Communication'!$AN$67="no","",ROUND($I6745,4))</f>
        <v>0.70599999999999996</v>
      </c>
      <c r="M6745" s="134">
        <f>IF('2-E-Communication'!$AN$68="no","",ROUND($I6745,4))</f>
        <v>0.70599999999999996</v>
      </c>
    </row>
    <row r="6746" spans="9:13" x14ac:dyDescent="0.25">
      <c r="I6746" s="134">
        <f t="shared" si="299"/>
        <v>0.70700000000000052</v>
      </c>
      <c r="J6746" s="134">
        <f>IF('2-E-Communication'!$AN$65="no","",ROUND($I6746,4))</f>
        <v>0.70699999999999996</v>
      </c>
      <c r="K6746" s="134">
        <f>IF('2-E-Communication'!$AN$66="no","",ROUND($I6746,4))</f>
        <v>0.70699999999999996</v>
      </c>
      <c r="L6746" s="134">
        <f>IF('2-E-Communication'!$AN$67="no","",ROUND($I6746,4))</f>
        <v>0.70699999999999996</v>
      </c>
      <c r="M6746" s="134">
        <f>IF('2-E-Communication'!$AN$68="no","",ROUND($I6746,4))</f>
        <v>0.70699999999999996</v>
      </c>
    </row>
    <row r="6747" spans="9:13" x14ac:dyDescent="0.25">
      <c r="I6747" s="134">
        <f t="shared" si="299"/>
        <v>0.70800000000000052</v>
      </c>
      <c r="J6747" s="134">
        <f>IF('2-E-Communication'!$AN$65="no","",ROUND($I6747,4))</f>
        <v>0.70799999999999996</v>
      </c>
      <c r="K6747" s="134">
        <f>IF('2-E-Communication'!$AN$66="no","",ROUND($I6747,4))</f>
        <v>0.70799999999999996</v>
      </c>
      <c r="L6747" s="134">
        <f>IF('2-E-Communication'!$AN$67="no","",ROUND($I6747,4))</f>
        <v>0.70799999999999996</v>
      </c>
      <c r="M6747" s="134">
        <f>IF('2-E-Communication'!$AN$68="no","",ROUND($I6747,4))</f>
        <v>0.70799999999999996</v>
      </c>
    </row>
    <row r="6748" spans="9:13" x14ac:dyDescent="0.25">
      <c r="I6748" s="134">
        <f t="shared" si="299"/>
        <v>0.70900000000000052</v>
      </c>
      <c r="J6748" s="134">
        <f>IF('2-E-Communication'!$AN$65="no","",ROUND($I6748,4))</f>
        <v>0.70899999999999996</v>
      </c>
      <c r="K6748" s="134">
        <f>IF('2-E-Communication'!$AN$66="no","",ROUND($I6748,4))</f>
        <v>0.70899999999999996</v>
      </c>
      <c r="L6748" s="134">
        <f>IF('2-E-Communication'!$AN$67="no","",ROUND($I6748,4))</f>
        <v>0.70899999999999996</v>
      </c>
      <c r="M6748" s="134">
        <f>IF('2-E-Communication'!$AN$68="no","",ROUND($I6748,4))</f>
        <v>0.70899999999999996</v>
      </c>
    </row>
    <row r="6749" spans="9:13" x14ac:dyDescent="0.25">
      <c r="I6749" s="134">
        <f t="shared" si="299"/>
        <v>0.71000000000000052</v>
      </c>
      <c r="J6749" s="134">
        <f>IF('2-E-Communication'!$AN$65="no","",ROUND($I6749,4))</f>
        <v>0.71</v>
      </c>
      <c r="K6749" s="134">
        <f>IF('2-E-Communication'!$AN$66="no","",ROUND($I6749,4))</f>
        <v>0.71</v>
      </c>
      <c r="L6749" s="134">
        <f>IF('2-E-Communication'!$AN$67="no","",ROUND($I6749,4))</f>
        <v>0.71</v>
      </c>
      <c r="M6749" s="134">
        <f>IF('2-E-Communication'!$AN$68="no","",ROUND($I6749,4))</f>
        <v>0.71</v>
      </c>
    </row>
    <row r="6750" spans="9:13" x14ac:dyDescent="0.25">
      <c r="I6750" s="134">
        <f t="shared" si="299"/>
        <v>0.71100000000000052</v>
      </c>
      <c r="J6750" s="134">
        <f>IF('2-E-Communication'!$AN$65="no","",ROUND($I6750,4))</f>
        <v>0.71099999999999997</v>
      </c>
      <c r="K6750" s="134">
        <f>IF('2-E-Communication'!$AN$66="no","",ROUND($I6750,4))</f>
        <v>0.71099999999999997</v>
      </c>
      <c r="L6750" s="134">
        <f>IF('2-E-Communication'!$AN$67="no","",ROUND($I6750,4))</f>
        <v>0.71099999999999997</v>
      </c>
      <c r="M6750" s="134">
        <f>IF('2-E-Communication'!$AN$68="no","",ROUND($I6750,4))</f>
        <v>0.71099999999999997</v>
      </c>
    </row>
    <row r="6751" spans="9:13" x14ac:dyDescent="0.25">
      <c r="I6751" s="134">
        <f t="shared" si="299"/>
        <v>0.71200000000000052</v>
      </c>
      <c r="J6751" s="134">
        <f>IF('2-E-Communication'!$AN$65="no","",ROUND($I6751,4))</f>
        <v>0.71199999999999997</v>
      </c>
      <c r="K6751" s="134">
        <f>IF('2-E-Communication'!$AN$66="no","",ROUND($I6751,4))</f>
        <v>0.71199999999999997</v>
      </c>
      <c r="L6751" s="134">
        <f>IF('2-E-Communication'!$AN$67="no","",ROUND($I6751,4))</f>
        <v>0.71199999999999997</v>
      </c>
      <c r="M6751" s="134">
        <f>IF('2-E-Communication'!$AN$68="no","",ROUND($I6751,4))</f>
        <v>0.71199999999999997</v>
      </c>
    </row>
    <row r="6752" spans="9:13" x14ac:dyDescent="0.25">
      <c r="I6752" s="134">
        <f t="shared" si="299"/>
        <v>0.71300000000000052</v>
      </c>
      <c r="J6752" s="134">
        <f>IF('2-E-Communication'!$AN$65="no","",ROUND($I6752,4))</f>
        <v>0.71299999999999997</v>
      </c>
      <c r="K6752" s="134">
        <f>IF('2-E-Communication'!$AN$66="no","",ROUND($I6752,4))</f>
        <v>0.71299999999999997</v>
      </c>
      <c r="L6752" s="134">
        <f>IF('2-E-Communication'!$AN$67="no","",ROUND($I6752,4))</f>
        <v>0.71299999999999997</v>
      </c>
      <c r="M6752" s="134">
        <f>IF('2-E-Communication'!$AN$68="no","",ROUND($I6752,4))</f>
        <v>0.71299999999999997</v>
      </c>
    </row>
    <row r="6753" spans="9:13" x14ac:dyDescent="0.25">
      <c r="I6753" s="134">
        <f t="shared" si="299"/>
        <v>0.71400000000000052</v>
      </c>
      <c r="J6753" s="134">
        <f>IF('2-E-Communication'!$AN$65="no","",ROUND($I6753,4))</f>
        <v>0.71399999999999997</v>
      </c>
      <c r="K6753" s="134">
        <f>IF('2-E-Communication'!$AN$66="no","",ROUND($I6753,4))</f>
        <v>0.71399999999999997</v>
      </c>
      <c r="L6753" s="134">
        <f>IF('2-E-Communication'!$AN$67="no","",ROUND($I6753,4))</f>
        <v>0.71399999999999997</v>
      </c>
      <c r="M6753" s="134">
        <f>IF('2-E-Communication'!$AN$68="no","",ROUND($I6753,4))</f>
        <v>0.71399999999999997</v>
      </c>
    </row>
    <row r="6754" spans="9:13" x14ac:dyDescent="0.25">
      <c r="I6754" s="134">
        <f t="shared" si="299"/>
        <v>0.71500000000000052</v>
      </c>
      <c r="J6754" s="134">
        <f>IF('2-E-Communication'!$AN$65="no","",ROUND($I6754,4))</f>
        <v>0.71499999999999997</v>
      </c>
      <c r="K6754" s="134">
        <f>IF('2-E-Communication'!$AN$66="no","",ROUND($I6754,4))</f>
        <v>0.71499999999999997</v>
      </c>
      <c r="L6754" s="134">
        <f>IF('2-E-Communication'!$AN$67="no","",ROUND($I6754,4))</f>
        <v>0.71499999999999997</v>
      </c>
      <c r="M6754" s="134">
        <f>IF('2-E-Communication'!$AN$68="no","",ROUND($I6754,4))</f>
        <v>0.71499999999999997</v>
      </c>
    </row>
    <row r="6755" spans="9:13" x14ac:dyDescent="0.25">
      <c r="I6755" s="134">
        <f t="shared" si="299"/>
        <v>0.71600000000000052</v>
      </c>
      <c r="J6755" s="134">
        <f>IF('2-E-Communication'!$AN$65="no","",ROUND($I6755,4))</f>
        <v>0.71599999999999997</v>
      </c>
      <c r="K6755" s="134">
        <f>IF('2-E-Communication'!$AN$66="no","",ROUND($I6755,4))</f>
        <v>0.71599999999999997</v>
      </c>
      <c r="L6755" s="134">
        <f>IF('2-E-Communication'!$AN$67="no","",ROUND($I6755,4))</f>
        <v>0.71599999999999997</v>
      </c>
      <c r="M6755" s="134">
        <f>IF('2-E-Communication'!$AN$68="no","",ROUND($I6755,4))</f>
        <v>0.71599999999999997</v>
      </c>
    </row>
    <row r="6756" spans="9:13" x14ac:dyDescent="0.25">
      <c r="I6756" s="134">
        <f t="shared" si="299"/>
        <v>0.71700000000000053</v>
      </c>
      <c r="J6756" s="134">
        <f>IF('2-E-Communication'!$AN$65="no","",ROUND($I6756,4))</f>
        <v>0.71699999999999997</v>
      </c>
      <c r="K6756" s="134">
        <f>IF('2-E-Communication'!$AN$66="no","",ROUND($I6756,4))</f>
        <v>0.71699999999999997</v>
      </c>
      <c r="L6756" s="134">
        <f>IF('2-E-Communication'!$AN$67="no","",ROUND($I6756,4))</f>
        <v>0.71699999999999997</v>
      </c>
      <c r="M6756" s="134">
        <f>IF('2-E-Communication'!$AN$68="no","",ROUND($I6756,4))</f>
        <v>0.71699999999999997</v>
      </c>
    </row>
    <row r="6757" spans="9:13" x14ac:dyDescent="0.25">
      <c r="I6757" s="134">
        <f t="shared" si="299"/>
        <v>0.71800000000000053</v>
      </c>
      <c r="J6757" s="134">
        <f>IF('2-E-Communication'!$AN$65="no","",ROUND($I6757,4))</f>
        <v>0.71799999999999997</v>
      </c>
      <c r="K6757" s="134">
        <f>IF('2-E-Communication'!$AN$66="no","",ROUND($I6757,4))</f>
        <v>0.71799999999999997</v>
      </c>
      <c r="L6757" s="134">
        <f>IF('2-E-Communication'!$AN$67="no","",ROUND($I6757,4))</f>
        <v>0.71799999999999997</v>
      </c>
      <c r="M6757" s="134">
        <f>IF('2-E-Communication'!$AN$68="no","",ROUND($I6757,4))</f>
        <v>0.71799999999999997</v>
      </c>
    </row>
    <row r="6758" spans="9:13" x14ac:dyDescent="0.25">
      <c r="I6758" s="134">
        <f t="shared" si="299"/>
        <v>0.71900000000000053</v>
      </c>
      <c r="J6758" s="134">
        <f>IF('2-E-Communication'!$AN$65="no","",ROUND($I6758,4))</f>
        <v>0.71899999999999997</v>
      </c>
      <c r="K6758" s="134">
        <f>IF('2-E-Communication'!$AN$66="no","",ROUND($I6758,4))</f>
        <v>0.71899999999999997</v>
      </c>
      <c r="L6758" s="134">
        <f>IF('2-E-Communication'!$AN$67="no","",ROUND($I6758,4))</f>
        <v>0.71899999999999997</v>
      </c>
      <c r="M6758" s="134">
        <f>IF('2-E-Communication'!$AN$68="no","",ROUND($I6758,4))</f>
        <v>0.71899999999999997</v>
      </c>
    </row>
    <row r="6759" spans="9:13" x14ac:dyDescent="0.25">
      <c r="I6759" s="134">
        <f t="shared" si="299"/>
        <v>0.72000000000000053</v>
      </c>
      <c r="J6759" s="134">
        <f>IF('2-E-Communication'!$AN$65="no","",ROUND($I6759,4))</f>
        <v>0.72</v>
      </c>
      <c r="K6759" s="134">
        <f>IF('2-E-Communication'!$AN$66="no","",ROUND($I6759,4))</f>
        <v>0.72</v>
      </c>
      <c r="L6759" s="134">
        <f>IF('2-E-Communication'!$AN$67="no","",ROUND($I6759,4))</f>
        <v>0.72</v>
      </c>
      <c r="M6759" s="134">
        <f>IF('2-E-Communication'!$AN$68="no","",ROUND($I6759,4))</f>
        <v>0.72</v>
      </c>
    </row>
    <row r="6760" spans="9:13" x14ac:dyDescent="0.25">
      <c r="I6760" s="134">
        <f t="shared" si="299"/>
        <v>0.72100000000000053</v>
      </c>
      <c r="J6760" s="134">
        <f>IF('2-E-Communication'!$AN$65="no","",ROUND($I6760,4))</f>
        <v>0.72099999999999997</v>
      </c>
      <c r="K6760" s="134">
        <f>IF('2-E-Communication'!$AN$66="no","",ROUND($I6760,4))</f>
        <v>0.72099999999999997</v>
      </c>
      <c r="L6760" s="134">
        <f>IF('2-E-Communication'!$AN$67="no","",ROUND($I6760,4))</f>
        <v>0.72099999999999997</v>
      </c>
      <c r="M6760" s="134">
        <f>IF('2-E-Communication'!$AN$68="no","",ROUND($I6760,4))</f>
        <v>0.72099999999999997</v>
      </c>
    </row>
    <row r="6761" spans="9:13" x14ac:dyDescent="0.25">
      <c r="I6761" s="134">
        <f t="shared" si="299"/>
        <v>0.72200000000000053</v>
      </c>
      <c r="J6761" s="134">
        <f>IF('2-E-Communication'!$AN$65="no","",ROUND($I6761,4))</f>
        <v>0.72199999999999998</v>
      </c>
      <c r="K6761" s="134">
        <f>IF('2-E-Communication'!$AN$66="no","",ROUND($I6761,4))</f>
        <v>0.72199999999999998</v>
      </c>
      <c r="L6761" s="134">
        <f>IF('2-E-Communication'!$AN$67="no","",ROUND($I6761,4))</f>
        <v>0.72199999999999998</v>
      </c>
      <c r="M6761" s="134">
        <f>IF('2-E-Communication'!$AN$68="no","",ROUND($I6761,4))</f>
        <v>0.72199999999999998</v>
      </c>
    </row>
    <row r="6762" spans="9:13" x14ac:dyDescent="0.25">
      <c r="I6762" s="134">
        <f t="shared" si="299"/>
        <v>0.72300000000000053</v>
      </c>
      <c r="J6762" s="134">
        <f>IF('2-E-Communication'!$AN$65="no","",ROUND($I6762,4))</f>
        <v>0.72299999999999998</v>
      </c>
      <c r="K6762" s="134">
        <f>IF('2-E-Communication'!$AN$66="no","",ROUND($I6762,4))</f>
        <v>0.72299999999999998</v>
      </c>
      <c r="L6762" s="134">
        <f>IF('2-E-Communication'!$AN$67="no","",ROUND($I6762,4))</f>
        <v>0.72299999999999998</v>
      </c>
      <c r="M6762" s="134">
        <f>IF('2-E-Communication'!$AN$68="no","",ROUND($I6762,4))</f>
        <v>0.72299999999999998</v>
      </c>
    </row>
    <row r="6763" spans="9:13" x14ac:dyDescent="0.25">
      <c r="I6763" s="134">
        <f t="shared" si="299"/>
        <v>0.72400000000000053</v>
      </c>
      <c r="J6763" s="134">
        <f>IF('2-E-Communication'!$AN$65="no","",ROUND($I6763,4))</f>
        <v>0.72399999999999998</v>
      </c>
      <c r="K6763" s="134">
        <f>IF('2-E-Communication'!$AN$66="no","",ROUND($I6763,4))</f>
        <v>0.72399999999999998</v>
      </c>
      <c r="L6763" s="134">
        <f>IF('2-E-Communication'!$AN$67="no","",ROUND($I6763,4))</f>
        <v>0.72399999999999998</v>
      </c>
      <c r="M6763" s="134">
        <f>IF('2-E-Communication'!$AN$68="no","",ROUND($I6763,4))</f>
        <v>0.72399999999999998</v>
      </c>
    </row>
    <row r="6764" spans="9:13" x14ac:dyDescent="0.25">
      <c r="I6764" s="134">
        <f t="shared" si="299"/>
        <v>0.72500000000000053</v>
      </c>
      <c r="J6764" s="134">
        <f>IF('2-E-Communication'!$AN$65="no","",ROUND($I6764,4))</f>
        <v>0.72499999999999998</v>
      </c>
      <c r="K6764" s="134">
        <f>IF('2-E-Communication'!$AN$66="no","",ROUND($I6764,4))</f>
        <v>0.72499999999999998</v>
      </c>
      <c r="L6764" s="134">
        <f>IF('2-E-Communication'!$AN$67="no","",ROUND($I6764,4))</f>
        <v>0.72499999999999998</v>
      </c>
      <c r="M6764" s="134">
        <f>IF('2-E-Communication'!$AN$68="no","",ROUND($I6764,4))</f>
        <v>0.72499999999999998</v>
      </c>
    </row>
    <row r="6765" spans="9:13" x14ac:dyDescent="0.25">
      <c r="I6765" s="134">
        <f t="shared" si="299"/>
        <v>0.72600000000000053</v>
      </c>
      <c r="J6765" s="134">
        <f>IF('2-E-Communication'!$AN$65="no","",ROUND($I6765,4))</f>
        <v>0.72599999999999998</v>
      </c>
      <c r="K6765" s="134">
        <f>IF('2-E-Communication'!$AN$66="no","",ROUND($I6765,4))</f>
        <v>0.72599999999999998</v>
      </c>
      <c r="L6765" s="134">
        <f>IF('2-E-Communication'!$AN$67="no","",ROUND($I6765,4))</f>
        <v>0.72599999999999998</v>
      </c>
      <c r="M6765" s="134">
        <f>IF('2-E-Communication'!$AN$68="no","",ROUND($I6765,4))</f>
        <v>0.72599999999999998</v>
      </c>
    </row>
    <row r="6766" spans="9:13" x14ac:dyDescent="0.25">
      <c r="I6766" s="134">
        <f t="shared" si="299"/>
        <v>0.72700000000000053</v>
      </c>
      <c r="J6766" s="134">
        <f>IF('2-E-Communication'!$AN$65="no","",ROUND($I6766,4))</f>
        <v>0.72699999999999998</v>
      </c>
      <c r="K6766" s="134">
        <f>IF('2-E-Communication'!$AN$66="no","",ROUND($I6766,4))</f>
        <v>0.72699999999999998</v>
      </c>
      <c r="L6766" s="134">
        <f>IF('2-E-Communication'!$AN$67="no","",ROUND($I6766,4))</f>
        <v>0.72699999999999998</v>
      </c>
      <c r="M6766" s="134">
        <f>IF('2-E-Communication'!$AN$68="no","",ROUND($I6766,4))</f>
        <v>0.72699999999999998</v>
      </c>
    </row>
    <row r="6767" spans="9:13" x14ac:dyDescent="0.25">
      <c r="I6767" s="134">
        <f t="shared" si="299"/>
        <v>0.72800000000000054</v>
      </c>
      <c r="J6767" s="134">
        <f>IF('2-E-Communication'!$AN$65="no","",ROUND($I6767,4))</f>
        <v>0.72799999999999998</v>
      </c>
      <c r="K6767" s="134">
        <f>IF('2-E-Communication'!$AN$66="no","",ROUND($I6767,4))</f>
        <v>0.72799999999999998</v>
      </c>
      <c r="L6767" s="134">
        <f>IF('2-E-Communication'!$AN$67="no","",ROUND($I6767,4))</f>
        <v>0.72799999999999998</v>
      </c>
      <c r="M6767" s="134">
        <f>IF('2-E-Communication'!$AN$68="no","",ROUND($I6767,4))</f>
        <v>0.72799999999999998</v>
      </c>
    </row>
    <row r="6768" spans="9:13" x14ac:dyDescent="0.25">
      <c r="I6768" s="134">
        <f t="shared" si="299"/>
        <v>0.72900000000000054</v>
      </c>
      <c r="J6768" s="134">
        <f>IF('2-E-Communication'!$AN$65="no","",ROUND($I6768,4))</f>
        <v>0.72899999999999998</v>
      </c>
      <c r="K6768" s="134">
        <f>IF('2-E-Communication'!$AN$66="no","",ROUND($I6768,4))</f>
        <v>0.72899999999999998</v>
      </c>
      <c r="L6768" s="134">
        <f>IF('2-E-Communication'!$AN$67="no","",ROUND($I6768,4))</f>
        <v>0.72899999999999998</v>
      </c>
      <c r="M6768" s="134">
        <f>IF('2-E-Communication'!$AN$68="no","",ROUND($I6768,4))</f>
        <v>0.72899999999999998</v>
      </c>
    </row>
    <row r="6769" spans="9:13" x14ac:dyDescent="0.25">
      <c r="I6769" s="134">
        <f t="shared" si="299"/>
        <v>0.73000000000000054</v>
      </c>
      <c r="J6769" s="134">
        <f>IF('2-E-Communication'!$AN$65="no","",ROUND($I6769,4))</f>
        <v>0.73</v>
      </c>
      <c r="K6769" s="134">
        <f>IF('2-E-Communication'!$AN$66="no","",ROUND($I6769,4))</f>
        <v>0.73</v>
      </c>
      <c r="L6769" s="134">
        <f>IF('2-E-Communication'!$AN$67="no","",ROUND($I6769,4))</f>
        <v>0.73</v>
      </c>
      <c r="M6769" s="134">
        <f>IF('2-E-Communication'!$AN$68="no","",ROUND($I6769,4))</f>
        <v>0.73</v>
      </c>
    </row>
    <row r="6770" spans="9:13" x14ac:dyDescent="0.25">
      <c r="I6770" s="134">
        <f t="shared" si="299"/>
        <v>0.73100000000000054</v>
      </c>
      <c r="J6770" s="134">
        <f>IF('2-E-Communication'!$AN$65="no","",ROUND($I6770,4))</f>
        <v>0.73099999999999998</v>
      </c>
      <c r="K6770" s="134">
        <f>IF('2-E-Communication'!$AN$66="no","",ROUND($I6770,4))</f>
        <v>0.73099999999999998</v>
      </c>
      <c r="L6770" s="134">
        <f>IF('2-E-Communication'!$AN$67="no","",ROUND($I6770,4))</f>
        <v>0.73099999999999998</v>
      </c>
      <c r="M6770" s="134">
        <f>IF('2-E-Communication'!$AN$68="no","",ROUND($I6770,4))</f>
        <v>0.73099999999999998</v>
      </c>
    </row>
    <row r="6771" spans="9:13" x14ac:dyDescent="0.25">
      <c r="I6771" s="134">
        <f t="shared" si="299"/>
        <v>0.73200000000000054</v>
      </c>
      <c r="J6771" s="134">
        <f>IF('2-E-Communication'!$AN$65="no","",ROUND($I6771,4))</f>
        <v>0.73199999999999998</v>
      </c>
      <c r="K6771" s="134">
        <f>IF('2-E-Communication'!$AN$66="no","",ROUND($I6771,4))</f>
        <v>0.73199999999999998</v>
      </c>
      <c r="L6771" s="134">
        <f>IF('2-E-Communication'!$AN$67="no","",ROUND($I6771,4))</f>
        <v>0.73199999999999998</v>
      </c>
      <c r="M6771" s="134">
        <f>IF('2-E-Communication'!$AN$68="no","",ROUND($I6771,4))</f>
        <v>0.73199999999999998</v>
      </c>
    </row>
    <row r="6772" spans="9:13" x14ac:dyDescent="0.25">
      <c r="I6772" s="134">
        <f t="shared" si="299"/>
        <v>0.73300000000000054</v>
      </c>
      <c r="J6772" s="134">
        <f>IF('2-E-Communication'!$AN$65="no","",ROUND($I6772,4))</f>
        <v>0.73299999999999998</v>
      </c>
      <c r="K6772" s="134">
        <f>IF('2-E-Communication'!$AN$66="no","",ROUND($I6772,4))</f>
        <v>0.73299999999999998</v>
      </c>
      <c r="L6772" s="134">
        <f>IF('2-E-Communication'!$AN$67="no","",ROUND($I6772,4))</f>
        <v>0.73299999999999998</v>
      </c>
      <c r="M6772" s="134">
        <f>IF('2-E-Communication'!$AN$68="no","",ROUND($I6772,4))</f>
        <v>0.73299999999999998</v>
      </c>
    </row>
    <row r="6773" spans="9:13" x14ac:dyDescent="0.25">
      <c r="I6773" s="134">
        <f t="shared" si="299"/>
        <v>0.73400000000000054</v>
      </c>
      <c r="J6773" s="134">
        <f>IF('2-E-Communication'!$AN$65="no","",ROUND($I6773,4))</f>
        <v>0.73399999999999999</v>
      </c>
      <c r="K6773" s="134">
        <f>IF('2-E-Communication'!$AN$66="no","",ROUND($I6773,4))</f>
        <v>0.73399999999999999</v>
      </c>
      <c r="L6773" s="134">
        <f>IF('2-E-Communication'!$AN$67="no","",ROUND($I6773,4))</f>
        <v>0.73399999999999999</v>
      </c>
      <c r="M6773" s="134">
        <f>IF('2-E-Communication'!$AN$68="no","",ROUND($I6773,4))</f>
        <v>0.73399999999999999</v>
      </c>
    </row>
    <row r="6774" spans="9:13" x14ac:dyDescent="0.25">
      <c r="I6774" s="134">
        <f t="shared" si="299"/>
        <v>0.73500000000000054</v>
      </c>
      <c r="J6774" s="134">
        <f>IF('2-E-Communication'!$AN$65="no","",ROUND($I6774,4))</f>
        <v>0.73499999999999999</v>
      </c>
      <c r="K6774" s="134">
        <f>IF('2-E-Communication'!$AN$66="no","",ROUND($I6774,4))</f>
        <v>0.73499999999999999</v>
      </c>
      <c r="L6774" s="134">
        <f>IF('2-E-Communication'!$AN$67="no","",ROUND($I6774,4))</f>
        <v>0.73499999999999999</v>
      </c>
      <c r="M6774" s="134">
        <f>IF('2-E-Communication'!$AN$68="no","",ROUND($I6774,4))</f>
        <v>0.73499999999999999</v>
      </c>
    </row>
    <row r="6775" spans="9:13" x14ac:dyDescent="0.25">
      <c r="I6775" s="134">
        <f t="shared" si="299"/>
        <v>0.73600000000000054</v>
      </c>
      <c r="J6775" s="134">
        <f>IF('2-E-Communication'!$AN$65="no","",ROUND($I6775,4))</f>
        <v>0.73599999999999999</v>
      </c>
      <c r="K6775" s="134">
        <f>IF('2-E-Communication'!$AN$66="no","",ROUND($I6775,4))</f>
        <v>0.73599999999999999</v>
      </c>
      <c r="L6775" s="134">
        <f>IF('2-E-Communication'!$AN$67="no","",ROUND($I6775,4))</f>
        <v>0.73599999999999999</v>
      </c>
      <c r="M6775" s="134">
        <f>IF('2-E-Communication'!$AN$68="no","",ROUND($I6775,4))</f>
        <v>0.73599999999999999</v>
      </c>
    </row>
    <row r="6776" spans="9:13" x14ac:dyDescent="0.25">
      <c r="I6776" s="134">
        <f t="shared" si="299"/>
        <v>0.73700000000000054</v>
      </c>
      <c r="J6776" s="134">
        <f>IF('2-E-Communication'!$AN$65="no","",ROUND($I6776,4))</f>
        <v>0.73699999999999999</v>
      </c>
      <c r="K6776" s="134">
        <f>IF('2-E-Communication'!$AN$66="no","",ROUND($I6776,4))</f>
        <v>0.73699999999999999</v>
      </c>
      <c r="L6776" s="134">
        <f>IF('2-E-Communication'!$AN$67="no","",ROUND($I6776,4))</f>
        <v>0.73699999999999999</v>
      </c>
      <c r="M6776" s="134">
        <f>IF('2-E-Communication'!$AN$68="no","",ROUND($I6776,4))</f>
        <v>0.73699999999999999</v>
      </c>
    </row>
    <row r="6777" spans="9:13" x14ac:dyDescent="0.25">
      <c r="I6777" s="134">
        <f t="shared" si="299"/>
        <v>0.73800000000000054</v>
      </c>
      <c r="J6777" s="134">
        <f>IF('2-E-Communication'!$AN$65="no","",ROUND($I6777,4))</f>
        <v>0.73799999999999999</v>
      </c>
      <c r="K6777" s="134">
        <f>IF('2-E-Communication'!$AN$66="no","",ROUND($I6777,4))</f>
        <v>0.73799999999999999</v>
      </c>
      <c r="L6777" s="134">
        <f>IF('2-E-Communication'!$AN$67="no","",ROUND($I6777,4))</f>
        <v>0.73799999999999999</v>
      </c>
      <c r="M6777" s="134">
        <f>IF('2-E-Communication'!$AN$68="no","",ROUND($I6777,4))</f>
        <v>0.73799999999999999</v>
      </c>
    </row>
    <row r="6778" spans="9:13" x14ac:dyDescent="0.25">
      <c r="I6778" s="134">
        <f t="shared" si="299"/>
        <v>0.73900000000000055</v>
      </c>
      <c r="J6778" s="134">
        <f>IF('2-E-Communication'!$AN$65="no","",ROUND($I6778,4))</f>
        <v>0.73899999999999999</v>
      </c>
      <c r="K6778" s="134">
        <f>IF('2-E-Communication'!$AN$66="no","",ROUND($I6778,4))</f>
        <v>0.73899999999999999</v>
      </c>
      <c r="L6778" s="134">
        <f>IF('2-E-Communication'!$AN$67="no","",ROUND($I6778,4))</f>
        <v>0.73899999999999999</v>
      </c>
      <c r="M6778" s="134">
        <f>IF('2-E-Communication'!$AN$68="no","",ROUND($I6778,4))</f>
        <v>0.73899999999999999</v>
      </c>
    </row>
    <row r="6779" spans="9:13" x14ac:dyDescent="0.25">
      <c r="I6779" s="134">
        <f t="shared" si="299"/>
        <v>0.74000000000000055</v>
      </c>
      <c r="J6779" s="134">
        <f>IF('2-E-Communication'!$AN$65="no","",ROUND($I6779,4))</f>
        <v>0.74</v>
      </c>
      <c r="K6779" s="134">
        <f>IF('2-E-Communication'!$AN$66="no","",ROUND($I6779,4))</f>
        <v>0.74</v>
      </c>
      <c r="L6779" s="134">
        <f>IF('2-E-Communication'!$AN$67="no","",ROUND($I6779,4))</f>
        <v>0.74</v>
      </c>
      <c r="M6779" s="134">
        <f>IF('2-E-Communication'!$AN$68="no","",ROUND($I6779,4))</f>
        <v>0.74</v>
      </c>
    </row>
    <row r="6780" spans="9:13" x14ac:dyDescent="0.25">
      <c r="I6780" s="134">
        <f t="shared" si="299"/>
        <v>0.74100000000000055</v>
      </c>
      <c r="J6780" s="134">
        <f>IF('2-E-Communication'!$AN$65="no","",ROUND($I6780,4))</f>
        <v>0.74099999999999999</v>
      </c>
      <c r="K6780" s="134">
        <f>IF('2-E-Communication'!$AN$66="no","",ROUND($I6780,4))</f>
        <v>0.74099999999999999</v>
      </c>
      <c r="L6780" s="134">
        <f>IF('2-E-Communication'!$AN$67="no","",ROUND($I6780,4))</f>
        <v>0.74099999999999999</v>
      </c>
      <c r="M6780" s="134">
        <f>IF('2-E-Communication'!$AN$68="no","",ROUND($I6780,4))</f>
        <v>0.74099999999999999</v>
      </c>
    </row>
    <row r="6781" spans="9:13" x14ac:dyDescent="0.25">
      <c r="I6781" s="134">
        <f t="shared" si="299"/>
        <v>0.74200000000000055</v>
      </c>
      <c r="J6781" s="134">
        <f>IF('2-E-Communication'!$AN$65="no","",ROUND($I6781,4))</f>
        <v>0.74199999999999999</v>
      </c>
      <c r="K6781" s="134">
        <f>IF('2-E-Communication'!$AN$66="no","",ROUND($I6781,4))</f>
        <v>0.74199999999999999</v>
      </c>
      <c r="L6781" s="134">
        <f>IF('2-E-Communication'!$AN$67="no","",ROUND($I6781,4))</f>
        <v>0.74199999999999999</v>
      </c>
      <c r="M6781" s="134">
        <f>IF('2-E-Communication'!$AN$68="no","",ROUND($I6781,4))</f>
        <v>0.74199999999999999</v>
      </c>
    </row>
    <row r="6782" spans="9:13" x14ac:dyDescent="0.25">
      <c r="I6782" s="134">
        <f t="shared" si="299"/>
        <v>0.74300000000000055</v>
      </c>
      <c r="J6782" s="134">
        <f>IF('2-E-Communication'!$AN$65="no","",ROUND($I6782,4))</f>
        <v>0.74299999999999999</v>
      </c>
      <c r="K6782" s="134">
        <f>IF('2-E-Communication'!$AN$66="no","",ROUND($I6782,4))</f>
        <v>0.74299999999999999</v>
      </c>
      <c r="L6782" s="134">
        <f>IF('2-E-Communication'!$AN$67="no","",ROUND($I6782,4))</f>
        <v>0.74299999999999999</v>
      </c>
      <c r="M6782" s="134">
        <f>IF('2-E-Communication'!$AN$68="no","",ROUND($I6782,4))</f>
        <v>0.74299999999999999</v>
      </c>
    </row>
    <row r="6783" spans="9:13" x14ac:dyDescent="0.25">
      <c r="I6783" s="134">
        <f t="shared" si="299"/>
        <v>0.74400000000000055</v>
      </c>
      <c r="J6783" s="134">
        <f>IF('2-E-Communication'!$AN$65="no","",ROUND($I6783,4))</f>
        <v>0.74399999999999999</v>
      </c>
      <c r="K6783" s="134">
        <f>IF('2-E-Communication'!$AN$66="no","",ROUND($I6783,4))</f>
        <v>0.74399999999999999</v>
      </c>
      <c r="L6783" s="134">
        <f>IF('2-E-Communication'!$AN$67="no","",ROUND($I6783,4))</f>
        <v>0.74399999999999999</v>
      </c>
      <c r="M6783" s="134">
        <f>IF('2-E-Communication'!$AN$68="no","",ROUND($I6783,4))</f>
        <v>0.74399999999999999</v>
      </c>
    </row>
    <row r="6784" spans="9:13" x14ac:dyDescent="0.25">
      <c r="I6784" s="134">
        <f t="shared" si="299"/>
        <v>0.74500000000000055</v>
      </c>
      <c r="J6784" s="134">
        <f>IF('2-E-Communication'!$AN$65="no","",ROUND($I6784,4))</f>
        <v>0.745</v>
      </c>
      <c r="K6784" s="134">
        <f>IF('2-E-Communication'!$AN$66="no","",ROUND($I6784,4))</f>
        <v>0.745</v>
      </c>
      <c r="L6784" s="134">
        <f>IF('2-E-Communication'!$AN$67="no","",ROUND($I6784,4))</f>
        <v>0.745</v>
      </c>
      <c r="M6784" s="134">
        <f>IF('2-E-Communication'!$AN$68="no","",ROUND($I6784,4))</f>
        <v>0.745</v>
      </c>
    </row>
    <row r="6785" spans="9:13" x14ac:dyDescent="0.25">
      <c r="I6785" s="134">
        <f t="shared" si="299"/>
        <v>0.74600000000000055</v>
      </c>
      <c r="J6785" s="134">
        <f>IF('2-E-Communication'!$AN$65="no","",ROUND($I6785,4))</f>
        <v>0.746</v>
      </c>
      <c r="K6785" s="134">
        <f>IF('2-E-Communication'!$AN$66="no","",ROUND($I6785,4))</f>
        <v>0.746</v>
      </c>
      <c r="L6785" s="134">
        <f>IF('2-E-Communication'!$AN$67="no","",ROUND($I6785,4))</f>
        <v>0.746</v>
      </c>
      <c r="M6785" s="134">
        <f>IF('2-E-Communication'!$AN$68="no","",ROUND($I6785,4))</f>
        <v>0.746</v>
      </c>
    </row>
    <row r="6786" spans="9:13" x14ac:dyDescent="0.25">
      <c r="I6786" s="134">
        <f t="shared" si="299"/>
        <v>0.74700000000000055</v>
      </c>
      <c r="J6786" s="134">
        <f>IF('2-E-Communication'!$AN$65="no","",ROUND($I6786,4))</f>
        <v>0.747</v>
      </c>
      <c r="K6786" s="134">
        <f>IF('2-E-Communication'!$AN$66="no","",ROUND($I6786,4))</f>
        <v>0.747</v>
      </c>
      <c r="L6786" s="134">
        <f>IF('2-E-Communication'!$AN$67="no","",ROUND($I6786,4))</f>
        <v>0.747</v>
      </c>
      <c r="M6786" s="134">
        <f>IF('2-E-Communication'!$AN$68="no","",ROUND($I6786,4))</f>
        <v>0.747</v>
      </c>
    </row>
    <row r="6787" spans="9:13" x14ac:dyDescent="0.25">
      <c r="I6787" s="134">
        <f t="shared" si="299"/>
        <v>0.74800000000000055</v>
      </c>
      <c r="J6787" s="134">
        <f>IF('2-E-Communication'!$AN$65="no","",ROUND($I6787,4))</f>
        <v>0.748</v>
      </c>
      <c r="K6787" s="134">
        <f>IF('2-E-Communication'!$AN$66="no","",ROUND($I6787,4))</f>
        <v>0.748</v>
      </c>
      <c r="L6787" s="134">
        <f>IF('2-E-Communication'!$AN$67="no","",ROUND($I6787,4))</f>
        <v>0.748</v>
      </c>
      <c r="M6787" s="134">
        <f>IF('2-E-Communication'!$AN$68="no","",ROUND($I6787,4))</f>
        <v>0.748</v>
      </c>
    </row>
    <row r="6788" spans="9:13" x14ac:dyDescent="0.25">
      <c r="I6788" s="134">
        <f t="shared" si="299"/>
        <v>0.74900000000000055</v>
      </c>
      <c r="J6788" s="134">
        <f>IF('2-E-Communication'!$AN$65="no","",ROUND($I6788,4))</f>
        <v>0.749</v>
      </c>
      <c r="K6788" s="134">
        <f>IF('2-E-Communication'!$AN$66="no","",ROUND($I6788,4))</f>
        <v>0.749</v>
      </c>
      <c r="L6788" s="134">
        <f>IF('2-E-Communication'!$AN$67="no","",ROUND($I6788,4))</f>
        <v>0.749</v>
      </c>
      <c r="M6788" s="134">
        <f>IF('2-E-Communication'!$AN$68="no","",ROUND($I6788,4))</f>
        <v>0.749</v>
      </c>
    </row>
    <row r="6789" spans="9:13" x14ac:dyDescent="0.25">
      <c r="I6789" s="134">
        <f t="shared" si="299"/>
        <v>0.75000000000000056</v>
      </c>
      <c r="J6789" s="134">
        <f>IF('2-E-Communication'!$AN$65="no","",ROUND($I6789,4))</f>
        <v>0.75</v>
      </c>
      <c r="K6789" s="134">
        <f>IF('2-E-Communication'!$AN$66="no","",ROUND($I6789,4))</f>
        <v>0.75</v>
      </c>
      <c r="L6789" s="134">
        <f>IF('2-E-Communication'!$AN$67="no","",ROUND($I6789,4))</f>
        <v>0.75</v>
      </c>
      <c r="M6789" s="134">
        <f>IF('2-E-Communication'!$AN$68="no","",ROUND($I6789,4))</f>
        <v>0.75</v>
      </c>
    </row>
    <row r="6790" spans="9:13" x14ac:dyDescent="0.25">
      <c r="I6790" s="134">
        <f t="shared" si="299"/>
        <v>0.75100000000000056</v>
      </c>
      <c r="J6790" s="134">
        <f>IF('2-E-Communication'!$AN$65="no","",ROUND($I6790,4))</f>
        <v>0.751</v>
      </c>
      <c r="K6790" s="134">
        <f>IF('2-E-Communication'!$AN$66="no","",ROUND($I6790,4))</f>
        <v>0.751</v>
      </c>
      <c r="L6790" s="134">
        <f>IF('2-E-Communication'!$AN$67="no","",ROUND($I6790,4))</f>
        <v>0.751</v>
      </c>
      <c r="M6790" s="134">
        <f>IF('2-E-Communication'!$AN$68="no","",ROUND($I6790,4))</f>
        <v>0.751</v>
      </c>
    </row>
    <row r="6791" spans="9:13" x14ac:dyDescent="0.25">
      <c r="I6791" s="134">
        <f t="shared" si="299"/>
        <v>0.75200000000000056</v>
      </c>
      <c r="J6791" s="134">
        <f>IF('2-E-Communication'!$AN$65="no","",ROUND($I6791,4))</f>
        <v>0.752</v>
      </c>
      <c r="K6791" s="134">
        <f>IF('2-E-Communication'!$AN$66="no","",ROUND($I6791,4))</f>
        <v>0.752</v>
      </c>
      <c r="L6791" s="134">
        <f>IF('2-E-Communication'!$AN$67="no","",ROUND($I6791,4))</f>
        <v>0.752</v>
      </c>
      <c r="M6791" s="134">
        <f>IF('2-E-Communication'!$AN$68="no","",ROUND($I6791,4))</f>
        <v>0.752</v>
      </c>
    </row>
    <row r="6792" spans="9:13" x14ac:dyDescent="0.25">
      <c r="I6792" s="134">
        <f t="shared" si="299"/>
        <v>0.75300000000000056</v>
      </c>
      <c r="J6792" s="134">
        <f>IF('2-E-Communication'!$AN$65="no","",ROUND($I6792,4))</f>
        <v>0.753</v>
      </c>
      <c r="K6792" s="134">
        <f>IF('2-E-Communication'!$AN$66="no","",ROUND($I6792,4))</f>
        <v>0.753</v>
      </c>
      <c r="L6792" s="134">
        <f>IF('2-E-Communication'!$AN$67="no","",ROUND($I6792,4))</f>
        <v>0.753</v>
      </c>
      <c r="M6792" s="134">
        <f>IF('2-E-Communication'!$AN$68="no","",ROUND($I6792,4))</f>
        <v>0.753</v>
      </c>
    </row>
    <row r="6793" spans="9:13" x14ac:dyDescent="0.25">
      <c r="I6793" s="134">
        <f t="shared" si="299"/>
        <v>0.75400000000000056</v>
      </c>
      <c r="J6793" s="134">
        <f>IF('2-E-Communication'!$AN$65="no","",ROUND($I6793,4))</f>
        <v>0.754</v>
      </c>
      <c r="K6793" s="134">
        <f>IF('2-E-Communication'!$AN$66="no","",ROUND($I6793,4))</f>
        <v>0.754</v>
      </c>
      <c r="L6793" s="134">
        <f>IF('2-E-Communication'!$AN$67="no","",ROUND($I6793,4))</f>
        <v>0.754</v>
      </c>
      <c r="M6793" s="134">
        <f>IF('2-E-Communication'!$AN$68="no","",ROUND($I6793,4))</f>
        <v>0.754</v>
      </c>
    </row>
    <row r="6794" spans="9:13" x14ac:dyDescent="0.25">
      <c r="I6794" s="134">
        <f t="shared" si="299"/>
        <v>0.75500000000000056</v>
      </c>
      <c r="J6794" s="134">
        <f>IF('2-E-Communication'!$AN$65="no","",ROUND($I6794,4))</f>
        <v>0.755</v>
      </c>
      <c r="K6794" s="134">
        <f>IF('2-E-Communication'!$AN$66="no","",ROUND($I6794,4))</f>
        <v>0.755</v>
      </c>
      <c r="L6794" s="134">
        <f>IF('2-E-Communication'!$AN$67="no","",ROUND($I6794,4))</f>
        <v>0.755</v>
      </c>
      <c r="M6794" s="134">
        <f>IF('2-E-Communication'!$AN$68="no","",ROUND($I6794,4))</f>
        <v>0.755</v>
      </c>
    </row>
    <row r="6795" spans="9:13" x14ac:dyDescent="0.25">
      <c r="I6795" s="134">
        <f t="shared" si="299"/>
        <v>0.75600000000000056</v>
      </c>
      <c r="J6795" s="134">
        <f>IF('2-E-Communication'!$AN$65="no","",ROUND($I6795,4))</f>
        <v>0.75600000000000001</v>
      </c>
      <c r="K6795" s="134">
        <f>IF('2-E-Communication'!$AN$66="no","",ROUND($I6795,4))</f>
        <v>0.75600000000000001</v>
      </c>
      <c r="L6795" s="134">
        <f>IF('2-E-Communication'!$AN$67="no","",ROUND($I6795,4))</f>
        <v>0.75600000000000001</v>
      </c>
      <c r="M6795" s="134">
        <f>IF('2-E-Communication'!$AN$68="no","",ROUND($I6795,4))</f>
        <v>0.75600000000000001</v>
      </c>
    </row>
    <row r="6796" spans="9:13" x14ac:dyDescent="0.25">
      <c r="I6796" s="134">
        <f t="shared" si="299"/>
        <v>0.75700000000000056</v>
      </c>
      <c r="J6796" s="134">
        <f>IF('2-E-Communication'!$AN$65="no","",ROUND($I6796,4))</f>
        <v>0.75700000000000001</v>
      </c>
      <c r="K6796" s="134">
        <f>IF('2-E-Communication'!$AN$66="no","",ROUND($I6796,4))</f>
        <v>0.75700000000000001</v>
      </c>
      <c r="L6796" s="134">
        <f>IF('2-E-Communication'!$AN$67="no","",ROUND($I6796,4))</f>
        <v>0.75700000000000001</v>
      </c>
      <c r="M6796" s="134">
        <f>IF('2-E-Communication'!$AN$68="no","",ROUND($I6796,4))</f>
        <v>0.75700000000000001</v>
      </c>
    </row>
    <row r="6797" spans="9:13" x14ac:dyDescent="0.25">
      <c r="I6797" s="134">
        <f t="shared" si="299"/>
        <v>0.75800000000000056</v>
      </c>
      <c r="J6797" s="134">
        <f>IF('2-E-Communication'!$AN$65="no","",ROUND($I6797,4))</f>
        <v>0.75800000000000001</v>
      </c>
      <c r="K6797" s="134">
        <f>IF('2-E-Communication'!$AN$66="no","",ROUND($I6797,4))</f>
        <v>0.75800000000000001</v>
      </c>
      <c r="L6797" s="134">
        <f>IF('2-E-Communication'!$AN$67="no","",ROUND($I6797,4))</f>
        <v>0.75800000000000001</v>
      </c>
      <c r="M6797" s="134">
        <f>IF('2-E-Communication'!$AN$68="no","",ROUND($I6797,4))</f>
        <v>0.75800000000000001</v>
      </c>
    </row>
    <row r="6798" spans="9:13" x14ac:dyDescent="0.25">
      <c r="I6798" s="134">
        <f t="shared" si="299"/>
        <v>0.75900000000000056</v>
      </c>
      <c r="J6798" s="134">
        <f>IF('2-E-Communication'!$AN$65="no","",ROUND($I6798,4))</f>
        <v>0.75900000000000001</v>
      </c>
      <c r="K6798" s="134">
        <f>IF('2-E-Communication'!$AN$66="no","",ROUND($I6798,4))</f>
        <v>0.75900000000000001</v>
      </c>
      <c r="L6798" s="134">
        <f>IF('2-E-Communication'!$AN$67="no","",ROUND($I6798,4))</f>
        <v>0.75900000000000001</v>
      </c>
      <c r="M6798" s="134">
        <f>IF('2-E-Communication'!$AN$68="no","",ROUND($I6798,4))</f>
        <v>0.75900000000000001</v>
      </c>
    </row>
    <row r="6799" spans="9:13" x14ac:dyDescent="0.25">
      <c r="I6799" s="134">
        <f t="shared" si="299"/>
        <v>0.76000000000000056</v>
      </c>
      <c r="J6799" s="134">
        <f>IF('2-E-Communication'!$AN$65="no","",ROUND($I6799,4))</f>
        <v>0.76</v>
      </c>
      <c r="K6799" s="134">
        <f>IF('2-E-Communication'!$AN$66="no","",ROUND($I6799,4))</f>
        <v>0.76</v>
      </c>
      <c r="L6799" s="134">
        <f>IF('2-E-Communication'!$AN$67="no","",ROUND($I6799,4))</f>
        <v>0.76</v>
      </c>
      <c r="M6799" s="134">
        <f>IF('2-E-Communication'!$AN$68="no","",ROUND($I6799,4))</f>
        <v>0.76</v>
      </c>
    </row>
    <row r="6800" spans="9:13" x14ac:dyDescent="0.25">
      <c r="I6800" s="134">
        <f t="shared" ref="I6800:I6863" si="300">I6799+0.001</f>
        <v>0.76100000000000056</v>
      </c>
      <c r="J6800" s="134">
        <f>IF('2-E-Communication'!$AN$65="no","",ROUND($I6800,4))</f>
        <v>0.76100000000000001</v>
      </c>
      <c r="K6800" s="134">
        <f>IF('2-E-Communication'!$AN$66="no","",ROUND($I6800,4))</f>
        <v>0.76100000000000001</v>
      </c>
      <c r="L6800" s="134">
        <f>IF('2-E-Communication'!$AN$67="no","",ROUND($I6800,4))</f>
        <v>0.76100000000000001</v>
      </c>
      <c r="M6800" s="134">
        <f>IF('2-E-Communication'!$AN$68="no","",ROUND($I6800,4))</f>
        <v>0.76100000000000001</v>
      </c>
    </row>
    <row r="6801" spans="9:13" x14ac:dyDescent="0.25">
      <c r="I6801" s="134">
        <f t="shared" si="300"/>
        <v>0.76200000000000057</v>
      </c>
      <c r="J6801" s="134">
        <f>IF('2-E-Communication'!$AN$65="no","",ROUND($I6801,4))</f>
        <v>0.76200000000000001</v>
      </c>
      <c r="K6801" s="134">
        <f>IF('2-E-Communication'!$AN$66="no","",ROUND($I6801,4))</f>
        <v>0.76200000000000001</v>
      </c>
      <c r="L6801" s="134">
        <f>IF('2-E-Communication'!$AN$67="no","",ROUND($I6801,4))</f>
        <v>0.76200000000000001</v>
      </c>
      <c r="M6801" s="134">
        <f>IF('2-E-Communication'!$AN$68="no","",ROUND($I6801,4))</f>
        <v>0.76200000000000001</v>
      </c>
    </row>
    <row r="6802" spans="9:13" x14ac:dyDescent="0.25">
      <c r="I6802" s="134">
        <f t="shared" si="300"/>
        <v>0.76300000000000057</v>
      </c>
      <c r="J6802" s="134">
        <f>IF('2-E-Communication'!$AN$65="no","",ROUND($I6802,4))</f>
        <v>0.76300000000000001</v>
      </c>
      <c r="K6802" s="134">
        <f>IF('2-E-Communication'!$AN$66="no","",ROUND($I6802,4))</f>
        <v>0.76300000000000001</v>
      </c>
      <c r="L6802" s="134">
        <f>IF('2-E-Communication'!$AN$67="no","",ROUND($I6802,4))</f>
        <v>0.76300000000000001</v>
      </c>
      <c r="M6802" s="134">
        <f>IF('2-E-Communication'!$AN$68="no","",ROUND($I6802,4))</f>
        <v>0.76300000000000001</v>
      </c>
    </row>
    <row r="6803" spans="9:13" x14ac:dyDescent="0.25">
      <c r="I6803" s="134">
        <f t="shared" si="300"/>
        <v>0.76400000000000057</v>
      </c>
      <c r="J6803" s="134">
        <f>IF('2-E-Communication'!$AN$65="no","",ROUND($I6803,4))</f>
        <v>0.76400000000000001</v>
      </c>
      <c r="K6803" s="134">
        <f>IF('2-E-Communication'!$AN$66="no","",ROUND($I6803,4))</f>
        <v>0.76400000000000001</v>
      </c>
      <c r="L6803" s="134">
        <f>IF('2-E-Communication'!$AN$67="no","",ROUND($I6803,4))</f>
        <v>0.76400000000000001</v>
      </c>
      <c r="M6803" s="134">
        <f>IF('2-E-Communication'!$AN$68="no","",ROUND($I6803,4))</f>
        <v>0.76400000000000001</v>
      </c>
    </row>
    <row r="6804" spans="9:13" x14ac:dyDescent="0.25">
      <c r="I6804" s="134">
        <f t="shared" si="300"/>
        <v>0.76500000000000057</v>
      </c>
      <c r="J6804" s="134">
        <f>IF('2-E-Communication'!$AN$65="no","",ROUND($I6804,4))</f>
        <v>0.76500000000000001</v>
      </c>
      <c r="K6804" s="134">
        <f>IF('2-E-Communication'!$AN$66="no","",ROUND($I6804,4))</f>
        <v>0.76500000000000001</v>
      </c>
      <c r="L6804" s="134">
        <f>IF('2-E-Communication'!$AN$67="no","",ROUND($I6804,4))</f>
        <v>0.76500000000000001</v>
      </c>
      <c r="M6804" s="134">
        <f>IF('2-E-Communication'!$AN$68="no","",ROUND($I6804,4))</f>
        <v>0.76500000000000001</v>
      </c>
    </row>
    <row r="6805" spans="9:13" x14ac:dyDescent="0.25">
      <c r="I6805" s="134">
        <f t="shared" si="300"/>
        <v>0.76600000000000057</v>
      </c>
      <c r="J6805" s="134">
        <f>IF('2-E-Communication'!$AN$65="no","",ROUND($I6805,4))</f>
        <v>0.76600000000000001</v>
      </c>
      <c r="K6805" s="134">
        <f>IF('2-E-Communication'!$AN$66="no","",ROUND($I6805,4))</f>
        <v>0.76600000000000001</v>
      </c>
      <c r="L6805" s="134">
        <f>IF('2-E-Communication'!$AN$67="no","",ROUND($I6805,4))</f>
        <v>0.76600000000000001</v>
      </c>
      <c r="M6805" s="134">
        <f>IF('2-E-Communication'!$AN$68="no","",ROUND($I6805,4))</f>
        <v>0.76600000000000001</v>
      </c>
    </row>
    <row r="6806" spans="9:13" x14ac:dyDescent="0.25">
      <c r="I6806" s="134">
        <f t="shared" si="300"/>
        <v>0.76700000000000057</v>
      </c>
      <c r="J6806" s="134">
        <f>IF('2-E-Communication'!$AN$65="no","",ROUND($I6806,4))</f>
        <v>0.76700000000000002</v>
      </c>
      <c r="K6806" s="134">
        <f>IF('2-E-Communication'!$AN$66="no","",ROUND($I6806,4))</f>
        <v>0.76700000000000002</v>
      </c>
      <c r="L6806" s="134">
        <f>IF('2-E-Communication'!$AN$67="no","",ROUND($I6806,4))</f>
        <v>0.76700000000000002</v>
      </c>
      <c r="M6806" s="134">
        <f>IF('2-E-Communication'!$AN$68="no","",ROUND($I6806,4))</f>
        <v>0.76700000000000002</v>
      </c>
    </row>
    <row r="6807" spans="9:13" x14ac:dyDescent="0.25">
      <c r="I6807" s="134">
        <f t="shared" si="300"/>
        <v>0.76800000000000057</v>
      </c>
      <c r="J6807" s="134">
        <f>IF('2-E-Communication'!$AN$65="no","",ROUND($I6807,4))</f>
        <v>0.76800000000000002</v>
      </c>
      <c r="K6807" s="134">
        <f>IF('2-E-Communication'!$AN$66="no","",ROUND($I6807,4))</f>
        <v>0.76800000000000002</v>
      </c>
      <c r="L6807" s="134">
        <f>IF('2-E-Communication'!$AN$67="no","",ROUND($I6807,4))</f>
        <v>0.76800000000000002</v>
      </c>
      <c r="M6807" s="134">
        <f>IF('2-E-Communication'!$AN$68="no","",ROUND($I6807,4))</f>
        <v>0.76800000000000002</v>
      </c>
    </row>
    <row r="6808" spans="9:13" x14ac:dyDescent="0.25">
      <c r="I6808" s="134">
        <f t="shared" si="300"/>
        <v>0.76900000000000057</v>
      </c>
      <c r="J6808" s="134">
        <f>IF('2-E-Communication'!$AN$65="no","",ROUND($I6808,4))</f>
        <v>0.76900000000000002</v>
      </c>
      <c r="K6808" s="134">
        <f>IF('2-E-Communication'!$AN$66="no","",ROUND($I6808,4))</f>
        <v>0.76900000000000002</v>
      </c>
      <c r="L6808" s="134">
        <f>IF('2-E-Communication'!$AN$67="no","",ROUND($I6808,4))</f>
        <v>0.76900000000000002</v>
      </c>
      <c r="M6808" s="134">
        <f>IF('2-E-Communication'!$AN$68="no","",ROUND($I6808,4))</f>
        <v>0.76900000000000002</v>
      </c>
    </row>
    <row r="6809" spans="9:13" x14ac:dyDescent="0.25">
      <c r="I6809" s="134">
        <f t="shared" si="300"/>
        <v>0.77000000000000057</v>
      </c>
      <c r="J6809" s="134">
        <f>IF('2-E-Communication'!$AN$65="no","",ROUND($I6809,4))</f>
        <v>0.77</v>
      </c>
      <c r="K6809" s="134">
        <f>IF('2-E-Communication'!$AN$66="no","",ROUND($I6809,4))</f>
        <v>0.77</v>
      </c>
      <c r="L6809" s="134">
        <f>IF('2-E-Communication'!$AN$67="no","",ROUND($I6809,4))</f>
        <v>0.77</v>
      </c>
      <c r="M6809" s="134">
        <f>IF('2-E-Communication'!$AN$68="no","",ROUND($I6809,4))</f>
        <v>0.77</v>
      </c>
    </row>
    <row r="6810" spans="9:13" x14ac:dyDescent="0.25">
      <c r="I6810" s="134">
        <f t="shared" si="300"/>
        <v>0.77100000000000057</v>
      </c>
      <c r="J6810" s="134">
        <f>IF('2-E-Communication'!$AN$65="no","",ROUND($I6810,4))</f>
        <v>0.77100000000000002</v>
      </c>
      <c r="K6810" s="134">
        <f>IF('2-E-Communication'!$AN$66="no","",ROUND($I6810,4))</f>
        <v>0.77100000000000002</v>
      </c>
      <c r="L6810" s="134">
        <f>IF('2-E-Communication'!$AN$67="no","",ROUND($I6810,4))</f>
        <v>0.77100000000000002</v>
      </c>
      <c r="M6810" s="134">
        <f>IF('2-E-Communication'!$AN$68="no","",ROUND($I6810,4))</f>
        <v>0.77100000000000002</v>
      </c>
    </row>
    <row r="6811" spans="9:13" x14ac:dyDescent="0.25">
      <c r="I6811" s="134">
        <f t="shared" si="300"/>
        <v>0.77200000000000057</v>
      </c>
      <c r="J6811" s="134">
        <f>IF('2-E-Communication'!$AN$65="no","",ROUND($I6811,4))</f>
        <v>0.77200000000000002</v>
      </c>
      <c r="K6811" s="134">
        <f>IF('2-E-Communication'!$AN$66="no","",ROUND($I6811,4))</f>
        <v>0.77200000000000002</v>
      </c>
      <c r="L6811" s="134">
        <f>IF('2-E-Communication'!$AN$67="no","",ROUND($I6811,4))</f>
        <v>0.77200000000000002</v>
      </c>
      <c r="M6811" s="134">
        <f>IF('2-E-Communication'!$AN$68="no","",ROUND($I6811,4))</f>
        <v>0.77200000000000002</v>
      </c>
    </row>
    <row r="6812" spans="9:13" x14ac:dyDescent="0.25">
      <c r="I6812" s="134">
        <f t="shared" si="300"/>
        <v>0.77300000000000058</v>
      </c>
      <c r="J6812" s="134">
        <f>IF('2-E-Communication'!$AN$65="no","",ROUND($I6812,4))</f>
        <v>0.77300000000000002</v>
      </c>
      <c r="K6812" s="134">
        <f>IF('2-E-Communication'!$AN$66="no","",ROUND($I6812,4))</f>
        <v>0.77300000000000002</v>
      </c>
      <c r="L6812" s="134">
        <f>IF('2-E-Communication'!$AN$67="no","",ROUND($I6812,4))</f>
        <v>0.77300000000000002</v>
      </c>
      <c r="M6812" s="134">
        <f>IF('2-E-Communication'!$AN$68="no","",ROUND($I6812,4))</f>
        <v>0.77300000000000002</v>
      </c>
    </row>
    <row r="6813" spans="9:13" x14ac:dyDescent="0.25">
      <c r="I6813" s="134">
        <f t="shared" si="300"/>
        <v>0.77400000000000058</v>
      </c>
      <c r="J6813" s="134">
        <f>IF('2-E-Communication'!$AN$65="no","",ROUND($I6813,4))</f>
        <v>0.77400000000000002</v>
      </c>
      <c r="K6813" s="134">
        <f>IF('2-E-Communication'!$AN$66="no","",ROUND($I6813,4))</f>
        <v>0.77400000000000002</v>
      </c>
      <c r="L6813" s="134">
        <f>IF('2-E-Communication'!$AN$67="no","",ROUND($I6813,4))</f>
        <v>0.77400000000000002</v>
      </c>
      <c r="M6813" s="134">
        <f>IF('2-E-Communication'!$AN$68="no","",ROUND($I6813,4))</f>
        <v>0.77400000000000002</v>
      </c>
    </row>
    <row r="6814" spans="9:13" x14ac:dyDescent="0.25">
      <c r="I6814" s="134">
        <f t="shared" si="300"/>
        <v>0.77500000000000058</v>
      </c>
      <c r="J6814" s="134">
        <f>IF('2-E-Communication'!$AN$65="no","",ROUND($I6814,4))</f>
        <v>0.77500000000000002</v>
      </c>
      <c r="K6814" s="134">
        <f>IF('2-E-Communication'!$AN$66="no","",ROUND($I6814,4))</f>
        <v>0.77500000000000002</v>
      </c>
      <c r="L6814" s="134">
        <f>IF('2-E-Communication'!$AN$67="no","",ROUND($I6814,4))</f>
        <v>0.77500000000000002</v>
      </c>
      <c r="M6814" s="134">
        <f>IF('2-E-Communication'!$AN$68="no","",ROUND($I6814,4))</f>
        <v>0.77500000000000002</v>
      </c>
    </row>
    <row r="6815" spans="9:13" x14ac:dyDescent="0.25">
      <c r="I6815" s="134">
        <f t="shared" si="300"/>
        <v>0.77600000000000058</v>
      </c>
      <c r="J6815" s="134">
        <f>IF('2-E-Communication'!$AN$65="no","",ROUND($I6815,4))</f>
        <v>0.77600000000000002</v>
      </c>
      <c r="K6815" s="134">
        <f>IF('2-E-Communication'!$AN$66="no","",ROUND($I6815,4))</f>
        <v>0.77600000000000002</v>
      </c>
      <c r="L6815" s="134">
        <f>IF('2-E-Communication'!$AN$67="no","",ROUND($I6815,4))</f>
        <v>0.77600000000000002</v>
      </c>
      <c r="M6815" s="134">
        <f>IF('2-E-Communication'!$AN$68="no","",ROUND($I6815,4))</f>
        <v>0.77600000000000002</v>
      </c>
    </row>
    <row r="6816" spans="9:13" x14ac:dyDescent="0.25">
      <c r="I6816" s="134">
        <f t="shared" si="300"/>
        <v>0.77700000000000058</v>
      </c>
      <c r="J6816" s="134">
        <f>IF('2-E-Communication'!$AN$65="no","",ROUND($I6816,4))</f>
        <v>0.77700000000000002</v>
      </c>
      <c r="K6816" s="134">
        <f>IF('2-E-Communication'!$AN$66="no","",ROUND($I6816,4))</f>
        <v>0.77700000000000002</v>
      </c>
      <c r="L6816" s="134">
        <f>IF('2-E-Communication'!$AN$67="no","",ROUND($I6816,4))</f>
        <v>0.77700000000000002</v>
      </c>
      <c r="M6816" s="134">
        <f>IF('2-E-Communication'!$AN$68="no","",ROUND($I6816,4))</f>
        <v>0.77700000000000002</v>
      </c>
    </row>
    <row r="6817" spans="9:13" x14ac:dyDescent="0.25">
      <c r="I6817" s="134">
        <f t="shared" si="300"/>
        <v>0.77800000000000058</v>
      </c>
      <c r="J6817" s="134">
        <f>IF('2-E-Communication'!$AN$65="no","",ROUND($I6817,4))</f>
        <v>0.77800000000000002</v>
      </c>
      <c r="K6817" s="134">
        <f>IF('2-E-Communication'!$AN$66="no","",ROUND($I6817,4))</f>
        <v>0.77800000000000002</v>
      </c>
      <c r="L6817" s="134">
        <f>IF('2-E-Communication'!$AN$67="no","",ROUND($I6817,4))</f>
        <v>0.77800000000000002</v>
      </c>
      <c r="M6817" s="134">
        <f>IF('2-E-Communication'!$AN$68="no","",ROUND($I6817,4))</f>
        <v>0.77800000000000002</v>
      </c>
    </row>
    <row r="6818" spans="9:13" x14ac:dyDescent="0.25">
      <c r="I6818" s="134">
        <f t="shared" si="300"/>
        <v>0.77900000000000058</v>
      </c>
      <c r="J6818" s="134">
        <f>IF('2-E-Communication'!$AN$65="no","",ROUND($I6818,4))</f>
        <v>0.77900000000000003</v>
      </c>
      <c r="K6818" s="134">
        <f>IF('2-E-Communication'!$AN$66="no","",ROUND($I6818,4))</f>
        <v>0.77900000000000003</v>
      </c>
      <c r="L6818" s="134">
        <f>IF('2-E-Communication'!$AN$67="no","",ROUND($I6818,4))</f>
        <v>0.77900000000000003</v>
      </c>
      <c r="M6818" s="134">
        <f>IF('2-E-Communication'!$AN$68="no","",ROUND($I6818,4))</f>
        <v>0.77900000000000003</v>
      </c>
    </row>
    <row r="6819" spans="9:13" x14ac:dyDescent="0.25">
      <c r="I6819" s="134">
        <f t="shared" si="300"/>
        <v>0.78000000000000058</v>
      </c>
      <c r="J6819" s="134">
        <f>IF('2-E-Communication'!$AN$65="no","",ROUND($I6819,4))</f>
        <v>0.78</v>
      </c>
      <c r="K6819" s="134">
        <f>IF('2-E-Communication'!$AN$66="no","",ROUND($I6819,4))</f>
        <v>0.78</v>
      </c>
      <c r="L6819" s="134">
        <f>IF('2-E-Communication'!$AN$67="no","",ROUND($I6819,4))</f>
        <v>0.78</v>
      </c>
      <c r="M6819" s="134">
        <f>IF('2-E-Communication'!$AN$68="no","",ROUND($I6819,4))</f>
        <v>0.78</v>
      </c>
    </row>
    <row r="6820" spans="9:13" x14ac:dyDescent="0.25">
      <c r="I6820" s="134">
        <f t="shared" si="300"/>
        <v>0.78100000000000058</v>
      </c>
      <c r="J6820" s="134">
        <f>IF('2-E-Communication'!$AN$65="no","",ROUND($I6820,4))</f>
        <v>0.78100000000000003</v>
      </c>
      <c r="K6820" s="134">
        <f>IF('2-E-Communication'!$AN$66="no","",ROUND($I6820,4))</f>
        <v>0.78100000000000003</v>
      </c>
      <c r="L6820" s="134">
        <f>IF('2-E-Communication'!$AN$67="no","",ROUND($I6820,4))</f>
        <v>0.78100000000000003</v>
      </c>
      <c r="M6820" s="134">
        <f>IF('2-E-Communication'!$AN$68="no","",ROUND($I6820,4))</f>
        <v>0.78100000000000003</v>
      </c>
    </row>
    <row r="6821" spans="9:13" x14ac:dyDescent="0.25">
      <c r="I6821" s="134">
        <f t="shared" si="300"/>
        <v>0.78200000000000058</v>
      </c>
      <c r="J6821" s="134">
        <f>IF('2-E-Communication'!$AN$65="no","",ROUND($I6821,4))</f>
        <v>0.78200000000000003</v>
      </c>
      <c r="K6821" s="134">
        <f>IF('2-E-Communication'!$AN$66="no","",ROUND($I6821,4))</f>
        <v>0.78200000000000003</v>
      </c>
      <c r="L6821" s="134">
        <f>IF('2-E-Communication'!$AN$67="no","",ROUND($I6821,4))</f>
        <v>0.78200000000000003</v>
      </c>
      <c r="M6821" s="134">
        <f>IF('2-E-Communication'!$AN$68="no","",ROUND($I6821,4))</f>
        <v>0.78200000000000003</v>
      </c>
    </row>
    <row r="6822" spans="9:13" x14ac:dyDescent="0.25">
      <c r="I6822" s="134">
        <f t="shared" si="300"/>
        <v>0.78300000000000058</v>
      </c>
      <c r="J6822" s="134">
        <f>IF('2-E-Communication'!$AN$65="no","",ROUND($I6822,4))</f>
        <v>0.78300000000000003</v>
      </c>
      <c r="K6822" s="134">
        <f>IF('2-E-Communication'!$AN$66="no","",ROUND($I6822,4))</f>
        <v>0.78300000000000003</v>
      </c>
      <c r="L6822" s="134">
        <f>IF('2-E-Communication'!$AN$67="no","",ROUND($I6822,4))</f>
        <v>0.78300000000000003</v>
      </c>
      <c r="M6822" s="134">
        <f>IF('2-E-Communication'!$AN$68="no","",ROUND($I6822,4))</f>
        <v>0.78300000000000003</v>
      </c>
    </row>
    <row r="6823" spans="9:13" x14ac:dyDescent="0.25">
      <c r="I6823" s="134">
        <f t="shared" si="300"/>
        <v>0.78400000000000059</v>
      </c>
      <c r="J6823" s="134">
        <f>IF('2-E-Communication'!$AN$65="no","",ROUND($I6823,4))</f>
        <v>0.78400000000000003</v>
      </c>
      <c r="K6823" s="134">
        <f>IF('2-E-Communication'!$AN$66="no","",ROUND($I6823,4))</f>
        <v>0.78400000000000003</v>
      </c>
      <c r="L6823" s="134">
        <f>IF('2-E-Communication'!$AN$67="no","",ROUND($I6823,4))</f>
        <v>0.78400000000000003</v>
      </c>
      <c r="M6823" s="134">
        <f>IF('2-E-Communication'!$AN$68="no","",ROUND($I6823,4))</f>
        <v>0.78400000000000003</v>
      </c>
    </row>
    <row r="6824" spans="9:13" x14ac:dyDescent="0.25">
      <c r="I6824" s="134">
        <f t="shared" si="300"/>
        <v>0.78500000000000059</v>
      </c>
      <c r="J6824" s="134">
        <f>IF('2-E-Communication'!$AN$65="no","",ROUND($I6824,4))</f>
        <v>0.78500000000000003</v>
      </c>
      <c r="K6824" s="134">
        <f>IF('2-E-Communication'!$AN$66="no","",ROUND($I6824,4))</f>
        <v>0.78500000000000003</v>
      </c>
      <c r="L6824" s="134">
        <f>IF('2-E-Communication'!$AN$67="no","",ROUND($I6824,4))</f>
        <v>0.78500000000000003</v>
      </c>
      <c r="M6824" s="134">
        <f>IF('2-E-Communication'!$AN$68="no","",ROUND($I6824,4))</f>
        <v>0.78500000000000003</v>
      </c>
    </row>
    <row r="6825" spans="9:13" x14ac:dyDescent="0.25">
      <c r="I6825" s="134">
        <f t="shared" si="300"/>
        <v>0.78600000000000059</v>
      </c>
      <c r="J6825" s="134">
        <f>IF('2-E-Communication'!$AN$65="no","",ROUND($I6825,4))</f>
        <v>0.78600000000000003</v>
      </c>
      <c r="K6825" s="134">
        <f>IF('2-E-Communication'!$AN$66="no","",ROUND($I6825,4))</f>
        <v>0.78600000000000003</v>
      </c>
      <c r="L6825" s="134">
        <f>IF('2-E-Communication'!$AN$67="no","",ROUND($I6825,4))</f>
        <v>0.78600000000000003</v>
      </c>
      <c r="M6825" s="134">
        <f>IF('2-E-Communication'!$AN$68="no","",ROUND($I6825,4))</f>
        <v>0.78600000000000003</v>
      </c>
    </row>
    <row r="6826" spans="9:13" x14ac:dyDescent="0.25">
      <c r="I6826" s="134">
        <f t="shared" si="300"/>
        <v>0.78700000000000059</v>
      </c>
      <c r="J6826" s="134">
        <f>IF('2-E-Communication'!$AN$65="no","",ROUND($I6826,4))</f>
        <v>0.78700000000000003</v>
      </c>
      <c r="K6826" s="134">
        <f>IF('2-E-Communication'!$AN$66="no","",ROUND($I6826,4))</f>
        <v>0.78700000000000003</v>
      </c>
      <c r="L6826" s="134">
        <f>IF('2-E-Communication'!$AN$67="no","",ROUND($I6826,4))</f>
        <v>0.78700000000000003</v>
      </c>
      <c r="M6826" s="134">
        <f>IF('2-E-Communication'!$AN$68="no","",ROUND($I6826,4))</f>
        <v>0.78700000000000003</v>
      </c>
    </row>
    <row r="6827" spans="9:13" x14ac:dyDescent="0.25">
      <c r="I6827" s="134">
        <f t="shared" si="300"/>
        <v>0.78800000000000059</v>
      </c>
      <c r="J6827" s="134">
        <f>IF('2-E-Communication'!$AN$65="no","",ROUND($I6827,4))</f>
        <v>0.78800000000000003</v>
      </c>
      <c r="K6827" s="134">
        <f>IF('2-E-Communication'!$AN$66="no","",ROUND($I6827,4))</f>
        <v>0.78800000000000003</v>
      </c>
      <c r="L6827" s="134">
        <f>IF('2-E-Communication'!$AN$67="no","",ROUND($I6827,4))</f>
        <v>0.78800000000000003</v>
      </c>
      <c r="M6827" s="134">
        <f>IF('2-E-Communication'!$AN$68="no","",ROUND($I6827,4))</f>
        <v>0.78800000000000003</v>
      </c>
    </row>
    <row r="6828" spans="9:13" x14ac:dyDescent="0.25">
      <c r="I6828" s="134">
        <f t="shared" si="300"/>
        <v>0.78900000000000059</v>
      </c>
      <c r="J6828" s="134">
        <f>IF('2-E-Communication'!$AN$65="no","",ROUND($I6828,4))</f>
        <v>0.78900000000000003</v>
      </c>
      <c r="K6828" s="134">
        <f>IF('2-E-Communication'!$AN$66="no","",ROUND($I6828,4))</f>
        <v>0.78900000000000003</v>
      </c>
      <c r="L6828" s="134">
        <f>IF('2-E-Communication'!$AN$67="no","",ROUND($I6828,4))</f>
        <v>0.78900000000000003</v>
      </c>
      <c r="M6828" s="134">
        <f>IF('2-E-Communication'!$AN$68="no","",ROUND($I6828,4))</f>
        <v>0.78900000000000003</v>
      </c>
    </row>
    <row r="6829" spans="9:13" x14ac:dyDescent="0.25">
      <c r="I6829" s="134">
        <f t="shared" si="300"/>
        <v>0.79000000000000059</v>
      </c>
      <c r="J6829" s="134">
        <f>IF('2-E-Communication'!$AN$65="no","",ROUND($I6829,4))</f>
        <v>0.79</v>
      </c>
      <c r="K6829" s="134">
        <f>IF('2-E-Communication'!$AN$66="no","",ROUND($I6829,4))</f>
        <v>0.79</v>
      </c>
      <c r="L6829" s="134">
        <f>IF('2-E-Communication'!$AN$67="no","",ROUND($I6829,4))</f>
        <v>0.79</v>
      </c>
      <c r="M6829" s="134">
        <f>IF('2-E-Communication'!$AN$68="no","",ROUND($I6829,4))</f>
        <v>0.79</v>
      </c>
    </row>
    <row r="6830" spans="9:13" x14ac:dyDescent="0.25">
      <c r="I6830" s="134">
        <f t="shared" si="300"/>
        <v>0.79100000000000059</v>
      </c>
      <c r="J6830" s="134">
        <f>IF('2-E-Communication'!$AN$65="no","",ROUND($I6830,4))</f>
        <v>0.79100000000000004</v>
      </c>
      <c r="K6830" s="134">
        <f>IF('2-E-Communication'!$AN$66="no","",ROUND($I6830,4))</f>
        <v>0.79100000000000004</v>
      </c>
      <c r="L6830" s="134">
        <f>IF('2-E-Communication'!$AN$67="no","",ROUND($I6830,4))</f>
        <v>0.79100000000000004</v>
      </c>
      <c r="M6830" s="134">
        <f>IF('2-E-Communication'!$AN$68="no","",ROUND($I6830,4))</f>
        <v>0.79100000000000004</v>
      </c>
    </row>
    <row r="6831" spans="9:13" x14ac:dyDescent="0.25">
      <c r="I6831" s="134">
        <f t="shared" si="300"/>
        <v>0.79200000000000059</v>
      </c>
      <c r="J6831" s="134">
        <f>IF('2-E-Communication'!$AN$65="no","",ROUND($I6831,4))</f>
        <v>0.79200000000000004</v>
      </c>
      <c r="K6831" s="134">
        <f>IF('2-E-Communication'!$AN$66="no","",ROUND($I6831,4))</f>
        <v>0.79200000000000004</v>
      </c>
      <c r="L6831" s="134">
        <f>IF('2-E-Communication'!$AN$67="no","",ROUND($I6831,4))</f>
        <v>0.79200000000000004</v>
      </c>
      <c r="M6831" s="134">
        <f>IF('2-E-Communication'!$AN$68="no","",ROUND($I6831,4))</f>
        <v>0.79200000000000004</v>
      </c>
    </row>
    <row r="6832" spans="9:13" x14ac:dyDescent="0.25">
      <c r="I6832" s="134">
        <f t="shared" si="300"/>
        <v>0.79300000000000059</v>
      </c>
      <c r="J6832" s="134">
        <f>IF('2-E-Communication'!$AN$65="no","",ROUND($I6832,4))</f>
        <v>0.79300000000000004</v>
      </c>
      <c r="K6832" s="134">
        <f>IF('2-E-Communication'!$AN$66="no","",ROUND($I6832,4))</f>
        <v>0.79300000000000004</v>
      </c>
      <c r="L6832" s="134">
        <f>IF('2-E-Communication'!$AN$67="no","",ROUND($I6832,4))</f>
        <v>0.79300000000000004</v>
      </c>
      <c r="M6832" s="134">
        <f>IF('2-E-Communication'!$AN$68="no","",ROUND($I6832,4))</f>
        <v>0.79300000000000004</v>
      </c>
    </row>
    <row r="6833" spans="9:13" x14ac:dyDescent="0.25">
      <c r="I6833" s="134">
        <f t="shared" si="300"/>
        <v>0.79400000000000059</v>
      </c>
      <c r="J6833" s="134">
        <f>IF('2-E-Communication'!$AN$65="no","",ROUND($I6833,4))</f>
        <v>0.79400000000000004</v>
      </c>
      <c r="K6833" s="134">
        <f>IF('2-E-Communication'!$AN$66="no","",ROUND($I6833,4))</f>
        <v>0.79400000000000004</v>
      </c>
      <c r="L6833" s="134">
        <f>IF('2-E-Communication'!$AN$67="no","",ROUND($I6833,4))</f>
        <v>0.79400000000000004</v>
      </c>
      <c r="M6833" s="134">
        <f>IF('2-E-Communication'!$AN$68="no","",ROUND($I6833,4))</f>
        <v>0.79400000000000004</v>
      </c>
    </row>
    <row r="6834" spans="9:13" x14ac:dyDescent="0.25">
      <c r="I6834" s="134">
        <f t="shared" si="300"/>
        <v>0.7950000000000006</v>
      </c>
      <c r="J6834" s="134">
        <f>IF('2-E-Communication'!$AN$65="no","",ROUND($I6834,4))</f>
        <v>0.79500000000000004</v>
      </c>
      <c r="K6834" s="134">
        <f>IF('2-E-Communication'!$AN$66="no","",ROUND($I6834,4))</f>
        <v>0.79500000000000004</v>
      </c>
      <c r="L6834" s="134">
        <f>IF('2-E-Communication'!$AN$67="no","",ROUND($I6834,4))</f>
        <v>0.79500000000000004</v>
      </c>
      <c r="M6834" s="134">
        <f>IF('2-E-Communication'!$AN$68="no","",ROUND($I6834,4))</f>
        <v>0.79500000000000004</v>
      </c>
    </row>
    <row r="6835" spans="9:13" x14ac:dyDescent="0.25">
      <c r="I6835" s="134">
        <f t="shared" si="300"/>
        <v>0.7960000000000006</v>
      </c>
      <c r="J6835" s="134">
        <f>IF('2-E-Communication'!$AN$65="no","",ROUND($I6835,4))</f>
        <v>0.79600000000000004</v>
      </c>
      <c r="K6835" s="134">
        <f>IF('2-E-Communication'!$AN$66="no","",ROUND($I6835,4))</f>
        <v>0.79600000000000004</v>
      </c>
      <c r="L6835" s="134">
        <f>IF('2-E-Communication'!$AN$67="no","",ROUND($I6835,4))</f>
        <v>0.79600000000000004</v>
      </c>
      <c r="M6835" s="134">
        <f>IF('2-E-Communication'!$AN$68="no","",ROUND($I6835,4))</f>
        <v>0.79600000000000004</v>
      </c>
    </row>
    <row r="6836" spans="9:13" x14ac:dyDescent="0.25">
      <c r="I6836" s="134">
        <f t="shared" si="300"/>
        <v>0.7970000000000006</v>
      </c>
      <c r="J6836" s="134">
        <f>IF('2-E-Communication'!$AN$65="no","",ROUND($I6836,4))</f>
        <v>0.79700000000000004</v>
      </c>
      <c r="K6836" s="134">
        <f>IF('2-E-Communication'!$AN$66="no","",ROUND($I6836,4))</f>
        <v>0.79700000000000004</v>
      </c>
      <c r="L6836" s="134">
        <f>IF('2-E-Communication'!$AN$67="no","",ROUND($I6836,4))</f>
        <v>0.79700000000000004</v>
      </c>
      <c r="M6836" s="134">
        <f>IF('2-E-Communication'!$AN$68="no","",ROUND($I6836,4))</f>
        <v>0.79700000000000004</v>
      </c>
    </row>
    <row r="6837" spans="9:13" x14ac:dyDescent="0.25">
      <c r="I6837" s="134">
        <f t="shared" si="300"/>
        <v>0.7980000000000006</v>
      </c>
      <c r="J6837" s="134">
        <f>IF('2-E-Communication'!$AN$65="no","",ROUND($I6837,4))</f>
        <v>0.79800000000000004</v>
      </c>
      <c r="K6837" s="134">
        <f>IF('2-E-Communication'!$AN$66="no","",ROUND($I6837,4))</f>
        <v>0.79800000000000004</v>
      </c>
      <c r="L6837" s="134">
        <f>IF('2-E-Communication'!$AN$67="no","",ROUND($I6837,4))</f>
        <v>0.79800000000000004</v>
      </c>
      <c r="M6837" s="134">
        <f>IF('2-E-Communication'!$AN$68="no","",ROUND($I6837,4))</f>
        <v>0.79800000000000004</v>
      </c>
    </row>
    <row r="6838" spans="9:13" x14ac:dyDescent="0.25">
      <c r="I6838" s="134">
        <f t="shared" si="300"/>
        <v>0.7990000000000006</v>
      </c>
      <c r="J6838" s="134">
        <f>IF('2-E-Communication'!$AN$65="no","",ROUND($I6838,4))</f>
        <v>0.79900000000000004</v>
      </c>
      <c r="K6838" s="134">
        <f>IF('2-E-Communication'!$AN$66="no","",ROUND($I6838,4))</f>
        <v>0.79900000000000004</v>
      </c>
      <c r="L6838" s="134">
        <f>IF('2-E-Communication'!$AN$67="no","",ROUND($I6838,4))</f>
        <v>0.79900000000000004</v>
      </c>
      <c r="M6838" s="134">
        <f>IF('2-E-Communication'!$AN$68="no","",ROUND($I6838,4))</f>
        <v>0.79900000000000004</v>
      </c>
    </row>
    <row r="6839" spans="9:13" x14ac:dyDescent="0.25">
      <c r="I6839" s="134">
        <f t="shared" si="300"/>
        <v>0.8000000000000006</v>
      </c>
      <c r="J6839" s="134">
        <f>IF('2-E-Communication'!$AN$65="no","",ROUND($I6839,4))</f>
        <v>0.8</v>
      </c>
      <c r="K6839" s="134">
        <f>IF('2-E-Communication'!$AN$66="no","",ROUND($I6839,4))</f>
        <v>0.8</v>
      </c>
      <c r="L6839" s="134">
        <f>IF('2-E-Communication'!$AN$67="no","",ROUND($I6839,4))</f>
        <v>0.8</v>
      </c>
      <c r="M6839" s="134">
        <f>IF('2-E-Communication'!$AN$68="no","",ROUND($I6839,4))</f>
        <v>0.8</v>
      </c>
    </row>
    <row r="6840" spans="9:13" x14ac:dyDescent="0.25">
      <c r="I6840" s="134">
        <f t="shared" si="300"/>
        <v>0.8010000000000006</v>
      </c>
      <c r="J6840" s="134">
        <f>IF('2-E-Communication'!$AN$65="no","",ROUND($I6840,4))</f>
        <v>0.80100000000000005</v>
      </c>
      <c r="K6840" s="134">
        <f>IF('2-E-Communication'!$AN$66="no","",ROUND($I6840,4))</f>
        <v>0.80100000000000005</v>
      </c>
      <c r="L6840" s="134">
        <f>IF('2-E-Communication'!$AN$67="no","",ROUND($I6840,4))</f>
        <v>0.80100000000000005</v>
      </c>
      <c r="M6840" s="134">
        <f>IF('2-E-Communication'!$AN$68="no","",ROUND($I6840,4))</f>
        <v>0.80100000000000005</v>
      </c>
    </row>
    <row r="6841" spans="9:13" x14ac:dyDescent="0.25">
      <c r="I6841" s="134">
        <f t="shared" si="300"/>
        <v>0.8020000000000006</v>
      </c>
      <c r="J6841" s="134">
        <f>IF('2-E-Communication'!$AN$65="no","",ROUND($I6841,4))</f>
        <v>0.80200000000000005</v>
      </c>
      <c r="K6841" s="134">
        <f>IF('2-E-Communication'!$AN$66="no","",ROUND($I6841,4))</f>
        <v>0.80200000000000005</v>
      </c>
      <c r="L6841" s="134">
        <f>IF('2-E-Communication'!$AN$67="no","",ROUND($I6841,4))</f>
        <v>0.80200000000000005</v>
      </c>
      <c r="M6841" s="134">
        <f>IF('2-E-Communication'!$AN$68="no","",ROUND($I6841,4))</f>
        <v>0.80200000000000005</v>
      </c>
    </row>
    <row r="6842" spans="9:13" x14ac:dyDescent="0.25">
      <c r="I6842" s="134">
        <f t="shared" si="300"/>
        <v>0.8030000000000006</v>
      </c>
      <c r="J6842" s="134">
        <f>IF('2-E-Communication'!$AN$65="no","",ROUND($I6842,4))</f>
        <v>0.80300000000000005</v>
      </c>
      <c r="K6842" s="134">
        <f>IF('2-E-Communication'!$AN$66="no","",ROUND($I6842,4))</f>
        <v>0.80300000000000005</v>
      </c>
      <c r="L6842" s="134">
        <f>IF('2-E-Communication'!$AN$67="no","",ROUND($I6842,4))</f>
        <v>0.80300000000000005</v>
      </c>
      <c r="M6842" s="134">
        <f>IF('2-E-Communication'!$AN$68="no","",ROUND($I6842,4))</f>
        <v>0.80300000000000005</v>
      </c>
    </row>
    <row r="6843" spans="9:13" x14ac:dyDescent="0.25">
      <c r="I6843" s="134">
        <f t="shared" si="300"/>
        <v>0.8040000000000006</v>
      </c>
      <c r="J6843" s="134">
        <f>IF('2-E-Communication'!$AN$65="no","",ROUND($I6843,4))</f>
        <v>0.80400000000000005</v>
      </c>
      <c r="K6843" s="134">
        <f>IF('2-E-Communication'!$AN$66="no","",ROUND($I6843,4))</f>
        <v>0.80400000000000005</v>
      </c>
      <c r="L6843" s="134">
        <f>IF('2-E-Communication'!$AN$67="no","",ROUND($I6843,4))</f>
        <v>0.80400000000000005</v>
      </c>
      <c r="M6843" s="134">
        <f>IF('2-E-Communication'!$AN$68="no","",ROUND($I6843,4))</f>
        <v>0.80400000000000005</v>
      </c>
    </row>
    <row r="6844" spans="9:13" x14ac:dyDescent="0.25">
      <c r="I6844" s="134">
        <f t="shared" si="300"/>
        <v>0.8050000000000006</v>
      </c>
      <c r="J6844" s="134">
        <f>IF('2-E-Communication'!$AN$65="no","",ROUND($I6844,4))</f>
        <v>0.80500000000000005</v>
      </c>
      <c r="K6844" s="134">
        <f>IF('2-E-Communication'!$AN$66="no","",ROUND($I6844,4))</f>
        <v>0.80500000000000005</v>
      </c>
      <c r="L6844" s="134">
        <f>IF('2-E-Communication'!$AN$67="no","",ROUND($I6844,4))</f>
        <v>0.80500000000000005</v>
      </c>
      <c r="M6844" s="134">
        <f>IF('2-E-Communication'!$AN$68="no","",ROUND($I6844,4))</f>
        <v>0.80500000000000005</v>
      </c>
    </row>
    <row r="6845" spans="9:13" x14ac:dyDescent="0.25">
      <c r="I6845" s="134">
        <f t="shared" si="300"/>
        <v>0.8060000000000006</v>
      </c>
      <c r="J6845" s="134">
        <f>IF('2-E-Communication'!$AN$65="no","",ROUND($I6845,4))</f>
        <v>0.80600000000000005</v>
      </c>
      <c r="K6845" s="134">
        <f>IF('2-E-Communication'!$AN$66="no","",ROUND($I6845,4))</f>
        <v>0.80600000000000005</v>
      </c>
      <c r="L6845" s="134">
        <f>IF('2-E-Communication'!$AN$67="no","",ROUND($I6845,4))</f>
        <v>0.80600000000000005</v>
      </c>
      <c r="M6845" s="134">
        <f>IF('2-E-Communication'!$AN$68="no","",ROUND($I6845,4))</f>
        <v>0.80600000000000005</v>
      </c>
    </row>
    <row r="6846" spans="9:13" x14ac:dyDescent="0.25">
      <c r="I6846" s="134">
        <f t="shared" si="300"/>
        <v>0.80700000000000061</v>
      </c>
      <c r="J6846" s="134">
        <f>IF('2-E-Communication'!$AN$65="no","",ROUND($I6846,4))</f>
        <v>0.80700000000000005</v>
      </c>
      <c r="K6846" s="134">
        <f>IF('2-E-Communication'!$AN$66="no","",ROUND($I6846,4))</f>
        <v>0.80700000000000005</v>
      </c>
      <c r="L6846" s="134">
        <f>IF('2-E-Communication'!$AN$67="no","",ROUND($I6846,4))</f>
        <v>0.80700000000000005</v>
      </c>
      <c r="M6846" s="134">
        <f>IF('2-E-Communication'!$AN$68="no","",ROUND($I6846,4))</f>
        <v>0.80700000000000005</v>
      </c>
    </row>
    <row r="6847" spans="9:13" x14ac:dyDescent="0.25">
      <c r="I6847" s="134">
        <f t="shared" si="300"/>
        <v>0.80800000000000061</v>
      </c>
      <c r="J6847" s="134">
        <f>IF('2-E-Communication'!$AN$65="no","",ROUND($I6847,4))</f>
        <v>0.80800000000000005</v>
      </c>
      <c r="K6847" s="134">
        <f>IF('2-E-Communication'!$AN$66="no","",ROUND($I6847,4))</f>
        <v>0.80800000000000005</v>
      </c>
      <c r="L6847" s="134">
        <f>IF('2-E-Communication'!$AN$67="no","",ROUND($I6847,4))</f>
        <v>0.80800000000000005</v>
      </c>
      <c r="M6847" s="134">
        <f>IF('2-E-Communication'!$AN$68="no","",ROUND($I6847,4))</f>
        <v>0.80800000000000005</v>
      </c>
    </row>
    <row r="6848" spans="9:13" x14ac:dyDescent="0.25">
      <c r="I6848" s="134">
        <f t="shared" si="300"/>
        <v>0.80900000000000061</v>
      </c>
      <c r="J6848" s="134">
        <f>IF('2-E-Communication'!$AN$65="no","",ROUND($I6848,4))</f>
        <v>0.80900000000000005</v>
      </c>
      <c r="K6848" s="134">
        <f>IF('2-E-Communication'!$AN$66="no","",ROUND($I6848,4))</f>
        <v>0.80900000000000005</v>
      </c>
      <c r="L6848" s="134">
        <f>IF('2-E-Communication'!$AN$67="no","",ROUND($I6848,4))</f>
        <v>0.80900000000000005</v>
      </c>
      <c r="M6848" s="134">
        <f>IF('2-E-Communication'!$AN$68="no","",ROUND($I6848,4))</f>
        <v>0.80900000000000005</v>
      </c>
    </row>
    <row r="6849" spans="9:13" x14ac:dyDescent="0.25">
      <c r="I6849" s="134">
        <f t="shared" si="300"/>
        <v>0.81000000000000061</v>
      </c>
      <c r="J6849" s="134">
        <f>IF('2-E-Communication'!$AN$65="no","",ROUND($I6849,4))</f>
        <v>0.81</v>
      </c>
      <c r="K6849" s="134">
        <f>IF('2-E-Communication'!$AN$66="no","",ROUND($I6849,4))</f>
        <v>0.81</v>
      </c>
      <c r="L6849" s="134">
        <f>IF('2-E-Communication'!$AN$67="no","",ROUND($I6849,4))</f>
        <v>0.81</v>
      </c>
      <c r="M6849" s="134">
        <f>IF('2-E-Communication'!$AN$68="no","",ROUND($I6849,4))</f>
        <v>0.81</v>
      </c>
    </row>
    <row r="6850" spans="9:13" x14ac:dyDescent="0.25">
      <c r="I6850" s="134">
        <f t="shared" si="300"/>
        <v>0.81100000000000061</v>
      </c>
      <c r="J6850" s="134">
        <f>IF('2-E-Communication'!$AN$65="no","",ROUND($I6850,4))</f>
        <v>0.81100000000000005</v>
      </c>
      <c r="K6850" s="134">
        <f>IF('2-E-Communication'!$AN$66="no","",ROUND($I6850,4))</f>
        <v>0.81100000000000005</v>
      </c>
      <c r="L6850" s="134">
        <f>IF('2-E-Communication'!$AN$67="no","",ROUND($I6850,4))</f>
        <v>0.81100000000000005</v>
      </c>
      <c r="M6850" s="134">
        <f>IF('2-E-Communication'!$AN$68="no","",ROUND($I6850,4))</f>
        <v>0.81100000000000005</v>
      </c>
    </row>
    <row r="6851" spans="9:13" x14ac:dyDescent="0.25">
      <c r="I6851" s="134">
        <f t="shared" si="300"/>
        <v>0.81200000000000061</v>
      </c>
      <c r="J6851" s="134">
        <f>IF('2-E-Communication'!$AN$65="no","",ROUND($I6851,4))</f>
        <v>0.81200000000000006</v>
      </c>
      <c r="K6851" s="134">
        <f>IF('2-E-Communication'!$AN$66="no","",ROUND($I6851,4))</f>
        <v>0.81200000000000006</v>
      </c>
      <c r="L6851" s="134">
        <f>IF('2-E-Communication'!$AN$67="no","",ROUND($I6851,4))</f>
        <v>0.81200000000000006</v>
      </c>
      <c r="M6851" s="134">
        <f>IF('2-E-Communication'!$AN$68="no","",ROUND($I6851,4))</f>
        <v>0.81200000000000006</v>
      </c>
    </row>
    <row r="6852" spans="9:13" x14ac:dyDescent="0.25">
      <c r="I6852" s="134">
        <f t="shared" si="300"/>
        <v>0.81300000000000061</v>
      </c>
      <c r="J6852" s="134">
        <f>IF('2-E-Communication'!$AN$65="no","",ROUND($I6852,4))</f>
        <v>0.81299999999999994</v>
      </c>
      <c r="K6852" s="134">
        <f>IF('2-E-Communication'!$AN$66="no","",ROUND($I6852,4))</f>
        <v>0.81299999999999994</v>
      </c>
      <c r="L6852" s="134">
        <f>IF('2-E-Communication'!$AN$67="no","",ROUND($I6852,4))</f>
        <v>0.81299999999999994</v>
      </c>
      <c r="M6852" s="134">
        <f>IF('2-E-Communication'!$AN$68="no","",ROUND($I6852,4))</f>
        <v>0.81299999999999994</v>
      </c>
    </row>
    <row r="6853" spans="9:13" x14ac:dyDescent="0.25">
      <c r="I6853" s="134">
        <f t="shared" si="300"/>
        <v>0.81400000000000061</v>
      </c>
      <c r="J6853" s="134">
        <f>IF('2-E-Communication'!$AN$65="no","",ROUND($I6853,4))</f>
        <v>0.81399999999999995</v>
      </c>
      <c r="K6853" s="134">
        <f>IF('2-E-Communication'!$AN$66="no","",ROUND($I6853,4))</f>
        <v>0.81399999999999995</v>
      </c>
      <c r="L6853" s="134">
        <f>IF('2-E-Communication'!$AN$67="no","",ROUND($I6853,4))</f>
        <v>0.81399999999999995</v>
      </c>
      <c r="M6853" s="134">
        <f>IF('2-E-Communication'!$AN$68="no","",ROUND($I6853,4))</f>
        <v>0.81399999999999995</v>
      </c>
    </row>
    <row r="6854" spans="9:13" x14ac:dyDescent="0.25">
      <c r="I6854" s="134">
        <f t="shared" si="300"/>
        <v>0.81500000000000061</v>
      </c>
      <c r="J6854" s="134">
        <f>IF('2-E-Communication'!$AN$65="no","",ROUND($I6854,4))</f>
        <v>0.81499999999999995</v>
      </c>
      <c r="K6854" s="134">
        <f>IF('2-E-Communication'!$AN$66="no","",ROUND($I6854,4))</f>
        <v>0.81499999999999995</v>
      </c>
      <c r="L6854" s="134">
        <f>IF('2-E-Communication'!$AN$67="no","",ROUND($I6854,4))</f>
        <v>0.81499999999999995</v>
      </c>
      <c r="M6854" s="134">
        <f>IF('2-E-Communication'!$AN$68="no","",ROUND($I6854,4))</f>
        <v>0.81499999999999995</v>
      </c>
    </row>
    <row r="6855" spans="9:13" x14ac:dyDescent="0.25">
      <c r="I6855" s="134">
        <f t="shared" si="300"/>
        <v>0.81600000000000061</v>
      </c>
      <c r="J6855" s="134">
        <f>IF('2-E-Communication'!$AN$65="no","",ROUND($I6855,4))</f>
        <v>0.81599999999999995</v>
      </c>
      <c r="K6855" s="134">
        <f>IF('2-E-Communication'!$AN$66="no","",ROUND($I6855,4))</f>
        <v>0.81599999999999995</v>
      </c>
      <c r="L6855" s="134">
        <f>IF('2-E-Communication'!$AN$67="no","",ROUND($I6855,4))</f>
        <v>0.81599999999999995</v>
      </c>
      <c r="M6855" s="134">
        <f>IF('2-E-Communication'!$AN$68="no","",ROUND($I6855,4))</f>
        <v>0.81599999999999995</v>
      </c>
    </row>
    <row r="6856" spans="9:13" x14ac:dyDescent="0.25">
      <c r="I6856" s="134">
        <f t="shared" si="300"/>
        <v>0.81700000000000061</v>
      </c>
      <c r="J6856" s="134">
        <f>IF('2-E-Communication'!$AN$65="no","",ROUND($I6856,4))</f>
        <v>0.81699999999999995</v>
      </c>
      <c r="K6856" s="134">
        <f>IF('2-E-Communication'!$AN$66="no","",ROUND($I6856,4))</f>
        <v>0.81699999999999995</v>
      </c>
      <c r="L6856" s="134">
        <f>IF('2-E-Communication'!$AN$67="no","",ROUND($I6856,4))</f>
        <v>0.81699999999999995</v>
      </c>
      <c r="M6856" s="134">
        <f>IF('2-E-Communication'!$AN$68="no","",ROUND($I6856,4))</f>
        <v>0.81699999999999995</v>
      </c>
    </row>
    <row r="6857" spans="9:13" x14ac:dyDescent="0.25">
      <c r="I6857" s="134">
        <f t="shared" si="300"/>
        <v>0.81800000000000062</v>
      </c>
      <c r="J6857" s="134">
        <f>IF('2-E-Communication'!$AN$65="no","",ROUND($I6857,4))</f>
        <v>0.81799999999999995</v>
      </c>
      <c r="K6857" s="134">
        <f>IF('2-E-Communication'!$AN$66="no","",ROUND($I6857,4))</f>
        <v>0.81799999999999995</v>
      </c>
      <c r="L6857" s="134">
        <f>IF('2-E-Communication'!$AN$67="no","",ROUND($I6857,4))</f>
        <v>0.81799999999999995</v>
      </c>
      <c r="M6857" s="134">
        <f>IF('2-E-Communication'!$AN$68="no","",ROUND($I6857,4))</f>
        <v>0.81799999999999995</v>
      </c>
    </row>
    <row r="6858" spans="9:13" x14ac:dyDescent="0.25">
      <c r="I6858" s="134">
        <f t="shared" si="300"/>
        <v>0.81900000000000062</v>
      </c>
      <c r="J6858" s="134">
        <f>IF('2-E-Communication'!$AN$65="no","",ROUND($I6858,4))</f>
        <v>0.81899999999999995</v>
      </c>
      <c r="K6858" s="134">
        <f>IF('2-E-Communication'!$AN$66="no","",ROUND($I6858,4))</f>
        <v>0.81899999999999995</v>
      </c>
      <c r="L6858" s="134">
        <f>IF('2-E-Communication'!$AN$67="no","",ROUND($I6858,4))</f>
        <v>0.81899999999999995</v>
      </c>
      <c r="M6858" s="134">
        <f>IF('2-E-Communication'!$AN$68="no","",ROUND($I6858,4))</f>
        <v>0.81899999999999995</v>
      </c>
    </row>
    <row r="6859" spans="9:13" x14ac:dyDescent="0.25">
      <c r="I6859" s="134">
        <f t="shared" si="300"/>
        <v>0.82000000000000062</v>
      </c>
      <c r="J6859" s="134">
        <f>IF('2-E-Communication'!$AN$65="no","",ROUND($I6859,4))</f>
        <v>0.82</v>
      </c>
      <c r="K6859" s="134">
        <f>IF('2-E-Communication'!$AN$66="no","",ROUND($I6859,4))</f>
        <v>0.82</v>
      </c>
      <c r="L6859" s="134">
        <f>IF('2-E-Communication'!$AN$67="no","",ROUND($I6859,4))</f>
        <v>0.82</v>
      </c>
      <c r="M6859" s="134">
        <f>IF('2-E-Communication'!$AN$68="no","",ROUND($I6859,4))</f>
        <v>0.82</v>
      </c>
    </row>
    <row r="6860" spans="9:13" x14ac:dyDescent="0.25">
      <c r="I6860" s="134">
        <f t="shared" si="300"/>
        <v>0.82100000000000062</v>
      </c>
      <c r="J6860" s="134">
        <f>IF('2-E-Communication'!$AN$65="no","",ROUND($I6860,4))</f>
        <v>0.82099999999999995</v>
      </c>
      <c r="K6860" s="134">
        <f>IF('2-E-Communication'!$AN$66="no","",ROUND($I6860,4))</f>
        <v>0.82099999999999995</v>
      </c>
      <c r="L6860" s="134">
        <f>IF('2-E-Communication'!$AN$67="no","",ROUND($I6860,4))</f>
        <v>0.82099999999999995</v>
      </c>
      <c r="M6860" s="134">
        <f>IF('2-E-Communication'!$AN$68="no","",ROUND($I6860,4))</f>
        <v>0.82099999999999995</v>
      </c>
    </row>
    <row r="6861" spans="9:13" x14ac:dyDescent="0.25">
      <c r="I6861" s="134">
        <f t="shared" si="300"/>
        <v>0.82200000000000062</v>
      </c>
      <c r="J6861" s="134">
        <f>IF('2-E-Communication'!$AN$65="no","",ROUND($I6861,4))</f>
        <v>0.82199999999999995</v>
      </c>
      <c r="K6861" s="134">
        <f>IF('2-E-Communication'!$AN$66="no","",ROUND($I6861,4))</f>
        <v>0.82199999999999995</v>
      </c>
      <c r="L6861" s="134">
        <f>IF('2-E-Communication'!$AN$67="no","",ROUND($I6861,4))</f>
        <v>0.82199999999999995</v>
      </c>
      <c r="M6861" s="134">
        <f>IF('2-E-Communication'!$AN$68="no","",ROUND($I6861,4))</f>
        <v>0.82199999999999995</v>
      </c>
    </row>
    <row r="6862" spans="9:13" x14ac:dyDescent="0.25">
      <c r="I6862" s="134">
        <f t="shared" si="300"/>
        <v>0.82300000000000062</v>
      </c>
      <c r="J6862" s="134">
        <f>IF('2-E-Communication'!$AN$65="no","",ROUND($I6862,4))</f>
        <v>0.82299999999999995</v>
      </c>
      <c r="K6862" s="134">
        <f>IF('2-E-Communication'!$AN$66="no","",ROUND($I6862,4))</f>
        <v>0.82299999999999995</v>
      </c>
      <c r="L6862" s="134">
        <f>IF('2-E-Communication'!$AN$67="no","",ROUND($I6862,4))</f>
        <v>0.82299999999999995</v>
      </c>
      <c r="M6862" s="134">
        <f>IF('2-E-Communication'!$AN$68="no","",ROUND($I6862,4))</f>
        <v>0.82299999999999995</v>
      </c>
    </row>
    <row r="6863" spans="9:13" x14ac:dyDescent="0.25">
      <c r="I6863" s="134">
        <f t="shared" si="300"/>
        <v>0.82400000000000062</v>
      </c>
      <c r="J6863" s="134">
        <f>IF('2-E-Communication'!$AN$65="no","",ROUND($I6863,4))</f>
        <v>0.82399999999999995</v>
      </c>
      <c r="K6863" s="134">
        <f>IF('2-E-Communication'!$AN$66="no","",ROUND($I6863,4))</f>
        <v>0.82399999999999995</v>
      </c>
      <c r="L6863" s="134">
        <f>IF('2-E-Communication'!$AN$67="no","",ROUND($I6863,4))</f>
        <v>0.82399999999999995</v>
      </c>
      <c r="M6863" s="134">
        <f>IF('2-E-Communication'!$AN$68="no","",ROUND($I6863,4))</f>
        <v>0.82399999999999995</v>
      </c>
    </row>
    <row r="6864" spans="9:13" x14ac:dyDescent="0.25">
      <c r="I6864" s="134">
        <f t="shared" ref="I6864:I6927" si="301">I6863+0.001</f>
        <v>0.82500000000000062</v>
      </c>
      <c r="J6864" s="134">
        <f>IF('2-E-Communication'!$AN$65="no","",ROUND($I6864,4))</f>
        <v>0.82499999999999996</v>
      </c>
      <c r="K6864" s="134">
        <f>IF('2-E-Communication'!$AN$66="no","",ROUND($I6864,4))</f>
        <v>0.82499999999999996</v>
      </c>
      <c r="L6864" s="134">
        <f>IF('2-E-Communication'!$AN$67="no","",ROUND($I6864,4))</f>
        <v>0.82499999999999996</v>
      </c>
      <c r="M6864" s="134">
        <f>IF('2-E-Communication'!$AN$68="no","",ROUND($I6864,4))</f>
        <v>0.82499999999999996</v>
      </c>
    </row>
    <row r="6865" spans="9:13" x14ac:dyDescent="0.25">
      <c r="I6865" s="134">
        <f t="shared" si="301"/>
        <v>0.82600000000000062</v>
      </c>
      <c r="J6865" s="134">
        <f>IF('2-E-Communication'!$AN$65="no","",ROUND($I6865,4))</f>
        <v>0.82599999999999996</v>
      </c>
      <c r="K6865" s="134">
        <f>IF('2-E-Communication'!$AN$66="no","",ROUND($I6865,4))</f>
        <v>0.82599999999999996</v>
      </c>
      <c r="L6865" s="134">
        <f>IF('2-E-Communication'!$AN$67="no","",ROUND($I6865,4))</f>
        <v>0.82599999999999996</v>
      </c>
      <c r="M6865" s="134">
        <f>IF('2-E-Communication'!$AN$68="no","",ROUND($I6865,4))</f>
        <v>0.82599999999999996</v>
      </c>
    </row>
    <row r="6866" spans="9:13" x14ac:dyDescent="0.25">
      <c r="I6866" s="134">
        <f t="shared" si="301"/>
        <v>0.82700000000000062</v>
      </c>
      <c r="J6866" s="134">
        <f>IF('2-E-Communication'!$AN$65="no","",ROUND($I6866,4))</f>
        <v>0.82699999999999996</v>
      </c>
      <c r="K6866" s="134">
        <f>IF('2-E-Communication'!$AN$66="no","",ROUND($I6866,4))</f>
        <v>0.82699999999999996</v>
      </c>
      <c r="L6866" s="134">
        <f>IF('2-E-Communication'!$AN$67="no","",ROUND($I6866,4))</f>
        <v>0.82699999999999996</v>
      </c>
      <c r="M6866" s="134">
        <f>IF('2-E-Communication'!$AN$68="no","",ROUND($I6866,4))</f>
        <v>0.82699999999999996</v>
      </c>
    </row>
    <row r="6867" spans="9:13" x14ac:dyDescent="0.25">
      <c r="I6867" s="134">
        <f t="shared" si="301"/>
        <v>0.82800000000000062</v>
      </c>
      <c r="J6867" s="134">
        <f>IF('2-E-Communication'!$AN$65="no","",ROUND($I6867,4))</f>
        <v>0.82799999999999996</v>
      </c>
      <c r="K6867" s="134">
        <f>IF('2-E-Communication'!$AN$66="no","",ROUND($I6867,4))</f>
        <v>0.82799999999999996</v>
      </c>
      <c r="L6867" s="134">
        <f>IF('2-E-Communication'!$AN$67="no","",ROUND($I6867,4))</f>
        <v>0.82799999999999996</v>
      </c>
      <c r="M6867" s="134">
        <f>IF('2-E-Communication'!$AN$68="no","",ROUND($I6867,4))</f>
        <v>0.82799999999999996</v>
      </c>
    </row>
    <row r="6868" spans="9:13" x14ac:dyDescent="0.25">
      <c r="I6868" s="134">
        <f t="shared" si="301"/>
        <v>0.82900000000000063</v>
      </c>
      <c r="J6868" s="134">
        <f>IF('2-E-Communication'!$AN$65="no","",ROUND($I6868,4))</f>
        <v>0.82899999999999996</v>
      </c>
      <c r="K6868" s="134">
        <f>IF('2-E-Communication'!$AN$66="no","",ROUND($I6868,4))</f>
        <v>0.82899999999999996</v>
      </c>
      <c r="L6868" s="134">
        <f>IF('2-E-Communication'!$AN$67="no","",ROUND($I6868,4))</f>
        <v>0.82899999999999996</v>
      </c>
      <c r="M6868" s="134">
        <f>IF('2-E-Communication'!$AN$68="no","",ROUND($I6868,4))</f>
        <v>0.82899999999999996</v>
      </c>
    </row>
    <row r="6869" spans="9:13" x14ac:dyDescent="0.25">
      <c r="I6869" s="134">
        <f t="shared" si="301"/>
        <v>0.83000000000000063</v>
      </c>
      <c r="J6869" s="134">
        <f>IF('2-E-Communication'!$AN$65="no","",ROUND($I6869,4))</f>
        <v>0.83</v>
      </c>
      <c r="K6869" s="134">
        <f>IF('2-E-Communication'!$AN$66="no","",ROUND($I6869,4))</f>
        <v>0.83</v>
      </c>
      <c r="L6869" s="134">
        <f>IF('2-E-Communication'!$AN$67="no","",ROUND($I6869,4))</f>
        <v>0.83</v>
      </c>
      <c r="M6869" s="134">
        <f>IF('2-E-Communication'!$AN$68="no","",ROUND($I6869,4))</f>
        <v>0.83</v>
      </c>
    </row>
    <row r="6870" spans="9:13" x14ac:dyDescent="0.25">
      <c r="I6870" s="134">
        <f t="shared" si="301"/>
        <v>0.83100000000000063</v>
      </c>
      <c r="J6870" s="134">
        <f>IF('2-E-Communication'!$AN$65="no","",ROUND($I6870,4))</f>
        <v>0.83099999999999996</v>
      </c>
      <c r="K6870" s="134">
        <f>IF('2-E-Communication'!$AN$66="no","",ROUND($I6870,4))</f>
        <v>0.83099999999999996</v>
      </c>
      <c r="L6870" s="134">
        <f>IF('2-E-Communication'!$AN$67="no","",ROUND($I6870,4))</f>
        <v>0.83099999999999996</v>
      </c>
      <c r="M6870" s="134">
        <f>IF('2-E-Communication'!$AN$68="no","",ROUND($I6870,4))</f>
        <v>0.83099999999999996</v>
      </c>
    </row>
    <row r="6871" spans="9:13" x14ac:dyDescent="0.25">
      <c r="I6871" s="134">
        <f t="shared" si="301"/>
        <v>0.83200000000000063</v>
      </c>
      <c r="J6871" s="134">
        <f>IF('2-E-Communication'!$AN$65="no","",ROUND($I6871,4))</f>
        <v>0.83199999999999996</v>
      </c>
      <c r="K6871" s="134">
        <f>IF('2-E-Communication'!$AN$66="no","",ROUND($I6871,4))</f>
        <v>0.83199999999999996</v>
      </c>
      <c r="L6871" s="134">
        <f>IF('2-E-Communication'!$AN$67="no","",ROUND($I6871,4))</f>
        <v>0.83199999999999996</v>
      </c>
      <c r="M6871" s="134">
        <f>IF('2-E-Communication'!$AN$68="no","",ROUND($I6871,4))</f>
        <v>0.83199999999999996</v>
      </c>
    </row>
    <row r="6872" spans="9:13" x14ac:dyDescent="0.25">
      <c r="I6872" s="134">
        <f t="shared" si="301"/>
        <v>0.83300000000000063</v>
      </c>
      <c r="J6872" s="134">
        <f>IF('2-E-Communication'!$AN$65="no","",ROUND($I6872,4))</f>
        <v>0.83299999999999996</v>
      </c>
      <c r="K6872" s="134">
        <f>IF('2-E-Communication'!$AN$66="no","",ROUND($I6872,4))</f>
        <v>0.83299999999999996</v>
      </c>
      <c r="L6872" s="134">
        <f>IF('2-E-Communication'!$AN$67="no","",ROUND($I6872,4))</f>
        <v>0.83299999999999996</v>
      </c>
      <c r="M6872" s="134">
        <f>IF('2-E-Communication'!$AN$68="no","",ROUND($I6872,4))</f>
        <v>0.83299999999999996</v>
      </c>
    </row>
    <row r="6873" spans="9:13" x14ac:dyDescent="0.25">
      <c r="I6873" s="134">
        <f t="shared" si="301"/>
        <v>0.83400000000000063</v>
      </c>
      <c r="J6873" s="134">
        <f>IF('2-E-Communication'!$AN$65="no","",ROUND($I6873,4))</f>
        <v>0.83399999999999996</v>
      </c>
      <c r="K6873" s="134">
        <f>IF('2-E-Communication'!$AN$66="no","",ROUND($I6873,4))</f>
        <v>0.83399999999999996</v>
      </c>
      <c r="L6873" s="134">
        <f>IF('2-E-Communication'!$AN$67="no","",ROUND($I6873,4))</f>
        <v>0.83399999999999996</v>
      </c>
      <c r="M6873" s="134">
        <f>IF('2-E-Communication'!$AN$68="no","",ROUND($I6873,4))</f>
        <v>0.83399999999999996</v>
      </c>
    </row>
    <row r="6874" spans="9:13" x14ac:dyDescent="0.25">
      <c r="I6874" s="134">
        <f t="shared" si="301"/>
        <v>0.83500000000000063</v>
      </c>
      <c r="J6874" s="134">
        <f>IF('2-E-Communication'!$AN$65="no","",ROUND($I6874,4))</f>
        <v>0.83499999999999996</v>
      </c>
      <c r="K6874" s="134">
        <f>IF('2-E-Communication'!$AN$66="no","",ROUND($I6874,4))</f>
        <v>0.83499999999999996</v>
      </c>
      <c r="L6874" s="134">
        <f>IF('2-E-Communication'!$AN$67="no","",ROUND($I6874,4))</f>
        <v>0.83499999999999996</v>
      </c>
      <c r="M6874" s="134">
        <f>IF('2-E-Communication'!$AN$68="no","",ROUND($I6874,4))</f>
        <v>0.83499999999999996</v>
      </c>
    </row>
    <row r="6875" spans="9:13" x14ac:dyDescent="0.25">
      <c r="I6875" s="134">
        <f t="shared" si="301"/>
        <v>0.83600000000000063</v>
      </c>
      <c r="J6875" s="134">
        <f>IF('2-E-Communication'!$AN$65="no","",ROUND($I6875,4))</f>
        <v>0.83599999999999997</v>
      </c>
      <c r="K6875" s="134">
        <f>IF('2-E-Communication'!$AN$66="no","",ROUND($I6875,4))</f>
        <v>0.83599999999999997</v>
      </c>
      <c r="L6875" s="134">
        <f>IF('2-E-Communication'!$AN$67="no","",ROUND($I6875,4))</f>
        <v>0.83599999999999997</v>
      </c>
      <c r="M6875" s="134">
        <f>IF('2-E-Communication'!$AN$68="no","",ROUND($I6875,4))</f>
        <v>0.83599999999999997</v>
      </c>
    </row>
    <row r="6876" spans="9:13" x14ac:dyDescent="0.25">
      <c r="I6876" s="134">
        <f t="shared" si="301"/>
        <v>0.83700000000000063</v>
      </c>
      <c r="J6876" s="134">
        <f>IF('2-E-Communication'!$AN$65="no","",ROUND($I6876,4))</f>
        <v>0.83699999999999997</v>
      </c>
      <c r="K6876" s="134">
        <f>IF('2-E-Communication'!$AN$66="no","",ROUND($I6876,4))</f>
        <v>0.83699999999999997</v>
      </c>
      <c r="L6876" s="134">
        <f>IF('2-E-Communication'!$AN$67="no","",ROUND($I6876,4))</f>
        <v>0.83699999999999997</v>
      </c>
      <c r="M6876" s="134">
        <f>IF('2-E-Communication'!$AN$68="no","",ROUND($I6876,4))</f>
        <v>0.83699999999999997</v>
      </c>
    </row>
    <row r="6877" spans="9:13" x14ac:dyDescent="0.25">
      <c r="I6877" s="134">
        <f t="shared" si="301"/>
        <v>0.83800000000000063</v>
      </c>
      <c r="J6877" s="134">
        <f>IF('2-E-Communication'!$AN$65="no","",ROUND($I6877,4))</f>
        <v>0.83799999999999997</v>
      </c>
      <c r="K6877" s="134">
        <f>IF('2-E-Communication'!$AN$66="no","",ROUND($I6877,4))</f>
        <v>0.83799999999999997</v>
      </c>
      <c r="L6877" s="134">
        <f>IF('2-E-Communication'!$AN$67="no","",ROUND($I6877,4))</f>
        <v>0.83799999999999997</v>
      </c>
      <c r="M6877" s="134">
        <f>IF('2-E-Communication'!$AN$68="no","",ROUND($I6877,4))</f>
        <v>0.83799999999999997</v>
      </c>
    </row>
    <row r="6878" spans="9:13" x14ac:dyDescent="0.25">
      <c r="I6878" s="134">
        <f t="shared" si="301"/>
        <v>0.83900000000000063</v>
      </c>
      <c r="J6878" s="134">
        <f>IF('2-E-Communication'!$AN$65="no","",ROUND($I6878,4))</f>
        <v>0.83899999999999997</v>
      </c>
      <c r="K6878" s="134">
        <f>IF('2-E-Communication'!$AN$66="no","",ROUND($I6878,4))</f>
        <v>0.83899999999999997</v>
      </c>
      <c r="L6878" s="134">
        <f>IF('2-E-Communication'!$AN$67="no","",ROUND($I6878,4))</f>
        <v>0.83899999999999997</v>
      </c>
      <c r="M6878" s="134">
        <f>IF('2-E-Communication'!$AN$68="no","",ROUND($I6878,4))</f>
        <v>0.83899999999999997</v>
      </c>
    </row>
    <row r="6879" spans="9:13" x14ac:dyDescent="0.25">
      <c r="I6879" s="134">
        <f t="shared" si="301"/>
        <v>0.84000000000000064</v>
      </c>
      <c r="J6879" s="134">
        <f>IF('2-E-Communication'!$AN$65="no","",ROUND($I6879,4))</f>
        <v>0.84</v>
      </c>
      <c r="K6879" s="134">
        <f>IF('2-E-Communication'!$AN$66="no","",ROUND($I6879,4))</f>
        <v>0.84</v>
      </c>
      <c r="L6879" s="134">
        <f>IF('2-E-Communication'!$AN$67="no","",ROUND($I6879,4))</f>
        <v>0.84</v>
      </c>
      <c r="M6879" s="134">
        <f>IF('2-E-Communication'!$AN$68="no","",ROUND($I6879,4))</f>
        <v>0.84</v>
      </c>
    </row>
    <row r="6880" spans="9:13" x14ac:dyDescent="0.25">
      <c r="I6880" s="134">
        <f t="shared" si="301"/>
        <v>0.84100000000000064</v>
      </c>
      <c r="J6880" s="134">
        <f>IF('2-E-Communication'!$AN$65="no","",ROUND($I6880,4))</f>
        <v>0.84099999999999997</v>
      </c>
      <c r="K6880" s="134">
        <f>IF('2-E-Communication'!$AN$66="no","",ROUND($I6880,4))</f>
        <v>0.84099999999999997</v>
      </c>
      <c r="L6880" s="134">
        <f>IF('2-E-Communication'!$AN$67="no","",ROUND($I6880,4))</f>
        <v>0.84099999999999997</v>
      </c>
      <c r="M6880" s="134">
        <f>IF('2-E-Communication'!$AN$68="no","",ROUND($I6880,4))</f>
        <v>0.84099999999999997</v>
      </c>
    </row>
    <row r="6881" spans="9:13" x14ac:dyDescent="0.25">
      <c r="I6881" s="134">
        <f t="shared" si="301"/>
        <v>0.84200000000000064</v>
      </c>
      <c r="J6881" s="134">
        <f>IF('2-E-Communication'!$AN$65="no","",ROUND($I6881,4))</f>
        <v>0.84199999999999997</v>
      </c>
      <c r="K6881" s="134">
        <f>IF('2-E-Communication'!$AN$66="no","",ROUND($I6881,4))</f>
        <v>0.84199999999999997</v>
      </c>
      <c r="L6881" s="134">
        <f>IF('2-E-Communication'!$AN$67="no","",ROUND($I6881,4))</f>
        <v>0.84199999999999997</v>
      </c>
      <c r="M6881" s="134">
        <f>IF('2-E-Communication'!$AN$68="no","",ROUND($I6881,4))</f>
        <v>0.84199999999999997</v>
      </c>
    </row>
    <row r="6882" spans="9:13" x14ac:dyDescent="0.25">
      <c r="I6882" s="134">
        <f t="shared" si="301"/>
        <v>0.84300000000000064</v>
      </c>
      <c r="J6882" s="134">
        <f>IF('2-E-Communication'!$AN$65="no","",ROUND($I6882,4))</f>
        <v>0.84299999999999997</v>
      </c>
      <c r="K6882" s="134">
        <f>IF('2-E-Communication'!$AN$66="no","",ROUND($I6882,4))</f>
        <v>0.84299999999999997</v>
      </c>
      <c r="L6882" s="134">
        <f>IF('2-E-Communication'!$AN$67="no","",ROUND($I6882,4))</f>
        <v>0.84299999999999997</v>
      </c>
      <c r="M6882" s="134">
        <f>IF('2-E-Communication'!$AN$68="no","",ROUND($I6882,4))</f>
        <v>0.84299999999999997</v>
      </c>
    </row>
    <row r="6883" spans="9:13" x14ac:dyDescent="0.25">
      <c r="I6883" s="134">
        <f t="shared" si="301"/>
        <v>0.84400000000000064</v>
      </c>
      <c r="J6883" s="134">
        <f>IF('2-E-Communication'!$AN$65="no","",ROUND($I6883,4))</f>
        <v>0.84399999999999997</v>
      </c>
      <c r="K6883" s="134">
        <f>IF('2-E-Communication'!$AN$66="no","",ROUND($I6883,4))</f>
        <v>0.84399999999999997</v>
      </c>
      <c r="L6883" s="134">
        <f>IF('2-E-Communication'!$AN$67="no","",ROUND($I6883,4))</f>
        <v>0.84399999999999997</v>
      </c>
      <c r="M6883" s="134">
        <f>IF('2-E-Communication'!$AN$68="no","",ROUND($I6883,4))</f>
        <v>0.84399999999999997</v>
      </c>
    </row>
    <row r="6884" spans="9:13" x14ac:dyDescent="0.25">
      <c r="I6884" s="134">
        <f t="shared" si="301"/>
        <v>0.84500000000000064</v>
      </c>
      <c r="J6884" s="134">
        <f>IF('2-E-Communication'!$AN$65="no","",ROUND($I6884,4))</f>
        <v>0.84499999999999997</v>
      </c>
      <c r="K6884" s="134">
        <f>IF('2-E-Communication'!$AN$66="no","",ROUND($I6884,4))</f>
        <v>0.84499999999999997</v>
      </c>
      <c r="L6884" s="134">
        <f>IF('2-E-Communication'!$AN$67="no","",ROUND($I6884,4))</f>
        <v>0.84499999999999997</v>
      </c>
      <c r="M6884" s="134">
        <f>IF('2-E-Communication'!$AN$68="no","",ROUND($I6884,4))</f>
        <v>0.84499999999999997</v>
      </c>
    </row>
    <row r="6885" spans="9:13" x14ac:dyDescent="0.25">
      <c r="I6885" s="134">
        <f t="shared" si="301"/>
        <v>0.84600000000000064</v>
      </c>
      <c r="J6885" s="134">
        <f>IF('2-E-Communication'!$AN$65="no","",ROUND($I6885,4))</f>
        <v>0.84599999999999997</v>
      </c>
      <c r="K6885" s="134">
        <f>IF('2-E-Communication'!$AN$66="no","",ROUND($I6885,4))</f>
        <v>0.84599999999999997</v>
      </c>
      <c r="L6885" s="134">
        <f>IF('2-E-Communication'!$AN$67="no","",ROUND($I6885,4))</f>
        <v>0.84599999999999997</v>
      </c>
      <c r="M6885" s="134">
        <f>IF('2-E-Communication'!$AN$68="no","",ROUND($I6885,4))</f>
        <v>0.84599999999999997</v>
      </c>
    </row>
    <row r="6886" spans="9:13" x14ac:dyDescent="0.25">
      <c r="I6886" s="134">
        <f t="shared" si="301"/>
        <v>0.84700000000000064</v>
      </c>
      <c r="J6886" s="134">
        <f>IF('2-E-Communication'!$AN$65="no","",ROUND($I6886,4))</f>
        <v>0.84699999999999998</v>
      </c>
      <c r="K6886" s="134">
        <f>IF('2-E-Communication'!$AN$66="no","",ROUND($I6886,4))</f>
        <v>0.84699999999999998</v>
      </c>
      <c r="L6886" s="134">
        <f>IF('2-E-Communication'!$AN$67="no","",ROUND($I6886,4))</f>
        <v>0.84699999999999998</v>
      </c>
      <c r="M6886" s="134">
        <f>IF('2-E-Communication'!$AN$68="no","",ROUND($I6886,4))</f>
        <v>0.84699999999999998</v>
      </c>
    </row>
    <row r="6887" spans="9:13" x14ac:dyDescent="0.25">
      <c r="I6887" s="134">
        <f t="shared" si="301"/>
        <v>0.84800000000000064</v>
      </c>
      <c r="J6887" s="134">
        <f>IF('2-E-Communication'!$AN$65="no","",ROUND($I6887,4))</f>
        <v>0.84799999999999998</v>
      </c>
      <c r="K6887" s="134">
        <f>IF('2-E-Communication'!$AN$66="no","",ROUND($I6887,4))</f>
        <v>0.84799999999999998</v>
      </c>
      <c r="L6887" s="134">
        <f>IF('2-E-Communication'!$AN$67="no","",ROUND($I6887,4))</f>
        <v>0.84799999999999998</v>
      </c>
      <c r="M6887" s="134">
        <f>IF('2-E-Communication'!$AN$68="no","",ROUND($I6887,4))</f>
        <v>0.84799999999999998</v>
      </c>
    </row>
    <row r="6888" spans="9:13" x14ac:dyDescent="0.25">
      <c r="I6888" s="134">
        <f t="shared" si="301"/>
        <v>0.84900000000000064</v>
      </c>
      <c r="J6888" s="134">
        <f>IF('2-E-Communication'!$AN$65="no","",ROUND($I6888,4))</f>
        <v>0.84899999999999998</v>
      </c>
      <c r="K6888" s="134">
        <f>IF('2-E-Communication'!$AN$66="no","",ROUND($I6888,4))</f>
        <v>0.84899999999999998</v>
      </c>
      <c r="L6888" s="134">
        <f>IF('2-E-Communication'!$AN$67="no","",ROUND($I6888,4))</f>
        <v>0.84899999999999998</v>
      </c>
      <c r="M6888" s="134">
        <f>IF('2-E-Communication'!$AN$68="no","",ROUND($I6888,4))</f>
        <v>0.84899999999999998</v>
      </c>
    </row>
    <row r="6889" spans="9:13" x14ac:dyDescent="0.25">
      <c r="I6889" s="134">
        <f t="shared" si="301"/>
        <v>0.85000000000000064</v>
      </c>
      <c r="J6889" s="134">
        <f>IF('2-E-Communication'!$AN$65="no","",ROUND($I6889,4))</f>
        <v>0.85</v>
      </c>
      <c r="K6889" s="134">
        <f>IF('2-E-Communication'!$AN$66="no","",ROUND($I6889,4))</f>
        <v>0.85</v>
      </c>
      <c r="L6889" s="134">
        <f>IF('2-E-Communication'!$AN$67="no","",ROUND($I6889,4))</f>
        <v>0.85</v>
      </c>
      <c r="M6889" s="134">
        <f>IF('2-E-Communication'!$AN$68="no","",ROUND($I6889,4))</f>
        <v>0.85</v>
      </c>
    </row>
    <row r="6890" spans="9:13" x14ac:dyDescent="0.25">
      <c r="I6890" s="134">
        <f t="shared" si="301"/>
        <v>0.85100000000000064</v>
      </c>
      <c r="J6890" s="134">
        <f>IF('2-E-Communication'!$AN$65="no","",ROUND($I6890,4))</f>
        <v>0.85099999999999998</v>
      </c>
      <c r="K6890" s="134">
        <f>IF('2-E-Communication'!$AN$66="no","",ROUND($I6890,4))</f>
        <v>0.85099999999999998</v>
      </c>
      <c r="L6890" s="134">
        <f>IF('2-E-Communication'!$AN$67="no","",ROUND($I6890,4))</f>
        <v>0.85099999999999998</v>
      </c>
      <c r="M6890" s="134">
        <f>IF('2-E-Communication'!$AN$68="no","",ROUND($I6890,4))</f>
        <v>0.85099999999999998</v>
      </c>
    </row>
    <row r="6891" spans="9:13" x14ac:dyDescent="0.25">
      <c r="I6891" s="134">
        <f t="shared" si="301"/>
        <v>0.85200000000000065</v>
      </c>
      <c r="J6891" s="134">
        <f>IF('2-E-Communication'!$AN$65="no","",ROUND($I6891,4))</f>
        <v>0.85199999999999998</v>
      </c>
      <c r="K6891" s="134">
        <f>IF('2-E-Communication'!$AN$66="no","",ROUND($I6891,4))</f>
        <v>0.85199999999999998</v>
      </c>
      <c r="L6891" s="134">
        <f>IF('2-E-Communication'!$AN$67="no","",ROUND($I6891,4))</f>
        <v>0.85199999999999998</v>
      </c>
      <c r="M6891" s="134">
        <f>IF('2-E-Communication'!$AN$68="no","",ROUND($I6891,4))</f>
        <v>0.85199999999999998</v>
      </c>
    </row>
    <row r="6892" spans="9:13" x14ac:dyDescent="0.25">
      <c r="I6892" s="134">
        <f t="shared" si="301"/>
        <v>0.85300000000000065</v>
      </c>
      <c r="J6892" s="134">
        <f>IF('2-E-Communication'!$AN$65="no","",ROUND($I6892,4))</f>
        <v>0.85299999999999998</v>
      </c>
      <c r="K6892" s="134">
        <f>IF('2-E-Communication'!$AN$66="no","",ROUND($I6892,4))</f>
        <v>0.85299999999999998</v>
      </c>
      <c r="L6892" s="134">
        <f>IF('2-E-Communication'!$AN$67="no","",ROUND($I6892,4))</f>
        <v>0.85299999999999998</v>
      </c>
      <c r="M6892" s="134">
        <f>IF('2-E-Communication'!$AN$68="no","",ROUND($I6892,4))</f>
        <v>0.85299999999999998</v>
      </c>
    </row>
    <row r="6893" spans="9:13" x14ac:dyDescent="0.25">
      <c r="I6893" s="134">
        <f t="shared" si="301"/>
        <v>0.85400000000000065</v>
      </c>
      <c r="J6893" s="134">
        <f>IF('2-E-Communication'!$AN$65="no","",ROUND($I6893,4))</f>
        <v>0.85399999999999998</v>
      </c>
      <c r="K6893" s="134">
        <f>IF('2-E-Communication'!$AN$66="no","",ROUND($I6893,4))</f>
        <v>0.85399999999999998</v>
      </c>
      <c r="L6893" s="134">
        <f>IF('2-E-Communication'!$AN$67="no","",ROUND($I6893,4))</f>
        <v>0.85399999999999998</v>
      </c>
      <c r="M6893" s="134">
        <f>IF('2-E-Communication'!$AN$68="no","",ROUND($I6893,4))</f>
        <v>0.85399999999999998</v>
      </c>
    </row>
    <row r="6894" spans="9:13" x14ac:dyDescent="0.25">
      <c r="I6894" s="134">
        <f t="shared" si="301"/>
        <v>0.85500000000000065</v>
      </c>
      <c r="J6894" s="134">
        <f>IF('2-E-Communication'!$AN$65="no","",ROUND($I6894,4))</f>
        <v>0.85499999999999998</v>
      </c>
      <c r="K6894" s="134">
        <f>IF('2-E-Communication'!$AN$66="no","",ROUND($I6894,4))</f>
        <v>0.85499999999999998</v>
      </c>
      <c r="L6894" s="134">
        <f>IF('2-E-Communication'!$AN$67="no","",ROUND($I6894,4))</f>
        <v>0.85499999999999998</v>
      </c>
      <c r="M6894" s="134">
        <f>IF('2-E-Communication'!$AN$68="no","",ROUND($I6894,4))</f>
        <v>0.85499999999999998</v>
      </c>
    </row>
    <row r="6895" spans="9:13" x14ac:dyDescent="0.25">
      <c r="I6895" s="134">
        <f t="shared" si="301"/>
        <v>0.85600000000000065</v>
      </c>
      <c r="J6895" s="134">
        <f>IF('2-E-Communication'!$AN$65="no","",ROUND($I6895,4))</f>
        <v>0.85599999999999998</v>
      </c>
      <c r="K6895" s="134">
        <f>IF('2-E-Communication'!$AN$66="no","",ROUND($I6895,4))</f>
        <v>0.85599999999999998</v>
      </c>
      <c r="L6895" s="134">
        <f>IF('2-E-Communication'!$AN$67="no","",ROUND($I6895,4))</f>
        <v>0.85599999999999998</v>
      </c>
      <c r="M6895" s="134">
        <f>IF('2-E-Communication'!$AN$68="no","",ROUND($I6895,4))</f>
        <v>0.85599999999999998</v>
      </c>
    </row>
    <row r="6896" spans="9:13" x14ac:dyDescent="0.25">
      <c r="I6896" s="134">
        <f t="shared" si="301"/>
        <v>0.85700000000000065</v>
      </c>
      <c r="J6896" s="134">
        <f>IF('2-E-Communication'!$AN$65="no","",ROUND($I6896,4))</f>
        <v>0.85699999999999998</v>
      </c>
      <c r="K6896" s="134">
        <f>IF('2-E-Communication'!$AN$66="no","",ROUND($I6896,4))</f>
        <v>0.85699999999999998</v>
      </c>
      <c r="L6896" s="134">
        <f>IF('2-E-Communication'!$AN$67="no","",ROUND($I6896,4))</f>
        <v>0.85699999999999998</v>
      </c>
      <c r="M6896" s="134">
        <f>IF('2-E-Communication'!$AN$68="no","",ROUND($I6896,4))</f>
        <v>0.85699999999999998</v>
      </c>
    </row>
    <row r="6897" spans="9:13" x14ac:dyDescent="0.25">
      <c r="I6897" s="134">
        <f t="shared" si="301"/>
        <v>0.85800000000000065</v>
      </c>
      <c r="J6897" s="134">
        <f>IF('2-E-Communication'!$AN$65="no","",ROUND($I6897,4))</f>
        <v>0.85799999999999998</v>
      </c>
      <c r="K6897" s="134">
        <f>IF('2-E-Communication'!$AN$66="no","",ROUND($I6897,4))</f>
        <v>0.85799999999999998</v>
      </c>
      <c r="L6897" s="134">
        <f>IF('2-E-Communication'!$AN$67="no","",ROUND($I6897,4))</f>
        <v>0.85799999999999998</v>
      </c>
      <c r="M6897" s="134">
        <f>IF('2-E-Communication'!$AN$68="no","",ROUND($I6897,4))</f>
        <v>0.85799999999999998</v>
      </c>
    </row>
    <row r="6898" spans="9:13" x14ac:dyDescent="0.25">
      <c r="I6898" s="134">
        <f t="shared" si="301"/>
        <v>0.85900000000000065</v>
      </c>
      <c r="J6898" s="134">
        <f>IF('2-E-Communication'!$AN$65="no","",ROUND($I6898,4))</f>
        <v>0.85899999999999999</v>
      </c>
      <c r="K6898" s="134">
        <f>IF('2-E-Communication'!$AN$66="no","",ROUND($I6898,4))</f>
        <v>0.85899999999999999</v>
      </c>
      <c r="L6898" s="134">
        <f>IF('2-E-Communication'!$AN$67="no","",ROUND($I6898,4))</f>
        <v>0.85899999999999999</v>
      </c>
      <c r="M6898" s="134">
        <f>IF('2-E-Communication'!$AN$68="no","",ROUND($I6898,4))</f>
        <v>0.85899999999999999</v>
      </c>
    </row>
    <row r="6899" spans="9:13" x14ac:dyDescent="0.25">
      <c r="I6899" s="134">
        <f t="shared" si="301"/>
        <v>0.86000000000000065</v>
      </c>
      <c r="J6899" s="134">
        <f>IF('2-E-Communication'!$AN$65="no","",ROUND($I6899,4))</f>
        <v>0.86</v>
      </c>
      <c r="K6899" s="134">
        <f>IF('2-E-Communication'!$AN$66="no","",ROUND($I6899,4))</f>
        <v>0.86</v>
      </c>
      <c r="L6899" s="134">
        <f>IF('2-E-Communication'!$AN$67="no","",ROUND($I6899,4))</f>
        <v>0.86</v>
      </c>
      <c r="M6899" s="134">
        <f>IF('2-E-Communication'!$AN$68="no","",ROUND($I6899,4))</f>
        <v>0.86</v>
      </c>
    </row>
    <row r="6900" spans="9:13" x14ac:dyDescent="0.25">
      <c r="I6900" s="134">
        <f t="shared" si="301"/>
        <v>0.86100000000000065</v>
      </c>
      <c r="J6900" s="134">
        <f>IF('2-E-Communication'!$AN$65="no","",ROUND($I6900,4))</f>
        <v>0.86099999999999999</v>
      </c>
      <c r="K6900" s="134">
        <f>IF('2-E-Communication'!$AN$66="no","",ROUND($I6900,4))</f>
        <v>0.86099999999999999</v>
      </c>
      <c r="L6900" s="134">
        <f>IF('2-E-Communication'!$AN$67="no","",ROUND($I6900,4))</f>
        <v>0.86099999999999999</v>
      </c>
      <c r="M6900" s="134">
        <f>IF('2-E-Communication'!$AN$68="no","",ROUND($I6900,4))</f>
        <v>0.86099999999999999</v>
      </c>
    </row>
    <row r="6901" spans="9:13" x14ac:dyDescent="0.25">
      <c r="I6901" s="134">
        <f t="shared" si="301"/>
        <v>0.86200000000000065</v>
      </c>
      <c r="J6901" s="134">
        <f>IF('2-E-Communication'!$AN$65="no","",ROUND($I6901,4))</f>
        <v>0.86199999999999999</v>
      </c>
      <c r="K6901" s="134">
        <f>IF('2-E-Communication'!$AN$66="no","",ROUND($I6901,4))</f>
        <v>0.86199999999999999</v>
      </c>
      <c r="L6901" s="134">
        <f>IF('2-E-Communication'!$AN$67="no","",ROUND($I6901,4))</f>
        <v>0.86199999999999999</v>
      </c>
      <c r="M6901" s="134">
        <f>IF('2-E-Communication'!$AN$68="no","",ROUND($I6901,4))</f>
        <v>0.86199999999999999</v>
      </c>
    </row>
    <row r="6902" spans="9:13" x14ac:dyDescent="0.25">
      <c r="I6902" s="134">
        <f t="shared" si="301"/>
        <v>0.86300000000000066</v>
      </c>
      <c r="J6902" s="134">
        <f>IF('2-E-Communication'!$AN$65="no","",ROUND($I6902,4))</f>
        <v>0.86299999999999999</v>
      </c>
      <c r="K6902" s="134">
        <f>IF('2-E-Communication'!$AN$66="no","",ROUND($I6902,4))</f>
        <v>0.86299999999999999</v>
      </c>
      <c r="L6902" s="134">
        <f>IF('2-E-Communication'!$AN$67="no","",ROUND($I6902,4))</f>
        <v>0.86299999999999999</v>
      </c>
      <c r="M6902" s="134">
        <f>IF('2-E-Communication'!$AN$68="no","",ROUND($I6902,4))</f>
        <v>0.86299999999999999</v>
      </c>
    </row>
    <row r="6903" spans="9:13" x14ac:dyDescent="0.25">
      <c r="I6903" s="134">
        <f t="shared" si="301"/>
        <v>0.86400000000000066</v>
      </c>
      <c r="J6903" s="134">
        <f>IF('2-E-Communication'!$AN$65="no","",ROUND($I6903,4))</f>
        <v>0.86399999999999999</v>
      </c>
      <c r="K6903" s="134">
        <f>IF('2-E-Communication'!$AN$66="no","",ROUND($I6903,4))</f>
        <v>0.86399999999999999</v>
      </c>
      <c r="L6903" s="134">
        <f>IF('2-E-Communication'!$AN$67="no","",ROUND($I6903,4))</f>
        <v>0.86399999999999999</v>
      </c>
      <c r="M6903" s="134">
        <f>IF('2-E-Communication'!$AN$68="no","",ROUND($I6903,4))</f>
        <v>0.86399999999999999</v>
      </c>
    </row>
    <row r="6904" spans="9:13" x14ac:dyDescent="0.25">
      <c r="I6904" s="134">
        <f t="shared" si="301"/>
        <v>0.86500000000000066</v>
      </c>
      <c r="J6904" s="134">
        <f>IF('2-E-Communication'!$AN$65="no","",ROUND($I6904,4))</f>
        <v>0.86499999999999999</v>
      </c>
      <c r="K6904" s="134">
        <f>IF('2-E-Communication'!$AN$66="no","",ROUND($I6904,4))</f>
        <v>0.86499999999999999</v>
      </c>
      <c r="L6904" s="134">
        <f>IF('2-E-Communication'!$AN$67="no","",ROUND($I6904,4))</f>
        <v>0.86499999999999999</v>
      </c>
      <c r="M6904" s="134">
        <f>IF('2-E-Communication'!$AN$68="no","",ROUND($I6904,4))</f>
        <v>0.86499999999999999</v>
      </c>
    </row>
    <row r="6905" spans="9:13" x14ac:dyDescent="0.25">
      <c r="I6905" s="134">
        <f t="shared" si="301"/>
        <v>0.86600000000000066</v>
      </c>
      <c r="J6905" s="134">
        <f>IF('2-E-Communication'!$AN$65="no","",ROUND($I6905,4))</f>
        <v>0.86599999999999999</v>
      </c>
      <c r="K6905" s="134">
        <f>IF('2-E-Communication'!$AN$66="no","",ROUND($I6905,4))</f>
        <v>0.86599999999999999</v>
      </c>
      <c r="L6905" s="134">
        <f>IF('2-E-Communication'!$AN$67="no","",ROUND($I6905,4))</f>
        <v>0.86599999999999999</v>
      </c>
      <c r="M6905" s="134">
        <f>IF('2-E-Communication'!$AN$68="no","",ROUND($I6905,4))</f>
        <v>0.86599999999999999</v>
      </c>
    </row>
    <row r="6906" spans="9:13" x14ac:dyDescent="0.25">
      <c r="I6906" s="134">
        <f t="shared" si="301"/>
        <v>0.86700000000000066</v>
      </c>
      <c r="J6906" s="134">
        <f>IF('2-E-Communication'!$AN$65="no","",ROUND($I6906,4))</f>
        <v>0.86699999999999999</v>
      </c>
      <c r="K6906" s="134">
        <f>IF('2-E-Communication'!$AN$66="no","",ROUND($I6906,4))</f>
        <v>0.86699999999999999</v>
      </c>
      <c r="L6906" s="134">
        <f>IF('2-E-Communication'!$AN$67="no","",ROUND($I6906,4))</f>
        <v>0.86699999999999999</v>
      </c>
      <c r="M6906" s="134">
        <f>IF('2-E-Communication'!$AN$68="no","",ROUND($I6906,4))</f>
        <v>0.86699999999999999</v>
      </c>
    </row>
    <row r="6907" spans="9:13" x14ac:dyDescent="0.25">
      <c r="I6907" s="134">
        <f t="shared" si="301"/>
        <v>0.86800000000000066</v>
      </c>
      <c r="J6907" s="134">
        <f>IF('2-E-Communication'!$AN$65="no","",ROUND($I6907,4))</f>
        <v>0.86799999999999999</v>
      </c>
      <c r="K6907" s="134">
        <f>IF('2-E-Communication'!$AN$66="no","",ROUND($I6907,4))</f>
        <v>0.86799999999999999</v>
      </c>
      <c r="L6907" s="134">
        <f>IF('2-E-Communication'!$AN$67="no","",ROUND($I6907,4))</f>
        <v>0.86799999999999999</v>
      </c>
      <c r="M6907" s="134">
        <f>IF('2-E-Communication'!$AN$68="no","",ROUND($I6907,4))</f>
        <v>0.86799999999999999</v>
      </c>
    </row>
    <row r="6908" spans="9:13" x14ac:dyDescent="0.25">
      <c r="I6908" s="134">
        <f t="shared" si="301"/>
        <v>0.86900000000000066</v>
      </c>
      <c r="J6908" s="134">
        <f>IF('2-E-Communication'!$AN$65="no","",ROUND($I6908,4))</f>
        <v>0.86899999999999999</v>
      </c>
      <c r="K6908" s="134">
        <f>IF('2-E-Communication'!$AN$66="no","",ROUND($I6908,4))</f>
        <v>0.86899999999999999</v>
      </c>
      <c r="L6908" s="134">
        <f>IF('2-E-Communication'!$AN$67="no","",ROUND($I6908,4))</f>
        <v>0.86899999999999999</v>
      </c>
      <c r="M6908" s="134">
        <f>IF('2-E-Communication'!$AN$68="no","",ROUND($I6908,4))</f>
        <v>0.86899999999999999</v>
      </c>
    </row>
    <row r="6909" spans="9:13" x14ac:dyDescent="0.25">
      <c r="I6909" s="134">
        <f t="shared" si="301"/>
        <v>0.87000000000000066</v>
      </c>
      <c r="J6909" s="134">
        <f>IF('2-E-Communication'!$AN$65="no","",ROUND($I6909,4))</f>
        <v>0.87</v>
      </c>
      <c r="K6909" s="134">
        <f>IF('2-E-Communication'!$AN$66="no","",ROUND($I6909,4))</f>
        <v>0.87</v>
      </c>
      <c r="L6909" s="134">
        <f>IF('2-E-Communication'!$AN$67="no","",ROUND($I6909,4))</f>
        <v>0.87</v>
      </c>
      <c r="M6909" s="134">
        <f>IF('2-E-Communication'!$AN$68="no","",ROUND($I6909,4))</f>
        <v>0.87</v>
      </c>
    </row>
    <row r="6910" spans="9:13" x14ac:dyDescent="0.25">
      <c r="I6910" s="134">
        <f t="shared" si="301"/>
        <v>0.87100000000000066</v>
      </c>
      <c r="J6910" s="134">
        <f>IF('2-E-Communication'!$AN$65="no","",ROUND($I6910,4))</f>
        <v>0.871</v>
      </c>
      <c r="K6910" s="134">
        <f>IF('2-E-Communication'!$AN$66="no","",ROUND($I6910,4))</f>
        <v>0.871</v>
      </c>
      <c r="L6910" s="134">
        <f>IF('2-E-Communication'!$AN$67="no","",ROUND($I6910,4))</f>
        <v>0.871</v>
      </c>
      <c r="M6910" s="134">
        <f>IF('2-E-Communication'!$AN$68="no","",ROUND($I6910,4))</f>
        <v>0.871</v>
      </c>
    </row>
    <row r="6911" spans="9:13" x14ac:dyDescent="0.25">
      <c r="I6911" s="134">
        <f t="shared" si="301"/>
        <v>0.87200000000000066</v>
      </c>
      <c r="J6911" s="134">
        <f>IF('2-E-Communication'!$AN$65="no","",ROUND($I6911,4))</f>
        <v>0.872</v>
      </c>
      <c r="K6911" s="134">
        <f>IF('2-E-Communication'!$AN$66="no","",ROUND($I6911,4))</f>
        <v>0.872</v>
      </c>
      <c r="L6911" s="134">
        <f>IF('2-E-Communication'!$AN$67="no","",ROUND($I6911,4))</f>
        <v>0.872</v>
      </c>
      <c r="M6911" s="134">
        <f>IF('2-E-Communication'!$AN$68="no","",ROUND($I6911,4))</f>
        <v>0.872</v>
      </c>
    </row>
    <row r="6912" spans="9:13" x14ac:dyDescent="0.25">
      <c r="I6912" s="134">
        <f t="shared" si="301"/>
        <v>0.87300000000000066</v>
      </c>
      <c r="J6912" s="134">
        <f>IF('2-E-Communication'!$AN$65="no","",ROUND($I6912,4))</f>
        <v>0.873</v>
      </c>
      <c r="K6912" s="134">
        <f>IF('2-E-Communication'!$AN$66="no","",ROUND($I6912,4))</f>
        <v>0.873</v>
      </c>
      <c r="L6912" s="134">
        <f>IF('2-E-Communication'!$AN$67="no","",ROUND($I6912,4))</f>
        <v>0.873</v>
      </c>
      <c r="M6912" s="134">
        <f>IF('2-E-Communication'!$AN$68="no","",ROUND($I6912,4))</f>
        <v>0.873</v>
      </c>
    </row>
    <row r="6913" spans="9:13" x14ac:dyDescent="0.25">
      <c r="I6913" s="134">
        <f t="shared" si="301"/>
        <v>0.87400000000000067</v>
      </c>
      <c r="J6913" s="134">
        <f>IF('2-E-Communication'!$AN$65="no","",ROUND($I6913,4))</f>
        <v>0.874</v>
      </c>
      <c r="K6913" s="134">
        <f>IF('2-E-Communication'!$AN$66="no","",ROUND($I6913,4))</f>
        <v>0.874</v>
      </c>
      <c r="L6913" s="134">
        <f>IF('2-E-Communication'!$AN$67="no","",ROUND($I6913,4))</f>
        <v>0.874</v>
      </c>
      <c r="M6913" s="134">
        <f>IF('2-E-Communication'!$AN$68="no","",ROUND($I6913,4))</f>
        <v>0.874</v>
      </c>
    </row>
    <row r="6914" spans="9:13" x14ac:dyDescent="0.25">
      <c r="I6914" s="134">
        <f t="shared" si="301"/>
        <v>0.87500000000000067</v>
      </c>
      <c r="J6914" s="134">
        <f>IF('2-E-Communication'!$AN$65="no","",ROUND($I6914,4))</f>
        <v>0.875</v>
      </c>
      <c r="K6914" s="134">
        <f>IF('2-E-Communication'!$AN$66="no","",ROUND($I6914,4))</f>
        <v>0.875</v>
      </c>
      <c r="L6914" s="134">
        <f>IF('2-E-Communication'!$AN$67="no","",ROUND($I6914,4))</f>
        <v>0.875</v>
      </c>
      <c r="M6914" s="134">
        <f>IF('2-E-Communication'!$AN$68="no","",ROUND($I6914,4))</f>
        <v>0.875</v>
      </c>
    </row>
    <row r="6915" spans="9:13" x14ac:dyDescent="0.25">
      <c r="I6915" s="134">
        <f t="shared" si="301"/>
        <v>0.87600000000000067</v>
      </c>
      <c r="J6915" s="134">
        <f>IF('2-E-Communication'!$AN$65="no","",ROUND($I6915,4))</f>
        <v>0.876</v>
      </c>
      <c r="K6915" s="134">
        <f>IF('2-E-Communication'!$AN$66="no","",ROUND($I6915,4))</f>
        <v>0.876</v>
      </c>
      <c r="L6915" s="134">
        <f>IF('2-E-Communication'!$AN$67="no","",ROUND($I6915,4))</f>
        <v>0.876</v>
      </c>
      <c r="M6915" s="134">
        <f>IF('2-E-Communication'!$AN$68="no","",ROUND($I6915,4))</f>
        <v>0.876</v>
      </c>
    </row>
    <row r="6916" spans="9:13" x14ac:dyDescent="0.25">
      <c r="I6916" s="134">
        <f t="shared" si="301"/>
        <v>0.87700000000000067</v>
      </c>
      <c r="J6916" s="134">
        <f>IF('2-E-Communication'!$AN$65="no","",ROUND($I6916,4))</f>
        <v>0.877</v>
      </c>
      <c r="K6916" s="134">
        <f>IF('2-E-Communication'!$AN$66="no","",ROUND($I6916,4))</f>
        <v>0.877</v>
      </c>
      <c r="L6916" s="134">
        <f>IF('2-E-Communication'!$AN$67="no","",ROUND($I6916,4))</f>
        <v>0.877</v>
      </c>
      <c r="M6916" s="134">
        <f>IF('2-E-Communication'!$AN$68="no","",ROUND($I6916,4))</f>
        <v>0.877</v>
      </c>
    </row>
    <row r="6917" spans="9:13" x14ac:dyDescent="0.25">
      <c r="I6917" s="134">
        <f t="shared" si="301"/>
        <v>0.87800000000000067</v>
      </c>
      <c r="J6917" s="134">
        <f>IF('2-E-Communication'!$AN$65="no","",ROUND($I6917,4))</f>
        <v>0.878</v>
      </c>
      <c r="K6917" s="134">
        <f>IF('2-E-Communication'!$AN$66="no","",ROUND($I6917,4))</f>
        <v>0.878</v>
      </c>
      <c r="L6917" s="134">
        <f>IF('2-E-Communication'!$AN$67="no","",ROUND($I6917,4))</f>
        <v>0.878</v>
      </c>
      <c r="M6917" s="134">
        <f>IF('2-E-Communication'!$AN$68="no","",ROUND($I6917,4))</f>
        <v>0.878</v>
      </c>
    </row>
    <row r="6918" spans="9:13" x14ac:dyDescent="0.25">
      <c r="I6918" s="134">
        <f t="shared" si="301"/>
        <v>0.87900000000000067</v>
      </c>
      <c r="J6918" s="134">
        <f>IF('2-E-Communication'!$AN$65="no","",ROUND($I6918,4))</f>
        <v>0.879</v>
      </c>
      <c r="K6918" s="134">
        <f>IF('2-E-Communication'!$AN$66="no","",ROUND($I6918,4))</f>
        <v>0.879</v>
      </c>
      <c r="L6918" s="134">
        <f>IF('2-E-Communication'!$AN$67="no","",ROUND($I6918,4))</f>
        <v>0.879</v>
      </c>
      <c r="M6918" s="134">
        <f>IF('2-E-Communication'!$AN$68="no","",ROUND($I6918,4))</f>
        <v>0.879</v>
      </c>
    </row>
    <row r="6919" spans="9:13" x14ac:dyDescent="0.25">
      <c r="I6919" s="134">
        <f t="shared" si="301"/>
        <v>0.88000000000000067</v>
      </c>
      <c r="J6919" s="134">
        <f>IF('2-E-Communication'!$AN$65="no","",ROUND($I6919,4))</f>
        <v>0.88</v>
      </c>
      <c r="K6919" s="134">
        <f>IF('2-E-Communication'!$AN$66="no","",ROUND($I6919,4))</f>
        <v>0.88</v>
      </c>
      <c r="L6919" s="134">
        <f>IF('2-E-Communication'!$AN$67="no","",ROUND($I6919,4))</f>
        <v>0.88</v>
      </c>
      <c r="M6919" s="134">
        <f>IF('2-E-Communication'!$AN$68="no","",ROUND($I6919,4))</f>
        <v>0.88</v>
      </c>
    </row>
    <row r="6920" spans="9:13" x14ac:dyDescent="0.25">
      <c r="I6920" s="134">
        <f t="shared" si="301"/>
        <v>0.88100000000000067</v>
      </c>
      <c r="J6920" s="134">
        <f>IF('2-E-Communication'!$AN$65="no","",ROUND($I6920,4))</f>
        <v>0.88100000000000001</v>
      </c>
      <c r="K6920" s="134">
        <f>IF('2-E-Communication'!$AN$66="no","",ROUND($I6920,4))</f>
        <v>0.88100000000000001</v>
      </c>
      <c r="L6920" s="134">
        <f>IF('2-E-Communication'!$AN$67="no","",ROUND($I6920,4))</f>
        <v>0.88100000000000001</v>
      </c>
      <c r="M6920" s="134">
        <f>IF('2-E-Communication'!$AN$68="no","",ROUND($I6920,4))</f>
        <v>0.88100000000000001</v>
      </c>
    </row>
    <row r="6921" spans="9:13" x14ac:dyDescent="0.25">
      <c r="I6921" s="134">
        <f t="shared" si="301"/>
        <v>0.88200000000000067</v>
      </c>
      <c r="J6921" s="134">
        <f>IF('2-E-Communication'!$AN$65="no","",ROUND($I6921,4))</f>
        <v>0.88200000000000001</v>
      </c>
      <c r="K6921" s="134">
        <f>IF('2-E-Communication'!$AN$66="no","",ROUND($I6921,4))</f>
        <v>0.88200000000000001</v>
      </c>
      <c r="L6921" s="134">
        <f>IF('2-E-Communication'!$AN$67="no","",ROUND($I6921,4))</f>
        <v>0.88200000000000001</v>
      </c>
      <c r="M6921" s="134">
        <f>IF('2-E-Communication'!$AN$68="no","",ROUND($I6921,4))</f>
        <v>0.88200000000000001</v>
      </c>
    </row>
    <row r="6922" spans="9:13" x14ac:dyDescent="0.25">
      <c r="I6922" s="134">
        <f t="shared" si="301"/>
        <v>0.88300000000000067</v>
      </c>
      <c r="J6922" s="134">
        <f>IF('2-E-Communication'!$AN$65="no","",ROUND($I6922,4))</f>
        <v>0.88300000000000001</v>
      </c>
      <c r="K6922" s="134">
        <f>IF('2-E-Communication'!$AN$66="no","",ROUND($I6922,4))</f>
        <v>0.88300000000000001</v>
      </c>
      <c r="L6922" s="134">
        <f>IF('2-E-Communication'!$AN$67="no","",ROUND($I6922,4))</f>
        <v>0.88300000000000001</v>
      </c>
      <c r="M6922" s="134">
        <f>IF('2-E-Communication'!$AN$68="no","",ROUND($I6922,4))</f>
        <v>0.88300000000000001</v>
      </c>
    </row>
    <row r="6923" spans="9:13" x14ac:dyDescent="0.25">
      <c r="I6923" s="134">
        <f t="shared" si="301"/>
        <v>0.88400000000000067</v>
      </c>
      <c r="J6923" s="134">
        <f>IF('2-E-Communication'!$AN$65="no","",ROUND($I6923,4))</f>
        <v>0.88400000000000001</v>
      </c>
      <c r="K6923" s="134">
        <f>IF('2-E-Communication'!$AN$66="no","",ROUND($I6923,4))</f>
        <v>0.88400000000000001</v>
      </c>
      <c r="L6923" s="134">
        <f>IF('2-E-Communication'!$AN$67="no","",ROUND($I6923,4))</f>
        <v>0.88400000000000001</v>
      </c>
      <c r="M6923" s="134">
        <f>IF('2-E-Communication'!$AN$68="no","",ROUND($I6923,4))</f>
        <v>0.88400000000000001</v>
      </c>
    </row>
    <row r="6924" spans="9:13" x14ac:dyDescent="0.25">
      <c r="I6924" s="134">
        <f t="shared" si="301"/>
        <v>0.88500000000000068</v>
      </c>
      <c r="J6924" s="134">
        <f>IF('2-E-Communication'!$AN$65="no","",ROUND($I6924,4))</f>
        <v>0.88500000000000001</v>
      </c>
      <c r="K6924" s="134">
        <f>IF('2-E-Communication'!$AN$66="no","",ROUND($I6924,4))</f>
        <v>0.88500000000000001</v>
      </c>
      <c r="L6924" s="134">
        <f>IF('2-E-Communication'!$AN$67="no","",ROUND($I6924,4))</f>
        <v>0.88500000000000001</v>
      </c>
      <c r="M6924" s="134">
        <f>IF('2-E-Communication'!$AN$68="no","",ROUND($I6924,4))</f>
        <v>0.88500000000000001</v>
      </c>
    </row>
    <row r="6925" spans="9:13" x14ac:dyDescent="0.25">
      <c r="I6925" s="134">
        <f t="shared" si="301"/>
        <v>0.88600000000000068</v>
      </c>
      <c r="J6925" s="134">
        <f>IF('2-E-Communication'!$AN$65="no","",ROUND($I6925,4))</f>
        <v>0.88600000000000001</v>
      </c>
      <c r="K6925" s="134">
        <f>IF('2-E-Communication'!$AN$66="no","",ROUND($I6925,4))</f>
        <v>0.88600000000000001</v>
      </c>
      <c r="L6925" s="134">
        <f>IF('2-E-Communication'!$AN$67="no","",ROUND($I6925,4))</f>
        <v>0.88600000000000001</v>
      </c>
      <c r="M6925" s="134">
        <f>IF('2-E-Communication'!$AN$68="no","",ROUND($I6925,4))</f>
        <v>0.88600000000000001</v>
      </c>
    </row>
    <row r="6926" spans="9:13" x14ac:dyDescent="0.25">
      <c r="I6926" s="134">
        <f t="shared" si="301"/>
        <v>0.88700000000000068</v>
      </c>
      <c r="J6926" s="134">
        <f>IF('2-E-Communication'!$AN$65="no","",ROUND($I6926,4))</f>
        <v>0.88700000000000001</v>
      </c>
      <c r="K6926" s="134">
        <f>IF('2-E-Communication'!$AN$66="no","",ROUND($I6926,4))</f>
        <v>0.88700000000000001</v>
      </c>
      <c r="L6926" s="134">
        <f>IF('2-E-Communication'!$AN$67="no","",ROUND($I6926,4))</f>
        <v>0.88700000000000001</v>
      </c>
      <c r="M6926" s="134">
        <f>IF('2-E-Communication'!$AN$68="no","",ROUND($I6926,4))</f>
        <v>0.88700000000000001</v>
      </c>
    </row>
    <row r="6927" spans="9:13" x14ac:dyDescent="0.25">
      <c r="I6927" s="134">
        <f t="shared" si="301"/>
        <v>0.88800000000000068</v>
      </c>
      <c r="J6927" s="134">
        <f>IF('2-E-Communication'!$AN$65="no","",ROUND($I6927,4))</f>
        <v>0.88800000000000001</v>
      </c>
      <c r="K6927" s="134">
        <f>IF('2-E-Communication'!$AN$66="no","",ROUND($I6927,4))</f>
        <v>0.88800000000000001</v>
      </c>
      <c r="L6927" s="134">
        <f>IF('2-E-Communication'!$AN$67="no","",ROUND($I6927,4))</f>
        <v>0.88800000000000001</v>
      </c>
      <c r="M6927" s="134">
        <f>IF('2-E-Communication'!$AN$68="no","",ROUND($I6927,4))</f>
        <v>0.88800000000000001</v>
      </c>
    </row>
    <row r="6928" spans="9:13" x14ac:dyDescent="0.25">
      <c r="I6928" s="134">
        <f t="shared" ref="I6928:I6991" si="302">I6927+0.001</f>
        <v>0.88900000000000068</v>
      </c>
      <c r="J6928" s="134">
        <f>IF('2-E-Communication'!$AN$65="no","",ROUND($I6928,4))</f>
        <v>0.88900000000000001</v>
      </c>
      <c r="K6928" s="134">
        <f>IF('2-E-Communication'!$AN$66="no","",ROUND($I6928,4))</f>
        <v>0.88900000000000001</v>
      </c>
      <c r="L6928" s="134">
        <f>IF('2-E-Communication'!$AN$67="no","",ROUND($I6928,4))</f>
        <v>0.88900000000000001</v>
      </c>
      <c r="M6928" s="134">
        <f>IF('2-E-Communication'!$AN$68="no","",ROUND($I6928,4))</f>
        <v>0.88900000000000001</v>
      </c>
    </row>
    <row r="6929" spans="9:13" x14ac:dyDescent="0.25">
      <c r="I6929" s="134">
        <f t="shared" si="302"/>
        <v>0.89000000000000068</v>
      </c>
      <c r="J6929" s="134">
        <f>IF('2-E-Communication'!$AN$65="no","",ROUND($I6929,4))</f>
        <v>0.89</v>
      </c>
      <c r="K6929" s="134">
        <f>IF('2-E-Communication'!$AN$66="no","",ROUND($I6929,4))</f>
        <v>0.89</v>
      </c>
      <c r="L6929" s="134">
        <f>IF('2-E-Communication'!$AN$67="no","",ROUND($I6929,4))</f>
        <v>0.89</v>
      </c>
      <c r="M6929" s="134">
        <f>IF('2-E-Communication'!$AN$68="no","",ROUND($I6929,4))</f>
        <v>0.89</v>
      </c>
    </row>
    <row r="6930" spans="9:13" x14ac:dyDescent="0.25">
      <c r="I6930" s="134">
        <f t="shared" si="302"/>
        <v>0.89100000000000068</v>
      </c>
      <c r="J6930" s="134">
        <f>IF('2-E-Communication'!$AN$65="no","",ROUND($I6930,4))</f>
        <v>0.89100000000000001</v>
      </c>
      <c r="K6930" s="134">
        <f>IF('2-E-Communication'!$AN$66="no","",ROUND($I6930,4))</f>
        <v>0.89100000000000001</v>
      </c>
      <c r="L6930" s="134">
        <f>IF('2-E-Communication'!$AN$67="no","",ROUND($I6930,4))</f>
        <v>0.89100000000000001</v>
      </c>
      <c r="M6930" s="134">
        <f>IF('2-E-Communication'!$AN$68="no","",ROUND($I6930,4))</f>
        <v>0.89100000000000001</v>
      </c>
    </row>
    <row r="6931" spans="9:13" x14ac:dyDescent="0.25">
      <c r="I6931" s="134">
        <f t="shared" si="302"/>
        <v>0.89200000000000068</v>
      </c>
      <c r="J6931" s="134">
        <f>IF('2-E-Communication'!$AN$65="no","",ROUND($I6931,4))</f>
        <v>0.89200000000000002</v>
      </c>
      <c r="K6931" s="134">
        <f>IF('2-E-Communication'!$AN$66="no","",ROUND($I6931,4))</f>
        <v>0.89200000000000002</v>
      </c>
      <c r="L6931" s="134">
        <f>IF('2-E-Communication'!$AN$67="no","",ROUND($I6931,4))</f>
        <v>0.89200000000000002</v>
      </c>
      <c r="M6931" s="134">
        <f>IF('2-E-Communication'!$AN$68="no","",ROUND($I6931,4))</f>
        <v>0.89200000000000002</v>
      </c>
    </row>
    <row r="6932" spans="9:13" x14ac:dyDescent="0.25">
      <c r="I6932" s="134">
        <f t="shared" si="302"/>
        <v>0.89300000000000068</v>
      </c>
      <c r="J6932" s="134">
        <f>IF('2-E-Communication'!$AN$65="no","",ROUND($I6932,4))</f>
        <v>0.89300000000000002</v>
      </c>
      <c r="K6932" s="134">
        <f>IF('2-E-Communication'!$AN$66="no","",ROUND($I6932,4))</f>
        <v>0.89300000000000002</v>
      </c>
      <c r="L6932" s="134">
        <f>IF('2-E-Communication'!$AN$67="no","",ROUND($I6932,4))</f>
        <v>0.89300000000000002</v>
      </c>
      <c r="M6932" s="134">
        <f>IF('2-E-Communication'!$AN$68="no","",ROUND($I6932,4))</f>
        <v>0.89300000000000002</v>
      </c>
    </row>
    <row r="6933" spans="9:13" x14ac:dyDescent="0.25">
      <c r="I6933" s="134">
        <f t="shared" si="302"/>
        <v>0.89400000000000068</v>
      </c>
      <c r="J6933" s="134">
        <f>IF('2-E-Communication'!$AN$65="no","",ROUND($I6933,4))</f>
        <v>0.89400000000000002</v>
      </c>
      <c r="K6933" s="134">
        <f>IF('2-E-Communication'!$AN$66="no","",ROUND($I6933,4))</f>
        <v>0.89400000000000002</v>
      </c>
      <c r="L6933" s="134">
        <f>IF('2-E-Communication'!$AN$67="no","",ROUND($I6933,4))</f>
        <v>0.89400000000000002</v>
      </c>
      <c r="M6933" s="134">
        <f>IF('2-E-Communication'!$AN$68="no","",ROUND($I6933,4))</f>
        <v>0.89400000000000002</v>
      </c>
    </row>
    <row r="6934" spans="9:13" x14ac:dyDescent="0.25">
      <c r="I6934" s="134">
        <f t="shared" si="302"/>
        <v>0.89500000000000068</v>
      </c>
      <c r="J6934" s="134">
        <f>IF('2-E-Communication'!$AN$65="no","",ROUND($I6934,4))</f>
        <v>0.89500000000000002</v>
      </c>
      <c r="K6934" s="134">
        <f>IF('2-E-Communication'!$AN$66="no","",ROUND($I6934,4))</f>
        <v>0.89500000000000002</v>
      </c>
      <c r="L6934" s="134">
        <f>IF('2-E-Communication'!$AN$67="no","",ROUND($I6934,4))</f>
        <v>0.89500000000000002</v>
      </c>
      <c r="M6934" s="134">
        <f>IF('2-E-Communication'!$AN$68="no","",ROUND($I6934,4))</f>
        <v>0.89500000000000002</v>
      </c>
    </row>
    <row r="6935" spans="9:13" x14ac:dyDescent="0.25">
      <c r="I6935" s="134">
        <f t="shared" si="302"/>
        <v>0.89600000000000068</v>
      </c>
      <c r="J6935" s="134">
        <f>IF('2-E-Communication'!$AN$65="no","",ROUND($I6935,4))</f>
        <v>0.89600000000000002</v>
      </c>
      <c r="K6935" s="134">
        <f>IF('2-E-Communication'!$AN$66="no","",ROUND($I6935,4))</f>
        <v>0.89600000000000002</v>
      </c>
      <c r="L6935" s="134">
        <f>IF('2-E-Communication'!$AN$67="no","",ROUND($I6935,4))</f>
        <v>0.89600000000000002</v>
      </c>
      <c r="M6935" s="134">
        <f>IF('2-E-Communication'!$AN$68="no","",ROUND($I6935,4))</f>
        <v>0.89600000000000002</v>
      </c>
    </row>
    <row r="6936" spans="9:13" x14ac:dyDescent="0.25">
      <c r="I6936" s="134">
        <f t="shared" si="302"/>
        <v>0.89700000000000069</v>
      </c>
      <c r="J6936" s="134">
        <f>IF('2-E-Communication'!$AN$65="no","",ROUND($I6936,4))</f>
        <v>0.89700000000000002</v>
      </c>
      <c r="K6936" s="134">
        <f>IF('2-E-Communication'!$AN$66="no","",ROUND($I6936,4))</f>
        <v>0.89700000000000002</v>
      </c>
      <c r="L6936" s="134">
        <f>IF('2-E-Communication'!$AN$67="no","",ROUND($I6936,4))</f>
        <v>0.89700000000000002</v>
      </c>
      <c r="M6936" s="134">
        <f>IF('2-E-Communication'!$AN$68="no","",ROUND($I6936,4))</f>
        <v>0.89700000000000002</v>
      </c>
    </row>
    <row r="6937" spans="9:13" x14ac:dyDescent="0.25">
      <c r="I6937" s="134">
        <f t="shared" si="302"/>
        <v>0.89800000000000069</v>
      </c>
      <c r="J6937" s="134">
        <f>IF('2-E-Communication'!$AN$65="no","",ROUND($I6937,4))</f>
        <v>0.89800000000000002</v>
      </c>
      <c r="K6937" s="134">
        <f>IF('2-E-Communication'!$AN$66="no","",ROUND($I6937,4))</f>
        <v>0.89800000000000002</v>
      </c>
      <c r="L6937" s="134">
        <f>IF('2-E-Communication'!$AN$67="no","",ROUND($I6937,4))</f>
        <v>0.89800000000000002</v>
      </c>
      <c r="M6937" s="134">
        <f>IF('2-E-Communication'!$AN$68="no","",ROUND($I6937,4))</f>
        <v>0.89800000000000002</v>
      </c>
    </row>
    <row r="6938" spans="9:13" x14ac:dyDescent="0.25">
      <c r="I6938" s="134">
        <f t="shared" si="302"/>
        <v>0.89900000000000069</v>
      </c>
      <c r="J6938" s="134">
        <f>IF('2-E-Communication'!$AN$65="no","",ROUND($I6938,4))</f>
        <v>0.89900000000000002</v>
      </c>
      <c r="K6938" s="134">
        <f>IF('2-E-Communication'!$AN$66="no","",ROUND($I6938,4))</f>
        <v>0.89900000000000002</v>
      </c>
      <c r="L6938" s="134">
        <f>IF('2-E-Communication'!$AN$67="no","",ROUND($I6938,4))</f>
        <v>0.89900000000000002</v>
      </c>
      <c r="M6938" s="134">
        <f>IF('2-E-Communication'!$AN$68="no","",ROUND($I6938,4))</f>
        <v>0.89900000000000002</v>
      </c>
    </row>
    <row r="6939" spans="9:13" x14ac:dyDescent="0.25">
      <c r="I6939" s="134">
        <f t="shared" si="302"/>
        <v>0.90000000000000069</v>
      </c>
      <c r="J6939" s="134">
        <f>IF('2-E-Communication'!$AN$65="no","",ROUND($I6939,4))</f>
        <v>0.9</v>
      </c>
      <c r="K6939" s="134">
        <f>IF('2-E-Communication'!$AN$66="no","",ROUND($I6939,4))</f>
        <v>0.9</v>
      </c>
      <c r="L6939" s="134">
        <f>IF('2-E-Communication'!$AN$67="no","",ROUND($I6939,4))</f>
        <v>0.9</v>
      </c>
      <c r="M6939" s="134">
        <f>IF('2-E-Communication'!$AN$68="no","",ROUND($I6939,4))</f>
        <v>0.9</v>
      </c>
    </row>
    <row r="6940" spans="9:13" x14ac:dyDescent="0.25">
      <c r="I6940" s="134">
        <f t="shared" si="302"/>
        <v>0.90100000000000069</v>
      </c>
      <c r="J6940" s="134">
        <f>IF('2-E-Communication'!$AN$65="no","",ROUND($I6940,4))</f>
        <v>0.90100000000000002</v>
      </c>
      <c r="K6940" s="134">
        <f>IF('2-E-Communication'!$AN$66="no","",ROUND($I6940,4))</f>
        <v>0.90100000000000002</v>
      </c>
      <c r="L6940" s="134">
        <f>IF('2-E-Communication'!$AN$67="no","",ROUND($I6940,4))</f>
        <v>0.90100000000000002</v>
      </c>
      <c r="M6940" s="134">
        <f>IF('2-E-Communication'!$AN$68="no","",ROUND($I6940,4))</f>
        <v>0.90100000000000002</v>
      </c>
    </row>
    <row r="6941" spans="9:13" x14ac:dyDescent="0.25">
      <c r="I6941" s="134">
        <f t="shared" si="302"/>
        <v>0.90200000000000069</v>
      </c>
      <c r="J6941" s="134">
        <f>IF('2-E-Communication'!$AN$65="no","",ROUND($I6941,4))</f>
        <v>0.90200000000000002</v>
      </c>
      <c r="K6941" s="134">
        <f>IF('2-E-Communication'!$AN$66="no","",ROUND($I6941,4))</f>
        <v>0.90200000000000002</v>
      </c>
      <c r="L6941" s="134">
        <f>IF('2-E-Communication'!$AN$67="no","",ROUND($I6941,4))</f>
        <v>0.90200000000000002</v>
      </c>
      <c r="M6941" s="134">
        <f>IF('2-E-Communication'!$AN$68="no","",ROUND($I6941,4))</f>
        <v>0.90200000000000002</v>
      </c>
    </row>
    <row r="6942" spans="9:13" x14ac:dyDescent="0.25">
      <c r="I6942" s="134">
        <f t="shared" si="302"/>
        <v>0.90300000000000069</v>
      </c>
      <c r="J6942" s="134">
        <f>IF('2-E-Communication'!$AN$65="no","",ROUND($I6942,4))</f>
        <v>0.90300000000000002</v>
      </c>
      <c r="K6942" s="134">
        <f>IF('2-E-Communication'!$AN$66="no","",ROUND($I6942,4))</f>
        <v>0.90300000000000002</v>
      </c>
      <c r="L6942" s="134">
        <f>IF('2-E-Communication'!$AN$67="no","",ROUND($I6942,4))</f>
        <v>0.90300000000000002</v>
      </c>
      <c r="M6942" s="134">
        <f>IF('2-E-Communication'!$AN$68="no","",ROUND($I6942,4))</f>
        <v>0.90300000000000002</v>
      </c>
    </row>
    <row r="6943" spans="9:13" x14ac:dyDescent="0.25">
      <c r="I6943" s="134">
        <f t="shared" si="302"/>
        <v>0.90400000000000069</v>
      </c>
      <c r="J6943" s="134">
        <f>IF('2-E-Communication'!$AN$65="no","",ROUND($I6943,4))</f>
        <v>0.90400000000000003</v>
      </c>
      <c r="K6943" s="134">
        <f>IF('2-E-Communication'!$AN$66="no","",ROUND($I6943,4))</f>
        <v>0.90400000000000003</v>
      </c>
      <c r="L6943" s="134">
        <f>IF('2-E-Communication'!$AN$67="no","",ROUND($I6943,4))</f>
        <v>0.90400000000000003</v>
      </c>
      <c r="M6943" s="134">
        <f>IF('2-E-Communication'!$AN$68="no","",ROUND($I6943,4))</f>
        <v>0.90400000000000003</v>
      </c>
    </row>
    <row r="6944" spans="9:13" x14ac:dyDescent="0.25">
      <c r="I6944" s="134">
        <f t="shared" si="302"/>
        <v>0.90500000000000069</v>
      </c>
      <c r="J6944" s="134">
        <f>IF('2-E-Communication'!$AN$65="no","",ROUND($I6944,4))</f>
        <v>0.90500000000000003</v>
      </c>
      <c r="K6944" s="134">
        <f>IF('2-E-Communication'!$AN$66="no","",ROUND($I6944,4))</f>
        <v>0.90500000000000003</v>
      </c>
      <c r="L6944" s="134">
        <f>IF('2-E-Communication'!$AN$67="no","",ROUND($I6944,4))</f>
        <v>0.90500000000000003</v>
      </c>
      <c r="M6944" s="134">
        <f>IF('2-E-Communication'!$AN$68="no","",ROUND($I6944,4))</f>
        <v>0.90500000000000003</v>
      </c>
    </row>
    <row r="6945" spans="9:13" x14ac:dyDescent="0.25">
      <c r="I6945" s="134">
        <f t="shared" si="302"/>
        <v>0.90600000000000069</v>
      </c>
      <c r="J6945" s="134">
        <f>IF('2-E-Communication'!$AN$65="no","",ROUND($I6945,4))</f>
        <v>0.90600000000000003</v>
      </c>
      <c r="K6945" s="134">
        <f>IF('2-E-Communication'!$AN$66="no","",ROUND($I6945,4))</f>
        <v>0.90600000000000003</v>
      </c>
      <c r="L6945" s="134">
        <f>IF('2-E-Communication'!$AN$67="no","",ROUND($I6945,4))</f>
        <v>0.90600000000000003</v>
      </c>
      <c r="M6945" s="134">
        <f>IF('2-E-Communication'!$AN$68="no","",ROUND($I6945,4))</f>
        <v>0.90600000000000003</v>
      </c>
    </row>
    <row r="6946" spans="9:13" x14ac:dyDescent="0.25">
      <c r="I6946" s="134">
        <f t="shared" si="302"/>
        <v>0.90700000000000069</v>
      </c>
      <c r="J6946" s="134">
        <f>IF('2-E-Communication'!$AN$65="no","",ROUND($I6946,4))</f>
        <v>0.90700000000000003</v>
      </c>
      <c r="K6946" s="134">
        <f>IF('2-E-Communication'!$AN$66="no","",ROUND($I6946,4))</f>
        <v>0.90700000000000003</v>
      </c>
      <c r="L6946" s="134">
        <f>IF('2-E-Communication'!$AN$67="no","",ROUND($I6946,4))</f>
        <v>0.90700000000000003</v>
      </c>
      <c r="M6946" s="134">
        <f>IF('2-E-Communication'!$AN$68="no","",ROUND($I6946,4))</f>
        <v>0.90700000000000003</v>
      </c>
    </row>
    <row r="6947" spans="9:13" x14ac:dyDescent="0.25">
      <c r="I6947" s="134">
        <f t="shared" si="302"/>
        <v>0.9080000000000007</v>
      </c>
      <c r="J6947" s="134">
        <f>IF('2-E-Communication'!$AN$65="no","",ROUND($I6947,4))</f>
        <v>0.90800000000000003</v>
      </c>
      <c r="K6947" s="134">
        <f>IF('2-E-Communication'!$AN$66="no","",ROUND($I6947,4))</f>
        <v>0.90800000000000003</v>
      </c>
      <c r="L6947" s="134">
        <f>IF('2-E-Communication'!$AN$67="no","",ROUND($I6947,4))</f>
        <v>0.90800000000000003</v>
      </c>
      <c r="M6947" s="134">
        <f>IF('2-E-Communication'!$AN$68="no","",ROUND($I6947,4))</f>
        <v>0.90800000000000003</v>
      </c>
    </row>
    <row r="6948" spans="9:13" x14ac:dyDescent="0.25">
      <c r="I6948" s="134">
        <f t="shared" si="302"/>
        <v>0.9090000000000007</v>
      </c>
      <c r="J6948" s="134">
        <f>IF('2-E-Communication'!$AN$65="no","",ROUND($I6948,4))</f>
        <v>0.90900000000000003</v>
      </c>
      <c r="K6948" s="134">
        <f>IF('2-E-Communication'!$AN$66="no","",ROUND($I6948,4))</f>
        <v>0.90900000000000003</v>
      </c>
      <c r="L6948" s="134">
        <f>IF('2-E-Communication'!$AN$67="no","",ROUND($I6948,4))</f>
        <v>0.90900000000000003</v>
      </c>
      <c r="M6948" s="134">
        <f>IF('2-E-Communication'!$AN$68="no","",ROUND($I6948,4))</f>
        <v>0.90900000000000003</v>
      </c>
    </row>
    <row r="6949" spans="9:13" x14ac:dyDescent="0.25">
      <c r="I6949" s="134">
        <f t="shared" si="302"/>
        <v>0.9100000000000007</v>
      </c>
      <c r="J6949" s="134">
        <f>IF('2-E-Communication'!$AN$65="no","",ROUND($I6949,4))</f>
        <v>0.91</v>
      </c>
      <c r="K6949" s="134">
        <f>IF('2-E-Communication'!$AN$66="no","",ROUND($I6949,4))</f>
        <v>0.91</v>
      </c>
      <c r="L6949" s="134">
        <f>IF('2-E-Communication'!$AN$67="no","",ROUND($I6949,4))</f>
        <v>0.91</v>
      </c>
      <c r="M6949" s="134">
        <f>IF('2-E-Communication'!$AN$68="no","",ROUND($I6949,4))</f>
        <v>0.91</v>
      </c>
    </row>
    <row r="6950" spans="9:13" x14ac:dyDescent="0.25">
      <c r="I6950" s="134">
        <f t="shared" si="302"/>
        <v>0.9110000000000007</v>
      </c>
      <c r="J6950" s="134">
        <f>IF('2-E-Communication'!$AN$65="no","",ROUND($I6950,4))</f>
        <v>0.91100000000000003</v>
      </c>
      <c r="K6950" s="134">
        <f>IF('2-E-Communication'!$AN$66="no","",ROUND($I6950,4))</f>
        <v>0.91100000000000003</v>
      </c>
      <c r="L6950" s="134">
        <f>IF('2-E-Communication'!$AN$67="no","",ROUND($I6950,4))</f>
        <v>0.91100000000000003</v>
      </c>
      <c r="M6950" s="134">
        <f>IF('2-E-Communication'!$AN$68="no","",ROUND($I6950,4))</f>
        <v>0.91100000000000003</v>
      </c>
    </row>
    <row r="6951" spans="9:13" x14ac:dyDescent="0.25">
      <c r="I6951" s="134">
        <f t="shared" si="302"/>
        <v>0.9120000000000007</v>
      </c>
      <c r="J6951" s="134">
        <f>IF('2-E-Communication'!$AN$65="no","",ROUND($I6951,4))</f>
        <v>0.91200000000000003</v>
      </c>
      <c r="K6951" s="134">
        <f>IF('2-E-Communication'!$AN$66="no","",ROUND($I6951,4))</f>
        <v>0.91200000000000003</v>
      </c>
      <c r="L6951" s="134">
        <f>IF('2-E-Communication'!$AN$67="no","",ROUND($I6951,4))</f>
        <v>0.91200000000000003</v>
      </c>
      <c r="M6951" s="134">
        <f>IF('2-E-Communication'!$AN$68="no","",ROUND($I6951,4))</f>
        <v>0.91200000000000003</v>
      </c>
    </row>
    <row r="6952" spans="9:13" x14ac:dyDescent="0.25">
      <c r="I6952" s="134">
        <f t="shared" si="302"/>
        <v>0.9130000000000007</v>
      </c>
      <c r="J6952" s="134">
        <f>IF('2-E-Communication'!$AN$65="no","",ROUND($I6952,4))</f>
        <v>0.91300000000000003</v>
      </c>
      <c r="K6952" s="134">
        <f>IF('2-E-Communication'!$AN$66="no","",ROUND($I6952,4))</f>
        <v>0.91300000000000003</v>
      </c>
      <c r="L6952" s="134">
        <f>IF('2-E-Communication'!$AN$67="no","",ROUND($I6952,4))</f>
        <v>0.91300000000000003</v>
      </c>
      <c r="M6952" s="134">
        <f>IF('2-E-Communication'!$AN$68="no","",ROUND($I6952,4))</f>
        <v>0.91300000000000003</v>
      </c>
    </row>
    <row r="6953" spans="9:13" x14ac:dyDescent="0.25">
      <c r="I6953" s="134">
        <f t="shared" si="302"/>
        <v>0.9140000000000007</v>
      </c>
      <c r="J6953" s="134">
        <f>IF('2-E-Communication'!$AN$65="no","",ROUND($I6953,4))</f>
        <v>0.91400000000000003</v>
      </c>
      <c r="K6953" s="134">
        <f>IF('2-E-Communication'!$AN$66="no","",ROUND($I6953,4))</f>
        <v>0.91400000000000003</v>
      </c>
      <c r="L6953" s="134">
        <f>IF('2-E-Communication'!$AN$67="no","",ROUND($I6953,4))</f>
        <v>0.91400000000000003</v>
      </c>
      <c r="M6953" s="134">
        <f>IF('2-E-Communication'!$AN$68="no","",ROUND($I6953,4))</f>
        <v>0.91400000000000003</v>
      </c>
    </row>
    <row r="6954" spans="9:13" x14ac:dyDescent="0.25">
      <c r="I6954" s="134">
        <f t="shared" si="302"/>
        <v>0.9150000000000007</v>
      </c>
      <c r="J6954" s="134">
        <f>IF('2-E-Communication'!$AN$65="no","",ROUND($I6954,4))</f>
        <v>0.91500000000000004</v>
      </c>
      <c r="K6954" s="134">
        <f>IF('2-E-Communication'!$AN$66="no","",ROUND($I6954,4))</f>
        <v>0.91500000000000004</v>
      </c>
      <c r="L6954" s="134">
        <f>IF('2-E-Communication'!$AN$67="no","",ROUND($I6954,4))</f>
        <v>0.91500000000000004</v>
      </c>
      <c r="M6954" s="134">
        <f>IF('2-E-Communication'!$AN$68="no","",ROUND($I6954,4))</f>
        <v>0.91500000000000004</v>
      </c>
    </row>
    <row r="6955" spans="9:13" x14ac:dyDescent="0.25">
      <c r="I6955" s="134">
        <f t="shared" si="302"/>
        <v>0.9160000000000007</v>
      </c>
      <c r="J6955" s="134">
        <f>IF('2-E-Communication'!$AN$65="no","",ROUND($I6955,4))</f>
        <v>0.91600000000000004</v>
      </c>
      <c r="K6955" s="134">
        <f>IF('2-E-Communication'!$AN$66="no","",ROUND($I6955,4))</f>
        <v>0.91600000000000004</v>
      </c>
      <c r="L6955" s="134">
        <f>IF('2-E-Communication'!$AN$67="no","",ROUND($I6955,4))</f>
        <v>0.91600000000000004</v>
      </c>
      <c r="M6955" s="134">
        <f>IF('2-E-Communication'!$AN$68="no","",ROUND($I6955,4))</f>
        <v>0.91600000000000004</v>
      </c>
    </row>
    <row r="6956" spans="9:13" x14ac:dyDescent="0.25">
      <c r="I6956" s="134">
        <f t="shared" si="302"/>
        <v>0.9170000000000007</v>
      </c>
      <c r="J6956" s="134">
        <f>IF('2-E-Communication'!$AN$65="no","",ROUND($I6956,4))</f>
        <v>0.91700000000000004</v>
      </c>
      <c r="K6956" s="134">
        <f>IF('2-E-Communication'!$AN$66="no","",ROUND($I6956,4))</f>
        <v>0.91700000000000004</v>
      </c>
      <c r="L6956" s="134">
        <f>IF('2-E-Communication'!$AN$67="no","",ROUND($I6956,4))</f>
        <v>0.91700000000000004</v>
      </c>
      <c r="M6956" s="134">
        <f>IF('2-E-Communication'!$AN$68="no","",ROUND($I6956,4))</f>
        <v>0.91700000000000004</v>
      </c>
    </row>
    <row r="6957" spans="9:13" x14ac:dyDescent="0.25">
      <c r="I6957" s="134">
        <f t="shared" si="302"/>
        <v>0.9180000000000007</v>
      </c>
      <c r="J6957" s="134">
        <f>IF('2-E-Communication'!$AN$65="no","",ROUND($I6957,4))</f>
        <v>0.91800000000000004</v>
      </c>
      <c r="K6957" s="134">
        <f>IF('2-E-Communication'!$AN$66="no","",ROUND($I6957,4))</f>
        <v>0.91800000000000004</v>
      </c>
      <c r="L6957" s="134">
        <f>IF('2-E-Communication'!$AN$67="no","",ROUND($I6957,4))</f>
        <v>0.91800000000000004</v>
      </c>
      <c r="M6957" s="134">
        <f>IF('2-E-Communication'!$AN$68="no","",ROUND($I6957,4))</f>
        <v>0.91800000000000004</v>
      </c>
    </row>
    <row r="6958" spans="9:13" x14ac:dyDescent="0.25">
      <c r="I6958" s="134">
        <f t="shared" si="302"/>
        <v>0.91900000000000071</v>
      </c>
      <c r="J6958" s="134">
        <f>IF('2-E-Communication'!$AN$65="no","",ROUND($I6958,4))</f>
        <v>0.91900000000000004</v>
      </c>
      <c r="K6958" s="134">
        <f>IF('2-E-Communication'!$AN$66="no","",ROUND($I6958,4))</f>
        <v>0.91900000000000004</v>
      </c>
      <c r="L6958" s="134">
        <f>IF('2-E-Communication'!$AN$67="no","",ROUND($I6958,4))</f>
        <v>0.91900000000000004</v>
      </c>
      <c r="M6958" s="134">
        <f>IF('2-E-Communication'!$AN$68="no","",ROUND($I6958,4))</f>
        <v>0.91900000000000004</v>
      </c>
    </row>
    <row r="6959" spans="9:13" x14ac:dyDescent="0.25">
      <c r="I6959" s="134">
        <f t="shared" si="302"/>
        <v>0.92000000000000071</v>
      </c>
      <c r="J6959" s="134">
        <f>IF('2-E-Communication'!$AN$65="no","",ROUND($I6959,4))</f>
        <v>0.92</v>
      </c>
      <c r="K6959" s="134">
        <f>IF('2-E-Communication'!$AN$66="no","",ROUND($I6959,4))</f>
        <v>0.92</v>
      </c>
      <c r="L6959" s="134">
        <f>IF('2-E-Communication'!$AN$67="no","",ROUND($I6959,4))</f>
        <v>0.92</v>
      </c>
      <c r="M6959" s="134">
        <f>IF('2-E-Communication'!$AN$68="no","",ROUND($I6959,4))</f>
        <v>0.92</v>
      </c>
    </row>
    <row r="6960" spans="9:13" x14ac:dyDescent="0.25">
      <c r="I6960" s="134">
        <f t="shared" si="302"/>
        <v>0.92100000000000071</v>
      </c>
      <c r="J6960" s="134">
        <f>IF('2-E-Communication'!$AN$65="no","",ROUND($I6960,4))</f>
        <v>0.92100000000000004</v>
      </c>
      <c r="K6960" s="134">
        <f>IF('2-E-Communication'!$AN$66="no","",ROUND($I6960,4))</f>
        <v>0.92100000000000004</v>
      </c>
      <c r="L6960" s="134">
        <f>IF('2-E-Communication'!$AN$67="no","",ROUND($I6960,4))</f>
        <v>0.92100000000000004</v>
      </c>
      <c r="M6960" s="134">
        <f>IF('2-E-Communication'!$AN$68="no","",ROUND($I6960,4))</f>
        <v>0.92100000000000004</v>
      </c>
    </row>
    <row r="6961" spans="9:13" x14ac:dyDescent="0.25">
      <c r="I6961" s="134">
        <f t="shared" si="302"/>
        <v>0.92200000000000071</v>
      </c>
      <c r="J6961" s="134">
        <f>IF('2-E-Communication'!$AN$65="no","",ROUND($I6961,4))</f>
        <v>0.92200000000000004</v>
      </c>
      <c r="K6961" s="134">
        <f>IF('2-E-Communication'!$AN$66="no","",ROUND($I6961,4))</f>
        <v>0.92200000000000004</v>
      </c>
      <c r="L6961" s="134">
        <f>IF('2-E-Communication'!$AN$67="no","",ROUND($I6961,4))</f>
        <v>0.92200000000000004</v>
      </c>
      <c r="M6961" s="134">
        <f>IF('2-E-Communication'!$AN$68="no","",ROUND($I6961,4))</f>
        <v>0.92200000000000004</v>
      </c>
    </row>
    <row r="6962" spans="9:13" x14ac:dyDescent="0.25">
      <c r="I6962" s="134">
        <f t="shared" si="302"/>
        <v>0.92300000000000071</v>
      </c>
      <c r="J6962" s="134">
        <f>IF('2-E-Communication'!$AN$65="no","",ROUND($I6962,4))</f>
        <v>0.92300000000000004</v>
      </c>
      <c r="K6962" s="134">
        <f>IF('2-E-Communication'!$AN$66="no","",ROUND($I6962,4))</f>
        <v>0.92300000000000004</v>
      </c>
      <c r="L6962" s="134">
        <f>IF('2-E-Communication'!$AN$67="no","",ROUND($I6962,4))</f>
        <v>0.92300000000000004</v>
      </c>
      <c r="M6962" s="134">
        <f>IF('2-E-Communication'!$AN$68="no","",ROUND($I6962,4))</f>
        <v>0.92300000000000004</v>
      </c>
    </row>
    <row r="6963" spans="9:13" x14ac:dyDescent="0.25">
      <c r="I6963" s="134">
        <f t="shared" si="302"/>
        <v>0.92400000000000071</v>
      </c>
      <c r="J6963" s="134">
        <f>IF('2-E-Communication'!$AN$65="no","",ROUND($I6963,4))</f>
        <v>0.92400000000000004</v>
      </c>
      <c r="K6963" s="134">
        <f>IF('2-E-Communication'!$AN$66="no","",ROUND($I6963,4))</f>
        <v>0.92400000000000004</v>
      </c>
      <c r="L6963" s="134">
        <f>IF('2-E-Communication'!$AN$67="no","",ROUND($I6963,4))</f>
        <v>0.92400000000000004</v>
      </c>
      <c r="M6963" s="134">
        <f>IF('2-E-Communication'!$AN$68="no","",ROUND($I6963,4))</f>
        <v>0.92400000000000004</v>
      </c>
    </row>
    <row r="6964" spans="9:13" x14ac:dyDescent="0.25">
      <c r="I6964" s="134">
        <f t="shared" si="302"/>
        <v>0.92500000000000071</v>
      </c>
      <c r="J6964" s="134">
        <f>IF('2-E-Communication'!$AN$65="no","",ROUND($I6964,4))</f>
        <v>0.92500000000000004</v>
      </c>
      <c r="K6964" s="134">
        <f>IF('2-E-Communication'!$AN$66="no","",ROUND($I6964,4))</f>
        <v>0.92500000000000004</v>
      </c>
      <c r="L6964" s="134">
        <f>IF('2-E-Communication'!$AN$67="no","",ROUND($I6964,4))</f>
        <v>0.92500000000000004</v>
      </c>
      <c r="M6964" s="134">
        <f>IF('2-E-Communication'!$AN$68="no","",ROUND($I6964,4))</f>
        <v>0.92500000000000004</v>
      </c>
    </row>
    <row r="6965" spans="9:13" x14ac:dyDescent="0.25">
      <c r="I6965" s="134">
        <f t="shared" si="302"/>
        <v>0.92600000000000071</v>
      </c>
      <c r="J6965" s="134">
        <f>IF('2-E-Communication'!$AN$65="no","",ROUND($I6965,4))</f>
        <v>0.92600000000000005</v>
      </c>
      <c r="K6965" s="134">
        <f>IF('2-E-Communication'!$AN$66="no","",ROUND($I6965,4))</f>
        <v>0.92600000000000005</v>
      </c>
      <c r="L6965" s="134">
        <f>IF('2-E-Communication'!$AN$67="no","",ROUND($I6965,4))</f>
        <v>0.92600000000000005</v>
      </c>
      <c r="M6965" s="134">
        <f>IF('2-E-Communication'!$AN$68="no","",ROUND($I6965,4))</f>
        <v>0.92600000000000005</v>
      </c>
    </row>
    <row r="6966" spans="9:13" x14ac:dyDescent="0.25">
      <c r="I6966" s="134">
        <f t="shared" si="302"/>
        <v>0.92700000000000071</v>
      </c>
      <c r="J6966" s="134">
        <f>IF('2-E-Communication'!$AN$65="no","",ROUND($I6966,4))</f>
        <v>0.92700000000000005</v>
      </c>
      <c r="K6966" s="134">
        <f>IF('2-E-Communication'!$AN$66="no","",ROUND($I6966,4))</f>
        <v>0.92700000000000005</v>
      </c>
      <c r="L6966" s="134">
        <f>IF('2-E-Communication'!$AN$67="no","",ROUND($I6966,4))</f>
        <v>0.92700000000000005</v>
      </c>
      <c r="M6966" s="134">
        <f>IF('2-E-Communication'!$AN$68="no","",ROUND($I6966,4))</f>
        <v>0.92700000000000005</v>
      </c>
    </row>
    <row r="6967" spans="9:13" x14ac:dyDescent="0.25">
      <c r="I6967" s="134">
        <f t="shared" si="302"/>
        <v>0.92800000000000071</v>
      </c>
      <c r="J6967" s="134">
        <f>IF('2-E-Communication'!$AN$65="no","",ROUND($I6967,4))</f>
        <v>0.92800000000000005</v>
      </c>
      <c r="K6967" s="134">
        <f>IF('2-E-Communication'!$AN$66="no","",ROUND($I6967,4))</f>
        <v>0.92800000000000005</v>
      </c>
      <c r="L6967" s="134">
        <f>IF('2-E-Communication'!$AN$67="no","",ROUND($I6967,4))</f>
        <v>0.92800000000000005</v>
      </c>
      <c r="M6967" s="134">
        <f>IF('2-E-Communication'!$AN$68="no","",ROUND($I6967,4))</f>
        <v>0.92800000000000005</v>
      </c>
    </row>
    <row r="6968" spans="9:13" x14ac:dyDescent="0.25">
      <c r="I6968" s="134">
        <f t="shared" si="302"/>
        <v>0.92900000000000071</v>
      </c>
      <c r="J6968" s="134">
        <f>IF('2-E-Communication'!$AN$65="no","",ROUND($I6968,4))</f>
        <v>0.92900000000000005</v>
      </c>
      <c r="K6968" s="134">
        <f>IF('2-E-Communication'!$AN$66="no","",ROUND($I6968,4))</f>
        <v>0.92900000000000005</v>
      </c>
      <c r="L6968" s="134">
        <f>IF('2-E-Communication'!$AN$67="no","",ROUND($I6968,4))</f>
        <v>0.92900000000000005</v>
      </c>
      <c r="M6968" s="134">
        <f>IF('2-E-Communication'!$AN$68="no","",ROUND($I6968,4))</f>
        <v>0.92900000000000005</v>
      </c>
    </row>
    <row r="6969" spans="9:13" x14ac:dyDescent="0.25">
      <c r="I6969" s="134">
        <f t="shared" si="302"/>
        <v>0.93000000000000071</v>
      </c>
      <c r="J6969" s="134">
        <f>IF('2-E-Communication'!$AN$65="no","",ROUND($I6969,4))</f>
        <v>0.93</v>
      </c>
      <c r="K6969" s="134">
        <f>IF('2-E-Communication'!$AN$66="no","",ROUND($I6969,4))</f>
        <v>0.93</v>
      </c>
      <c r="L6969" s="134">
        <f>IF('2-E-Communication'!$AN$67="no","",ROUND($I6969,4))</f>
        <v>0.93</v>
      </c>
      <c r="M6969" s="134">
        <f>IF('2-E-Communication'!$AN$68="no","",ROUND($I6969,4))</f>
        <v>0.93</v>
      </c>
    </row>
    <row r="6970" spans="9:13" x14ac:dyDescent="0.25">
      <c r="I6970" s="134">
        <f t="shared" si="302"/>
        <v>0.93100000000000072</v>
      </c>
      <c r="J6970" s="134">
        <f>IF('2-E-Communication'!$AN$65="no","",ROUND($I6970,4))</f>
        <v>0.93100000000000005</v>
      </c>
      <c r="K6970" s="134">
        <f>IF('2-E-Communication'!$AN$66="no","",ROUND($I6970,4))</f>
        <v>0.93100000000000005</v>
      </c>
      <c r="L6970" s="134">
        <f>IF('2-E-Communication'!$AN$67="no","",ROUND($I6970,4))</f>
        <v>0.93100000000000005</v>
      </c>
      <c r="M6970" s="134">
        <f>IF('2-E-Communication'!$AN$68="no","",ROUND($I6970,4))</f>
        <v>0.93100000000000005</v>
      </c>
    </row>
    <row r="6971" spans="9:13" x14ac:dyDescent="0.25">
      <c r="I6971" s="134">
        <f t="shared" si="302"/>
        <v>0.93200000000000072</v>
      </c>
      <c r="J6971" s="134">
        <f>IF('2-E-Communication'!$AN$65="no","",ROUND($I6971,4))</f>
        <v>0.93200000000000005</v>
      </c>
      <c r="K6971" s="134">
        <f>IF('2-E-Communication'!$AN$66="no","",ROUND($I6971,4))</f>
        <v>0.93200000000000005</v>
      </c>
      <c r="L6971" s="134">
        <f>IF('2-E-Communication'!$AN$67="no","",ROUND($I6971,4))</f>
        <v>0.93200000000000005</v>
      </c>
      <c r="M6971" s="134">
        <f>IF('2-E-Communication'!$AN$68="no","",ROUND($I6971,4))</f>
        <v>0.93200000000000005</v>
      </c>
    </row>
    <row r="6972" spans="9:13" x14ac:dyDescent="0.25">
      <c r="I6972" s="134">
        <f t="shared" si="302"/>
        <v>0.93300000000000072</v>
      </c>
      <c r="J6972" s="134">
        <f>IF('2-E-Communication'!$AN$65="no","",ROUND($I6972,4))</f>
        <v>0.93300000000000005</v>
      </c>
      <c r="K6972" s="134">
        <f>IF('2-E-Communication'!$AN$66="no","",ROUND($I6972,4))</f>
        <v>0.93300000000000005</v>
      </c>
      <c r="L6972" s="134">
        <f>IF('2-E-Communication'!$AN$67="no","",ROUND($I6972,4))</f>
        <v>0.93300000000000005</v>
      </c>
      <c r="M6972" s="134">
        <f>IF('2-E-Communication'!$AN$68="no","",ROUND($I6972,4))</f>
        <v>0.93300000000000005</v>
      </c>
    </row>
    <row r="6973" spans="9:13" x14ac:dyDescent="0.25">
      <c r="I6973" s="134">
        <f t="shared" si="302"/>
        <v>0.93400000000000072</v>
      </c>
      <c r="J6973" s="134">
        <f>IF('2-E-Communication'!$AN$65="no","",ROUND($I6973,4))</f>
        <v>0.93400000000000005</v>
      </c>
      <c r="K6973" s="134">
        <f>IF('2-E-Communication'!$AN$66="no","",ROUND($I6973,4))</f>
        <v>0.93400000000000005</v>
      </c>
      <c r="L6973" s="134">
        <f>IF('2-E-Communication'!$AN$67="no","",ROUND($I6973,4))</f>
        <v>0.93400000000000005</v>
      </c>
      <c r="M6973" s="134">
        <f>IF('2-E-Communication'!$AN$68="no","",ROUND($I6973,4))</f>
        <v>0.93400000000000005</v>
      </c>
    </row>
    <row r="6974" spans="9:13" x14ac:dyDescent="0.25">
      <c r="I6974" s="134">
        <f t="shared" si="302"/>
        <v>0.93500000000000072</v>
      </c>
      <c r="J6974" s="134">
        <f>IF('2-E-Communication'!$AN$65="no","",ROUND($I6974,4))</f>
        <v>0.93500000000000005</v>
      </c>
      <c r="K6974" s="134">
        <f>IF('2-E-Communication'!$AN$66="no","",ROUND($I6974,4))</f>
        <v>0.93500000000000005</v>
      </c>
      <c r="L6974" s="134">
        <f>IF('2-E-Communication'!$AN$67="no","",ROUND($I6974,4))</f>
        <v>0.93500000000000005</v>
      </c>
      <c r="M6974" s="134">
        <f>IF('2-E-Communication'!$AN$68="no","",ROUND($I6974,4))</f>
        <v>0.93500000000000005</v>
      </c>
    </row>
    <row r="6975" spans="9:13" x14ac:dyDescent="0.25">
      <c r="I6975" s="134">
        <f t="shared" si="302"/>
        <v>0.93600000000000072</v>
      </c>
      <c r="J6975" s="134">
        <f>IF('2-E-Communication'!$AN$65="no","",ROUND($I6975,4))</f>
        <v>0.93600000000000005</v>
      </c>
      <c r="K6975" s="134">
        <f>IF('2-E-Communication'!$AN$66="no","",ROUND($I6975,4))</f>
        <v>0.93600000000000005</v>
      </c>
      <c r="L6975" s="134">
        <f>IF('2-E-Communication'!$AN$67="no","",ROUND($I6975,4))</f>
        <v>0.93600000000000005</v>
      </c>
      <c r="M6975" s="134">
        <f>IF('2-E-Communication'!$AN$68="no","",ROUND($I6975,4))</f>
        <v>0.93600000000000005</v>
      </c>
    </row>
    <row r="6976" spans="9:13" x14ac:dyDescent="0.25">
      <c r="I6976" s="134">
        <f t="shared" si="302"/>
        <v>0.93700000000000072</v>
      </c>
      <c r="J6976" s="134">
        <f>IF('2-E-Communication'!$AN$65="no","",ROUND($I6976,4))</f>
        <v>0.93700000000000006</v>
      </c>
      <c r="K6976" s="134">
        <f>IF('2-E-Communication'!$AN$66="no","",ROUND($I6976,4))</f>
        <v>0.93700000000000006</v>
      </c>
      <c r="L6976" s="134">
        <f>IF('2-E-Communication'!$AN$67="no","",ROUND($I6976,4))</f>
        <v>0.93700000000000006</v>
      </c>
      <c r="M6976" s="134">
        <f>IF('2-E-Communication'!$AN$68="no","",ROUND($I6976,4))</f>
        <v>0.93700000000000006</v>
      </c>
    </row>
    <row r="6977" spans="9:13" x14ac:dyDescent="0.25">
      <c r="I6977" s="134">
        <f t="shared" si="302"/>
        <v>0.93800000000000072</v>
      </c>
      <c r="J6977" s="134">
        <f>IF('2-E-Communication'!$AN$65="no","",ROUND($I6977,4))</f>
        <v>0.93799999999999994</v>
      </c>
      <c r="K6977" s="134">
        <f>IF('2-E-Communication'!$AN$66="no","",ROUND($I6977,4))</f>
        <v>0.93799999999999994</v>
      </c>
      <c r="L6977" s="134">
        <f>IF('2-E-Communication'!$AN$67="no","",ROUND($I6977,4))</f>
        <v>0.93799999999999994</v>
      </c>
      <c r="M6977" s="134">
        <f>IF('2-E-Communication'!$AN$68="no","",ROUND($I6977,4))</f>
        <v>0.93799999999999994</v>
      </c>
    </row>
    <row r="6978" spans="9:13" x14ac:dyDescent="0.25">
      <c r="I6978" s="134">
        <f t="shared" si="302"/>
        <v>0.93900000000000072</v>
      </c>
      <c r="J6978" s="134">
        <f>IF('2-E-Communication'!$AN$65="no","",ROUND($I6978,4))</f>
        <v>0.93899999999999995</v>
      </c>
      <c r="K6978" s="134">
        <f>IF('2-E-Communication'!$AN$66="no","",ROUND($I6978,4))</f>
        <v>0.93899999999999995</v>
      </c>
      <c r="L6978" s="134">
        <f>IF('2-E-Communication'!$AN$67="no","",ROUND($I6978,4))</f>
        <v>0.93899999999999995</v>
      </c>
      <c r="M6978" s="134">
        <f>IF('2-E-Communication'!$AN$68="no","",ROUND($I6978,4))</f>
        <v>0.93899999999999995</v>
      </c>
    </row>
    <row r="6979" spans="9:13" x14ac:dyDescent="0.25">
      <c r="I6979" s="134">
        <f t="shared" si="302"/>
        <v>0.94000000000000072</v>
      </c>
      <c r="J6979" s="134">
        <f>IF('2-E-Communication'!$AN$65="no","",ROUND($I6979,4))</f>
        <v>0.94</v>
      </c>
      <c r="K6979" s="134">
        <f>IF('2-E-Communication'!$AN$66="no","",ROUND($I6979,4))</f>
        <v>0.94</v>
      </c>
      <c r="L6979" s="134">
        <f>IF('2-E-Communication'!$AN$67="no","",ROUND($I6979,4))</f>
        <v>0.94</v>
      </c>
      <c r="M6979" s="134">
        <f>IF('2-E-Communication'!$AN$68="no","",ROUND($I6979,4))</f>
        <v>0.94</v>
      </c>
    </row>
    <row r="6980" spans="9:13" x14ac:dyDescent="0.25">
      <c r="I6980" s="134">
        <f t="shared" si="302"/>
        <v>0.94100000000000072</v>
      </c>
      <c r="J6980" s="134">
        <f>IF('2-E-Communication'!$AN$65="no","",ROUND($I6980,4))</f>
        <v>0.94099999999999995</v>
      </c>
      <c r="K6980" s="134">
        <f>IF('2-E-Communication'!$AN$66="no","",ROUND($I6980,4))</f>
        <v>0.94099999999999995</v>
      </c>
      <c r="L6980" s="134">
        <f>IF('2-E-Communication'!$AN$67="no","",ROUND($I6980,4))</f>
        <v>0.94099999999999995</v>
      </c>
      <c r="M6980" s="134">
        <f>IF('2-E-Communication'!$AN$68="no","",ROUND($I6980,4))</f>
        <v>0.94099999999999995</v>
      </c>
    </row>
    <row r="6981" spans="9:13" x14ac:dyDescent="0.25">
      <c r="I6981" s="134">
        <f t="shared" si="302"/>
        <v>0.94200000000000073</v>
      </c>
      <c r="J6981" s="134">
        <f>IF('2-E-Communication'!$AN$65="no","",ROUND($I6981,4))</f>
        <v>0.94199999999999995</v>
      </c>
      <c r="K6981" s="134">
        <f>IF('2-E-Communication'!$AN$66="no","",ROUND($I6981,4))</f>
        <v>0.94199999999999995</v>
      </c>
      <c r="L6981" s="134">
        <f>IF('2-E-Communication'!$AN$67="no","",ROUND($I6981,4))</f>
        <v>0.94199999999999995</v>
      </c>
      <c r="M6981" s="134">
        <f>IF('2-E-Communication'!$AN$68="no","",ROUND($I6981,4))</f>
        <v>0.94199999999999995</v>
      </c>
    </row>
    <row r="6982" spans="9:13" x14ac:dyDescent="0.25">
      <c r="I6982" s="134">
        <f t="shared" si="302"/>
        <v>0.94300000000000073</v>
      </c>
      <c r="J6982" s="134">
        <f>IF('2-E-Communication'!$AN$65="no","",ROUND($I6982,4))</f>
        <v>0.94299999999999995</v>
      </c>
      <c r="K6982" s="134">
        <f>IF('2-E-Communication'!$AN$66="no","",ROUND($I6982,4))</f>
        <v>0.94299999999999995</v>
      </c>
      <c r="L6982" s="134">
        <f>IF('2-E-Communication'!$AN$67="no","",ROUND($I6982,4))</f>
        <v>0.94299999999999995</v>
      </c>
      <c r="M6982" s="134">
        <f>IF('2-E-Communication'!$AN$68="no","",ROUND($I6982,4))</f>
        <v>0.94299999999999995</v>
      </c>
    </row>
    <row r="6983" spans="9:13" x14ac:dyDescent="0.25">
      <c r="I6983" s="134">
        <f t="shared" si="302"/>
        <v>0.94400000000000073</v>
      </c>
      <c r="J6983" s="134">
        <f>IF('2-E-Communication'!$AN$65="no","",ROUND($I6983,4))</f>
        <v>0.94399999999999995</v>
      </c>
      <c r="K6983" s="134">
        <f>IF('2-E-Communication'!$AN$66="no","",ROUND($I6983,4))</f>
        <v>0.94399999999999995</v>
      </c>
      <c r="L6983" s="134">
        <f>IF('2-E-Communication'!$AN$67="no","",ROUND($I6983,4))</f>
        <v>0.94399999999999995</v>
      </c>
      <c r="M6983" s="134">
        <f>IF('2-E-Communication'!$AN$68="no","",ROUND($I6983,4))</f>
        <v>0.94399999999999995</v>
      </c>
    </row>
    <row r="6984" spans="9:13" x14ac:dyDescent="0.25">
      <c r="I6984" s="134">
        <f t="shared" si="302"/>
        <v>0.94500000000000073</v>
      </c>
      <c r="J6984" s="134">
        <f>IF('2-E-Communication'!$AN$65="no","",ROUND($I6984,4))</f>
        <v>0.94499999999999995</v>
      </c>
      <c r="K6984" s="134">
        <f>IF('2-E-Communication'!$AN$66="no","",ROUND($I6984,4))</f>
        <v>0.94499999999999995</v>
      </c>
      <c r="L6984" s="134">
        <f>IF('2-E-Communication'!$AN$67="no","",ROUND($I6984,4))</f>
        <v>0.94499999999999995</v>
      </c>
      <c r="M6984" s="134">
        <f>IF('2-E-Communication'!$AN$68="no","",ROUND($I6984,4))</f>
        <v>0.94499999999999995</v>
      </c>
    </row>
    <row r="6985" spans="9:13" x14ac:dyDescent="0.25">
      <c r="I6985" s="134">
        <f t="shared" si="302"/>
        <v>0.94600000000000073</v>
      </c>
      <c r="J6985" s="134">
        <f>IF('2-E-Communication'!$AN$65="no","",ROUND($I6985,4))</f>
        <v>0.94599999999999995</v>
      </c>
      <c r="K6985" s="134">
        <f>IF('2-E-Communication'!$AN$66="no","",ROUND($I6985,4))</f>
        <v>0.94599999999999995</v>
      </c>
      <c r="L6985" s="134">
        <f>IF('2-E-Communication'!$AN$67="no","",ROUND($I6985,4))</f>
        <v>0.94599999999999995</v>
      </c>
      <c r="M6985" s="134">
        <f>IF('2-E-Communication'!$AN$68="no","",ROUND($I6985,4))</f>
        <v>0.94599999999999995</v>
      </c>
    </row>
    <row r="6986" spans="9:13" x14ac:dyDescent="0.25">
      <c r="I6986" s="134">
        <f t="shared" si="302"/>
        <v>0.94700000000000073</v>
      </c>
      <c r="J6986" s="134">
        <f>IF('2-E-Communication'!$AN$65="no","",ROUND($I6986,4))</f>
        <v>0.94699999999999995</v>
      </c>
      <c r="K6986" s="134">
        <f>IF('2-E-Communication'!$AN$66="no","",ROUND($I6986,4))</f>
        <v>0.94699999999999995</v>
      </c>
      <c r="L6986" s="134">
        <f>IF('2-E-Communication'!$AN$67="no","",ROUND($I6986,4))</f>
        <v>0.94699999999999995</v>
      </c>
      <c r="M6986" s="134">
        <f>IF('2-E-Communication'!$AN$68="no","",ROUND($I6986,4))</f>
        <v>0.94699999999999995</v>
      </c>
    </row>
    <row r="6987" spans="9:13" x14ac:dyDescent="0.25">
      <c r="I6987" s="134">
        <f t="shared" si="302"/>
        <v>0.94800000000000073</v>
      </c>
      <c r="J6987" s="134">
        <f>IF('2-E-Communication'!$AN$65="no","",ROUND($I6987,4))</f>
        <v>0.94799999999999995</v>
      </c>
      <c r="K6987" s="134">
        <f>IF('2-E-Communication'!$AN$66="no","",ROUND($I6987,4))</f>
        <v>0.94799999999999995</v>
      </c>
      <c r="L6987" s="134">
        <f>IF('2-E-Communication'!$AN$67="no","",ROUND($I6987,4))</f>
        <v>0.94799999999999995</v>
      </c>
      <c r="M6987" s="134">
        <f>IF('2-E-Communication'!$AN$68="no","",ROUND($I6987,4))</f>
        <v>0.94799999999999995</v>
      </c>
    </row>
    <row r="6988" spans="9:13" x14ac:dyDescent="0.25">
      <c r="I6988" s="134">
        <f t="shared" si="302"/>
        <v>0.94900000000000073</v>
      </c>
      <c r="J6988" s="134">
        <f>IF('2-E-Communication'!$AN$65="no","",ROUND($I6988,4))</f>
        <v>0.94899999999999995</v>
      </c>
      <c r="K6988" s="134">
        <f>IF('2-E-Communication'!$AN$66="no","",ROUND($I6988,4))</f>
        <v>0.94899999999999995</v>
      </c>
      <c r="L6988" s="134">
        <f>IF('2-E-Communication'!$AN$67="no","",ROUND($I6988,4))</f>
        <v>0.94899999999999995</v>
      </c>
      <c r="M6988" s="134">
        <f>IF('2-E-Communication'!$AN$68="no","",ROUND($I6988,4))</f>
        <v>0.94899999999999995</v>
      </c>
    </row>
    <row r="6989" spans="9:13" x14ac:dyDescent="0.25">
      <c r="I6989" s="134">
        <f t="shared" si="302"/>
        <v>0.95000000000000073</v>
      </c>
      <c r="J6989" s="134">
        <f>IF('2-E-Communication'!$AN$65="no","",ROUND($I6989,4))</f>
        <v>0.95</v>
      </c>
      <c r="K6989" s="134">
        <f>IF('2-E-Communication'!$AN$66="no","",ROUND($I6989,4))</f>
        <v>0.95</v>
      </c>
      <c r="L6989" s="134">
        <f>IF('2-E-Communication'!$AN$67="no","",ROUND($I6989,4))</f>
        <v>0.95</v>
      </c>
      <c r="M6989" s="134">
        <f>IF('2-E-Communication'!$AN$68="no","",ROUND($I6989,4))</f>
        <v>0.95</v>
      </c>
    </row>
    <row r="6990" spans="9:13" x14ac:dyDescent="0.25">
      <c r="I6990" s="134">
        <f t="shared" si="302"/>
        <v>0.95100000000000073</v>
      </c>
      <c r="J6990" s="134">
        <f>IF('2-E-Communication'!$AN$65="no","",ROUND($I6990,4))</f>
        <v>0.95099999999999996</v>
      </c>
      <c r="K6990" s="134">
        <f>IF('2-E-Communication'!$AN$66="no","",ROUND($I6990,4))</f>
        <v>0.95099999999999996</v>
      </c>
      <c r="L6990" s="134">
        <f>IF('2-E-Communication'!$AN$67="no","",ROUND($I6990,4))</f>
        <v>0.95099999999999996</v>
      </c>
      <c r="M6990" s="134">
        <f>IF('2-E-Communication'!$AN$68="no","",ROUND($I6990,4))</f>
        <v>0.95099999999999996</v>
      </c>
    </row>
    <row r="6991" spans="9:13" x14ac:dyDescent="0.25">
      <c r="I6991" s="134">
        <f t="shared" si="302"/>
        <v>0.95200000000000073</v>
      </c>
      <c r="J6991" s="134">
        <f>IF('2-E-Communication'!$AN$65="no","",ROUND($I6991,4))</f>
        <v>0.95199999999999996</v>
      </c>
      <c r="K6991" s="134">
        <f>IF('2-E-Communication'!$AN$66="no","",ROUND($I6991,4))</f>
        <v>0.95199999999999996</v>
      </c>
      <c r="L6991" s="134">
        <f>IF('2-E-Communication'!$AN$67="no","",ROUND($I6991,4))</f>
        <v>0.95199999999999996</v>
      </c>
      <c r="M6991" s="134">
        <f>IF('2-E-Communication'!$AN$68="no","",ROUND($I6991,4))</f>
        <v>0.95199999999999996</v>
      </c>
    </row>
    <row r="6992" spans="9:13" x14ac:dyDescent="0.25">
      <c r="I6992" s="134">
        <f t="shared" ref="I6992:I7039" si="303">I6991+0.001</f>
        <v>0.95300000000000074</v>
      </c>
      <c r="J6992" s="134">
        <f>IF('2-E-Communication'!$AN$65="no","",ROUND($I6992,4))</f>
        <v>0.95299999999999996</v>
      </c>
      <c r="K6992" s="134">
        <f>IF('2-E-Communication'!$AN$66="no","",ROUND($I6992,4))</f>
        <v>0.95299999999999996</v>
      </c>
      <c r="L6992" s="134">
        <f>IF('2-E-Communication'!$AN$67="no","",ROUND($I6992,4))</f>
        <v>0.95299999999999996</v>
      </c>
      <c r="M6992" s="134">
        <f>IF('2-E-Communication'!$AN$68="no","",ROUND($I6992,4))</f>
        <v>0.95299999999999996</v>
      </c>
    </row>
    <row r="6993" spans="9:13" x14ac:dyDescent="0.25">
      <c r="I6993" s="134">
        <f t="shared" si="303"/>
        <v>0.95400000000000074</v>
      </c>
      <c r="J6993" s="134">
        <f>IF('2-E-Communication'!$AN$65="no","",ROUND($I6993,4))</f>
        <v>0.95399999999999996</v>
      </c>
      <c r="K6993" s="134">
        <f>IF('2-E-Communication'!$AN$66="no","",ROUND($I6993,4))</f>
        <v>0.95399999999999996</v>
      </c>
      <c r="L6993" s="134">
        <f>IF('2-E-Communication'!$AN$67="no","",ROUND($I6993,4))</f>
        <v>0.95399999999999996</v>
      </c>
      <c r="M6993" s="134">
        <f>IF('2-E-Communication'!$AN$68="no","",ROUND($I6993,4))</f>
        <v>0.95399999999999996</v>
      </c>
    </row>
    <row r="6994" spans="9:13" x14ac:dyDescent="0.25">
      <c r="I6994" s="134">
        <f t="shared" si="303"/>
        <v>0.95500000000000074</v>
      </c>
      <c r="J6994" s="134">
        <f>IF('2-E-Communication'!$AN$65="no","",ROUND($I6994,4))</f>
        <v>0.95499999999999996</v>
      </c>
      <c r="K6994" s="134">
        <f>IF('2-E-Communication'!$AN$66="no","",ROUND($I6994,4))</f>
        <v>0.95499999999999996</v>
      </c>
      <c r="L6994" s="134">
        <f>IF('2-E-Communication'!$AN$67="no","",ROUND($I6994,4))</f>
        <v>0.95499999999999996</v>
      </c>
      <c r="M6994" s="134">
        <f>IF('2-E-Communication'!$AN$68="no","",ROUND($I6994,4))</f>
        <v>0.95499999999999996</v>
      </c>
    </row>
    <row r="6995" spans="9:13" x14ac:dyDescent="0.25">
      <c r="I6995" s="134">
        <f t="shared" si="303"/>
        <v>0.95600000000000074</v>
      </c>
      <c r="J6995" s="134">
        <f>IF('2-E-Communication'!$AN$65="no","",ROUND($I6995,4))</f>
        <v>0.95599999999999996</v>
      </c>
      <c r="K6995" s="134">
        <f>IF('2-E-Communication'!$AN$66="no","",ROUND($I6995,4))</f>
        <v>0.95599999999999996</v>
      </c>
      <c r="L6995" s="134">
        <f>IF('2-E-Communication'!$AN$67="no","",ROUND($I6995,4))</f>
        <v>0.95599999999999996</v>
      </c>
      <c r="M6995" s="134">
        <f>IF('2-E-Communication'!$AN$68="no","",ROUND($I6995,4))</f>
        <v>0.95599999999999996</v>
      </c>
    </row>
    <row r="6996" spans="9:13" x14ac:dyDescent="0.25">
      <c r="I6996" s="134">
        <f t="shared" si="303"/>
        <v>0.95700000000000074</v>
      </c>
      <c r="J6996" s="134">
        <f>IF('2-E-Communication'!$AN$65="no","",ROUND($I6996,4))</f>
        <v>0.95699999999999996</v>
      </c>
      <c r="K6996" s="134">
        <f>IF('2-E-Communication'!$AN$66="no","",ROUND($I6996,4))</f>
        <v>0.95699999999999996</v>
      </c>
      <c r="L6996" s="134">
        <f>IF('2-E-Communication'!$AN$67="no","",ROUND($I6996,4))</f>
        <v>0.95699999999999996</v>
      </c>
      <c r="M6996" s="134">
        <f>IF('2-E-Communication'!$AN$68="no","",ROUND($I6996,4))</f>
        <v>0.95699999999999996</v>
      </c>
    </row>
    <row r="6997" spans="9:13" x14ac:dyDescent="0.25">
      <c r="I6997" s="134">
        <f t="shared" si="303"/>
        <v>0.95800000000000074</v>
      </c>
      <c r="J6997" s="134">
        <f>IF('2-E-Communication'!$AN$65="no","",ROUND($I6997,4))</f>
        <v>0.95799999999999996</v>
      </c>
      <c r="K6997" s="134">
        <f>IF('2-E-Communication'!$AN$66="no","",ROUND($I6997,4))</f>
        <v>0.95799999999999996</v>
      </c>
      <c r="L6997" s="134">
        <f>IF('2-E-Communication'!$AN$67="no","",ROUND($I6997,4))</f>
        <v>0.95799999999999996</v>
      </c>
      <c r="M6997" s="134">
        <f>IF('2-E-Communication'!$AN$68="no","",ROUND($I6997,4))</f>
        <v>0.95799999999999996</v>
      </c>
    </row>
    <row r="6998" spans="9:13" x14ac:dyDescent="0.25">
      <c r="I6998" s="134">
        <f t="shared" si="303"/>
        <v>0.95900000000000074</v>
      </c>
      <c r="J6998" s="134">
        <f>IF('2-E-Communication'!$AN$65="no","",ROUND($I6998,4))</f>
        <v>0.95899999999999996</v>
      </c>
      <c r="K6998" s="134">
        <f>IF('2-E-Communication'!$AN$66="no","",ROUND($I6998,4))</f>
        <v>0.95899999999999996</v>
      </c>
      <c r="L6998" s="134">
        <f>IF('2-E-Communication'!$AN$67="no","",ROUND($I6998,4))</f>
        <v>0.95899999999999996</v>
      </c>
      <c r="M6998" s="134">
        <f>IF('2-E-Communication'!$AN$68="no","",ROUND($I6998,4))</f>
        <v>0.95899999999999996</v>
      </c>
    </row>
    <row r="6999" spans="9:13" x14ac:dyDescent="0.25">
      <c r="I6999" s="134">
        <f t="shared" si="303"/>
        <v>0.96000000000000074</v>
      </c>
      <c r="J6999" s="134">
        <f>IF('2-E-Communication'!$AN$65="no","",ROUND($I6999,4))</f>
        <v>0.96</v>
      </c>
      <c r="K6999" s="134">
        <f>IF('2-E-Communication'!$AN$66="no","",ROUND($I6999,4))</f>
        <v>0.96</v>
      </c>
      <c r="L6999" s="134">
        <f>IF('2-E-Communication'!$AN$67="no","",ROUND($I6999,4))</f>
        <v>0.96</v>
      </c>
      <c r="M6999" s="134">
        <f>IF('2-E-Communication'!$AN$68="no","",ROUND($I6999,4))</f>
        <v>0.96</v>
      </c>
    </row>
    <row r="7000" spans="9:13" x14ac:dyDescent="0.25">
      <c r="I7000" s="134">
        <f t="shared" si="303"/>
        <v>0.96100000000000074</v>
      </c>
      <c r="J7000" s="134">
        <f>IF('2-E-Communication'!$AN$65="no","",ROUND($I7000,4))</f>
        <v>0.96099999999999997</v>
      </c>
      <c r="K7000" s="134">
        <f>IF('2-E-Communication'!$AN$66="no","",ROUND($I7000,4))</f>
        <v>0.96099999999999997</v>
      </c>
      <c r="L7000" s="134">
        <f>IF('2-E-Communication'!$AN$67="no","",ROUND($I7000,4))</f>
        <v>0.96099999999999997</v>
      </c>
      <c r="M7000" s="134">
        <f>IF('2-E-Communication'!$AN$68="no","",ROUND($I7000,4))</f>
        <v>0.96099999999999997</v>
      </c>
    </row>
    <row r="7001" spans="9:13" x14ac:dyDescent="0.25">
      <c r="I7001" s="134">
        <f t="shared" si="303"/>
        <v>0.96200000000000074</v>
      </c>
      <c r="J7001" s="134">
        <f>IF('2-E-Communication'!$AN$65="no","",ROUND($I7001,4))</f>
        <v>0.96199999999999997</v>
      </c>
      <c r="K7001" s="134">
        <f>IF('2-E-Communication'!$AN$66="no","",ROUND($I7001,4))</f>
        <v>0.96199999999999997</v>
      </c>
      <c r="L7001" s="134">
        <f>IF('2-E-Communication'!$AN$67="no","",ROUND($I7001,4))</f>
        <v>0.96199999999999997</v>
      </c>
      <c r="M7001" s="134">
        <f>IF('2-E-Communication'!$AN$68="no","",ROUND($I7001,4))</f>
        <v>0.96199999999999997</v>
      </c>
    </row>
    <row r="7002" spans="9:13" x14ac:dyDescent="0.25">
      <c r="I7002" s="134">
        <f t="shared" si="303"/>
        <v>0.96300000000000074</v>
      </c>
      <c r="J7002" s="134">
        <f>IF('2-E-Communication'!$AN$65="no","",ROUND($I7002,4))</f>
        <v>0.96299999999999997</v>
      </c>
      <c r="K7002" s="134">
        <f>IF('2-E-Communication'!$AN$66="no","",ROUND($I7002,4))</f>
        <v>0.96299999999999997</v>
      </c>
      <c r="L7002" s="134">
        <f>IF('2-E-Communication'!$AN$67="no","",ROUND($I7002,4))</f>
        <v>0.96299999999999997</v>
      </c>
      <c r="M7002" s="134">
        <f>IF('2-E-Communication'!$AN$68="no","",ROUND($I7002,4))</f>
        <v>0.96299999999999997</v>
      </c>
    </row>
    <row r="7003" spans="9:13" x14ac:dyDescent="0.25">
      <c r="I7003" s="134">
        <f t="shared" si="303"/>
        <v>0.96400000000000075</v>
      </c>
      <c r="J7003" s="134">
        <f>IF('2-E-Communication'!$AN$65="no","",ROUND($I7003,4))</f>
        <v>0.96399999999999997</v>
      </c>
      <c r="K7003" s="134">
        <f>IF('2-E-Communication'!$AN$66="no","",ROUND($I7003,4))</f>
        <v>0.96399999999999997</v>
      </c>
      <c r="L7003" s="134">
        <f>IF('2-E-Communication'!$AN$67="no","",ROUND($I7003,4))</f>
        <v>0.96399999999999997</v>
      </c>
      <c r="M7003" s="134">
        <f>IF('2-E-Communication'!$AN$68="no","",ROUND($I7003,4))</f>
        <v>0.96399999999999997</v>
      </c>
    </row>
    <row r="7004" spans="9:13" x14ac:dyDescent="0.25">
      <c r="I7004" s="134">
        <f t="shared" si="303"/>
        <v>0.96500000000000075</v>
      </c>
      <c r="J7004" s="134">
        <f>IF('2-E-Communication'!$AN$65="no","",ROUND($I7004,4))</f>
        <v>0.96499999999999997</v>
      </c>
      <c r="K7004" s="134">
        <f>IF('2-E-Communication'!$AN$66="no","",ROUND($I7004,4))</f>
        <v>0.96499999999999997</v>
      </c>
      <c r="L7004" s="134">
        <f>IF('2-E-Communication'!$AN$67="no","",ROUND($I7004,4))</f>
        <v>0.96499999999999997</v>
      </c>
      <c r="M7004" s="134">
        <f>IF('2-E-Communication'!$AN$68="no","",ROUND($I7004,4))</f>
        <v>0.96499999999999997</v>
      </c>
    </row>
    <row r="7005" spans="9:13" x14ac:dyDescent="0.25">
      <c r="I7005" s="134">
        <f t="shared" si="303"/>
        <v>0.96600000000000075</v>
      </c>
      <c r="J7005" s="134">
        <f>IF('2-E-Communication'!$AN$65="no","",ROUND($I7005,4))</f>
        <v>0.96599999999999997</v>
      </c>
      <c r="K7005" s="134">
        <f>IF('2-E-Communication'!$AN$66="no","",ROUND($I7005,4))</f>
        <v>0.96599999999999997</v>
      </c>
      <c r="L7005" s="134">
        <f>IF('2-E-Communication'!$AN$67="no","",ROUND($I7005,4))</f>
        <v>0.96599999999999997</v>
      </c>
      <c r="M7005" s="134">
        <f>IF('2-E-Communication'!$AN$68="no","",ROUND($I7005,4))</f>
        <v>0.96599999999999997</v>
      </c>
    </row>
    <row r="7006" spans="9:13" x14ac:dyDescent="0.25">
      <c r="I7006" s="134">
        <f t="shared" si="303"/>
        <v>0.96700000000000075</v>
      </c>
      <c r="J7006" s="134">
        <f>IF('2-E-Communication'!$AN$65="no","",ROUND($I7006,4))</f>
        <v>0.96699999999999997</v>
      </c>
      <c r="K7006" s="134">
        <f>IF('2-E-Communication'!$AN$66="no","",ROUND($I7006,4))</f>
        <v>0.96699999999999997</v>
      </c>
      <c r="L7006" s="134">
        <f>IF('2-E-Communication'!$AN$67="no","",ROUND($I7006,4))</f>
        <v>0.96699999999999997</v>
      </c>
      <c r="M7006" s="134">
        <f>IF('2-E-Communication'!$AN$68="no","",ROUND($I7006,4))</f>
        <v>0.96699999999999997</v>
      </c>
    </row>
    <row r="7007" spans="9:13" x14ac:dyDescent="0.25">
      <c r="I7007" s="134">
        <f t="shared" si="303"/>
        <v>0.96800000000000075</v>
      </c>
      <c r="J7007" s="134">
        <f>IF('2-E-Communication'!$AN$65="no","",ROUND($I7007,4))</f>
        <v>0.96799999999999997</v>
      </c>
      <c r="K7007" s="134">
        <f>IF('2-E-Communication'!$AN$66="no","",ROUND($I7007,4))</f>
        <v>0.96799999999999997</v>
      </c>
      <c r="L7007" s="134">
        <f>IF('2-E-Communication'!$AN$67="no","",ROUND($I7007,4))</f>
        <v>0.96799999999999997</v>
      </c>
      <c r="M7007" s="134">
        <f>IF('2-E-Communication'!$AN$68="no","",ROUND($I7007,4))</f>
        <v>0.96799999999999997</v>
      </c>
    </row>
    <row r="7008" spans="9:13" x14ac:dyDescent="0.25">
      <c r="I7008" s="134">
        <f t="shared" si="303"/>
        <v>0.96900000000000075</v>
      </c>
      <c r="J7008" s="134">
        <f>IF('2-E-Communication'!$AN$65="no","",ROUND($I7008,4))</f>
        <v>0.96899999999999997</v>
      </c>
      <c r="K7008" s="134">
        <f>IF('2-E-Communication'!$AN$66="no","",ROUND($I7008,4))</f>
        <v>0.96899999999999997</v>
      </c>
      <c r="L7008" s="134">
        <f>IF('2-E-Communication'!$AN$67="no","",ROUND($I7008,4))</f>
        <v>0.96899999999999997</v>
      </c>
      <c r="M7008" s="134">
        <f>IF('2-E-Communication'!$AN$68="no","",ROUND($I7008,4))</f>
        <v>0.96899999999999997</v>
      </c>
    </row>
    <row r="7009" spans="9:13" x14ac:dyDescent="0.25">
      <c r="I7009" s="134">
        <f t="shared" si="303"/>
        <v>0.97000000000000075</v>
      </c>
      <c r="J7009" s="134">
        <f>IF('2-E-Communication'!$AN$65="no","",ROUND($I7009,4))</f>
        <v>0.97</v>
      </c>
      <c r="K7009" s="134">
        <f>IF('2-E-Communication'!$AN$66="no","",ROUND($I7009,4))</f>
        <v>0.97</v>
      </c>
      <c r="L7009" s="134">
        <f>IF('2-E-Communication'!$AN$67="no","",ROUND($I7009,4))</f>
        <v>0.97</v>
      </c>
      <c r="M7009" s="134">
        <f>IF('2-E-Communication'!$AN$68="no","",ROUND($I7009,4))</f>
        <v>0.97</v>
      </c>
    </row>
    <row r="7010" spans="9:13" x14ac:dyDescent="0.25">
      <c r="I7010" s="134">
        <f t="shared" si="303"/>
        <v>0.97100000000000075</v>
      </c>
      <c r="J7010" s="134">
        <f>IF('2-E-Communication'!$AN$65="no","",ROUND($I7010,4))</f>
        <v>0.97099999999999997</v>
      </c>
      <c r="K7010" s="134">
        <f>IF('2-E-Communication'!$AN$66="no","",ROUND($I7010,4))</f>
        <v>0.97099999999999997</v>
      </c>
      <c r="L7010" s="134">
        <f>IF('2-E-Communication'!$AN$67="no","",ROUND($I7010,4))</f>
        <v>0.97099999999999997</v>
      </c>
      <c r="M7010" s="134">
        <f>IF('2-E-Communication'!$AN$68="no","",ROUND($I7010,4))</f>
        <v>0.97099999999999997</v>
      </c>
    </row>
    <row r="7011" spans="9:13" x14ac:dyDescent="0.25">
      <c r="I7011" s="134">
        <f t="shared" si="303"/>
        <v>0.97200000000000075</v>
      </c>
      <c r="J7011" s="134">
        <f>IF('2-E-Communication'!$AN$65="no","",ROUND($I7011,4))</f>
        <v>0.97199999999999998</v>
      </c>
      <c r="K7011" s="134">
        <f>IF('2-E-Communication'!$AN$66="no","",ROUND($I7011,4))</f>
        <v>0.97199999999999998</v>
      </c>
      <c r="L7011" s="134">
        <f>IF('2-E-Communication'!$AN$67="no","",ROUND($I7011,4))</f>
        <v>0.97199999999999998</v>
      </c>
      <c r="M7011" s="134">
        <f>IF('2-E-Communication'!$AN$68="no","",ROUND($I7011,4))</f>
        <v>0.97199999999999998</v>
      </c>
    </row>
    <row r="7012" spans="9:13" x14ac:dyDescent="0.25">
      <c r="I7012" s="134">
        <f t="shared" si="303"/>
        <v>0.97300000000000075</v>
      </c>
      <c r="J7012" s="134">
        <f>IF('2-E-Communication'!$AN$65="no","",ROUND($I7012,4))</f>
        <v>0.97299999999999998</v>
      </c>
      <c r="K7012" s="134">
        <f>IF('2-E-Communication'!$AN$66="no","",ROUND($I7012,4))</f>
        <v>0.97299999999999998</v>
      </c>
      <c r="L7012" s="134">
        <f>IF('2-E-Communication'!$AN$67="no","",ROUND($I7012,4))</f>
        <v>0.97299999999999998</v>
      </c>
      <c r="M7012" s="134">
        <f>IF('2-E-Communication'!$AN$68="no","",ROUND($I7012,4))</f>
        <v>0.97299999999999998</v>
      </c>
    </row>
    <row r="7013" spans="9:13" x14ac:dyDescent="0.25">
      <c r="I7013" s="134">
        <f t="shared" si="303"/>
        <v>0.97400000000000075</v>
      </c>
      <c r="J7013" s="134">
        <f>IF('2-E-Communication'!$AN$65="no","",ROUND($I7013,4))</f>
        <v>0.97399999999999998</v>
      </c>
      <c r="K7013" s="134">
        <f>IF('2-E-Communication'!$AN$66="no","",ROUND($I7013,4))</f>
        <v>0.97399999999999998</v>
      </c>
      <c r="L7013" s="134">
        <f>IF('2-E-Communication'!$AN$67="no","",ROUND($I7013,4))</f>
        <v>0.97399999999999998</v>
      </c>
      <c r="M7013" s="134">
        <f>IF('2-E-Communication'!$AN$68="no","",ROUND($I7013,4))</f>
        <v>0.97399999999999998</v>
      </c>
    </row>
    <row r="7014" spans="9:13" x14ac:dyDescent="0.25">
      <c r="I7014" s="134">
        <f t="shared" si="303"/>
        <v>0.97500000000000075</v>
      </c>
      <c r="J7014" s="134">
        <f>IF('2-E-Communication'!$AN$65="no","",ROUND($I7014,4))</f>
        <v>0.97499999999999998</v>
      </c>
      <c r="K7014" s="134">
        <f>IF('2-E-Communication'!$AN$66="no","",ROUND($I7014,4))</f>
        <v>0.97499999999999998</v>
      </c>
      <c r="L7014" s="134">
        <f>IF('2-E-Communication'!$AN$67="no","",ROUND($I7014,4))</f>
        <v>0.97499999999999998</v>
      </c>
      <c r="M7014" s="134">
        <f>IF('2-E-Communication'!$AN$68="no","",ROUND($I7014,4))</f>
        <v>0.97499999999999998</v>
      </c>
    </row>
    <row r="7015" spans="9:13" x14ac:dyDescent="0.25">
      <c r="I7015" s="134">
        <f t="shared" si="303"/>
        <v>0.97600000000000076</v>
      </c>
      <c r="J7015" s="134">
        <f>IF('2-E-Communication'!$AN$65="no","",ROUND($I7015,4))</f>
        <v>0.97599999999999998</v>
      </c>
      <c r="K7015" s="134">
        <f>IF('2-E-Communication'!$AN$66="no","",ROUND($I7015,4))</f>
        <v>0.97599999999999998</v>
      </c>
      <c r="L7015" s="134">
        <f>IF('2-E-Communication'!$AN$67="no","",ROUND($I7015,4))</f>
        <v>0.97599999999999998</v>
      </c>
      <c r="M7015" s="134">
        <f>IF('2-E-Communication'!$AN$68="no","",ROUND($I7015,4))</f>
        <v>0.97599999999999998</v>
      </c>
    </row>
    <row r="7016" spans="9:13" x14ac:dyDescent="0.25">
      <c r="I7016" s="134">
        <f t="shared" si="303"/>
        <v>0.97700000000000076</v>
      </c>
      <c r="J7016" s="134">
        <f>IF('2-E-Communication'!$AN$65="no","",ROUND($I7016,4))</f>
        <v>0.97699999999999998</v>
      </c>
      <c r="K7016" s="134">
        <f>IF('2-E-Communication'!$AN$66="no","",ROUND($I7016,4))</f>
        <v>0.97699999999999998</v>
      </c>
      <c r="L7016" s="134">
        <f>IF('2-E-Communication'!$AN$67="no","",ROUND($I7016,4))</f>
        <v>0.97699999999999998</v>
      </c>
      <c r="M7016" s="134">
        <f>IF('2-E-Communication'!$AN$68="no","",ROUND($I7016,4))</f>
        <v>0.97699999999999998</v>
      </c>
    </row>
    <row r="7017" spans="9:13" x14ac:dyDescent="0.25">
      <c r="I7017" s="134">
        <f t="shared" si="303"/>
        <v>0.97800000000000076</v>
      </c>
      <c r="J7017" s="134">
        <f>IF('2-E-Communication'!$AN$65="no","",ROUND($I7017,4))</f>
        <v>0.97799999999999998</v>
      </c>
      <c r="K7017" s="134">
        <f>IF('2-E-Communication'!$AN$66="no","",ROUND($I7017,4))</f>
        <v>0.97799999999999998</v>
      </c>
      <c r="L7017" s="134">
        <f>IF('2-E-Communication'!$AN$67="no","",ROUND($I7017,4))</f>
        <v>0.97799999999999998</v>
      </c>
      <c r="M7017" s="134">
        <f>IF('2-E-Communication'!$AN$68="no","",ROUND($I7017,4))</f>
        <v>0.97799999999999998</v>
      </c>
    </row>
    <row r="7018" spans="9:13" x14ac:dyDescent="0.25">
      <c r="I7018" s="134">
        <f t="shared" si="303"/>
        <v>0.97900000000000076</v>
      </c>
      <c r="J7018" s="134">
        <f>IF('2-E-Communication'!$AN$65="no","",ROUND($I7018,4))</f>
        <v>0.97899999999999998</v>
      </c>
      <c r="K7018" s="134">
        <f>IF('2-E-Communication'!$AN$66="no","",ROUND($I7018,4))</f>
        <v>0.97899999999999998</v>
      </c>
      <c r="L7018" s="134">
        <f>IF('2-E-Communication'!$AN$67="no","",ROUND($I7018,4))</f>
        <v>0.97899999999999998</v>
      </c>
      <c r="M7018" s="134">
        <f>IF('2-E-Communication'!$AN$68="no","",ROUND($I7018,4))</f>
        <v>0.97899999999999998</v>
      </c>
    </row>
    <row r="7019" spans="9:13" x14ac:dyDescent="0.25">
      <c r="I7019" s="134">
        <f t="shared" si="303"/>
        <v>0.98000000000000076</v>
      </c>
      <c r="J7019" s="134">
        <f>IF('2-E-Communication'!$AN$65="no","",ROUND($I7019,4))</f>
        <v>0.98</v>
      </c>
      <c r="K7019" s="134">
        <f>IF('2-E-Communication'!$AN$66="no","",ROUND($I7019,4))</f>
        <v>0.98</v>
      </c>
      <c r="L7019" s="134">
        <f>IF('2-E-Communication'!$AN$67="no","",ROUND($I7019,4))</f>
        <v>0.98</v>
      </c>
      <c r="M7019" s="134">
        <f>IF('2-E-Communication'!$AN$68="no","",ROUND($I7019,4))</f>
        <v>0.98</v>
      </c>
    </row>
    <row r="7020" spans="9:13" x14ac:dyDescent="0.25">
      <c r="I7020" s="134">
        <f t="shared" si="303"/>
        <v>0.98100000000000076</v>
      </c>
      <c r="J7020" s="134">
        <f>IF('2-E-Communication'!$AN$65="no","",ROUND($I7020,4))</f>
        <v>0.98099999999999998</v>
      </c>
      <c r="K7020" s="134">
        <f>IF('2-E-Communication'!$AN$66="no","",ROUND($I7020,4))</f>
        <v>0.98099999999999998</v>
      </c>
      <c r="L7020" s="134">
        <f>IF('2-E-Communication'!$AN$67="no","",ROUND($I7020,4))</f>
        <v>0.98099999999999998</v>
      </c>
      <c r="M7020" s="134">
        <f>IF('2-E-Communication'!$AN$68="no","",ROUND($I7020,4))</f>
        <v>0.98099999999999998</v>
      </c>
    </row>
    <row r="7021" spans="9:13" x14ac:dyDescent="0.25">
      <c r="I7021" s="134">
        <f t="shared" si="303"/>
        <v>0.98200000000000076</v>
      </c>
      <c r="J7021" s="134">
        <f>IF('2-E-Communication'!$AN$65="no","",ROUND($I7021,4))</f>
        <v>0.98199999999999998</v>
      </c>
      <c r="K7021" s="134">
        <f>IF('2-E-Communication'!$AN$66="no","",ROUND($I7021,4))</f>
        <v>0.98199999999999998</v>
      </c>
      <c r="L7021" s="134">
        <f>IF('2-E-Communication'!$AN$67="no","",ROUND($I7021,4))</f>
        <v>0.98199999999999998</v>
      </c>
      <c r="M7021" s="134">
        <f>IF('2-E-Communication'!$AN$68="no","",ROUND($I7021,4))</f>
        <v>0.98199999999999998</v>
      </c>
    </row>
    <row r="7022" spans="9:13" x14ac:dyDescent="0.25">
      <c r="I7022" s="134">
        <f t="shared" si="303"/>
        <v>0.98300000000000076</v>
      </c>
      <c r="J7022" s="134">
        <f>IF('2-E-Communication'!$AN$65="no","",ROUND($I7022,4))</f>
        <v>0.98299999999999998</v>
      </c>
      <c r="K7022" s="134">
        <f>IF('2-E-Communication'!$AN$66="no","",ROUND($I7022,4))</f>
        <v>0.98299999999999998</v>
      </c>
      <c r="L7022" s="134">
        <f>IF('2-E-Communication'!$AN$67="no","",ROUND($I7022,4))</f>
        <v>0.98299999999999998</v>
      </c>
      <c r="M7022" s="134">
        <f>IF('2-E-Communication'!$AN$68="no","",ROUND($I7022,4))</f>
        <v>0.98299999999999998</v>
      </c>
    </row>
    <row r="7023" spans="9:13" x14ac:dyDescent="0.25">
      <c r="I7023" s="134">
        <f t="shared" si="303"/>
        <v>0.98400000000000076</v>
      </c>
      <c r="J7023" s="134">
        <f>IF('2-E-Communication'!$AN$65="no","",ROUND($I7023,4))</f>
        <v>0.98399999999999999</v>
      </c>
      <c r="K7023" s="134">
        <f>IF('2-E-Communication'!$AN$66="no","",ROUND($I7023,4))</f>
        <v>0.98399999999999999</v>
      </c>
      <c r="L7023" s="134">
        <f>IF('2-E-Communication'!$AN$67="no","",ROUND($I7023,4))</f>
        <v>0.98399999999999999</v>
      </c>
      <c r="M7023" s="134">
        <f>IF('2-E-Communication'!$AN$68="no","",ROUND($I7023,4))</f>
        <v>0.98399999999999999</v>
      </c>
    </row>
    <row r="7024" spans="9:13" x14ac:dyDescent="0.25">
      <c r="I7024" s="134">
        <f t="shared" si="303"/>
        <v>0.98500000000000076</v>
      </c>
      <c r="J7024" s="134">
        <f>IF('2-E-Communication'!$AN$65="no","",ROUND($I7024,4))</f>
        <v>0.98499999999999999</v>
      </c>
      <c r="K7024" s="134">
        <f>IF('2-E-Communication'!$AN$66="no","",ROUND($I7024,4))</f>
        <v>0.98499999999999999</v>
      </c>
      <c r="L7024" s="134">
        <f>IF('2-E-Communication'!$AN$67="no","",ROUND($I7024,4))</f>
        <v>0.98499999999999999</v>
      </c>
      <c r="M7024" s="134">
        <f>IF('2-E-Communication'!$AN$68="no","",ROUND($I7024,4))</f>
        <v>0.98499999999999999</v>
      </c>
    </row>
    <row r="7025" spans="9:13" x14ac:dyDescent="0.25">
      <c r="I7025" s="134">
        <f t="shared" si="303"/>
        <v>0.98600000000000076</v>
      </c>
      <c r="J7025" s="134">
        <f>IF('2-E-Communication'!$AN$65="no","",ROUND($I7025,4))</f>
        <v>0.98599999999999999</v>
      </c>
      <c r="K7025" s="134">
        <f>IF('2-E-Communication'!$AN$66="no","",ROUND($I7025,4))</f>
        <v>0.98599999999999999</v>
      </c>
      <c r="L7025" s="134">
        <f>IF('2-E-Communication'!$AN$67="no","",ROUND($I7025,4))</f>
        <v>0.98599999999999999</v>
      </c>
      <c r="M7025" s="134">
        <f>IF('2-E-Communication'!$AN$68="no","",ROUND($I7025,4))</f>
        <v>0.98599999999999999</v>
      </c>
    </row>
    <row r="7026" spans="9:13" x14ac:dyDescent="0.25">
      <c r="I7026" s="134">
        <f t="shared" si="303"/>
        <v>0.98700000000000077</v>
      </c>
      <c r="J7026" s="134">
        <f>IF('2-E-Communication'!$AN$65="no","",ROUND($I7026,4))</f>
        <v>0.98699999999999999</v>
      </c>
      <c r="K7026" s="134">
        <f>IF('2-E-Communication'!$AN$66="no","",ROUND($I7026,4))</f>
        <v>0.98699999999999999</v>
      </c>
      <c r="L7026" s="134">
        <f>IF('2-E-Communication'!$AN$67="no","",ROUND($I7026,4))</f>
        <v>0.98699999999999999</v>
      </c>
      <c r="M7026" s="134">
        <f>IF('2-E-Communication'!$AN$68="no","",ROUND($I7026,4))</f>
        <v>0.98699999999999999</v>
      </c>
    </row>
    <row r="7027" spans="9:13" x14ac:dyDescent="0.25">
      <c r="I7027" s="134">
        <f t="shared" si="303"/>
        <v>0.98800000000000077</v>
      </c>
      <c r="J7027" s="134">
        <f>IF('2-E-Communication'!$AN$65="no","",ROUND($I7027,4))</f>
        <v>0.98799999999999999</v>
      </c>
      <c r="K7027" s="134">
        <f>IF('2-E-Communication'!$AN$66="no","",ROUND($I7027,4))</f>
        <v>0.98799999999999999</v>
      </c>
      <c r="L7027" s="134">
        <f>IF('2-E-Communication'!$AN$67="no","",ROUND($I7027,4))</f>
        <v>0.98799999999999999</v>
      </c>
      <c r="M7027" s="134">
        <f>IF('2-E-Communication'!$AN$68="no","",ROUND($I7027,4))</f>
        <v>0.98799999999999999</v>
      </c>
    </row>
    <row r="7028" spans="9:13" x14ac:dyDescent="0.25">
      <c r="I7028" s="134">
        <f t="shared" si="303"/>
        <v>0.98900000000000077</v>
      </c>
      <c r="J7028" s="134">
        <f>IF('2-E-Communication'!$AN$65="no","",ROUND($I7028,4))</f>
        <v>0.98899999999999999</v>
      </c>
      <c r="K7028" s="134">
        <f>IF('2-E-Communication'!$AN$66="no","",ROUND($I7028,4))</f>
        <v>0.98899999999999999</v>
      </c>
      <c r="L7028" s="134">
        <f>IF('2-E-Communication'!$AN$67="no","",ROUND($I7028,4))</f>
        <v>0.98899999999999999</v>
      </c>
      <c r="M7028" s="134">
        <f>IF('2-E-Communication'!$AN$68="no","",ROUND($I7028,4))</f>
        <v>0.98899999999999999</v>
      </c>
    </row>
    <row r="7029" spans="9:13" x14ac:dyDescent="0.25">
      <c r="I7029" s="134">
        <f t="shared" si="303"/>
        <v>0.99000000000000077</v>
      </c>
      <c r="J7029" s="134">
        <f>IF('2-E-Communication'!$AN$65="no","",ROUND($I7029,4))</f>
        <v>0.99</v>
      </c>
      <c r="K7029" s="134">
        <f>IF('2-E-Communication'!$AN$66="no","",ROUND($I7029,4))</f>
        <v>0.99</v>
      </c>
      <c r="L7029" s="134">
        <f>IF('2-E-Communication'!$AN$67="no","",ROUND($I7029,4))</f>
        <v>0.99</v>
      </c>
      <c r="M7029" s="134">
        <f>IF('2-E-Communication'!$AN$68="no","",ROUND($I7029,4))</f>
        <v>0.99</v>
      </c>
    </row>
    <row r="7030" spans="9:13" x14ac:dyDescent="0.25">
      <c r="I7030" s="134">
        <f t="shared" si="303"/>
        <v>0.99100000000000077</v>
      </c>
      <c r="J7030" s="134">
        <f>IF('2-E-Communication'!$AN$65="no","",ROUND($I7030,4))</f>
        <v>0.99099999999999999</v>
      </c>
      <c r="K7030" s="134">
        <f>IF('2-E-Communication'!$AN$66="no","",ROUND($I7030,4))</f>
        <v>0.99099999999999999</v>
      </c>
      <c r="L7030" s="134">
        <f>IF('2-E-Communication'!$AN$67="no","",ROUND($I7030,4))</f>
        <v>0.99099999999999999</v>
      </c>
      <c r="M7030" s="134">
        <f>IF('2-E-Communication'!$AN$68="no","",ROUND($I7030,4))</f>
        <v>0.99099999999999999</v>
      </c>
    </row>
    <row r="7031" spans="9:13" x14ac:dyDescent="0.25">
      <c r="I7031" s="134">
        <f t="shared" si="303"/>
        <v>0.99200000000000077</v>
      </c>
      <c r="J7031" s="134">
        <f>IF('2-E-Communication'!$AN$65="no","",ROUND($I7031,4))</f>
        <v>0.99199999999999999</v>
      </c>
      <c r="K7031" s="134">
        <f>IF('2-E-Communication'!$AN$66="no","",ROUND($I7031,4))</f>
        <v>0.99199999999999999</v>
      </c>
      <c r="L7031" s="134">
        <f>IF('2-E-Communication'!$AN$67="no","",ROUND($I7031,4))</f>
        <v>0.99199999999999999</v>
      </c>
      <c r="M7031" s="134">
        <f>IF('2-E-Communication'!$AN$68="no","",ROUND($I7031,4))</f>
        <v>0.99199999999999999</v>
      </c>
    </row>
    <row r="7032" spans="9:13" x14ac:dyDescent="0.25">
      <c r="I7032" s="134">
        <f t="shared" si="303"/>
        <v>0.99300000000000077</v>
      </c>
      <c r="J7032" s="134">
        <f>IF('2-E-Communication'!$AN$65="no","",ROUND($I7032,4))</f>
        <v>0.99299999999999999</v>
      </c>
      <c r="K7032" s="134">
        <f>IF('2-E-Communication'!$AN$66="no","",ROUND($I7032,4))</f>
        <v>0.99299999999999999</v>
      </c>
      <c r="L7032" s="134">
        <f>IF('2-E-Communication'!$AN$67="no","",ROUND($I7032,4))</f>
        <v>0.99299999999999999</v>
      </c>
      <c r="M7032" s="134">
        <f>IF('2-E-Communication'!$AN$68="no","",ROUND($I7032,4))</f>
        <v>0.99299999999999999</v>
      </c>
    </row>
    <row r="7033" spans="9:13" x14ac:dyDescent="0.25">
      <c r="I7033" s="134">
        <f t="shared" si="303"/>
        <v>0.99400000000000077</v>
      </c>
      <c r="J7033" s="134">
        <f>IF('2-E-Communication'!$AN$65="no","",ROUND($I7033,4))</f>
        <v>0.99399999999999999</v>
      </c>
      <c r="K7033" s="134">
        <f>IF('2-E-Communication'!$AN$66="no","",ROUND($I7033,4))</f>
        <v>0.99399999999999999</v>
      </c>
      <c r="L7033" s="134">
        <f>IF('2-E-Communication'!$AN$67="no","",ROUND($I7033,4))</f>
        <v>0.99399999999999999</v>
      </c>
      <c r="M7033" s="134">
        <f>IF('2-E-Communication'!$AN$68="no","",ROUND($I7033,4))</f>
        <v>0.99399999999999999</v>
      </c>
    </row>
    <row r="7034" spans="9:13" x14ac:dyDescent="0.25">
      <c r="I7034" s="134">
        <f t="shared" si="303"/>
        <v>0.99500000000000077</v>
      </c>
      <c r="J7034" s="134">
        <f>IF('2-E-Communication'!$AN$65="no","",ROUND($I7034,4))</f>
        <v>0.995</v>
      </c>
      <c r="K7034" s="134">
        <f>IF('2-E-Communication'!$AN$66="no","",ROUND($I7034,4))</f>
        <v>0.995</v>
      </c>
      <c r="L7034" s="134">
        <f>IF('2-E-Communication'!$AN$67="no","",ROUND($I7034,4))</f>
        <v>0.995</v>
      </c>
      <c r="M7034" s="134">
        <f>IF('2-E-Communication'!$AN$68="no","",ROUND($I7034,4))</f>
        <v>0.995</v>
      </c>
    </row>
    <row r="7035" spans="9:13" x14ac:dyDescent="0.25">
      <c r="I7035" s="134">
        <f t="shared" si="303"/>
        <v>0.99600000000000077</v>
      </c>
      <c r="J7035" s="134">
        <f>IF('2-E-Communication'!$AN$65="no","",ROUND($I7035,4))</f>
        <v>0.996</v>
      </c>
      <c r="K7035" s="134">
        <f>IF('2-E-Communication'!$AN$66="no","",ROUND($I7035,4))</f>
        <v>0.996</v>
      </c>
      <c r="L7035" s="134">
        <f>IF('2-E-Communication'!$AN$67="no","",ROUND($I7035,4))</f>
        <v>0.996</v>
      </c>
      <c r="M7035" s="134">
        <f>IF('2-E-Communication'!$AN$68="no","",ROUND($I7035,4))</f>
        <v>0.996</v>
      </c>
    </row>
    <row r="7036" spans="9:13" x14ac:dyDescent="0.25">
      <c r="I7036" s="134">
        <f t="shared" si="303"/>
        <v>0.99700000000000077</v>
      </c>
      <c r="J7036" s="134">
        <f>IF('2-E-Communication'!$AN$65="no","",ROUND($I7036,4))</f>
        <v>0.997</v>
      </c>
      <c r="K7036" s="134">
        <f>IF('2-E-Communication'!$AN$66="no","",ROUND($I7036,4))</f>
        <v>0.997</v>
      </c>
      <c r="L7036" s="134">
        <f>IF('2-E-Communication'!$AN$67="no","",ROUND($I7036,4))</f>
        <v>0.997</v>
      </c>
      <c r="M7036" s="134">
        <f>IF('2-E-Communication'!$AN$68="no","",ROUND($I7036,4))</f>
        <v>0.997</v>
      </c>
    </row>
    <row r="7037" spans="9:13" x14ac:dyDescent="0.25">
      <c r="I7037" s="134">
        <f t="shared" si="303"/>
        <v>0.99800000000000078</v>
      </c>
      <c r="J7037" s="134">
        <f>IF('2-E-Communication'!$AN$65="no","",ROUND($I7037,4))</f>
        <v>0.998</v>
      </c>
      <c r="K7037" s="134">
        <f>IF('2-E-Communication'!$AN$66="no","",ROUND($I7037,4))</f>
        <v>0.998</v>
      </c>
      <c r="L7037" s="134">
        <f>IF('2-E-Communication'!$AN$67="no","",ROUND($I7037,4))</f>
        <v>0.998</v>
      </c>
      <c r="M7037" s="134">
        <f>IF('2-E-Communication'!$AN$68="no","",ROUND($I7037,4))</f>
        <v>0.998</v>
      </c>
    </row>
    <row r="7038" spans="9:13" x14ac:dyDescent="0.25">
      <c r="I7038" s="134">
        <f t="shared" si="303"/>
        <v>0.99900000000000078</v>
      </c>
      <c r="J7038" s="134">
        <f>IF('2-E-Communication'!$AN$65="no","",ROUND($I7038,4))</f>
        <v>0.999</v>
      </c>
      <c r="K7038" s="134">
        <f>IF('2-E-Communication'!$AN$66="no","",ROUND($I7038,4))</f>
        <v>0.999</v>
      </c>
      <c r="L7038" s="134">
        <f>IF('2-E-Communication'!$AN$67="no","",ROUND($I7038,4))</f>
        <v>0.999</v>
      </c>
      <c r="M7038" s="134">
        <f>IF('2-E-Communication'!$AN$68="no","",ROUND($I7038,4))</f>
        <v>0.999</v>
      </c>
    </row>
    <row r="7039" spans="9:13" x14ac:dyDescent="0.25">
      <c r="I7039" s="134">
        <f t="shared" si="303"/>
        <v>1.0000000000000007</v>
      </c>
      <c r="J7039" s="134">
        <f>IF('2-E-Communication'!$AN$65="no","",ROUND($I7039,4))</f>
        <v>1</v>
      </c>
      <c r="K7039" s="134">
        <f>IF('2-E-Communication'!$AN$66="no","",ROUND($I7039,4))</f>
        <v>1</v>
      </c>
      <c r="L7039" s="134">
        <f>IF('2-E-Communication'!$AN$67="no","",ROUND($I7039,4))</f>
        <v>1</v>
      </c>
      <c r="M7039" s="134">
        <f>IF('2-E-Communication'!$AN$68="no","",ROUND($I7039,4))</f>
        <v>1</v>
      </c>
    </row>
    <row r="7043" spans="9:13" x14ac:dyDescent="0.25">
      <c r="J7043" s="1">
        <f>IF(LEFT(J7045,14)="not applicable",1,COUNT(J7045:J8045))</f>
        <v>1001</v>
      </c>
      <c r="K7043" s="1">
        <f>IF(LEFT(K7045,14)="not applicable",1,COUNT(K7045:K8045))</f>
        <v>1001</v>
      </c>
      <c r="L7043" s="1">
        <f>IF(LEFT(L7045,14)="not applicable",1,COUNT(L7045:L8045))</f>
        <v>1001</v>
      </c>
      <c r="M7043" s="1">
        <f>IF(LEFT(M7045,14)="not applicable",1,COUNT(M7045:M8045))</f>
        <v>1001</v>
      </c>
    </row>
    <row r="7044" spans="9:13" x14ac:dyDescent="0.25">
      <c r="I7044" s="1" t="s">
        <v>500</v>
      </c>
      <c r="J7044" s="1" t="s">
        <v>501</v>
      </c>
      <c r="K7044" s="1" t="s">
        <v>502</v>
      </c>
      <c r="L7044" s="1" t="s">
        <v>503</v>
      </c>
      <c r="M7044" s="1" t="s">
        <v>504</v>
      </c>
    </row>
    <row r="7045" spans="9:13" x14ac:dyDescent="0.25">
      <c r="I7045" s="134">
        <v>0</v>
      </c>
      <c r="J7045" s="134">
        <f>IF('2-E-Communication'!$R$65="no","not applicable (based on previous answers)",ROUND($I7045,4))</f>
        <v>0</v>
      </c>
      <c r="K7045" s="134">
        <f>IF('2-E-Communication'!$R$66="no","not applicable (based on previous answers)",ROUND($I7045,4))</f>
        <v>0</v>
      </c>
      <c r="L7045" s="134">
        <f>IF('2-E-Communication'!$R$67="no","not applicable (based on previous answers)",ROUND($I7045,4))</f>
        <v>0</v>
      </c>
      <c r="M7045" s="134">
        <f>IF('2-E-Communication'!$R$68="no","not applicable (based on previous answers)",ROUND($I7045,4))</f>
        <v>0</v>
      </c>
    </row>
    <row r="7046" spans="9:13" x14ac:dyDescent="0.25">
      <c r="I7046" s="134">
        <f>I7045+0.001</f>
        <v>1E-3</v>
      </c>
      <c r="J7046" s="134">
        <f>IF('2-E-Communication'!$R$65="no","",ROUND($I7046,4))</f>
        <v>1E-3</v>
      </c>
      <c r="K7046" s="134">
        <f>IF('2-E-Communication'!$R$66="no","",ROUND($I7046,4))</f>
        <v>1E-3</v>
      </c>
      <c r="L7046" s="134">
        <f>IF('2-E-Communication'!$R$67="no","",ROUND($I7046,4))</f>
        <v>1E-3</v>
      </c>
      <c r="M7046" s="134">
        <f>IF('2-E-Communication'!$R$68="no","",ROUND($I7046,4))</f>
        <v>1E-3</v>
      </c>
    </row>
    <row r="7047" spans="9:13" x14ac:dyDescent="0.25">
      <c r="I7047" s="134">
        <f t="shared" ref="I7047:I7100" si="304">I7046+0.001</f>
        <v>2E-3</v>
      </c>
      <c r="J7047" s="134">
        <f>IF('2-E-Communication'!$R$65="no","",ROUND($I7047,4))</f>
        <v>2E-3</v>
      </c>
      <c r="K7047" s="134">
        <f>IF('2-E-Communication'!$R$66="no","",ROUND($I7047,4))</f>
        <v>2E-3</v>
      </c>
      <c r="L7047" s="134">
        <f>IF('2-E-Communication'!$R$67="no","",ROUND($I7047,4))</f>
        <v>2E-3</v>
      </c>
      <c r="M7047" s="134">
        <f>IF('2-E-Communication'!$R$68="no","",ROUND($I7047,4))</f>
        <v>2E-3</v>
      </c>
    </row>
    <row r="7048" spans="9:13" x14ac:dyDescent="0.25">
      <c r="I7048" s="134">
        <f>I7047+0.001</f>
        <v>3.0000000000000001E-3</v>
      </c>
      <c r="J7048" s="134">
        <f>IF('2-E-Communication'!$R$65="no","",ROUND($I7048,4))</f>
        <v>3.0000000000000001E-3</v>
      </c>
      <c r="K7048" s="134">
        <f>IF('2-E-Communication'!$R$66="no","",ROUND($I7048,4))</f>
        <v>3.0000000000000001E-3</v>
      </c>
      <c r="L7048" s="134">
        <f>IF('2-E-Communication'!$R$67="no","",ROUND($I7048,4))</f>
        <v>3.0000000000000001E-3</v>
      </c>
      <c r="M7048" s="134">
        <f>IF('2-E-Communication'!$R$68="no","",ROUND($I7048,4))</f>
        <v>3.0000000000000001E-3</v>
      </c>
    </row>
    <row r="7049" spans="9:13" x14ac:dyDescent="0.25">
      <c r="I7049" s="134">
        <f t="shared" si="304"/>
        <v>4.0000000000000001E-3</v>
      </c>
      <c r="J7049" s="134">
        <f>IF('2-E-Communication'!$R$65="no","",ROUND($I7049,4))</f>
        <v>4.0000000000000001E-3</v>
      </c>
      <c r="K7049" s="134">
        <f>IF('2-E-Communication'!$R$66="no","",ROUND($I7049,4))</f>
        <v>4.0000000000000001E-3</v>
      </c>
      <c r="L7049" s="134">
        <f>IF('2-E-Communication'!$R$67="no","",ROUND($I7049,4))</f>
        <v>4.0000000000000001E-3</v>
      </c>
      <c r="M7049" s="134">
        <f>IF('2-E-Communication'!$R$68="no","",ROUND($I7049,4))</f>
        <v>4.0000000000000001E-3</v>
      </c>
    </row>
    <row r="7050" spans="9:13" x14ac:dyDescent="0.25">
      <c r="I7050" s="134">
        <f>I7049+0.001</f>
        <v>5.0000000000000001E-3</v>
      </c>
      <c r="J7050" s="134">
        <f>IF('2-E-Communication'!$R$65="no","",ROUND($I7050,4))</f>
        <v>5.0000000000000001E-3</v>
      </c>
      <c r="K7050" s="134">
        <f>IF('2-E-Communication'!$R$66="no","",ROUND($I7050,4))</f>
        <v>5.0000000000000001E-3</v>
      </c>
      <c r="L7050" s="134">
        <f>IF('2-E-Communication'!$R$67="no","",ROUND($I7050,4))</f>
        <v>5.0000000000000001E-3</v>
      </c>
      <c r="M7050" s="134">
        <f>IF('2-E-Communication'!$R$68="no","",ROUND($I7050,4))</f>
        <v>5.0000000000000001E-3</v>
      </c>
    </row>
    <row r="7051" spans="9:13" x14ac:dyDescent="0.25">
      <c r="I7051" s="134">
        <f t="shared" si="304"/>
        <v>6.0000000000000001E-3</v>
      </c>
      <c r="J7051" s="134">
        <f>IF('2-E-Communication'!$R$65="no","",ROUND($I7051,4))</f>
        <v>6.0000000000000001E-3</v>
      </c>
      <c r="K7051" s="134">
        <f>IF('2-E-Communication'!$R$66="no","",ROUND($I7051,4))</f>
        <v>6.0000000000000001E-3</v>
      </c>
      <c r="L7051" s="134">
        <f>IF('2-E-Communication'!$R$67="no","",ROUND($I7051,4))</f>
        <v>6.0000000000000001E-3</v>
      </c>
      <c r="M7051" s="134">
        <f>IF('2-E-Communication'!$R$68="no","",ROUND($I7051,4))</f>
        <v>6.0000000000000001E-3</v>
      </c>
    </row>
    <row r="7052" spans="9:13" x14ac:dyDescent="0.25">
      <c r="I7052" s="134">
        <f t="shared" si="304"/>
        <v>7.0000000000000001E-3</v>
      </c>
      <c r="J7052" s="134">
        <f>IF('2-E-Communication'!$R$65="no","",ROUND($I7052,4))</f>
        <v>7.0000000000000001E-3</v>
      </c>
      <c r="K7052" s="134">
        <f>IF('2-E-Communication'!$R$66="no","",ROUND($I7052,4))</f>
        <v>7.0000000000000001E-3</v>
      </c>
      <c r="L7052" s="134">
        <f>IF('2-E-Communication'!$R$67="no","",ROUND($I7052,4))</f>
        <v>7.0000000000000001E-3</v>
      </c>
      <c r="M7052" s="134">
        <f>IF('2-E-Communication'!$R$68="no","",ROUND($I7052,4))</f>
        <v>7.0000000000000001E-3</v>
      </c>
    </row>
    <row r="7053" spans="9:13" x14ac:dyDescent="0.25">
      <c r="I7053" s="134">
        <f t="shared" si="304"/>
        <v>8.0000000000000002E-3</v>
      </c>
      <c r="J7053" s="134">
        <f>IF('2-E-Communication'!$R$65="no","",ROUND($I7053,4))</f>
        <v>8.0000000000000002E-3</v>
      </c>
      <c r="K7053" s="134">
        <f>IF('2-E-Communication'!$R$66="no","",ROUND($I7053,4))</f>
        <v>8.0000000000000002E-3</v>
      </c>
      <c r="L7053" s="134">
        <f>IF('2-E-Communication'!$R$67="no","",ROUND($I7053,4))</f>
        <v>8.0000000000000002E-3</v>
      </c>
      <c r="M7053" s="134">
        <f>IF('2-E-Communication'!$R$68="no","",ROUND($I7053,4))</f>
        <v>8.0000000000000002E-3</v>
      </c>
    </row>
    <row r="7054" spans="9:13" x14ac:dyDescent="0.25">
      <c r="I7054" s="134">
        <f t="shared" si="304"/>
        <v>9.0000000000000011E-3</v>
      </c>
      <c r="J7054" s="134">
        <f>IF('2-E-Communication'!$R$65="no","",ROUND($I7054,4))</f>
        <v>8.9999999999999993E-3</v>
      </c>
      <c r="K7054" s="134">
        <f>IF('2-E-Communication'!$R$66="no","",ROUND($I7054,4))</f>
        <v>8.9999999999999993E-3</v>
      </c>
      <c r="L7054" s="134">
        <f>IF('2-E-Communication'!$R$67="no","",ROUND($I7054,4))</f>
        <v>8.9999999999999993E-3</v>
      </c>
      <c r="M7054" s="134">
        <f>IF('2-E-Communication'!$R$68="no","",ROUND($I7054,4))</f>
        <v>8.9999999999999993E-3</v>
      </c>
    </row>
    <row r="7055" spans="9:13" x14ac:dyDescent="0.25">
      <c r="I7055" s="134">
        <f t="shared" si="304"/>
        <v>1.0000000000000002E-2</v>
      </c>
      <c r="J7055" s="134">
        <f>IF('2-E-Communication'!$R$65="no","",ROUND($I7055,4))</f>
        <v>0.01</v>
      </c>
      <c r="K7055" s="134">
        <f>IF('2-E-Communication'!$R$66="no","",ROUND($I7055,4))</f>
        <v>0.01</v>
      </c>
      <c r="L7055" s="134">
        <f>IF('2-E-Communication'!$R$67="no","",ROUND($I7055,4))</f>
        <v>0.01</v>
      </c>
      <c r="M7055" s="134">
        <f>IF('2-E-Communication'!$R$68="no","",ROUND($I7055,4))</f>
        <v>0.01</v>
      </c>
    </row>
    <row r="7056" spans="9:13" x14ac:dyDescent="0.25">
      <c r="I7056" s="134">
        <f t="shared" si="304"/>
        <v>1.1000000000000003E-2</v>
      </c>
      <c r="J7056" s="134">
        <f>IF('2-E-Communication'!$R$65="no","",ROUND($I7056,4))</f>
        <v>1.0999999999999999E-2</v>
      </c>
      <c r="K7056" s="134">
        <f>IF('2-E-Communication'!$R$66="no","",ROUND($I7056,4))</f>
        <v>1.0999999999999999E-2</v>
      </c>
      <c r="L7056" s="134">
        <f>IF('2-E-Communication'!$R$67="no","",ROUND($I7056,4))</f>
        <v>1.0999999999999999E-2</v>
      </c>
      <c r="M7056" s="134">
        <f>IF('2-E-Communication'!$R$68="no","",ROUND($I7056,4))</f>
        <v>1.0999999999999999E-2</v>
      </c>
    </row>
    <row r="7057" spans="9:13" x14ac:dyDescent="0.25">
      <c r="I7057" s="134">
        <f t="shared" si="304"/>
        <v>1.2000000000000004E-2</v>
      </c>
      <c r="J7057" s="134">
        <f>IF('2-E-Communication'!$R$65="no","",ROUND($I7057,4))</f>
        <v>1.2E-2</v>
      </c>
      <c r="K7057" s="134">
        <f>IF('2-E-Communication'!$R$66="no","",ROUND($I7057,4))</f>
        <v>1.2E-2</v>
      </c>
      <c r="L7057" s="134">
        <f>IF('2-E-Communication'!$R$67="no","",ROUND($I7057,4))</f>
        <v>1.2E-2</v>
      </c>
      <c r="M7057" s="134">
        <f>IF('2-E-Communication'!$R$68="no","",ROUND($I7057,4))</f>
        <v>1.2E-2</v>
      </c>
    </row>
    <row r="7058" spans="9:13" x14ac:dyDescent="0.25">
      <c r="I7058" s="134">
        <f t="shared" si="304"/>
        <v>1.3000000000000005E-2</v>
      </c>
      <c r="J7058" s="134">
        <f>IF('2-E-Communication'!$R$65="no","",ROUND($I7058,4))</f>
        <v>1.2999999999999999E-2</v>
      </c>
      <c r="K7058" s="134">
        <f>IF('2-E-Communication'!$R$66="no","",ROUND($I7058,4))</f>
        <v>1.2999999999999999E-2</v>
      </c>
      <c r="L7058" s="134">
        <f>IF('2-E-Communication'!$R$67="no","",ROUND($I7058,4))</f>
        <v>1.2999999999999999E-2</v>
      </c>
      <c r="M7058" s="134">
        <f>IF('2-E-Communication'!$R$68="no","",ROUND($I7058,4))</f>
        <v>1.2999999999999999E-2</v>
      </c>
    </row>
    <row r="7059" spans="9:13" x14ac:dyDescent="0.25">
      <c r="I7059" s="134">
        <f t="shared" si="304"/>
        <v>1.4000000000000005E-2</v>
      </c>
      <c r="J7059" s="134">
        <f>IF('2-E-Communication'!$R$65="no","",ROUND($I7059,4))</f>
        <v>1.4E-2</v>
      </c>
      <c r="K7059" s="134">
        <f>IF('2-E-Communication'!$R$66="no","",ROUND($I7059,4))</f>
        <v>1.4E-2</v>
      </c>
      <c r="L7059" s="134">
        <f>IF('2-E-Communication'!$R$67="no","",ROUND($I7059,4))</f>
        <v>1.4E-2</v>
      </c>
      <c r="M7059" s="134">
        <f>IF('2-E-Communication'!$R$68="no","",ROUND($I7059,4))</f>
        <v>1.4E-2</v>
      </c>
    </row>
    <row r="7060" spans="9:13" x14ac:dyDescent="0.25">
      <c r="I7060" s="134">
        <f>I7059+0.001</f>
        <v>1.5000000000000006E-2</v>
      </c>
      <c r="J7060" s="134">
        <f>IF('2-E-Communication'!$R$65="no","",ROUND($I7060,4))</f>
        <v>1.4999999999999999E-2</v>
      </c>
      <c r="K7060" s="134">
        <f>IF('2-E-Communication'!$R$66="no","",ROUND($I7060,4))</f>
        <v>1.4999999999999999E-2</v>
      </c>
      <c r="L7060" s="134">
        <f>IF('2-E-Communication'!$R$67="no","",ROUND($I7060,4))</f>
        <v>1.4999999999999999E-2</v>
      </c>
      <c r="M7060" s="134">
        <f>IF('2-E-Communication'!$R$68="no","",ROUND($I7060,4))</f>
        <v>1.4999999999999999E-2</v>
      </c>
    </row>
    <row r="7061" spans="9:13" x14ac:dyDescent="0.25">
      <c r="I7061" s="134">
        <f t="shared" si="304"/>
        <v>1.6000000000000007E-2</v>
      </c>
      <c r="J7061" s="134">
        <f>IF('2-E-Communication'!$R$65="no","",ROUND($I7061,4))</f>
        <v>1.6E-2</v>
      </c>
      <c r="K7061" s="134">
        <f>IF('2-E-Communication'!$R$66="no","",ROUND($I7061,4))</f>
        <v>1.6E-2</v>
      </c>
      <c r="L7061" s="134">
        <f>IF('2-E-Communication'!$R$67="no","",ROUND($I7061,4))</f>
        <v>1.6E-2</v>
      </c>
      <c r="M7061" s="134">
        <f>IF('2-E-Communication'!$R$68="no","",ROUND($I7061,4))</f>
        <v>1.6E-2</v>
      </c>
    </row>
    <row r="7062" spans="9:13" x14ac:dyDescent="0.25">
      <c r="I7062" s="134">
        <f t="shared" si="304"/>
        <v>1.7000000000000008E-2</v>
      </c>
      <c r="J7062" s="134">
        <f>IF('2-E-Communication'!$R$65="no","",ROUND($I7062,4))</f>
        <v>1.7000000000000001E-2</v>
      </c>
      <c r="K7062" s="134">
        <f>IF('2-E-Communication'!$R$66="no","",ROUND($I7062,4))</f>
        <v>1.7000000000000001E-2</v>
      </c>
      <c r="L7062" s="134">
        <f>IF('2-E-Communication'!$R$67="no","",ROUND($I7062,4))</f>
        <v>1.7000000000000001E-2</v>
      </c>
      <c r="M7062" s="134">
        <f>IF('2-E-Communication'!$R$68="no","",ROUND($I7062,4))</f>
        <v>1.7000000000000001E-2</v>
      </c>
    </row>
    <row r="7063" spans="9:13" x14ac:dyDescent="0.25">
      <c r="I7063" s="134">
        <f t="shared" si="304"/>
        <v>1.8000000000000009E-2</v>
      </c>
      <c r="J7063" s="134">
        <f>IF('2-E-Communication'!$R$65="no","",ROUND($I7063,4))</f>
        <v>1.7999999999999999E-2</v>
      </c>
      <c r="K7063" s="134">
        <f>IF('2-E-Communication'!$R$66="no","",ROUND($I7063,4))</f>
        <v>1.7999999999999999E-2</v>
      </c>
      <c r="L7063" s="134">
        <f>IF('2-E-Communication'!$R$67="no","",ROUND($I7063,4))</f>
        <v>1.7999999999999999E-2</v>
      </c>
      <c r="M7063" s="134">
        <f>IF('2-E-Communication'!$R$68="no","",ROUND($I7063,4))</f>
        <v>1.7999999999999999E-2</v>
      </c>
    </row>
    <row r="7064" spans="9:13" x14ac:dyDescent="0.25">
      <c r="I7064" s="134">
        <f t="shared" si="304"/>
        <v>1.900000000000001E-2</v>
      </c>
      <c r="J7064" s="134">
        <f>IF('2-E-Communication'!$R$65="no","",ROUND($I7064,4))</f>
        <v>1.9E-2</v>
      </c>
      <c r="K7064" s="134">
        <f>IF('2-E-Communication'!$R$66="no","",ROUND($I7064,4))</f>
        <v>1.9E-2</v>
      </c>
      <c r="L7064" s="134">
        <f>IF('2-E-Communication'!$R$67="no","",ROUND($I7064,4))</f>
        <v>1.9E-2</v>
      </c>
      <c r="M7064" s="134">
        <f>IF('2-E-Communication'!$R$68="no","",ROUND($I7064,4))</f>
        <v>1.9E-2</v>
      </c>
    </row>
    <row r="7065" spans="9:13" x14ac:dyDescent="0.25">
      <c r="I7065" s="134">
        <f t="shared" si="304"/>
        <v>2.0000000000000011E-2</v>
      </c>
      <c r="J7065" s="134">
        <f>IF('2-E-Communication'!$R$65="no","",ROUND($I7065,4))</f>
        <v>0.02</v>
      </c>
      <c r="K7065" s="134">
        <f>IF('2-E-Communication'!$R$66="no","",ROUND($I7065,4))</f>
        <v>0.02</v>
      </c>
      <c r="L7065" s="134">
        <f>IF('2-E-Communication'!$R$67="no","",ROUND($I7065,4))</f>
        <v>0.02</v>
      </c>
      <c r="M7065" s="134">
        <f>IF('2-E-Communication'!$R$68="no","",ROUND($I7065,4))</f>
        <v>0.02</v>
      </c>
    </row>
    <row r="7066" spans="9:13" x14ac:dyDescent="0.25">
      <c r="I7066" s="134">
        <f t="shared" si="304"/>
        <v>2.1000000000000012E-2</v>
      </c>
      <c r="J7066" s="134">
        <f>IF('2-E-Communication'!$R$65="no","",ROUND($I7066,4))</f>
        <v>2.1000000000000001E-2</v>
      </c>
      <c r="K7066" s="134">
        <f>IF('2-E-Communication'!$R$66="no","",ROUND($I7066,4))</f>
        <v>2.1000000000000001E-2</v>
      </c>
      <c r="L7066" s="134">
        <f>IF('2-E-Communication'!$R$67="no","",ROUND($I7066,4))</f>
        <v>2.1000000000000001E-2</v>
      </c>
      <c r="M7066" s="134">
        <f>IF('2-E-Communication'!$R$68="no","",ROUND($I7066,4))</f>
        <v>2.1000000000000001E-2</v>
      </c>
    </row>
    <row r="7067" spans="9:13" x14ac:dyDescent="0.25">
      <c r="I7067" s="134">
        <f t="shared" si="304"/>
        <v>2.2000000000000013E-2</v>
      </c>
      <c r="J7067" s="134">
        <f>IF('2-E-Communication'!$R$65="no","",ROUND($I7067,4))</f>
        <v>2.1999999999999999E-2</v>
      </c>
      <c r="K7067" s="134">
        <f>IF('2-E-Communication'!$R$66="no","",ROUND($I7067,4))</f>
        <v>2.1999999999999999E-2</v>
      </c>
      <c r="L7067" s="134">
        <f>IF('2-E-Communication'!$R$67="no","",ROUND($I7067,4))</f>
        <v>2.1999999999999999E-2</v>
      </c>
      <c r="M7067" s="134">
        <f>IF('2-E-Communication'!$R$68="no","",ROUND($I7067,4))</f>
        <v>2.1999999999999999E-2</v>
      </c>
    </row>
    <row r="7068" spans="9:13" x14ac:dyDescent="0.25">
      <c r="I7068" s="134">
        <f t="shared" si="304"/>
        <v>2.3000000000000013E-2</v>
      </c>
      <c r="J7068" s="134">
        <f>IF('2-E-Communication'!$R$65="no","",ROUND($I7068,4))</f>
        <v>2.3E-2</v>
      </c>
      <c r="K7068" s="134">
        <f>IF('2-E-Communication'!$R$66="no","",ROUND($I7068,4))</f>
        <v>2.3E-2</v>
      </c>
      <c r="L7068" s="134">
        <f>IF('2-E-Communication'!$R$67="no","",ROUND($I7068,4))</f>
        <v>2.3E-2</v>
      </c>
      <c r="M7068" s="134">
        <f>IF('2-E-Communication'!$R$68="no","",ROUND($I7068,4))</f>
        <v>2.3E-2</v>
      </c>
    </row>
    <row r="7069" spans="9:13" x14ac:dyDescent="0.25">
      <c r="I7069" s="134">
        <f t="shared" si="304"/>
        <v>2.4000000000000014E-2</v>
      </c>
      <c r="J7069" s="134">
        <f>IF('2-E-Communication'!$R$65="no","",ROUND($I7069,4))</f>
        <v>2.4E-2</v>
      </c>
      <c r="K7069" s="134">
        <f>IF('2-E-Communication'!$R$66="no","",ROUND($I7069,4))</f>
        <v>2.4E-2</v>
      </c>
      <c r="L7069" s="134">
        <f>IF('2-E-Communication'!$R$67="no","",ROUND($I7069,4))</f>
        <v>2.4E-2</v>
      </c>
      <c r="M7069" s="134">
        <f>IF('2-E-Communication'!$R$68="no","",ROUND($I7069,4))</f>
        <v>2.4E-2</v>
      </c>
    </row>
    <row r="7070" spans="9:13" x14ac:dyDescent="0.25">
      <c r="I7070" s="134">
        <f t="shared" si="304"/>
        <v>2.5000000000000015E-2</v>
      </c>
      <c r="J7070" s="134">
        <f>IF('2-E-Communication'!$R$65="no","",ROUND($I7070,4))</f>
        <v>2.5000000000000001E-2</v>
      </c>
      <c r="K7070" s="134">
        <f>IF('2-E-Communication'!$R$66="no","",ROUND($I7070,4))</f>
        <v>2.5000000000000001E-2</v>
      </c>
      <c r="L7070" s="134">
        <f>IF('2-E-Communication'!$R$67="no","",ROUND($I7070,4))</f>
        <v>2.5000000000000001E-2</v>
      </c>
      <c r="M7070" s="134">
        <f>IF('2-E-Communication'!$R$68="no","",ROUND($I7070,4))</f>
        <v>2.5000000000000001E-2</v>
      </c>
    </row>
    <row r="7071" spans="9:13" x14ac:dyDescent="0.25">
      <c r="I7071" s="134">
        <f>I7070+0.001</f>
        <v>2.6000000000000016E-2</v>
      </c>
      <c r="J7071" s="134">
        <f>IF('2-E-Communication'!$R$65="no","",ROUND($I7071,4))</f>
        <v>2.5999999999999999E-2</v>
      </c>
      <c r="K7071" s="134">
        <f>IF('2-E-Communication'!$R$66="no","",ROUND($I7071,4))</f>
        <v>2.5999999999999999E-2</v>
      </c>
      <c r="L7071" s="134">
        <f>IF('2-E-Communication'!$R$67="no","",ROUND($I7071,4))</f>
        <v>2.5999999999999999E-2</v>
      </c>
      <c r="M7071" s="134">
        <f>IF('2-E-Communication'!$R$68="no","",ROUND($I7071,4))</f>
        <v>2.5999999999999999E-2</v>
      </c>
    </row>
    <row r="7072" spans="9:13" x14ac:dyDescent="0.25">
      <c r="I7072" s="134">
        <f t="shared" si="304"/>
        <v>2.7000000000000017E-2</v>
      </c>
      <c r="J7072" s="134">
        <f>IF('2-E-Communication'!$R$65="no","",ROUND($I7072,4))</f>
        <v>2.7E-2</v>
      </c>
      <c r="K7072" s="134">
        <f>IF('2-E-Communication'!$R$66="no","",ROUND($I7072,4))</f>
        <v>2.7E-2</v>
      </c>
      <c r="L7072" s="134">
        <f>IF('2-E-Communication'!$R$67="no","",ROUND($I7072,4))</f>
        <v>2.7E-2</v>
      </c>
      <c r="M7072" s="134">
        <f>IF('2-E-Communication'!$R$68="no","",ROUND($I7072,4))</f>
        <v>2.7E-2</v>
      </c>
    </row>
    <row r="7073" spans="9:13" x14ac:dyDescent="0.25">
      <c r="I7073" s="134">
        <f t="shared" si="304"/>
        <v>2.8000000000000018E-2</v>
      </c>
      <c r="J7073" s="134">
        <f>IF('2-E-Communication'!$R$65="no","",ROUND($I7073,4))</f>
        <v>2.8000000000000001E-2</v>
      </c>
      <c r="K7073" s="134">
        <f>IF('2-E-Communication'!$R$66="no","",ROUND($I7073,4))</f>
        <v>2.8000000000000001E-2</v>
      </c>
      <c r="L7073" s="134">
        <f>IF('2-E-Communication'!$R$67="no","",ROUND($I7073,4))</f>
        <v>2.8000000000000001E-2</v>
      </c>
      <c r="M7073" s="134">
        <f>IF('2-E-Communication'!$R$68="no","",ROUND($I7073,4))</f>
        <v>2.8000000000000001E-2</v>
      </c>
    </row>
    <row r="7074" spans="9:13" x14ac:dyDescent="0.25">
      <c r="I7074" s="134">
        <f t="shared" si="304"/>
        <v>2.9000000000000019E-2</v>
      </c>
      <c r="J7074" s="134">
        <f>IF('2-E-Communication'!$R$65="no","",ROUND($I7074,4))</f>
        <v>2.9000000000000001E-2</v>
      </c>
      <c r="K7074" s="134">
        <f>IF('2-E-Communication'!$R$66="no","",ROUND($I7074,4))</f>
        <v>2.9000000000000001E-2</v>
      </c>
      <c r="L7074" s="134">
        <f>IF('2-E-Communication'!$R$67="no","",ROUND($I7074,4))</f>
        <v>2.9000000000000001E-2</v>
      </c>
      <c r="M7074" s="134">
        <f>IF('2-E-Communication'!$R$68="no","",ROUND($I7074,4))</f>
        <v>2.9000000000000001E-2</v>
      </c>
    </row>
    <row r="7075" spans="9:13" x14ac:dyDescent="0.25">
      <c r="I7075" s="134">
        <f t="shared" si="304"/>
        <v>3.000000000000002E-2</v>
      </c>
      <c r="J7075" s="134">
        <f>IF('2-E-Communication'!$R$65="no","",ROUND($I7075,4))</f>
        <v>0.03</v>
      </c>
      <c r="K7075" s="134">
        <f>IF('2-E-Communication'!$R$66="no","",ROUND($I7075,4))</f>
        <v>0.03</v>
      </c>
      <c r="L7075" s="134">
        <f>IF('2-E-Communication'!$R$67="no","",ROUND($I7075,4))</f>
        <v>0.03</v>
      </c>
      <c r="M7075" s="134">
        <f>IF('2-E-Communication'!$R$68="no","",ROUND($I7075,4))</f>
        <v>0.03</v>
      </c>
    </row>
    <row r="7076" spans="9:13" x14ac:dyDescent="0.25">
      <c r="I7076" s="134">
        <f t="shared" si="304"/>
        <v>3.1000000000000021E-2</v>
      </c>
      <c r="J7076" s="134">
        <f>IF('2-E-Communication'!$R$65="no","",ROUND($I7076,4))</f>
        <v>3.1E-2</v>
      </c>
      <c r="K7076" s="134">
        <f>IF('2-E-Communication'!$R$66="no","",ROUND($I7076,4))</f>
        <v>3.1E-2</v>
      </c>
      <c r="L7076" s="134">
        <f>IF('2-E-Communication'!$R$67="no","",ROUND($I7076,4))</f>
        <v>3.1E-2</v>
      </c>
      <c r="M7076" s="134">
        <f>IF('2-E-Communication'!$R$68="no","",ROUND($I7076,4))</f>
        <v>3.1E-2</v>
      </c>
    </row>
    <row r="7077" spans="9:13" x14ac:dyDescent="0.25">
      <c r="I7077" s="134">
        <f t="shared" si="304"/>
        <v>3.2000000000000021E-2</v>
      </c>
      <c r="J7077" s="134">
        <f>IF('2-E-Communication'!$R$65="no","",ROUND($I7077,4))</f>
        <v>3.2000000000000001E-2</v>
      </c>
      <c r="K7077" s="134">
        <f>IF('2-E-Communication'!$R$66="no","",ROUND($I7077,4))</f>
        <v>3.2000000000000001E-2</v>
      </c>
      <c r="L7077" s="134">
        <f>IF('2-E-Communication'!$R$67="no","",ROUND($I7077,4))</f>
        <v>3.2000000000000001E-2</v>
      </c>
      <c r="M7077" s="134">
        <f>IF('2-E-Communication'!$R$68="no","",ROUND($I7077,4))</f>
        <v>3.2000000000000001E-2</v>
      </c>
    </row>
    <row r="7078" spans="9:13" x14ac:dyDescent="0.25">
      <c r="I7078" s="134">
        <f t="shared" si="304"/>
        <v>3.3000000000000022E-2</v>
      </c>
      <c r="J7078" s="134">
        <f>IF('2-E-Communication'!$R$65="no","",ROUND($I7078,4))</f>
        <v>3.3000000000000002E-2</v>
      </c>
      <c r="K7078" s="134">
        <f>IF('2-E-Communication'!$R$66="no","",ROUND($I7078,4))</f>
        <v>3.3000000000000002E-2</v>
      </c>
      <c r="L7078" s="134">
        <f>IF('2-E-Communication'!$R$67="no","",ROUND($I7078,4))</f>
        <v>3.3000000000000002E-2</v>
      </c>
      <c r="M7078" s="134">
        <f>IF('2-E-Communication'!$R$68="no","",ROUND($I7078,4))</f>
        <v>3.3000000000000002E-2</v>
      </c>
    </row>
    <row r="7079" spans="9:13" x14ac:dyDescent="0.25">
      <c r="I7079" s="134">
        <f t="shared" si="304"/>
        <v>3.4000000000000023E-2</v>
      </c>
      <c r="J7079" s="134">
        <f>IF('2-E-Communication'!$R$65="no","",ROUND($I7079,4))</f>
        <v>3.4000000000000002E-2</v>
      </c>
      <c r="K7079" s="134">
        <f>IF('2-E-Communication'!$R$66="no","",ROUND($I7079,4))</f>
        <v>3.4000000000000002E-2</v>
      </c>
      <c r="L7079" s="134">
        <f>IF('2-E-Communication'!$R$67="no","",ROUND($I7079,4))</f>
        <v>3.4000000000000002E-2</v>
      </c>
      <c r="M7079" s="134">
        <f>IF('2-E-Communication'!$R$68="no","",ROUND($I7079,4))</f>
        <v>3.4000000000000002E-2</v>
      </c>
    </row>
    <row r="7080" spans="9:13" x14ac:dyDescent="0.25">
      <c r="I7080" s="134">
        <f t="shared" si="304"/>
        <v>3.5000000000000024E-2</v>
      </c>
      <c r="J7080" s="134">
        <f>IF('2-E-Communication'!$R$65="no","",ROUND($I7080,4))</f>
        <v>3.5000000000000003E-2</v>
      </c>
      <c r="K7080" s="134">
        <f>IF('2-E-Communication'!$R$66="no","",ROUND($I7080,4))</f>
        <v>3.5000000000000003E-2</v>
      </c>
      <c r="L7080" s="134">
        <f>IF('2-E-Communication'!$R$67="no","",ROUND($I7080,4))</f>
        <v>3.5000000000000003E-2</v>
      </c>
      <c r="M7080" s="134">
        <f>IF('2-E-Communication'!$R$68="no","",ROUND($I7080,4))</f>
        <v>3.5000000000000003E-2</v>
      </c>
    </row>
    <row r="7081" spans="9:13" x14ac:dyDescent="0.25">
      <c r="I7081" s="134">
        <f>I7080+0.001</f>
        <v>3.6000000000000025E-2</v>
      </c>
      <c r="J7081" s="134">
        <f>IF('2-E-Communication'!$R$65="no","",ROUND($I7081,4))</f>
        <v>3.5999999999999997E-2</v>
      </c>
      <c r="K7081" s="134">
        <f>IF('2-E-Communication'!$R$66="no","",ROUND($I7081,4))</f>
        <v>3.5999999999999997E-2</v>
      </c>
      <c r="L7081" s="134">
        <f>IF('2-E-Communication'!$R$67="no","",ROUND($I7081,4))</f>
        <v>3.5999999999999997E-2</v>
      </c>
      <c r="M7081" s="134">
        <f>IF('2-E-Communication'!$R$68="no","",ROUND($I7081,4))</f>
        <v>3.5999999999999997E-2</v>
      </c>
    </row>
    <row r="7082" spans="9:13" x14ac:dyDescent="0.25">
      <c r="I7082" s="134">
        <f t="shared" si="304"/>
        <v>3.7000000000000026E-2</v>
      </c>
      <c r="J7082" s="134">
        <f>IF('2-E-Communication'!$R$65="no","",ROUND($I7082,4))</f>
        <v>3.6999999999999998E-2</v>
      </c>
      <c r="K7082" s="134">
        <f>IF('2-E-Communication'!$R$66="no","",ROUND($I7082,4))</f>
        <v>3.6999999999999998E-2</v>
      </c>
      <c r="L7082" s="134">
        <f>IF('2-E-Communication'!$R$67="no","",ROUND($I7082,4))</f>
        <v>3.6999999999999998E-2</v>
      </c>
      <c r="M7082" s="134">
        <f>IF('2-E-Communication'!$R$68="no","",ROUND($I7082,4))</f>
        <v>3.6999999999999998E-2</v>
      </c>
    </row>
    <row r="7083" spans="9:13" x14ac:dyDescent="0.25">
      <c r="I7083" s="134">
        <f t="shared" si="304"/>
        <v>3.8000000000000027E-2</v>
      </c>
      <c r="J7083" s="134">
        <f>IF('2-E-Communication'!$R$65="no","",ROUND($I7083,4))</f>
        <v>3.7999999999999999E-2</v>
      </c>
      <c r="K7083" s="134">
        <f>IF('2-E-Communication'!$R$66="no","",ROUND($I7083,4))</f>
        <v>3.7999999999999999E-2</v>
      </c>
      <c r="L7083" s="134">
        <f>IF('2-E-Communication'!$R$67="no","",ROUND($I7083,4))</f>
        <v>3.7999999999999999E-2</v>
      </c>
      <c r="M7083" s="134">
        <f>IF('2-E-Communication'!$R$68="no","",ROUND($I7083,4))</f>
        <v>3.7999999999999999E-2</v>
      </c>
    </row>
    <row r="7084" spans="9:13" x14ac:dyDescent="0.25">
      <c r="I7084" s="134">
        <f t="shared" si="304"/>
        <v>3.9000000000000028E-2</v>
      </c>
      <c r="J7084" s="134">
        <f>IF('2-E-Communication'!$R$65="no","",ROUND($I7084,4))</f>
        <v>3.9E-2</v>
      </c>
      <c r="K7084" s="134">
        <f>IF('2-E-Communication'!$R$66="no","",ROUND($I7084,4))</f>
        <v>3.9E-2</v>
      </c>
      <c r="L7084" s="134">
        <f>IF('2-E-Communication'!$R$67="no","",ROUND($I7084,4))</f>
        <v>3.9E-2</v>
      </c>
      <c r="M7084" s="134">
        <f>IF('2-E-Communication'!$R$68="no","",ROUND($I7084,4))</f>
        <v>3.9E-2</v>
      </c>
    </row>
    <row r="7085" spans="9:13" x14ac:dyDescent="0.25">
      <c r="I7085" s="134">
        <f t="shared" si="304"/>
        <v>4.0000000000000029E-2</v>
      </c>
      <c r="J7085" s="134">
        <f>IF('2-E-Communication'!$R$65="no","",ROUND($I7085,4))</f>
        <v>0.04</v>
      </c>
      <c r="K7085" s="134">
        <f>IF('2-E-Communication'!$R$66="no","",ROUND($I7085,4))</f>
        <v>0.04</v>
      </c>
      <c r="L7085" s="134">
        <f>IF('2-E-Communication'!$R$67="no","",ROUND($I7085,4))</f>
        <v>0.04</v>
      </c>
      <c r="M7085" s="134">
        <f>IF('2-E-Communication'!$R$68="no","",ROUND($I7085,4))</f>
        <v>0.04</v>
      </c>
    </row>
    <row r="7086" spans="9:13" x14ac:dyDescent="0.25">
      <c r="I7086" s="134">
        <f t="shared" si="304"/>
        <v>4.1000000000000029E-2</v>
      </c>
      <c r="J7086" s="134">
        <f>IF('2-E-Communication'!$R$65="no","",ROUND($I7086,4))</f>
        <v>4.1000000000000002E-2</v>
      </c>
      <c r="K7086" s="134">
        <f>IF('2-E-Communication'!$R$66="no","",ROUND($I7086,4))</f>
        <v>4.1000000000000002E-2</v>
      </c>
      <c r="L7086" s="134">
        <f>IF('2-E-Communication'!$R$67="no","",ROUND($I7086,4))</f>
        <v>4.1000000000000002E-2</v>
      </c>
      <c r="M7086" s="134">
        <f>IF('2-E-Communication'!$R$68="no","",ROUND($I7086,4))</f>
        <v>4.1000000000000002E-2</v>
      </c>
    </row>
    <row r="7087" spans="9:13" x14ac:dyDescent="0.25">
      <c r="I7087" s="134">
        <f t="shared" si="304"/>
        <v>4.200000000000003E-2</v>
      </c>
      <c r="J7087" s="134">
        <f>IF('2-E-Communication'!$R$65="no","",ROUND($I7087,4))</f>
        <v>4.2000000000000003E-2</v>
      </c>
      <c r="K7087" s="134">
        <f>IF('2-E-Communication'!$R$66="no","",ROUND($I7087,4))</f>
        <v>4.2000000000000003E-2</v>
      </c>
      <c r="L7087" s="134">
        <f>IF('2-E-Communication'!$R$67="no","",ROUND($I7087,4))</f>
        <v>4.2000000000000003E-2</v>
      </c>
      <c r="M7087" s="134">
        <f>IF('2-E-Communication'!$R$68="no","",ROUND($I7087,4))</f>
        <v>4.2000000000000003E-2</v>
      </c>
    </row>
    <row r="7088" spans="9:13" x14ac:dyDescent="0.25">
      <c r="I7088" s="134">
        <f t="shared" si="304"/>
        <v>4.3000000000000031E-2</v>
      </c>
      <c r="J7088" s="134">
        <f>IF('2-E-Communication'!$R$65="no","",ROUND($I7088,4))</f>
        <v>4.2999999999999997E-2</v>
      </c>
      <c r="K7088" s="134">
        <f>IF('2-E-Communication'!$R$66="no","",ROUND($I7088,4))</f>
        <v>4.2999999999999997E-2</v>
      </c>
      <c r="L7088" s="134">
        <f>IF('2-E-Communication'!$R$67="no","",ROUND($I7088,4))</f>
        <v>4.2999999999999997E-2</v>
      </c>
      <c r="M7088" s="134">
        <f>IF('2-E-Communication'!$R$68="no","",ROUND($I7088,4))</f>
        <v>4.2999999999999997E-2</v>
      </c>
    </row>
    <row r="7089" spans="9:13" x14ac:dyDescent="0.25">
      <c r="I7089" s="134">
        <f t="shared" si="304"/>
        <v>4.4000000000000032E-2</v>
      </c>
      <c r="J7089" s="134">
        <f>IF('2-E-Communication'!$R$65="no","",ROUND($I7089,4))</f>
        <v>4.3999999999999997E-2</v>
      </c>
      <c r="K7089" s="134">
        <f>IF('2-E-Communication'!$R$66="no","",ROUND($I7089,4))</f>
        <v>4.3999999999999997E-2</v>
      </c>
      <c r="L7089" s="134">
        <f>IF('2-E-Communication'!$R$67="no","",ROUND($I7089,4))</f>
        <v>4.3999999999999997E-2</v>
      </c>
      <c r="M7089" s="134">
        <f>IF('2-E-Communication'!$R$68="no","",ROUND($I7089,4))</f>
        <v>4.3999999999999997E-2</v>
      </c>
    </row>
    <row r="7090" spans="9:13" x14ac:dyDescent="0.25">
      <c r="I7090" s="134">
        <f t="shared" si="304"/>
        <v>4.5000000000000033E-2</v>
      </c>
      <c r="J7090" s="134">
        <f>IF('2-E-Communication'!$R$65="no","",ROUND($I7090,4))</f>
        <v>4.4999999999999998E-2</v>
      </c>
      <c r="K7090" s="134">
        <f>IF('2-E-Communication'!$R$66="no","",ROUND($I7090,4))</f>
        <v>4.4999999999999998E-2</v>
      </c>
      <c r="L7090" s="134">
        <f>IF('2-E-Communication'!$R$67="no","",ROUND($I7090,4))</f>
        <v>4.4999999999999998E-2</v>
      </c>
      <c r="M7090" s="134">
        <f>IF('2-E-Communication'!$R$68="no","",ROUND($I7090,4))</f>
        <v>4.4999999999999998E-2</v>
      </c>
    </row>
    <row r="7091" spans="9:13" x14ac:dyDescent="0.25">
      <c r="I7091" s="134">
        <f>I7090+0.001</f>
        <v>4.6000000000000034E-2</v>
      </c>
      <c r="J7091" s="134">
        <f>IF('2-E-Communication'!$R$65="no","",ROUND($I7091,4))</f>
        <v>4.5999999999999999E-2</v>
      </c>
      <c r="K7091" s="134">
        <f>IF('2-E-Communication'!$R$66="no","",ROUND($I7091,4))</f>
        <v>4.5999999999999999E-2</v>
      </c>
      <c r="L7091" s="134">
        <f>IF('2-E-Communication'!$R$67="no","",ROUND($I7091,4))</f>
        <v>4.5999999999999999E-2</v>
      </c>
      <c r="M7091" s="134">
        <f>IF('2-E-Communication'!$R$68="no","",ROUND($I7091,4))</f>
        <v>4.5999999999999999E-2</v>
      </c>
    </row>
    <row r="7092" spans="9:13" x14ac:dyDescent="0.25">
      <c r="I7092" s="134">
        <f t="shared" si="304"/>
        <v>4.7000000000000035E-2</v>
      </c>
      <c r="J7092" s="134">
        <f>IF('2-E-Communication'!$R$65="no","",ROUND($I7092,4))</f>
        <v>4.7E-2</v>
      </c>
      <c r="K7092" s="134">
        <f>IF('2-E-Communication'!$R$66="no","",ROUND($I7092,4))</f>
        <v>4.7E-2</v>
      </c>
      <c r="L7092" s="134">
        <f>IF('2-E-Communication'!$R$67="no","",ROUND($I7092,4))</f>
        <v>4.7E-2</v>
      </c>
      <c r="M7092" s="134">
        <f>IF('2-E-Communication'!$R$68="no","",ROUND($I7092,4))</f>
        <v>4.7E-2</v>
      </c>
    </row>
    <row r="7093" spans="9:13" x14ac:dyDescent="0.25">
      <c r="I7093" s="134">
        <f t="shared" si="304"/>
        <v>4.8000000000000036E-2</v>
      </c>
      <c r="J7093" s="134">
        <f>IF('2-E-Communication'!$R$65="no","",ROUND($I7093,4))</f>
        <v>4.8000000000000001E-2</v>
      </c>
      <c r="K7093" s="134">
        <f>IF('2-E-Communication'!$R$66="no","",ROUND($I7093,4))</f>
        <v>4.8000000000000001E-2</v>
      </c>
      <c r="L7093" s="134">
        <f>IF('2-E-Communication'!$R$67="no","",ROUND($I7093,4))</f>
        <v>4.8000000000000001E-2</v>
      </c>
      <c r="M7093" s="134">
        <f>IF('2-E-Communication'!$R$68="no","",ROUND($I7093,4))</f>
        <v>4.8000000000000001E-2</v>
      </c>
    </row>
    <row r="7094" spans="9:13" x14ac:dyDescent="0.25">
      <c r="I7094" s="134">
        <f t="shared" si="304"/>
        <v>4.9000000000000037E-2</v>
      </c>
      <c r="J7094" s="134">
        <f>IF('2-E-Communication'!$R$65="no","",ROUND($I7094,4))</f>
        <v>4.9000000000000002E-2</v>
      </c>
      <c r="K7094" s="134">
        <f>IF('2-E-Communication'!$R$66="no","",ROUND($I7094,4))</f>
        <v>4.9000000000000002E-2</v>
      </c>
      <c r="L7094" s="134">
        <f>IF('2-E-Communication'!$R$67="no","",ROUND($I7094,4))</f>
        <v>4.9000000000000002E-2</v>
      </c>
      <c r="M7094" s="134">
        <f>IF('2-E-Communication'!$R$68="no","",ROUND($I7094,4))</f>
        <v>4.9000000000000002E-2</v>
      </c>
    </row>
    <row r="7095" spans="9:13" x14ac:dyDescent="0.25">
      <c r="I7095" s="134">
        <f t="shared" si="304"/>
        <v>5.0000000000000037E-2</v>
      </c>
      <c r="J7095" s="134">
        <f>IF('2-E-Communication'!$R$65="no","",ROUND($I7095,4))</f>
        <v>0.05</v>
      </c>
      <c r="K7095" s="134">
        <f>IF('2-E-Communication'!$R$66="no","",ROUND($I7095,4))</f>
        <v>0.05</v>
      </c>
      <c r="L7095" s="134">
        <f>IF('2-E-Communication'!$R$67="no","",ROUND($I7095,4))</f>
        <v>0.05</v>
      </c>
      <c r="M7095" s="134">
        <f>IF('2-E-Communication'!$R$68="no","",ROUND($I7095,4))</f>
        <v>0.05</v>
      </c>
    </row>
    <row r="7096" spans="9:13" x14ac:dyDescent="0.25">
      <c r="I7096" s="134">
        <f t="shared" si="304"/>
        <v>5.1000000000000038E-2</v>
      </c>
      <c r="J7096" s="134">
        <f>IF('2-E-Communication'!$R$65="no","",ROUND($I7096,4))</f>
        <v>5.0999999999999997E-2</v>
      </c>
      <c r="K7096" s="134">
        <f>IF('2-E-Communication'!$R$66="no","",ROUND($I7096,4))</f>
        <v>5.0999999999999997E-2</v>
      </c>
      <c r="L7096" s="134">
        <f>IF('2-E-Communication'!$R$67="no","",ROUND($I7096,4))</f>
        <v>5.0999999999999997E-2</v>
      </c>
      <c r="M7096" s="134">
        <f>IF('2-E-Communication'!$R$68="no","",ROUND($I7096,4))</f>
        <v>5.0999999999999997E-2</v>
      </c>
    </row>
    <row r="7097" spans="9:13" x14ac:dyDescent="0.25">
      <c r="I7097" s="134">
        <f t="shared" si="304"/>
        <v>5.2000000000000039E-2</v>
      </c>
      <c r="J7097" s="134">
        <f>IF('2-E-Communication'!$R$65="no","",ROUND($I7097,4))</f>
        <v>5.1999999999999998E-2</v>
      </c>
      <c r="K7097" s="134">
        <f>IF('2-E-Communication'!$R$66="no","",ROUND($I7097,4))</f>
        <v>5.1999999999999998E-2</v>
      </c>
      <c r="L7097" s="134">
        <f>IF('2-E-Communication'!$R$67="no","",ROUND($I7097,4))</f>
        <v>5.1999999999999998E-2</v>
      </c>
      <c r="M7097" s="134">
        <f>IF('2-E-Communication'!$R$68="no","",ROUND($I7097,4))</f>
        <v>5.1999999999999998E-2</v>
      </c>
    </row>
    <row r="7098" spans="9:13" x14ac:dyDescent="0.25">
      <c r="I7098" s="134">
        <f t="shared" si="304"/>
        <v>5.300000000000004E-2</v>
      </c>
      <c r="J7098" s="134">
        <f>IF('2-E-Communication'!$R$65="no","",ROUND($I7098,4))</f>
        <v>5.2999999999999999E-2</v>
      </c>
      <c r="K7098" s="134">
        <f>IF('2-E-Communication'!$R$66="no","",ROUND($I7098,4))</f>
        <v>5.2999999999999999E-2</v>
      </c>
      <c r="L7098" s="134">
        <f>IF('2-E-Communication'!$R$67="no","",ROUND($I7098,4))</f>
        <v>5.2999999999999999E-2</v>
      </c>
      <c r="M7098" s="134">
        <f>IF('2-E-Communication'!$R$68="no","",ROUND($I7098,4))</f>
        <v>5.2999999999999999E-2</v>
      </c>
    </row>
    <row r="7099" spans="9:13" x14ac:dyDescent="0.25">
      <c r="I7099" s="134">
        <f t="shared" si="304"/>
        <v>5.4000000000000041E-2</v>
      </c>
      <c r="J7099" s="134">
        <f>IF('2-E-Communication'!$R$65="no","",ROUND($I7099,4))</f>
        <v>5.3999999999999999E-2</v>
      </c>
      <c r="K7099" s="134">
        <f>IF('2-E-Communication'!$R$66="no","",ROUND($I7099,4))</f>
        <v>5.3999999999999999E-2</v>
      </c>
      <c r="L7099" s="134">
        <f>IF('2-E-Communication'!$R$67="no","",ROUND($I7099,4))</f>
        <v>5.3999999999999999E-2</v>
      </c>
      <c r="M7099" s="134">
        <f>IF('2-E-Communication'!$R$68="no","",ROUND($I7099,4))</f>
        <v>5.3999999999999999E-2</v>
      </c>
    </row>
    <row r="7100" spans="9:13" x14ac:dyDescent="0.25">
      <c r="I7100" s="134">
        <f t="shared" si="304"/>
        <v>5.5000000000000042E-2</v>
      </c>
      <c r="J7100" s="134">
        <f>IF('2-E-Communication'!$R$65="no","",ROUND($I7100,4))</f>
        <v>5.5E-2</v>
      </c>
      <c r="K7100" s="134">
        <f>IF('2-E-Communication'!$R$66="no","",ROUND($I7100,4))</f>
        <v>5.5E-2</v>
      </c>
      <c r="L7100" s="134">
        <f>IF('2-E-Communication'!$R$67="no","",ROUND($I7100,4))</f>
        <v>5.5E-2</v>
      </c>
      <c r="M7100" s="134">
        <f>IF('2-E-Communication'!$R$68="no","",ROUND($I7100,4))</f>
        <v>5.5E-2</v>
      </c>
    </row>
    <row r="7101" spans="9:13" x14ac:dyDescent="0.25">
      <c r="I7101" s="134">
        <f>I7100+0.001</f>
        <v>5.6000000000000043E-2</v>
      </c>
      <c r="J7101" s="134">
        <f>IF('2-E-Communication'!$R$65="no","",ROUND($I7101,4))</f>
        <v>5.6000000000000001E-2</v>
      </c>
      <c r="K7101" s="134">
        <f>IF('2-E-Communication'!$R$66="no","",ROUND($I7101,4))</f>
        <v>5.6000000000000001E-2</v>
      </c>
      <c r="L7101" s="134">
        <f>IF('2-E-Communication'!$R$67="no","",ROUND($I7101,4))</f>
        <v>5.6000000000000001E-2</v>
      </c>
      <c r="M7101" s="134">
        <f>IF('2-E-Communication'!$R$68="no","",ROUND($I7101,4))</f>
        <v>5.6000000000000001E-2</v>
      </c>
    </row>
    <row r="7102" spans="9:13" x14ac:dyDescent="0.25">
      <c r="I7102" s="134">
        <f t="shared" ref="I7102:I7165" si="305">I7101+0.001</f>
        <v>5.7000000000000044E-2</v>
      </c>
      <c r="J7102" s="134">
        <f>IF('2-E-Communication'!$R$65="no","",ROUND($I7102,4))</f>
        <v>5.7000000000000002E-2</v>
      </c>
      <c r="K7102" s="134">
        <f>IF('2-E-Communication'!$R$66="no","",ROUND($I7102,4))</f>
        <v>5.7000000000000002E-2</v>
      </c>
      <c r="L7102" s="134">
        <f>IF('2-E-Communication'!$R$67="no","",ROUND($I7102,4))</f>
        <v>5.7000000000000002E-2</v>
      </c>
      <c r="M7102" s="134">
        <f>IF('2-E-Communication'!$R$68="no","",ROUND($I7102,4))</f>
        <v>5.7000000000000002E-2</v>
      </c>
    </row>
    <row r="7103" spans="9:13" x14ac:dyDescent="0.25">
      <c r="I7103" s="134">
        <f t="shared" si="305"/>
        <v>5.8000000000000045E-2</v>
      </c>
      <c r="J7103" s="134">
        <f>IF('2-E-Communication'!$R$65="no","",ROUND($I7103,4))</f>
        <v>5.8000000000000003E-2</v>
      </c>
      <c r="K7103" s="134">
        <f>IF('2-E-Communication'!$R$66="no","",ROUND($I7103,4))</f>
        <v>5.8000000000000003E-2</v>
      </c>
      <c r="L7103" s="134">
        <f>IF('2-E-Communication'!$R$67="no","",ROUND($I7103,4))</f>
        <v>5.8000000000000003E-2</v>
      </c>
      <c r="M7103" s="134">
        <f>IF('2-E-Communication'!$R$68="no","",ROUND($I7103,4))</f>
        <v>5.8000000000000003E-2</v>
      </c>
    </row>
    <row r="7104" spans="9:13" x14ac:dyDescent="0.25">
      <c r="I7104" s="134">
        <f t="shared" si="305"/>
        <v>5.9000000000000045E-2</v>
      </c>
      <c r="J7104" s="134">
        <f>IF('2-E-Communication'!$R$65="no","",ROUND($I7104,4))</f>
        <v>5.8999999999999997E-2</v>
      </c>
      <c r="K7104" s="134">
        <f>IF('2-E-Communication'!$R$66="no","",ROUND($I7104,4))</f>
        <v>5.8999999999999997E-2</v>
      </c>
      <c r="L7104" s="134">
        <f>IF('2-E-Communication'!$R$67="no","",ROUND($I7104,4))</f>
        <v>5.8999999999999997E-2</v>
      </c>
      <c r="M7104" s="134">
        <f>IF('2-E-Communication'!$R$68="no","",ROUND($I7104,4))</f>
        <v>5.8999999999999997E-2</v>
      </c>
    </row>
    <row r="7105" spans="9:13" x14ac:dyDescent="0.25">
      <c r="I7105" s="134">
        <f t="shared" si="305"/>
        <v>6.0000000000000046E-2</v>
      </c>
      <c r="J7105" s="134">
        <f>IF('2-E-Communication'!$R$65="no","",ROUND($I7105,4))</f>
        <v>0.06</v>
      </c>
      <c r="K7105" s="134">
        <f>IF('2-E-Communication'!$R$66="no","",ROUND($I7105,4))</f>
        <v>0.06</v>
      </c>
      <c r="L7105" s="134">
        <f>IF('2-E-Communication'!$R$67="no","",ROUND($I7105,4))</f>
        <v>0.06</v>
      </c>
      <c r="M7105" s="134">
        <f>IF('2-E-Communication'!$R$68="no","",ROUND($I7105,4))</f>
        <v>0.06</v>
      </c>
    </row>
    <row r="7106" spans="9:13" x14ac:dyDescent="0.25">
      <c r="I7106" s="134">
        <f t="shared" si="305"/>
        <v>6.1000000000000047E-2</v>
      </c>
      <c r="J7106" s="134">
        <f>IF('2-E-Communication'!$R$65="no","",ROUND($I7106,4))</f>
        <v>6.0999999999999999E-2</v>
      </c>
      <c r="K7106" s="134">
        <f>IF('2-E-Communication'!$R$66="no","",ROUND($I7106,4))</f>
        <v>6.0999999999999999E-2</v>
      </c>
      <c r="L7106" s="134">
        <f>IF('2-E-Communication'!$R$67="no","",ROUND($I7106,4))</f>
        <v>6.0999999999999999E-2</v>
      </c>
      <c r="M7106" s="134">
        <f>IF('2-E-Communication'!$R$68="no","",ROUND($I7106,4))</f>
        <v>6.0999999999999999E-2</v>
      </c>
    </row>
    <row r="7107" spans="9:13" x14ac:dyDescent="0.25">
      <c r="I7107" s="134">
        <f t="shared" si="305"/>
        <v>6.2000000000000048E-2</v>
      </c>
      <c r="J7107" s="134">
        <f>IF('2-E-Communication'!$R$65="no","",ROUND($I7107,4))</f>
        <v>6.2E-2</v>
      </c>
      <c r="K7107" s="134">
        <f>IF('2-E-Communication'!$R$66="no","",ROUND($I7107,4))</f>
        <v>6.2E-2</v>
      </c>
      <c r="L7107" s="134">
        <f>IF('2-E-Communication'!$R$67="no","",ROUND($I7107,4))</f>
        <v>6.2E-2</v>
      </c>
      <c r="M7107" s="134">
        <f>IF('2-E-Communication'!$R$68="no","",ROUND($I7107,4))</f>
        <v>6.2E-2</v>
      </c>
    </row>
    <row r="7108" spans="9:13" x14ac:dyDescent="0.25">
      <c r="I7108" s="134">
        <f t="shared" si="305"/>
        <v>6.3000000000000042E-2</v>
      </c>
      <c r="J7108" s="134">
        <f>IF('2-E-Communication'!$R$65="no","",ROUND($I7108,4))</f>
        <v>6.3E-2</v>
      </c>
      <c r="K7108" s="134">
        <f>IF('2-E-Communication'!$R$66="no","",ROUND($I7108,4))</f>
        <v>6.3E-2</v>
      </c>
      <c r="L7108" s="134">
        <f>IF('2-E-Communication'!$R$67="no","",ROUND($I7108,4))</f>
        <v>6.3E-2</v>
      </c>
      <c r="M7108" s="134">
        <f>IF('2-E-Communication'!$R$68="no","",ROUND($I7108,4))</f>
        <v>6.3E-2</v>
      </c>
    </row>
    <row r="7109" spans="9:13" x14ac:dyDescent="0.25">
      <c r="I7109" s="134">
        <f t="shared" si="305"/>
        <v>6.4000000000000043E-2</v>
      </c>
      <c r="J7109" s="134">
        <f>IF('2-E-Communication'!$R$65="no","",ROUND($I7109,4))</f>
        <v>6.4000000000000001E-2</v>
      </c>
      <c r="K7109" s="134">
        <f>IF('2-E-Communication'!$R$66="no","",ROUND($I7109,4))</f>
        <v>6.4000000000000001E-2</v>
      </c>
      <c r="L7109" s="134">
        <f>IF('2-E-Communication'!$R$67="no","",ROUND($I7109,4))</f>
        <v>6.4000000000000001E-2</v>
      </c>
      <c r="M7109" s="134">
        <f>IF('2-E-Communication'!$R$68="no","",ROUND($I7109,4))</f>
        <v>6.4000000000000001E-2</v>
      </c>
    </row>
    <row r="7110" spans="9:13" x14ac:dyDescent="0.25">
      <c r="I7110" s="134">
        <f t="shared" si="305"/>
        <v>6.5000000000000044E-2</v>
      </c>
      <c r="J7110" s="134">
        <f>IF('2-E-Communication'!$R$65="no","",ROUND($I7110,4))</f>
        <v>6.5000000000000002E-2</v>
      </c>
      <c r="K7110" s="134">
        <f>IF('2-E-Communication'!$R$66="no","",ROUND($I7110,4))</f>
        <v>6.5000000000000002E-2</v>
      </c>
      <c r="L7110" s="134">
        <f>IF('2-E-Communication'!$R$67="no","",ROUND($I7110,4))</f>
        <v>6.5000000000000002E-2</v>
      </c>
      <c r="M7110" s="134">
        <f>IF('2-E-Communication'!$R$68="no","",ROUND($I7110,4))</f>
        <v>6.5000000000000002E-2</v>
      </c>
    </row>
    <row r="7111" spans="9:13" x14ac:dyDescent="0.25">
      <c r="I7111" s="134">
        <f t="shared" si="305"/>
        <v>6.6000000000000045E-2</v>
      </c>
      <c r="J7111" s="134">
        <f>IF('2-E-Communication'!$R$65="no","",ROUND($I7111,4))</f>
        <v>6.6000000000000003E-2</v>
      </c>
      <c r="K7111" s="134">
        <f>IF('2-E-Communication'!$R$66="no","",ROUND($I7111,4))</f>
        <v>6.6000000000000003E-2</v>
      </c>
      <c r="L7111" s="134">
        <f>IF('2-E-Communication'!$R$67="no","",ROUND($I7111,4))</f>
        <v>6.6000000000000003E-2</v>
      </c>
      <c r="M7111" s="134">
        <f>IF('2-E-Communication'!$R$68="no","",ROUND($I7111,4))</f>
        <v>6.6000000000000003E-2</v>
      </c>
    </row>
    <row r="7112" spans="9:13" x14ac:dyDescent="0.25">
      <c r="I7112" s="134">
        <f t="shared" si="305"/>
        <v>6.7000000000000046E-2</v>
      </c>
      <c r="J7112" s="134">
        <f>IF('2-E-Communication'!$R$65="no","",ROUND($I7112,4))</f>
        <v>6.7000000000000004E-2</v>
      </c>
      <c r="K7112" s="134">
        <f>IF('2-E-Communication'!$R$66="no","",ROUND($I7112,4))</f>
        <v>6.7000000000000004E-2</v>
      </c>
      <c r="L7112" s="134">
        <f>IF('2-E-Communication'!$R$67="no","",ROUND($I7112,4))</f>
        <v>6.7000000000000004E-2</v>
      </c>
      <c r="M7112" s="134">
        <f>IF('2-E-Communication'!$R$68="no","",ROUND($I7112,4))</f>
        <v>6.7000000000000004E-2</v>
      </c>
    </row>
    <row r="7113" spans="9:13" x14ac:dyDescent="0.25">
      <c r="I7113" s="134">
        <f t="shared" si="305"/>
        <v>6.8000000000000047E-2</v>
      </c>
      <c r="J7113" s="134">
        <f>IF('2-E-Communication'!$R$65="no","",ROUND($I7113,4))</f>
        <v>6.8000000000000005E-2</v>
      </c>
      <c r="K7113" s="134">
        <f>IF('2-E-Communication'!$R$66="no","",ROUND($I7113,4))</f>
        <v>6.8000000000000005E-2</v>
      </c>
      <c r="L7113" s="134">
        <f>IF('2-E-Communication'!$R$67="no","",ROUND($I7113,4))</f>
        <v>6.8000000000000005E-2</v>
      </c>
      <c r="M7113" s="134">
        <f>IF('2-E-Communication'!$R$68="no","",ROUND($I7113,4))</f>
        <v>6.8000000000000005E-2</v>
      </c>
    </row>
    <row r="7114" spans="9:13" x14ac:dyDescent="0.25">
      <c r="I7114" s="134">
        <f t="shared" si="305"/>
        <v>6.9000000000000047E-2</v>
      </c>
      <c r="J7114" s="134">
        <f>IF('2-E-Communication'!$R$65="no","",ROUND($I7114,4))</f>
        <v>6.9000000000000006E-2</v>
      </c>
      <c r="K7114" s="134">
        <f>IF('2-E-Communication'!$R$66="no","",ROUND($I7114,4))</f>
        <v>6.9000000000000006E-2</v>
      </c>
      <c r="L7114" s="134">
        <f>IF('2-E-Communication'!$R$67="no","",ROUND($I7114,4))</f>
        <v>6.9000000000000006E-2</v>
      </c>
      <c r="M7114" s="134">
        <f>IF('2-E-Communication'!$R$68="no","",ROUND($I7114,4))</f>
        <v>6.9000000000000006E-2</v>
      </c>
    </row>
    <row r="7115" spans="9:13" x14ac:dyDescent="0.25">
      <c r="I7115" s="134">
        <f t="shared" si="305"/>
        <v>7.0000000000000048E-2</v>
      </c>
      <c r="J7115" s="134">
        <f>IF('2-E-Communication'!$R$65="no","",ROUND($I7115,4))</f>
        <v>7.0000000000000007E-2</v>
      </c>
      <c r="K7115" s="134">
        <f>IF('2-E-Communication'!$R$66="no","",ROUND($I7115,4))</f>
        <v>7.0000000000000007E-2</v>
      </c>
      <c r="L7115" s="134">
        <f>IF('2-E-Communication'!$R$67="no","",ROUND($I7115,4))</f>
        <v>7.0000000000000007E-2</v>
      </c>
      <c r="M7115" s="134">
        <f>IF('2-E-Communication'!$R$68="no","",ROUND($I7115,4))</f>
        <v>7.0000000000000007E-2</v>
      </c>
    </row>
    <row r="7116" spans="9:13" x14ac:dyDescent="0.25">
      <c r="I7116" s="134">
        <f t="shared" si="305"/>
        <v>7.1000000000000049E-2</v>
      </c>
      <c r="J7116" s="134">
        <f>IF('2-E-Communication'!$R$65="no","",ROUND($I7116,4))</f>
        <v>7.0999999999999994E-2</v>
      </c>
      <c r="K7116" s="134">
        <f>IF('2-E-Communication'!$R$66="no","",ROUND($I7116,4))</f>
        <v>7.0999999999999994E-2</v>
      </c>
      <c r="L7116" s="134">
        <f>IF('2-E-Communication'!$R$67="no","",ROUND($I7116,4))</f>
        <v>7.0999999999999994E-2</v>
      </c>
      <c r="M7116" s="134">
        <f>IF('2-E-Communication'!$R$68="no","",ROUND($I7116,4))</f>
        <v>7.0999999999999994E-2</v>
      </c>
    </row>
    <row r="7117" spans="9:13" x14ac:dyDescent="0.25">
      <c r="I7117" s="134">
        <f t="shared" si="305"/>
        <v>7.200000000000005E-2</v>
      </c>
      <c r="J7117" s="134">
        <f>IF('2-E-Communication'!$R$65="no","",ROUND($I7117,4))</f>
        <v>7.1999999999999995E-2</v>
      </c>
      <c r="K7117" s="134">
        <f>IF('2-E-Communication'!$R$66="no","",ROUND($I7117,4))</f>
        <v>7.1999999999999995E-2</v>
      </c>
      <c r="L7117" s="134">
        <f>IF('2-E-Communication'!$R$67="no","",ROUND($I7117,4))</f>
        <v>7.1999999999999995E-2</v>
      </c>
      <c r="M7117" s="134">
        <f>IF('2-E-Communication'!$R$68="no","",ROUND($I7117,4))</f>
        <v>7.1999999999999995E-2</v>
      </c>
    </row>
    <row r="7118" spans="9:13" x14ac:dyDescent="0.25">
      <c r="I7118" s="134">
        <f t="shared" si="305"/>
        <v>7.3000000000000051E-2</v>
      </c>
      <c r="J7118" s="134">
        <f>IF('2-E-Communication'!$R$65="no","",ROUND($I7118,4))</f>
        <v>7.2999999999999995E-2</v>
      </c>
      <c r="K7118" s="134">
        <f>IF('2-E-Communication'!$R$66="no","",ROUND($I7118,4))</f>
        <v>7.2999999999999995E-2</v>
      </c>
      <c r="L7118" s="134">
        <f>IF('2-E-Communication'!$R$67="no","",ROUND($I7118,4))</f>
        <v>7.2999999999999995E-2</v>
      </c>
      <c r="M7118" s="134">
        <f>IF('2-E-Communication'!$R$68="no","",ROUND($I7118,4))</f>
        <v>7.2999999999999995E-2</v>
      </c>
    </row>
    <row r="7119" spans="9:13" x14ac:dyDescent="0.25">
      <c r="I7119" s="134">
        <f t="shared" si="305"/>
        <v>7.4000000000000052E-2</v>
      </c>
      <c r="J7119" s="134">
        <f>IF('2-E-Communication'!$R$65="no","",ROUND($I7119,4))</f>
        <v>7.3999999999999996E-2</v>
      </c>
      <c r="K7119" s="134">
        <f>IF('2-E-Communication'!$R$66="no","",ROUND($I7119,4))</f>
        <v>7.3999999999999996E-2</v>
      </c>
      <c r="L7119" s="134">
        <f>IF('2-E-Communication'!$R$67="no","",ROUND($I7119,4))</f>
        <v>7.3999999999999996E-2</v>
      </c>
      <c r="M7119" s="134">
        <f>IF('2-E-Communication'!$R$68="no","",ROUND($I7119,4))</f>
        <v>7.3999999999999996E-2</v>
      </c>
    </row>
    <row r="7120" spans="9:13" x14ac:dyDescent="0.25">
      <c r="I7120" s="134">
        <f t="shared" si="305"/>
        <v>7.5000000000000053E-2</v>
      </c>
      <c r="J7120" s="134">
        <f>IF('2-E-Communication'!$R$65="no","",ROUND($I7120,4))</f>
        <v>7.4999999999999997E-2</v>
      </c>
      <c r="K7120" s="134">
        <f>IF('2-E-Communication'!$R$66="no","",ROUND($I7120,4))</f>
        <v>7.4999999999999997E-2</v>
      </c>
      <c r="L7120" s="134">
        <f>IF('2-E-Communication'!$R$67="no","",ROUND($I7120,4))</f>
        <v>7.4999999999999997E-2</v>
      </c>
      <c r="M7120" s="134">
        <f>IF('2-E-Communication'!$R$68="no","",ROUND($I7120,4))</f>
        <v>7.4999999999999997E-2</v>
      </c>
    </row>
    <row r="7121" spans="9:13" x14ac:dyDescent="0.25">
      <c r="I7121" s="134">
        <f t="shared" si="305"/>
        <v>7.6000000000000054E-2</v>
      </c>
      <c r="J7121" s="134">
        <f>IF('2-E-Communication'!$R$65="no","",ROUND($I7121,4))</f>
        <v>7.5999999999999998E-2</v>
      </c>
      <c r="K7121" s="134">
        <f>IF('2-E-Communication'!$R$66="no","",ROUND($I7121,4))</f>
        <v>7.5999999999999998E-2</v>
      </c>
      <c r="L7121" s="134">
        <f>IF('2-E-Communication'!$R$67="no","",ROUND($I7121,4))</f>
        <v>7.5999999999999998E-2</v>
      </c>
      <c r="M7121" s="134">
        <f>IF('2-E-Communication'!$R$68="no","",ROUND($I7121,4))</f>
        <v>7.5999999999999998E-2</v>
      </c>
    </row>
    <row r="7122" spans="9:13" x14ac:dyDescent="0.25">
      <c r="I7122" s="134">
        <f t="shared" si="305"/>
        <v>7.7000000000000055E-2</v>
      </c>
      <c r="J7122" s="134">
        <f>IF('2-E-Communication'!$R$65="no","",ROUND($I7122,4))</f>
        <v>7.6999999999999999E-2</v>
      </c>
      <c r="K7122" s="134">
        <f>IF('2-E-Communication'!$R$66="no","",ROUND($I7122,4))</f>
        <v>7.6999999999999999E-2</v>
      </c>
      <c r="L7122" s="134">
        <f>IF('2-E-Communication'!$R$67="no","",ROUND($I7122,4))</f>
        <v>7.6999999999999999E-2</v>
      </c>
      <c r="M7122" s="134">
        <f>IF('2-E-Communication'!$R$68="no","",ROUND($I7122,4))</f>
        <v>7.6999999999999999E-2</v>
      </c>
    </row>
    <row r="7123" spans="9:13" x14ac:dyDescent="0.25">
      <c r="I7123" s="134">
        <f t="shared" si="305"/>
        <v>7.8000000000000055E-2</v>
      </c>
      <c r="J7123" s="134">
        <f>IF('2-E-Communication'!$R$65="no","",ROUND($I7123,4))</f>
        <v>7.8E-2</v>
      </c>
      <c r="K7123" s="134">
        <f>IF('2-E-Communication'!$R$66="no","",ROUND($I7123,4))</f>
        <v>7.8E-2</v>
      </c>
      <c r="L7123" s="134">
        <f>IF('2-E-Communication'!$R$67="no","",ROUND($I7123,4))</f>
        <v>7.8E-2</v>
      </c>
      <c r="M7123" s="134">
        <f>IF('2-E-Communication'!$R$68="no","",ROUND($I7123,4))</f>
        <v>7.8E-2</v>
      </c>
    </row>
    <row r="7124" spans="9:13" x14ac:dyDescent="0.25">
      <c r="I7124" s="134">
        <f t="shared" si="305"/>
        <v>7.9000000000000056E-2</v>
      </c>
      <c r="J7124" s="134">
        <f>IF('2-E-Communication'!$R$65="no","",ROUND($I7124,4))</f>
        <v>7.9000000000000001E-2</v>
      </c>
      <c r="K7124" s="134">
        <f>IF('2-E-Communication'!$R$66="no","",ROUND($I7124,4))</f>
        <v>7.9000000000000001E-2</v>
      </c>
      <c r="L7124" s="134">
        <f>IF('2-E-Communication'!$R$67="no","",ROUND($I7124,4))</f>
        <v>7.9000000000000001E-2</v>
      </c>
      <c r="M7124" s="134">
        <f>IF('2-E-Communication'!$R$68="no","",ROUND($I7124,4))</f>
        <v>7.9000000000000001E-2</v>
      </c>
    </row>
    <row r="7125" spans="9:13" x14ac:dyDescent="0.25">
      <c r="I7125" s="134">
        <f t="shared" si="305"/>
        <v>8.0000000000000057E-2</v>
      </c>
      <c r="J7125" s="134">
        <f>IF('2-E-Communication'!$R$65="no","",ROUND($I7125,4))</f>
        <v>0.08</v>
      </c>
      <c r="K7125" s="134">
        <f>IF('2-E-Communication'!$R$66="no","",ROUND($I7125,4))</f>
        <v>0.08</v>
      </c>
      <c r="L7125" s="134">
        <f>IF('2-E-Communication'!$R$67="no","",ROUND($I7125,4))</f>
        <v>0.08</v>
      </c>
      <c r="M7125" s="134">
        <f>IF('2-E-Communication'!$R$68="no","",ROUND($I7125,4))</f>
        <v>0.08</v>
      </c>
    </row>
    <row r="7126" spans="9:13" x14ac:dyDescent="0.25">
      <c r="I7126" s="134">
        <f t="shared" si="305"/>
        <v>8.1000000000000058E-2</v>
      </c>
      <c r="J7126" s="134">
        <f>IF('2-E-Communication'!$R$65="no","",ROUND($I7126,4))</f>
        <v>8.1000000000000003E-2</v>
      </c>
      <c r="K7126" s="134">
        <f>IF('2-E-Communication'!$R$66="no","",ROUND($I7126,4))</f>
        <v>8.1000000000000003E-2</v>
      </c>
      <c r="L7126" s="134">
        <f>IF('2-E-Communication'!$R$67="no","",ROUND($I7126,4))</f>
        <v>8.1000000000000003E-2</v>
      </c>
      <c r="M7126" s="134">
        <f>IF('2-E-Communication'!$R$68="no","",ROUND($I7126,4))</f>
        <v>8.1000000000000003E-2</v>
      </c>
    </row>
    <row r="7127" spans="9:13" x14ac:dyDescent="0.25">
      <c r="I7127" s="134">
        <f t="shared" si="305"/>
        <v>8.2000000000000059E-2</v>
      </c>
      <c r="J7127" s="134">
        <f>IF('2-E-Communication'!$R$65="no","",ROUND($I7127,4))</f>
        <v>8.2000000000000003E-2</v>
      </c>
      <c r="K7127" s="134">
        <f>IF('2-E-Communication'!$R$66="no","",ROUND($I7127,4))</f>
        <v>8.2000000000000003E-2</v>
      </c>
      <c r="L7127" s="134">
        <f>IF('2-E-Communication'!$R$67="no","",ROUND($I7127,4))</f>
        <v>8.2000000000000003E-2</v>
      </c>
      <c r="M7127" s="134">
        <f>IF('2-E-Communication'!$R$68="no","",ROUND($I7127,4))</f>
        <v>8.2000000000000003E-2</v>
      </c>
    </row>
    <row r="7128" spans="9:13" x14ac:dyDescent="0.25">
      <c r="I7128" s="134">
        <f t="shared" si="305"/>
        <v>8.300000000000006E-2</v>
      </c>
      <c r="J7128" s="134">
        <f>IF('2-E-Communication'!$R$65="no","",ROUND($I7128,4))</f>
        <v>8.3000000000000004E-2</v>
      </c>
      <c r="K7128" s="134">
        <f>IF('2-E-Communication'!$R$66="no","",ROUND($I7128,4))</f>
        <v>8.3000000000000004E-2</v>
      </c>
      <c r="L7128" s="134">
        <f>IF('2-E-Communication'!$R$67="no","",ROUND($I7128,4))</f>
        <v>8.3000000000000004E-2</v>
      </c>
      <c r="M7128" s="134">
        <f>IF('2-E-Communication'!$R$68="no","",ROUND($I7128,4))</f>
        <v>8.3000000000000004E-2</v>
      </c>
    </row>
    <row r="7129" spans="9:13" x14ac:dyDescent="0.25">
      <c r="I7129" s="134">
        <f t="shared" si="305"/>
        <v>8.4000000000000061E-2</v>
      </c>
      <c r="J7129" s="134">
        <f>IF('2-E-Communication'!$R$65="no","",ROUND($I7129,4))</f>
        <v>8.4000000000000005E-2</v>
      </c>
      <c r="K7129" s="134">
        <f>IF('2-E-Communication'!$R$66="no","",ROUND($I7129,4))</f>
        <v>8.4000000000000005E-2</v>
      </c>
      <c r="L7129" s="134">
        <f>IF('2-E-Communication'!$R$67="no","",ROUND($I7129,4))</f>
        <v>8.4000000000000005E-2</v>
      </c>
      <c r="M7129" s="134">
        <f>IF('2-E-Communication'!$R$68="no","",ROUND($I7129,4))</f>
        <v>8.4000000000000005E-2</v>
      </c>
    </row>
    <row r="7130" spans="9:13" x14ac:dyDescent="0.25">
      <c r="I7130" s="134">
        <f t="shared" si="305"/>
        <v>8.5000000000000062E-2</v>
      </c>
      <c r="J7130" s="134">
        <f>IF('2-E-Communication'!$R$65="no","",ROUND($I7130,4))</f>
        <v>8.5000000000000006E-2</v>
      </c>
      <c r="K7130" s="134">
        <f>IF('2-E-Communication'!$R$66="no","",ROUND($I7130,4))</f>
        <v>8.5000000000000006E-2</v>
      </c>
      <c r="L7130" s="134">
        <f>IF('2-E-Communication'!$R$67="no","",ROUND($I7130,4))</f>
        <v>8.5000000000000006E-2</v>
      </c>
      <c r="M7130" s="134">
        <f>IF('2-E-Communication'!$R$68="no","",ROUND($I7130,4))</f>
        <v>8.5000000000000006E-2</v>
      </c>
    </row>
    <row r="7131" spans="9:13" x14ac:dyDescent="0.25">
      <c r="I7131" s="134">
        <f t="shared" si="305"/>
        <v>8.6000000000000063E-2</v>
      </c>
      <c r="J7131" s="134">
        <f>IF('2-E-Communication'!$R$65="no","",ROUND($I7131,4))</f>
        <v>8.5999999999999993E-2</v>
      </c>
      <c r="K7131" s="134">
        <f>IF('2-E-Communication'!$R$66="no","",ROUND($I7131,4))</f>
        <v>8.5999999999999993E-2</v>
      </c>
      <c r="L7131" s="134">
        <f>IF('2-E-Communication'!$R$67="no","",ROUND($I7131,4))</f>
        <v>8.5999999999999993E-2</v>
      </c>
      <c r="M7131" s="134">
        <f>IF('2-E-Communication'!$R$68="no","",ROUND($I7131,4))</f>
        <v>8.5999999999999993E-2</v>
      </c>
    </row>
    <row r="7132" spans="9:13" x14ac:dyDescent="0.25">
      <c r="I7132" s="134">
        <f t="shared" si="305"/>
        <v>8.7000000000000063E-2</v>
      </c>
      <c r="J7132" s="134">
        <f>IF('2-E-Communication'!$R$65="no","",ROUND($I7132,4))</f>
        <v>8.6999999999999994E-2</v>
      </c>
      <c r="K7132" s="134">
        <f>IF('2-E-Communication'!$R$66="no","",ROUND($I7132,4))</f>
        <v>8.6999999999999994E-2</v>
      </c>
      <c r="L7132" s="134">
        <f>IF('2-E-Communication'!$R$67="no","",ROUND($I7132,4))</f>
        <v>8.6999999999999994E-2</v>
      </c>
      <c r="M7132" s="134">
        <f>IF('2-E-Communication'!$R$68="no","",ROUND($I7132,4))</f>
        <v>8.6999999999999994E-2</v>
      </c>
    </row>
    <row r="7133" spans="9:13" x14ac:dyDescent="0.25">
      <c r="I7133" s="134">
        <f t="shared" si="305"/>
        <v>8.8000000000000064E-2</v>
      </c>
      <c r="J7133" s="134">
        <f>IF('2-E-Communication'!$R$65="no","",ROUND($I7133,4))</f>
        <v>8.7999999999999995E-2</v>
      </c>
      <c r="K7133" s="134">
        <f>IF('2-E-Communication'!$R$66="no","",ROUND($I7133,4))</f>
        <v>8.7999999999999995E-2</v>
      </c>
      <c r="L7133" s="134">
        <f>IF('2-E-Communication'!$R$67="no","",ROUND($I7133,4))</f>
        <v>8.7999999999999995E-2</v>
      </c>
      <c r="M7133" s="134">
        <f>IF('2-E-Communication'!$R$68="no","",ROUND($I7133,4))</f>
        <v>8.7999999999999995E-2</v>
      </c>
    </row>
    <row r="7134" spans="9:13" x14ac:dyDescent="0.25">
      <c r="I7134" s="134">
        <f t="shared" si="305"/>
        <v>8.9000000000000065E-2</v>
      </c>
      <c r="J7134" s="134">
        <f>IF('2-E-Communication'!$R$65="no","",ROUND($I7134,4))</f>
        <v>8.8999999999999996E-2</v>
      </c>
      <c r="K7134" s="134">
        <f>IF('2-E-Communication'!$R$66="no","",ROUND($I7134,4))</f>
        <v>8.8999999999999996E-2</v>
      </c>
      <c r="L7134" s="134">
        <f>IF('2-E-Communication'!$R$67="no","",ROUND($I7134,4))</f>
        <v>8.8999999999999996E-2</v>
      </c>
      <c r="M7134" s="134">
        <f>IF('2-E-Communication'!$R$68="no","",ROUND($I7134,4))</f>
        <v>8.8999999999999996E-2</v>
      </c>
    </row>
    <row r="7135" spans="9:13" x14ac:dyDescent="0.25">
      <c r="I7135" s="134">
        <f t="shared" si="305"/>
        <v>9.0000000000000066E-2</v>
      </c>
      <c r="J7135" s="134">
        <f>IF('2-E-Communication'!$R$65="no","",ROUND($I7135,4))</f>
        <v>0.09</v>
      </c>
      <c r="K7135" s="134">
        <f>IF('2-E-Communication'!$R$66="no","",ROUND($I7135,4))</f>
        <v>0.09</v>
      </c>
      <c r="L7135" s="134">
        <f>IF('2-E-Communication'!$R$67="no","",ROUND($I7135,4))</f>
        <v>0.09</v>
      </c>
      <c r="M7135" s="134">
        <f>IF('2-E-Communication'!$R$68="no","",ROUND($I7135,4))</f>
        <v>0.09</v>
      </c>
    </row>
    <row r="7136" spans="9:13" x14ac:dyDescent="0.25">
      <c r="I7136" s="134">
        <f t="shared" si="305"/>
        <v>9.1000000000000067E-2</v>
      </c>
      <c r="J7136" s="134">
        <f>IF('2-E-Communication'!$R$65="no","",ROUND($I7136,4))</f>
        <v>9.0999999999999998E-2</v>
      </c>
      <c r="K7136" s="134">
        <f>IF('2-E-Communication'!$R$66="no","",ROUND($I7136,4))</f>
        <v>9.0999999999999998E-2</v>
      </c>
      <c r="L7136" s="134">
        <f>IF('2-E-Communication'!$R$67="no","",ROUND($I7136,4))</f>
        <v>9.0999999999999998E-2</v>
      </c>
      <c r="M7136" s="134">
        <f>IF('2-E-Communication'!$R$68="no","",ROUND($I7136,4))</f>
        <v>9.0999999999999998E-2</v>
      </c>
    </row>
    <row r="7137" spans="9:13" x14ac:dyDescent="0.25">
      <c r="I7137" s="134">
        <f t="shared" si="305"/>
        <v>9.2000000000000068E-2</v>
      </c>
      <c r="J7137" s="134">
        <f>IF('2-E-Communication'!$R$65="no","",ROUND($I7137,4))</f>
        <v>9.1999999999999998E-2</v>
      </c>
      <c r="K7137" s="134">
        <f>IF('2-E-Communication'!$R$66="no","",ROUND($I7137,4))</f>
        <v>9.1999999999999998E-2</v>
      </c>
      <c r="L7137" s="134">
        <f>IF('2-E-Communication'!$R$67="no","",ROUND($I7137,4))</f>
        <v>9.1999999999999998E-2</v>
      </c>
      <c r="M7137" s="134">
        <f>IF('2-E-Communication'!$R$68="no","",ROUND($I7137,4))</f>
        <v>9.1999999999999998E-2</v>
      </c>
    </row>
    <row r="7138" spans="9:13" x14ac:dyDescent="0.25">
      <c r="I7138" s="134">
        <f t="shared" si="305"/>
        <v>9.3000000000000069E-2</v>
      </c>
      <c r="J7138" s="134">
        <f>IF('2-E-Communication'!$R$65="no","",ROUND($I7138,4))</f>
        <v>9.2999999999999999E-2</v>
      </c>
      <c r="K7138" s="134">
        <f>IF('2-E-Communication'!$R$66="no","",ROUND($I7138,4))</f>
        <v>9.2999999999999999E-2</v>
      </c>
      <c r="L7138" s="134">
        <f>IF('2-E-Communication'!$R$67="no","",ROUND($I7138,4))</f>
        <v>9.2999999999999999E-2</v>
      </c>
      <c r="M7138" s="134">
        <f>IF('2-E-Communication'!$R$68="no","",ROUND($I7138,4))</f>
        <v>9.2999999999999999E-2</v>
      </c>
    </row>
    <row r="7139" spans="9:13" x14ac:dyDescent="0.25">
      <c r="I7139" s="134">
        <f t="shared" si="305"/>
        <v>9.400000000000007E-2</v>
      </c>
      <c r="J7139" s="134">
        <f>IF('2-E-Communication'!$R$65="no","",ROUND($I7139,4))</f>
        <v>9.4E-2</v>
      </c>
      <c r="K7139" s="134">
        <f>IF('2-E-Communication'!$R$66="no","",ROUND($I7139,4))</f>
        <v>9.4E-2</v>
      </c>
      <c r="L7139" s="134">
        <f>IF('2-E-Communication'!$R$67="no","",ROUND($I7139,4))</f>
        <v>9.4E-2</v>
      </c>
      <c r="M7139" s="134">
        <f>IF('2-E-Communication'!$R$68="no","",ROUND($I7139,4))</f>
        <v>9.4E-2</v>
      </c>
    </row>
    <row r="7140" spans="9:13" x14ac:dyDescent="0.25">
      <c r="I7140" s="134">
        <f t="shared" si="305"/>
        <v>9.500000000000007E-2</v>
      </c>
      <c r="J7140" s="134">
        <f>IF('2-E-Communication'!$R$65="no","",ROUND($I7140,4))</f>
        <v>9.5000000000000001E-2</v>
      </c>
      <c r="K7140" s="134">
        <f>IF('2-E-Communication'!$R$66="no","",ROUND($I7140,4))</f>
        <v>9.5000000000000001E-2</v>
      </c>
      <c r="L7140" s="134">
        <f>IF('2-E-Communication'!$R$67="no","",ROUND($I7140,4))</f>
        <v>9.5000000000000001E-2</v>
      </c>
      <c r="M7140" s="134">
        <f>IF('2-E-Communication'!$R$68="no","",ROUND($I7140,4))</f>
        <v>9.5000000000000001E-2</v>
      </c>
    </row>
    <row r="7141" spans="9:13" x14ac:dyDescent="0.25">
      <c r="I7141" s="134">
        <f t="shared" si="305"/>
        <v>9.6000000000000071E-2</v>
      </c>
      <c r="J7141" s="134">
        <f>IF('2-E-Communication'!$R$65="no","",ROUND($I7141,4))</f>
        <v>9.6000000000000002E-2</v>
      </c>
      <c r="K7141" s="134">
        <f>IF('2-E-Communication'!$R$66="no","",ROUND($I7141,4))</f>
        <v>9.6000000000000002E-2</v>
      </c>
      <c r="L7141" s="134">
        <f>IF('2-E-Communication'!$R$67="no","",ROUND($I7141,4))</f>
        <v>9.6000000000000002E-2</v>
      </c>
      <c r="M7141" s="134">
        <f>IF('2-E-Communication'!$R$68="no","",ROUND($I7141,4))</f>
        <v>9.6000000000000002E-2</v>
      </c>
    </row>
    <row r="7142" spans="9:13" x14ac:dyDescent="0.25">
      <c r="I7142" s="134">
        <f t="shared" si="305"/>
        <v>9.7000000000000072E-2</v>
      </c>
      <c r="J7142" s="134">
        <f>IF('2-E-Communication'!$R$65="no","",ROUND($I7142,4))</f>
        <v>9.7000000000000003E-2</v>
      </c>
      <c r="K7142" s="134">
        <f>IF('2-E-Communication'!$R$66="no","",ROUND($I7142,4))</f>
        <v>9.7000000000000003E-2</v>
      </c>
      <c r="L7142" s="134">
        <f>IF('2-E-Communication'!$R$67="no","",ROUND($I7142,4))</f>
        <v>9.7000000000000003E-2</v>
      </c>
      <c r="M7142" s="134">
        <f>IF('2-E-Communication'!$R$68="no","",ROUND($I7142,4))</f>
        <v>9.7000000000000003E-2</v>
      </c>
    </row>
    <row r="7143" spans="9:13" x14ac:dyDescent="0.25">
      <c r="I7143" s="134">
        <f t="shared" si="305"/>
        <v>9.8000000000000073E-2</v>
      </c>
      <c r="J7143" s="134">
        <f>IF('2-E-Communication'!$R$65="no","",ROUND($I7143,4))</f>
        <v>9.8000000000000004E-2</v>
      </c>
      <c r="K7143" s="134">
        <f>IF('2-E-Communication'!$R$66="no","",ROUND($I7143,4))</f>
        <v>9.8000000000000004E-2</v>
      </c>
      <c r="L7143" s="134">
        <f>IF('2-E-Communication'!$R$67="no","",ROUND($I7143,4))</f>
        <v>9.8000000000000004E-2</v>
      </c>
      <c r="M7143" s="134">
        <f>IF('2-E-Communication'!$R$68="no","",ROUND($I7143,4))</f>
        <v>9.8000000000000004E-2</v>
      </c>
    </row>
    <row r="7144" spans="9:13" x14ac:dyDescent="0.25">
      <c r="I7144" s="134">
        <f t="shared" si="305"/>
        <v>9.9000000000000074E-2</v>
      </c>
      <c r="J7144" s="134">
        <f>IF('2-E-Communication'!$R$65="no","",ROUND($I7144,4))</f>
        <v>9.9000000000000005E-2</v>
      </c>
      <c r="K7144" s="134">
        <f>IF('2-E-Communication'!$R$66="no","",ROUND($I7144,4))</f>
        <v>9.9000000000000005E-2</v>
      </c>
      <c r="L7144" s="134">
        <f>IF('2-E-Communication'!$R$67="no","",ROUND($I7144,4))</f>
        <v>9.9000000000000005E-2</v>
      </c>
      <c r="M7144" s="134">
        <f>IF('2-E-Communication'!$R$68="no","",ROUND($I7144,4))</f>
        <v>9.9000000000000005E-2</v>
      </c>
    </row>
    <row r="7145" spans="9:13" x14ac:dyDescent="0.25">
      <c r="I7145" s="134">
        <f t="shared" si="305"/>
        <v>0.10000000000000007</v>
      </c>
      <c r="J7145" s="134">
        <f>IF('2-E-Communication'!$R$65="no","",ROUND($I7145,4))</f>
        <v>0.1</v>
      </c>
      <c r="K7145" s="134">
        <f>IF('2-E-Communication'!$R$66="no","",ROUND($I7145,4))</f>
        <v>0.1</v>
      </c>
      <c r="L7145" s="134">
        <f>IF('2-E-Communication'!$R$67="no","",ROUND($I7145,4))</f>
        <v>0.1</v>
      </c>
      <c r="M7145" s="134">
        <f>IF('2-E-Communication'!$R$68="no","",ROUND($I7145,4))</f>
        <v>0.1</v>
      </c>
    </row>
    <row r="7146" spans="9:13" x14ac:dyDescent="0.25">
      <c r="I7146" s="134">
        <f t="shared" si="305"/>
        <v>0.10100000000000008</v>
      </c>
      <c r="J7146" s="134">
        <f>IF('2-E-Communication'!$R$65="no","",ROUND($I7146,4))</f>
        <v>0.10100000000000001</v>
      </c>
      <c r="K7146" s="134">
        <f>IF('2-E-Communication'!$R$66="no","",ROUND($I7146,4))</f>
        <v>0.10100000000000001</v>
      </c>
      <c r="L7146" s="134">
        <f>IF('2-E-Communication'!$R$67="no","",ROUND($I7146,4))</f>
        <v>0.10100000000000001</v>
      </c>
      <c r="M7146" s="134">
        <f>IF('2-E-Communication'!$R$68="no","",ROUND($I7146,4))</f>
        <v>0.10100000000000001</v>
      </c>
    </row>
    <row r="7147" spans="9:13" x14ac:dyDescent="0.25">
      <c r="I7147" s="134">
        <f t="shared" si="305"/>
        <v>0.10200000000000008</v>
      </c>
      <c r="J7147" s="134">
        <f>IF('2-E-Communication'!$R$65="no","",ROUND($I7147,4))</f>
        <v>0.10199999999999999</v>
      </c>
      <c r="K7147" s="134">
        <f>IF('2-E-Communication'!$R$66="no","",ROUND($I7147,4))</f>
        <v>0.10199999999999999</v>
      </c>
      <c r="L7147" s="134">
        <f>IF('2-E-Communication'!$R$67="no","",ROUND($I7147,4))</f>
        <v>0.10199999999999999</v>
      </c>
      <c r="M7147" s="134">
        <f>IF('2-E-Communication'!$R$68="no","",ROUND($I7147,4))</f>
        <v>0.10199999999999999</v>
      </c>
    </row>
    <row r="7148" spans="9:13" x14ac:dyDescent="0.25">
      <c r="I7148" s="134">
        <f t="shared" si="305"/>
        <v>0.10300000000000008</v>
      </c>
      <c r="J7148" s="134">
        <f>IF('2-E-Communication'!$R$65="no","",ROUND($I7148,4))</f>
        <v>0.10299999999999999</v>
      </c>
      <c r="K7148" s="134">
        <f>IF('2-E-Communication'!$R$66="no","",ROUND($I7148,4))</f>
        <v>0.10299999999999999</v>
      </c>
      <c r="L7148" s="134">
        <f>IF('2-E-Communication'!$R$67="no","",ROUND($I7148,4))</f>
        <v>0.10299999999999999</v>
      </c>
      <c r="M7148" s="134">
        <f>IF('2-E-Communication'!$R$68="no","",ROUND($I7148,4))</f>
        <v>0.10299999999999999</v>
      </c>
    </row>
    <row r="7149" spans="9:13" x14ac:dyDescent="0.25">
      <c r="I7149" s="134">
        <f t="shared" si="305"/>
        <v>0.10400000000000008</v>
      </c>
      <c r="J7149" s="134">
        <f>IF('2-E-Communication'!$R$65="no","",ROUND($I7149,4))</f>
        <v>0.104</v>
      </c>
      <c r="K7149" s="134">
        <f>IF('2-E-Communication'!$R$66="no","",ROUND($I7149,4))</f>
        <v>0.104</v>
      </c>
      <c r="L7149" s="134">
        <f>IF('2-E-Communication'!$R$67="no","",ROUND($I7149,4))</f>
        <v>0.104</v>
      </c>
      <c r="M7149" s="134">
        <f>IF('2-E-Communication'!$R$68="no","",ROUND($I7149,4))</f>
        <v>0.104</v>
      </c>
    </row>
    <row r="7150" spans="9:13" x14ac:dyDescent="0.25">
      <c r="I7150" s="134">
        <f t="shared" si="305"/>
        <v>0.10500000000000008</v>
      </c>
      <c r="J7150" s="134">
        <f>IF('2-E-Communication'!$R$65="no","",ROUND($I7150,4))</f>
        <v>0.105</v>
      </c>
      <c r="K7150" s="134">
        <f>IF('2-E-Communication'!$R$66="no","",ROUND($I7150,4))</f>
        <v>0.105</v>
      </c>
      <c r="L7150" s="134">
        <f>IF('2-E-Communication'!$R$67="no","",ROUND($I7150,4))</f>
        <v>0.105</v>
      </c>
      <c r="M7150" s="134">
        <f>IF('2-E-Communication'!$R$68="no","",ROUND($I7150,4))</f>
        <v>0.105</v>
      </c>
    </row>
    <row r="7151" spans="9:13" x14ac:dyDescent="0.25">
      <c r="I7151" s="134">
        <f t="shared" si="305"/>
        <v>0.10600000000000008</v>
      </c>
      <c r="J7151" s="134">
        <f>IF('2-E-Communication'!$R$65="no","",ROUND($I7151,4))</f>
        <v>0.106</v>
      </c>
      <c r="K7151" s="134">
        <f>IF('2-E-Communication'!$R$66="no","",ROUND($I7151,4))</f>
        <v>0.106</v>
      </c>
      <c r="L7151" s="134">
        <f>IF('2-E-Communication'!$R$67="no","",ROUND($I7151,4))</f>
        <v>0.106</v>
      </c>
      <c r="M7151" s="134">
        <f>IF('2-E-Communication'!$R$68="no","",ROUND($I7151,4))</f>
        <v>0.106</v>
      </c>
    </row>
    <row r="7152" spans="9:13" x14ac:dyDescent="0.25">
      <c r="I7152" s="134">
        <f t="shared" si="305"/>
        <v>0.10700000000000008</v>
      </c>
      <c r="J7152" s="134">
        <f>IF('2-E-Communication'!$R$65="no","",ROUND($I7152,4))</f>
        <v>0.107</v>
      </c>
      <c r="K7152" s="134">
        <f>IF('2-E-Communication'!$R$66="no","",ROUND($I7152,4))</f>
        <v>0.107</v>
      </c>
      <c r="L7152" s="134">
        <f>IF('2-E-Communication'!$R$67="no","",ROUND($I7152,4))</f>
        <v>0.107</v>
      </c>
      <c r="M7152" s="134">
        <f>IF('2-E-Communication'!$R$68="no","",ROUND($I7152,4))</f>
        <v>0.107</v>
      </c>
    </row>
    <row r="7153" spans="9:13" x14ac:dyDescent="0.25">
      <c r="I7153" s="134">
        <f t="shared" si="305"/>
        <v>0.10800000000000008</v>
      </c>
      <c r="J7153" s="134">
        <f>IF('2-E-Communication'!$R$65="no","",ROUND($I7153,4))</f>
        <v>0.108</v>
      </c>
      <c r="K7153" s="134">
        <f>IF('2-E-Communication'!$R$66="no","",ROUND($I7153,4))</f>
        <v>0.108</v>
      </c>
      <c r="L7153" s="134">
        <f>IF('2-E-Communication'!$R$67="no","",ROUND($I7153,4))</f>
        <v>0.108</v>
      </c>
      <c r="M7153" s="134">
        <f>IF('2-E-Communication'!$R$68="no","",ROUND($I7153,4))</f>
        <v>0.108</v>
      </c>
    </row>
    <row r="7154" spans="9:13" x14ac:dyDescent="0.25">
      <c r="I7154" s="134">
        <f t="shared" si="305"/>
        <v>0.10900000000000008</v>
      </c>
      <c r="J7154" s="134">
        <f>IF('2-E-Communication'!$R$65="no","",ROUND($I7154,4))</f>
        <v>0.109</v>
      </c>
      <c r="K7154" s="134">
        <f>IF('2-E-Communication'!$R$66="no","",ROUND($I7154,4))</f>
        <v>0.109</v>
      </c>
      <c r="L7154" s="134">
        <f>IF('2-E-Communication'!$R$67="no","",ROUND($I7154,4))</f>
        <v>0.109</v>
      </c>
      <c r="M7154" s="134">
        <f>IF('2-E-Communication'!$R$68="no","",ROUND($I7154,4))</f>
        <v>0.109</v>
      </c>
    </row>
    <row r="7155" spans="9:13" x14ac:dyDescent="0.25">
      <c r="I7155" s="134">
        <f t="shared" si="305"/>
        <v>0.11000000000000008</v>
      </c>
      <c r="J7155" s="134">
        <f>IF('2-E-Communication'!$R$65="no","",ROUND($I7155,4))</f>
        <v>0.11</v>
      </c>
      <c r="K7155" s="134">
        <f>IF('2-E-Communication'!$R$66="no","",ROUND($I7155,4))</f>
        <v>0.11</v>
      </c>
      <c r="L7155" s="134">
        <f>IF('2-E-Communication'!$R$67="no","",ROUND($I7155,4))</f>
        <v>0.11</v>
      </c>
      <c r="M7155" s="134">
        <f>IF('2-E-Communication'!$R$68="no","",ROUND($I7155,4))</f>
        <v>0.11</v>
      </c>
    </row>
    <row r="7156" spans="9:13" x14ac:dyDescent="0.25">
      <c r="I7156" s="134">
        <f t="shared" si="305"/>
        <v>0.11100000000000008</v>
      </c>
      <c r="J7156" s="134">
        <f>IF('2-E-Communication'!$R$65="no","",ROUND($I7156,4))</f>
        <v>0.111</v>
      </c>
      <c r="K7156" s="134">
        <f>IF('2-E-Communication'!$R$66="no","",ROUND($I7156,4))</f>
        <v>0.111</v>
      </c>
      <c r="L7156" s="134">
        <f>IF('2-E-Communication'!$R$67="no","",ROUND($I7156,4))</f>
        <v>0.111</v>
      </c>
      <c r="M7156" s="134">
        <f>IF('2-E-Communication'!$R$68="no","",ROUND($I7156,4))</f>
        <v>0.111</v>
      </c>
    </row>
    <row r="7157" spans="9:13" x14ac:dyDescent="0.25">
      <c r="I7157" s="134">
        <f t="shared" si="305"/>
        <v>0.11200000000000009</v>
      </c>
      <c r="J7157" s="134">
        <f>IF('2-E-Communication'!$R$65="no","",ROUND($I7157,4))</f>
        <v>0.112</v>
      </c>
      <c r="K7157" s="134">
        <f>IF('2-E-Communication'!$R$66="no","",ROUND($I7157,4))</f>
        <v>0.112</v>
      </c>
      <c r="L7157" s="134">
        <f>IF('2-E-Communication'!$R$67="no","",ROUND($I7157,4))</f>
        <v>0.112</v>
      </c>
      <c r="M7157" s="134">
        <f>IF('2-E-Communication'!$R$68="no","",ROUND($I7157,4))</f>
        <v>0.112</v>
      </c>
    </row>
    <row r="7158" spans="9:13" x14ac:dyDescent="0.25">
      <c r="I7158" s="134">
        <f t="shared" si="305"/>
        <v>0.11300000000000009</v>
      </c>
      <c r="J7158" s="134">
        <f>IF('2-E-Communication'!$R$65="no","",ROUND($I7158,4))</f>
        <v>0.113</v>
      </c>
      <c r="K7158" s="134">
        <f>IF('2-E-Communication'!$R$66="no","",ROUND($I7158,4))</f>
        <v>0.113</v>
      </c>
      <c r="L7158" s="134">
        <f>IF('2-E-Communication'!$R$67="no","",ROUND($I7158,4))</f>
        <v>0.113</v>
      </c>
      <c r="M7158" s="134">
        <f>IF('2-E-Communication'!$R$68="no","",ROUND($I7158,4))</f>
        <v>0.113</v>
      </c>
    </row>
    <row r="7159" spans="9:13" x14ac:dyDescent="0.25">
      <c r="I7159" s="134">
        <f t="shared" si="305"/>
        <v>0.11400000000000009</v>
      </c>
      <c r="J7159" s="134">
        <f>IF('2-E-Communication'!$R$65="no","",ROUND($I7159,4))</f>
        <v>0.114</v>
      </c>
      <c r="K7159" s="134">
        <f>IF('2-E-Communication'!$R$66="no","",ROUND($I7159,4))</f>
        <v>0.114</v>
      </c>
      <c r="L7159" s="134">
        <f>IF('2-E-Communication'!$R$67="no","",ROUND($I7159,4))</f>
        <v>0.114</v>
      </c>
      <c r="M7159" s="134">
        <f>IF('2-E-Communication'!$R$68="no","",ROUND($I7159,4))</f>
        <v>0.114</v>
      </c>
    </row>
    <row r="7160" spans="9:13" x14ac:dyDescent="0.25">
      <c r="I7160" s="134">
        <f t="shared" si="305"/>
        <v>0.11500000000000009</v>
      </c>
      <c r="J7160" s="134">
        <f>IF('2-E-Communication'!$R$65="no","",ROUND($I7160,4))</f>
        <v>0.115</v>
      </c>
      <c r="K7160" s="134">
        <f>IF('2-E-Communication'!$R$66="no","",ROUND($I7160,4))</f>
        <v>0.115</v>
      </c>
      <c r="L7160" s="134">
        <f>IF('2-E-Communication'!$R$67="no","",ROUND($I7160,4))</f>
        <v>0.115</v>
      </c>
      <c r="M7160" s="134">
        <f>IF('2-E-Communication'!$R$68="no","",ROUND($I7160,4))</f>
        <v>0.115</v>
      </c>
    </row>
    <row r="7161" spans="9:13" x14ac:dyDescent="0.25">
      <c r="I7161" s="134">
        <f t="shared" si="305"/>
        <v>0.11600000000000009</v>
      </c>
      <c r="J7161" s="134">
        <f>IF('2-E-Communication'!$R$65="no","",ROUND($I7161,4))</f>
        <v>0.11600000000000001</v>
      </c>
      <c r="K7161" s="134">
        <f>IF('2-E-Communication'!$R$66="no","",ROUND($I7161,4))</f>
        <v>0.11600000000000001</v>
      </c>
      <c r="L7161" s="134">
        <f>IF('2-E-Communication'!$R$67="no","",ROUND($I7161,4))</f>
        <v>0.11600000000000001</v>
      </c>
      <c r="M7161" s="134">
        <f>IF('2-E-Communication'!$R$68="no","",ROUND($I7161,4))</f>
        <v>0.11600000000000001</v>
      </c>
    </row>
    <row r="7162" spans="9:13" x14ac:dyDescent="0.25">
      <c r="I7162" s="134">
        <f t="shared" si="305"/>
        <v>0.11700000000000009</v>
      </c>
      <c r="J7162" s="134">
        <f>IF('2-E-Communication'!$R$65="no","",ROUND($I7162,4))</f>
        <v>0.11700000000000001</v>
      </c>
      <c r="K7162" s="134">
        <f>IF('2-E-Communication'!$R$66="no","",ROUND($I7162,4))</f>
        <v>0.11700000000000001</v>
      </c>
      <c r="L7162" s="134">
        <f>IF('2-E-Communication'!$R$67="no","",ROUND($I7162,4))</f>
        <v>0.11700000000000001</v>
      </c>
      <c r="M7162" s="134">
        <f>IF('2-E-Communication'!$R$68="no","",ROUND($I7162,4))</f>
        <v>0.11700000000000001</v>
      </c>
    </row>
    <row r="7163" spans="9:13" x14ac:dyDescent="0.25">
      <c r="I7163" s="134">
        <f t="shared" si="305"/>
        <v>0.11800000000000009</v>
      </c>
      <c r="J7163" s="134">
        <f>IF('2-E-Communication'!$R$65="no","",ROUND($I7163,4))</f>
        <v>0.11799999999999999</v>
      </c>
      <c r="K7163" s="134">
        <f>IF('2-E-Communication'!$R$66="no","",ROUND($I7163,4))</f>
        <v>0.11799999999999999</v>
      </c>
      <c r="L7163" s="134">
        <f>IF('2-E-Communication'!$R$67="no","",ROUND($I7163,4))</f>
        <v>0.11799999999999999</v>
      </c>
      <c r="M7163" s="134">
        <f>IF('2-E-Communication'!$R$68="no","",ROUND($I7163,4))</f>
        <v>0.11799999999999999</v>
      </c>
    </row>
    <row r="7164" spans="9:13" x14ac:dyDescent="0.25">
      <c r="I7164" s="134">
        <f t="shared" si="305"/>
        <v>0.11900000000000009</v>
      </c>
      <c r="J7164" s="134">
        <f>IF('2-E-Communication'!$R$65="no","",ROUND($I7164,4))</f>
        <v>0.11899999999999999</v>
      </c>
      <c r="K7164" s="134">
        <f>IF('2-E-Communication'!$R$66="no","",ROUND($I7164,4))</f>
        <v>0.11899999999999999</v>
      </c>
      <c r="L7164" s="134">
        <f>IF('2-E-Communication'!$R$67="no","",ROUND($I7164,4))</f>
        <v>0.11899999999999999</v>
      </c>
      <c r="M7164" s="134">
        <f>IF('2-E-Communication'!$R$68="no","",ROUND($I7164,4))</f>
        <v>0.11899999999999999</v>
      </c>
    </row>
    <row r="7165" spans="9:13" x14ac:dyDescent="0.25">
      <c r="I7165" s="134">
        <f t="shared" si="305"/>
        <v>0.12000000000000009</v>
      </c>
      <c r="J7165" s="134">
        <f>IF('2-E-Communication'!$R$65="no","",ROUND($I7165,4))</f>
        <v>0.12</v>
      </c>
      <c r="K7165" s="134">
        <f>IF('2-E-Communication'!$R$66="no","",ROUND($I7165,4))</f>
        <v>0.12</v>
      </c>
      <c r="L7165" s="134">
        <f>IF('2-E-Communication'!$R$67="no","",ROUND($I7165,4))</f>
        <v>0.12</v>
      </c>
      <c r="M7165" s="134">
        <f>IF('2-E-Communication'!$R$68="no","",ROUND($I7165,4))</f>
        <v>0.12</v>
      </c>
    </row>
    <row r="7166" spans="9:13" x14ac:dyDescent="0.25">
      <c r="I7166" s="134">
        <f t="shared" ref="I7166:I7229" si="306">I7165+0.001</f>
        <v>0.12100000000000009</v>
      </c>
      <c r="J7166" s="134">
        <f>IF('2-E-Communication'!$R$65="no","",ROUND($I7166,4))</f>
        <v>0.121</v>
      </c>
      <c r="K7166" s="134">
        <f>IF('2-E-Communication'!$R$66="no","",ROUND($I7166,4))</f>
        <v>0.121</v>
      </c>
      <c r="L7166" s="134">
        <f>IF('2-E-Communication'!$R$67="no","",ROUND($I7166,4))</f>
        <v>0.121</v>
      </c>
      <c r="M7166" s="134">
        <f>IF('2-E-Communication'!$R$68="no","",ROUND($I7166,4))</f>
        <v>0.121</v>
      </c>
    </row>
    <row r="7167" spans="9:13" x14ac:dyDescent="0.25">
      <c r="I7167" s="134">
        <f t="shared" si="306"/>
        <v>0.12200000000000009</v>
      </c>
      <c r="J7167" s="134">
        <f>IF('2-E-Communication'!$R$65="no","",ROUND($I7167,4))</f>
        <v>0.122</v>
      </c>
      <c r="K7167" s="134">
        <f>IF('2-E-Communication'!$R$66="no","",ROUND($I7167,4))</f>
        <v>0.122</v>
      </c>
      <c r="L7167" s="134">
        <f>IF('2-E-Communication'!$R$67="no","",ROUND($I7167,4))</f>
        <v>0.122</v>
      </c>
      <c r="M7167" s="134">
        <f>IF('2-E-Communication'!$R$68="no","",ROUND($I7167,4))</f>
        <v>0.122</v>
      </c>
    </row>
    <row r="7168" spans="9:13" x14ac:dyDescent="0.25">
      <c r="I7168" s="134">
        <f t="shared" si="306"/>
        <v>0.1230000000000001</v>
      </c>
      <c r="J7168" s="134">
        <f>IF('2-E-Communication'!$R$65="no","",ROUND($I7168,4))</f>
        <v>0.123</v>
      </c>
      <c r="K7168" s="134">
        <f>IF('2-E-Communication'!$R$66="no","",ROUND($I7168,4))</f>
        <v>0.123</v>
      </c>
      <c r="L7168" s="134">
        <f>IF('2-E-Communication'!$R$67="no","",ROUND($I7168,4))</f>
        <v>0.123</v>
      </c>
      <c r="M7168" s="134">
        <f>IF('2-E-Communication'!$R$68="no","",ROUND($I7168,4))</f>
        <v>0.123</v>
      </c>
    </row>
    <row r="7169" spans="9:13" x14ac:dyDescent="0.25">
      <c r="I7169" s="134">
        <f t="shared" si="306"/>
        <v>0.1240000000000001</v>
      </c>
      <c r="J7169" s="134">
        <f>IF('2-E-Communication'!$R$65="no","",ROUND($I7169,4))</f>
        <v>0.124</v>
      </c>
      <c r="K7169" s="134">
        <f>IF('2-E-Communication'!$R$66="no","",ROUND($I7169,4))</f>
        <v>0.124</v>
      </c>
      <c r="L7169" s="134">
        <f>IF('2-E-Communication'!$R$67="no","",ROUND($I7169,4))</f>
        <v>0.124</v>
      </c>
      <c r="M7169" s="134">
        <f>IF('2-E-Communication'!$R$68="no","",ROUND($I7169,4))</f>
        <v>0.124</v>
      </c>
    </row>
    <row r="7170" spans="9:13" x14ac:dyDescent="0.25">
      <c r="I7170" s="134">
        <f t="shared" si="306"/>
        <v>0.12500000000000008</v>
      </c>
      <c r="J7170" s="134">
        <f>IF('2-E-Communication'!$R$65="no","",ROUND($I7170,4))</f>
        <v>0.125</v>
      </c>
      <c r="K7170" s="134">
        <f>IF('2-E-Communication'!$R$66="no","",ROUND($I7170,4))</f>
        <v>0.125</v>
      </c>
      <c r="L7170" s="134">
        <f>IF('2-E-Communication'!$R$67="no","",ROUND($I7170,4))</f>
        <v>0.125</v>
      </c>
      <c r="M7170" s="134">
        <f>IF('2-E-Communication'!$R$68="no","",ROUND($I7170,4))</f>
        <v>0.125</v>
      </c>
    </row>
    <row r="7171" spans="9:13" x14ac:dyDescent="0.25">
      <c r="I7171" s="134">
        <f t="shared" si="306"/>
        <v>0.12600000000000008</v>
      </c>
      <c r="J7171" s="134">
        <f>IF('2-E-Communication'!$R$65="no","",ROUND($I7171,4))</f>
        <v>0.126</v>
      </c>
      <c r="K7171" s="134">
        <f>IF('2-E-Communication'!$R$66="no","",ROUND($I7171,4))</f>
        <v>0.126</v>
      </c>
      <c r="L7171" s="134">
        <f>IF('2-E-Communication'!$R$67="no","",ROUND($I7171,4))</f>
        <v>0.126</v>
      </c>
      <c r="M7171" s="134">
        <f>IF('2-E-Communication'!$R$68="no","",ROUND($I7171,4))</f>
        <v>0.126</v>
      </c>
    </row>
    <row r="7172" spans="9:13" x14ac:dyDescent="0.25">
      <c r="I7172" s="134">
        <f t="shared" si="306"/>
        <v>0.12700000000000009</v>
      </c>
      <c r="J7172" s="134">
        <f>IF('2-E-Communication'!$R$65="no","",ROUND($I7172,4))</f>
        <v>0.127</v>
      </c>
      <c r="K7172" s="134">
        <f>IF('2-E-Communication'!$R$66="no","",ROUND($I7172,4))</f>
        <v>0.127</v>
      </c>
      <c r="L7172" s="134">
        <f>IF('2-E-Communication'!$R$67="no","",ROUND($I7172,4))</f>
        <v>0.127</v>
      </c>
      <c r="M7172" s="134">
        <f>IF('2-E-Communication'!$R$68="no","",ROUND($I7172,4))</f>
        <v>0.127</v>
      </c>
    </row>
    <row r="7173" spans="9:13" x14ac:dyDescent="0.25">
      <c r="I7173" s="134">
        <f t="shared" si="306"/>
        <v>0.12800000000000009</v>
      </c>
      <c r="J7173" s="134">
        <f>IF('2-E-Communication'!$R$65="no","",ROUND($I7173,4))</f>
        <v>0.128</v>
      </c>
      <c r="K7173" s="134">
        <f>IF('2-E-Communication'!$R$66="no","",ROUND($I7173,4))</f>
        <v>0.128</v>
      </c>
      <c r="L7173" s="134">
        <f>IF('2-E-Communication'!$R$67="no","",ROUND($I7173,4))</f>
        <v>0.128</v>
      </c>
      <c r="M7173" s="134">
        <f>IF('2-E-Communication'!$R$68="no","",ROUND($I7173,4))</f>
        <v>0.128</v>
      </c>
    </row>
    <row r="7174" spans="9:13" x14ac:dyDescent="0.25">
      <c r="I7174" s="134">
        <f t="shared" si="306"/>
        <v>0.12900000000000009</v>
      </c>
      <c r="J7174" s="134">
        <f>IF('2-E-Communication'!$R$65="no","",ROUND($I7174,4))</f>
        <v>0.129</v>
      </c>
      <c r="K7174" s="134">
        <f>IF('2-E-Communication'!$R$66="no","",ROUND($I7174,4))</f>
        <v>0.129</v>
      </c>
      <c r="L7174" s="134">
        <f>IF('2-E-Communication'!$R$67="no","",ROUND($I7174,4))</f>
        <v>0.129</v>
      </c>
      <c r="M7174" s="134">
        <f>IF('2-E-Communication'!$R$68="no","",ROUND($I7174,4))</f>
        <v>0.129</v>
      </c>
    </row>
    <row r="7175" spans="9:13" x14ac:dyDescent="0.25">
      <c r="I7175" s="134">
        <f t="shared" si="306"/>
        <v>0.13000000000000009</v>
      </c>
      <c r="J7175" s="134">
        <f>IF('2-E-Communication'!$R$65="no","",ROUND($I7175,4))</f>
        <v>0.13</v>
      </c>
      <c r="K7175" s="134">
        <f>IF('2-E-Communication'!$R$66="no","",ROUND($I7175,4))</f>
        <v>0.13</v>
      </c>
      <c r="L7175" s="134">
        <f>IF('2-E-Communication'!$R$67="no","",ROUND($I7175,4))</f>
        <v>0.13</v>
      </c>
      <c r="M7175" s="134">
        <f>IF('2-E-Communication'!$R$68="no","",ROUND($I7175,4))</f>
        <v>0.13</v>
      </c>
    </row>
    <row r="7176" spans="9:13" x14ac:dyDescent="0.25">
      <c r="I7176" s="134">
        <f t="shared" si="306"/>
        <v>0.13100000000000009</v>
      </c>
      <c r="J7176" s="134">
        <f>IF('2-E-Communication'!$R$65="no","",ROUND($I7176,4))</f>
        <v>0.13100000000000001</v>
      </c>
      <c r="K7176" s="134">
        <f>IF('2-E-Communication'!$R$66="no","",ROUND($I7176,4))</f>
        <v>0.13100000000000001</v>
      </c>
      <c r="L7176" s="134">
        <f>IF('2-E-Communication'!$R$67="no","",ROUND($I7176,4))</f>
        <v>0.13100000000000001</v>
      </c>
      <c r="M7176" s="134">
        <f>IF('2-E-Communication'!$R$68="no","",ROUND($I7176,4))</f>
        <v>0.13100000000000001</v>
      </c>
    </row>
    <row r="7177" spans="9:13" x14ac:dyDescent="0.25">
      <c r="I7177" s="134">
        <f t="shared" si="306"/>
        <v>0.13200000000000009</v>
      </c>
      <c r="J7177" s="134">
        <f>IF('2-E-Communication'!$R$65="no","",ROUND($I7177,4))</f>
        <v>0.13200000000000001</v>
      </c>
      <c r="K7177" s="134">
        <f>IF('2-E-Communication'!$R$66="no","",ROUND($I7177,4))</f>
        <v>0.13200000000000001</v>
      </c>
      <c r="L7177" s="134">
        <f>IF('2-E-Communication'!$R$67="no","",ROUND($I7177,4))</f>
        <v>0.13200000000000001</v>
      </c>
      <c r="M7177" s="134">
        <f>IF('2-E-Communication'!$R$68="no","",ROUND($I7177,4))</f>
        <v>0.13200000000000001</v>
      </c>
    </row>
    <row r="7178" spans="9:13" x14ac:dyDescent="0.25">
      <c r="I7178" s="134">
        <f t="shared" si="306"/>
        <v>0.13300000000000009</v>
      </c>
      <c r="J7178" s="134">
        <f>IF('2-E-Communication'!$R$65="no","",ROUND($I7178,4))</f>
        <v>0.13300000000000001</v>
      </c>
      <c r="K7178" s="134">
        <f>IF('2-E-Communication'!$R$66="no","",ROUND($I7178,4))</f>
        <v>0.13300000000000001</v>
      </c>
      <c r="L7178" s="134">
        <f>IF('2-E-Communication'!$R$67="no","",ROUND($I7178,4))</f>
        <v>0.13300000000000001</v>
      </c>
      <c r="M7178" s="134">
        <f>IF('2-E-Communication'!$R$68="no","",ROUND($I7178,4))</f>
        <v>0.13300000000000001</v>
      </c>
    </row>
    <row r="7179" spans="9:13" x14ac:dyDescent="0.25">
      <c r="I7179" s="134">
        <f t="shared" si="306"/>
        <v>0.13400000000000009</v>
      </c>
      <c r="J7179" s="134">
        <f>IF('2-E-Communication'!$R$65="no","",ROUND($I7179,4))</f>
        <v>0.13400000000000001</v>
      </c>
      <c r="K7179" s="134">
        <f>IF('2-E-Communication'!$R$66="no","",ROUND($I7179,4))</f>
        <v>0.13400000000000001</v>
      </c>
      <c r="L7179" s="134">
        <f>IF('2-E-Communication'!$R$67="no","",ROUND($I7179,4))</f>
        <v>0.13400000000000001</v>
      </c>
      <c r="M7179" s="134">
        <f>IF('2-E-Communication'!$R$68="no","",ROUND($I7179,4))</f>
        <v>0.13400000000000001</v>
      </c>
    </row>
    <row r="7180" spans="9:13" x14ac:dyDescent="0.25">
      <c r="I7180" s="134">
        <f t="shared" si="306"/>
        <v>0.13500000000000009</v>
      </c>
      <c r="J7180" s="134">
        <f>IF('2-E-Communication'!$R$65="no","",ROUND($I7180,4))</f>
        <v>0.13500000000000001</v>
      </c>
      <c r="K7180" s="134">
        <f>IF('2-E-Communication'!$R$66="no","",ROUND($I7180,4))</f>
        <v>0.13500000000000001</v>
      </c>
      <c r="L7180" s="134">
        <f>IF('2-E-Communication'!$R$67="no","",ROUND($I7180,4))</f>
        <v>0.13500000000000001</v>
      </c>
      <c r="M7180" s="134">
        <f>IF('2-E-Communication'!$R$68="no","",ROUND($I7180,4))</f>
        <v>0.13500000000000001</v>
      </c>
    </row>
    <row r="7181" spans="9:13" x14ac:dyDescent="0.25">
      <c r="I7181" s="134">
        <f t="shared" si="306"/>
        <v>0.13600000000000009</v>
      </c>
      <c r="J7181" s="134">
        <f>IF('2-E-Communication'!$R$65="no","",ROUND($I7181,4))</f>
        <v>0.13600000000000001</v>
      </c>
      <c r="K7181" s="134">
        <f>IF('2-E-Communication'!$R$66="no","",ROUND($I7181,4))</f>
        <v>0.13600000000000001</v>
      </c>
      <c r="L7181" s="134">
        <f>IF('2-E-Communication'!$R$67="no","",ROUND($I7181,4))</f>
        <v>0.13600000000000001</v>
      </c>
      <c r="M7181" s="134">
        <f>IF('2-E-Communication'!$R$68="no","",ROUND($I7181,4))</f>
        <v>0.13600000000000001</v>
      </c>
    </row>
    <row r="7182" spans="9:13" x14ac:dyDescent="0.25">
      <c r="I7182" s="134">
        <f t="shared" si="306"/>
        <v>0.13700000000000009</v>
      </c>
      <c r="J7182" s="134">
        <f>IF('2-E-Communication'!$R$65="no","",ROUND($I7182,4))</f>
        <v>0.13700000000000001</v>
      </c>
      <c r="K7182" s="134">
        <f>IF('2-E-Communication'!$R$66="no","",ROUND($I7182,4))</f>
        <v>0.13700000000000001</v>
      </c>
      <c r="L7182" s="134">
        <f>IF('2-E-Communication'!$R$67="no","",ROUND($I7182,4))</f>
        <v>0.13700000000000001</v>
      </c>
      <c r="M7182" s="134">
        <f>IF('2-E-Communication'!$R$68="no","",ROUND($I7182,4))</f>
        <v>0.13700000000000001</v>
      </c>
    </row>
    <row r="7183" spans="9:13" x14ac:dyDescent="0.25">
      <c r="I7183" s="134">
        <f t="shared" si="306"/>
        <v>0.13800000000000009</v>
      </c>
      <c r="J7183" s="134">
        <f>IF('2-E-Communication'!$R$65="no","",ROUND($I7183,4))</f>
        <v>0.13800000000000001</v>
      </c>
      <c r="K7183" s="134">
        <f>IF('2-E-Communication'!$R$66="no","",ROUND($I7183,4))</f>
        <v>0.13800000000000001</v>
      </c>
      <c r="L7183" s="134">
        <f>IF('2-E-Communication'!$R$67="no","",ROUND($I7183,4))</f>
        <v>0.13800000000000001</v>
      </c>
      <c r="M7183" s="134">
        <f>IF('2-E-Communication'!$R$68="no","",ROUND($I7183,4))</f>
        <v>0.13800000000000001</v>
      </c>
    </row>
    <row r="7184" spans="9:13" x14ac:dyDescent="0.25">
      <c r="I7184" s="134">
        <f t="shared" si="306"/>
        <v>0.1390000000000001</v>
      </c>
      <c r="J7184" s="134">
        <f>IF('2-E-Communication'!$R$65="no","",ROUND($I7184,4))</f>
        <v>0.13900000000000001</v>
      </c>
      <c r="K7184" s="134">
        <f>IF('2-E-Communication'!$R$66="no","",ROUND($I7184,4))</f>
        <v>0.13900000000000001</v>
      </c>
      <c r="L7184" s="134">
        <f>IF('2-E-Communication'!$R$67="no","",ROUND($I7184,4))</f>
        <v>0.13900000000000001</v>
      </c>
      <c r="M7184" s="134">
        <f>IF('2-E-Communication'!$R$68="no","",ROUND($I7184,4))</f>
        <v>0.13900000000000001</v>
      </c>
    </row>
    <row r="7185" spans="9:13" x14ac:dyDescent="0.25">
      <c r="I7185" s="134">
        <f t="shared" si="306"/>
        <v>0.1400000000000001</v>
      </c>
      <c r="J7185" s="134">
        <f>IF('2-E-Communication'!$R$65="no","",ROUND($I7185,4))</f>
        <v>0.14000000000000001</v>
      </c>
      <c r="K7185" s="134">
        <f>IF('2-E-Communication'!$R$66="no","",ROUND($I7185,4))</f>
        <v>0.14000000000000001</v>
      </c>
      <c r="L7185" s="134">
        <f>IF('2-E-Communication'!$R$67="no","",ROUND($I7185,4))</f>
        <v>0.14000000000000001</v>
      </c>
      <c r="M7185" s="134">
        <f>IF('2-E-Communication'!$R$68="no","",ROUND($I7185,4))</f>
        <v>0.14000000000000001</v>
      </c>
    </row>
    <row r="7186" spans="9:13" x14ac:dyDescent="0.25">
      <c r="I7186" s="134">
        <f t="shared" si="306"/>
        <v>0.1410000000000001</v>
      </c>
      <c r="J7186" s="134">
        <f>IF('2-E-Communication'!$R$65="no","",ROUND($I7186,4))</f>
        <v>0.14099999999999999</v>
      </c>
      <c r="K7186" s="134">
        <f>IF('2-E-Communication'!$R$66="no","",ROUND($I7186,4))</f>
        <v>0.14099999999999999</v>
      </c>
      <c r="L7186" s="134">
        <f>IF('2-E-Communication'!$R$67="no","",ROUND($I7186,4))</f>
        <v>0.14099999999999999</v>
      </c>
      <c r="M7186" s="134">
        <f>IF('2-E-Communication'!$R$68="no","",ROUND($I7186,4))</f>
        <v>0.14099999999999999</v>
      </c>
    </row>
    <row r="7187" spans="9:13" x14ac:dyDescent="0.25">
      <c r="I7187" s="134">
        <f t="shared" si="306"/>
        <v>0.1420000000000001</v>
      </c>
      <c r="J7187" s="134">
        <f>IF('2-E-Communication'!$R$65="no","",ROUND($I7187,4))</f>
        <v>0.14199999999999999</v>
      </c>
      <c r="K7187" s="134">
        <f>IF('2-E-Communication'!$R$66="no","",ROUND($I7187,4))</f>
        <v>0.14199999999999999</v>
      </c>
      <c r="L7187" s="134">
        <f>IF('2-E-Communication'!$R$67="no","",ROUND($I7187,4))</f>
        <v>0.14199999999999999</v>
      </c>
      <c r="M7187" s="134">
        <f>IF('2-E-Communication'!$R$68="no","",ROUND($I7187,4))</f>
        <v>0.14199999999999999</v>
      </c>
    </row>
    <row r="7188" spans="9:13" x14ac:dyDescent="0.25">
      <c r="I7188" s="134">
        <f t="shared" si="306"/>
        <v>0.1430000000000001</v>
      </c>
      <c r="J7188" s="134">
        <f>IF('2-E-Communication'!$R$65="no","",ROUND($I7188,4))</f>
        <v>0.14299999999999999</v>
      </c>
      <c r="K7188" s="134">
        <f>IF('2-E-Communication'!$R$66="no","",ROUND($I7188,4))</f>
        <v>0.14299999999999999</v>
      </c>
      <c r="L7188" s="134">
        <f>IF('2-E-Communication'!$R$67="no","",ROUND($I7188,4))</f>
        <v>0.14299999999999999</v>
      </c>
      <c r="M7188" s="134">
        <f>IF('2-E-Communication'!$R$68="no","",ROUND($I7188,4))</f>
        <v>0.14299999999999999</v>
      </c>
    </row>
    <row r="7189" spans="9:13" x14ac:dyDescent="0.25">
      <c r="I7189" s="134">
        <f t="shared" si="306"/>
        <v>0.1440000000000001</v>
      </c>
      <c r="J7189" s="134">
        <f>IF('2-E-Communication'!$R$65="no","",ROUND($I7189,4))</f>
        <v>0.14399999999999999</v>
      </c>
      <c r="K7189" s="134">
        <f>IF('2-E-Communication'!$R$66="no","",ROUND($I7189,4))</f>
        <v>0.14399999999999999</v>
      </c>
      <c r="L7189" s="134">
        <f>IF('2-E-Communication'!$R$67="no","",ROUND($I7189,4))</f>
        <v>0.14399999999999999</v>
      </c>
      <c r="M7189" s="134">
        <f>IF('2-E-Communication'!$R$68="no","",ROUND($I7189,4))</f>
        <v>0.14399999999999999</v>
      </c>
    </row>
    <row r="7190" spans="9:13" x14ac:dyDescent="0.25">
      <c r="I7190" s="134">
        <f t="shared" si="306"/>
        <v>0.1450000000000001</v>
      </c>
      <c r="J7190" s="134">
        <f>IF('2-E-Communication'!$R$65="no","",ROUND($I7190,4))</f>
        <v>0.14499999999999999</v>
      </c>
      <c r="K7190" s="134">
        <f>IF('2-E-Communication'!$R$66="no","",ROUND($I7190,4))</f>
        <v>0.14499999999999999</v>
      </c>
      <c r="L7190" s="134">
        <f>IF('2-E-Communication'!$R$67="no","",ROUND($I7190,4))</f>
        <v>0.14499999999999999</v>
      </c>
      <c r="M7190" s="134">
        <f>IF('2-E-Communication'!$R$68="no","",ROUND($I7190,4))</f>
        <v>0.14499999999999999</v>
      </c>
    </row>
    <row r="7191" spans="9:13" x14ac:dyDescent="0.25">
      <c r="I7191" s="134">
        <f t="shared" si="306"/>
        <v>0.1460000000000001</v>
      </c>
      <c r="J7191" s="134">
        <f>IF('2-E-Communication'!$R$65="no","",ROUND($I7191,4))</f>
        <v>0.14599999999999999</v>
      </c>
      <c r="K7191" s="134">
        <f>IF('2-E-Communication'!$R$66="no","",ROUND($I7191,4))</f>
        <v>0.14599999999999999</v>
      </c>
      <c r="L7191" s="134">
        <f>IF('2-E-Communication'!$R$67="no","",ROUND($I7191,4))</f>
        <v>0.14599999999999999</v>
      </c>
      <c r="M7191" s="134">
        <f>IF('2-E-Communication'!$R$68="no","",ROUND($I7191,4))</f>
        <v>0.14599999999999999</v>
      </c>
    </row>
    <row r="7192" spans="9:13" x14ac:dyDescent="0.25">
      <c r="I7192" s="134">
        <f t="shared" si="306"/>
        <v>0.1470000000000001</v>
      </c>
      <c r="J7192" s="134">
        <f>IF('2-E-Communication'!$R$65="no","",ROUND($I7192,4))</f>
        <v>0.14699999999999999</v>
      </c>
      <c r="K7192" s="134">
        <f>IF('2-E-Communication'!$R$66="no","",ROUND($I7192,4))</f>
        <v>0.14699999999999999</v>
      </c>
      <c r="L7192" s="134">
        <f>IF('2-E-Communication'!$R$67="no","",ROUND($I7192,4))</f>
        <v>0.14699999999999999</v>
      </c>
      <c r="M7192" s="134">
        <f>IF('2-E-Communication'!$R$68="no","",ROUND($I7192,4))</f>
        <v>0.14699999999999999</v>
      </c>
    </row>
    <row r="7193" spans="9:13" x14ac:dyDescent="0.25">
      <c r="I7193" s="134">
        <f t="shared" si="306"/>
        <v>0.1480000000000001</v>
      </c>
      <c r="J7193" s="134">
        <f>IF('2-E-Communication'!$R$65="no","",ROUND($I7193,4))</f>
        <v>0.14799999999999999</v>
      </c>
      <c r="K7193" s="134">
        <f>IF('2-E-Communication'!$R$66="no","",ROUND($I7193,4))</f>
        <v>0.14799999999999999</v>
      </c>
      <c r="L7193" s="134">
        <f>IF('2-E-Communication'!$R$67="no","",ROUND($I7193,4))</f>
        <v>0.14799999999999999</v>
      </c>
      <c r="M7193" s="134">
        <f>IF('2-E-Communication'!$R$68="no","",ROUND($I7193,4))</f>
        <v>0.14799999999999999</v>
      </c>
    </row>
    <row r="7194" spans="9:13" x14ac:dyDescent="0.25">
      <c r="I7194" s="134">
        <f t="shared" si="306"/>
        <v>0.1490000000000001</v>
      </c>
      <c r="J7194" s="134">
        <f>IF('2-E-Communication'!$R$65="no","",ROUND($I7194,4))</f>
        <v>0.14899999999999999</v>
      </c>
      <c r="K7194" s="134">
        <f>IF('2-E-Communication'!$R$66="no","",ROUND($I7194,4))</f>
        <v>0.14899999999999999</v>
      </c>
      <c r="L7194" s="134">
        <f>IF('2-E-Communication'!$R$67="no","",ROUND($I7194,4))</f>
        <v>0.14899999999999999</v>
      </c>
      <c r="M7194" s="134">
        <f>IF('2-E-Communication'!$R$68="no","",ROUND($I7194,4))</f>
        <v>0.14899999999999999</v>
      </c>
    </row>
    <row r="7195" spans="9:13" x14ac:dyDescent="0.25">
      <c r="I7195" s="134">
        <f t="shared" si="306"/>
        <v>0.15000000000000011</v>
      </c>
      <c r="J7195" s="134">
        <f>IF('2-E-Communication'!$R$65="no","",ROUND($I7195,4))</f>
        <v>0.15</v>
      </c>
      <c r="K7195" s="134">
        <f>IF('2-E-Communication'!$R$66="no","",ROUND($I7195,4))</f>
        <v>0.15</v>
      </c>
      <c r="L7195" s="134">
        <f>IF('2-E-Communication'!$R$67="no","",ROUND($I7195,4))</f>
        <v>0.15</v>
      </c>
      <c r="M7195" s="134">
        <f>IF('2-E-Communication'!$R$68="no","",ROUND($I7195,4))</f>
        <v>0.15</v>
      </c>
    </row>
    <row r="7196" spans="9:13" x14ac:dyDescent="0.25">
      <c r="I7196" s="134">
        <f t="shared" si="306"/>
        <v>0.15100000000000011</v>
      </c>
      <c r="J7196" s="134">
        <f>IF('2-E-Communication'!$R$65="no","",ROUND($I7196,4))</f>
        <v>0.151</v>
      </c>
      <c r="K7196" s="134">
        <f>IF('2-E-Communication'!$R$66="no","",ROUND($I7196,4))</f>
        <v>0.151</v>
      </c>
      <c r="L7196" s="134">
        <f>IF('2-E-Communication'!$R$67="no","",ROUND($I7196,4))</f>
        <v>0.151</v>
      </c>
      <c r="M7196" s="134">
        <f>IF('2-E-Communication'!$R$68="no","",ROUND($I7196,4))</f>
        <v>0.151</v>
      </c>
    </row>
    <row r="7197" spans="9:13" x14ac:dyDescent="0.25">
      <c r="I7197" s="134">
        <f t="shared" si="306"/>
        <v>0.15200000000000011</v>
      </c>
      <c r="J7197" s="134">
        <f>IF('2-E-Communication'!$R$65="no","",ROUND($I7197,4))</f>
        <v>0.152</v>
      </c>
      <c r="K7197" s="134">
        <f>IF('2-E-Communication'!$R$66="no","",ROUND($I7197,4))</f>
        <v>0.152</v>
      </c>
      <c r="L7197" s="134">
        <f>IF('2-E-Communication'!$R$67="no","",ROUND($I7197,4))</f>
        <v>0.152</v>
      </c>
      <c r="M7197" s="134">
        <f>IF('2-E-Communication'!$R$68="no","",ROUND($I7197,4))</f>
        <v>0.152</v>
      </c>
    </row>
    <row r="7198" spans="9:13" x14ac:dyDescent="0.25">
      <c r="I7198" s="134">
        <f t="shared" si="306"/>
        <v>0.15300000000000011</v>
      </c>
      <c r="J7198" s="134">
        <f>IF('2-E-Communication'!$R$65="no","",ROUND($I7198,4))</f>
        <v>0.153</v>
      </c>
      <c r="K7198" s="134">
        <f>IF('2-E-Communication'!$R$66="no","",ROUND($I7198,4))</f>
        <v>0.153</v>
      </c>
      <c r="L7198" s="134">
        <f>IF('2-E-Communication'!$R$67="no","",ROUND($I7198,4))</f>
        <v>0.153</v>
      </c>
      <c r="M7198" s="134">
        <f>IF('2-E-Communication'!$R$68="no","",ROUND($I7198,4))</f>
        <v>0.153</v>
      </c>
    </row>
    <row r="7199" spans="9:13" x14ac:dyDescent="0.25">
      <c r="I7199" s="134">
        <f t="shared" si="306"/>
        <v>0.15400000000000011</v>
      </c>
      <c r="J7199" s="134">
        <f>IF('2-E-Communication'!$R$65="no","",ROUND($I7199,4))</f>
        <v>0.154</v>
      </c>
      <c r="K7199" s="134">
        <f>IF('2-E-Communication'!$R$66="no","",ROUND($I7199,4))</f>
        <v>0.154</v>
      </c>
      <c r="L7199" s="134">
        <f>IF('2-E-Communication'!$R$67="no","",ROUND($I7199,4))</f>
        <v>0.154</v>
      </c>
      <c r="M7199" s="134">
        <f>IF('2-E-Communication'!$R$68="no","",ROUND($I7199,4))</f>
        <v>0.154</v>
      </c>
    </row>
    <row r="7200" spans="9:13" x14ac:dyDescent="0.25">
      <c r="I7200" s="134">
        <f t="shared" si="306"/>
        <v>0.15500000000000011</v>
      </c>
      <c r="J7200" s="134">
        <f>IF('2-E-Communication'!$R$65="no","",ROUND($I7200,4))</f>
        <v>0.155</v>
      </c>
      <c r="K7200" s="134">
        <f>IF('2-E-Communication'!$R$66="no","",ROUND($I7200,4))</f>
        <v>0.155</v>
      </c>
      <c r="L7200" s="134">
        <f>IF('2-E-Communication'!$R$67="no","",ROUND($I7200,4))</f>
        <v>0.155</v>
      </c>
      <c r="M7200" s="134">
        <f>IF('2-E-Communication'!$R$68="no","",ROUND($I7200,4))</f>
        <v>0.155</v>
      </c>
    </row>
    <row r="7201" spans="9:13" x14ac:dyDescent="0.25">
      <c r="I7201" s="134">
        <f t="shared" si="306"/>
        <v>0.15600000000000011</v>
      </c>
      <c r="J7201" s="134">
        <f>IF('2-E-Communication'!$R$65="no","",ROUND($I7201,4))</f>
        <v>0.156</v>
      </c>
      <c r="K7201" s="134">
        <f>IF('2-E-Communication'!$R$66="no","",ROUND($I7201,4))</f>
        <v>0.156</v>
      </c>
      <c r="L7201" s="134">
        <f>IF('2-E-Communication'!$R$67="no","",ROUND($I7201,4))</f>
        <v>0.156</v>
      </c>
      <c r="M7201" s="134">
        <f>IF('2-E-Communication'!$R$68="no","",ROUND($I7201,4))</f>
        <v>0.156</v>
      </c>
    </row>
    <row r="7202" spans="9:13" x14ac:dyDescent="0.25">
      <c r="I7202" s="134">
        <f t="shared" si="306"/>
        <v>0.15700000000000011</v>
      </c>
      <c r="J7202" s="134">
        <f>IF('2-E-Communication'!$R$65="no","",ROUND($I7202,4))</f>
        <v>0.157</v>
      </c>
      <c r="K7202" s="134">
        <f>IF('2-E-Communication'!$R$66="no","",ROUND($I7202,4))</f>
        <v>0.157</v>
      </c>
      <c r="L7202" s="134">
        <f>IF('2-E-Communication'!$R$67="no","",ROUND($I7202,4))</f>
        <v>0.157</v>
      </c>
      <c r="M7202" s="134">
        <f>IF('2-E-Communication'!$R$68="no","",ROUND($I7202,4))</f>
        <v>0.157</v>
      </c>
    </row>
    <row r="7203" spans="9:13" x14ac:dyDescent="0.25">
      <c r="I7203" s="134">
        <f t="shared" si="306"/>
        <v>0.15800000000000011</v>
      </c>
      <c r="J7203" s="134">
        <f>IF('2-E-Communication'!$R$65="no","",ROUND($I7203,4))</f>
        <v>0.158</v>
      </c>
      <c r="K7203" s="134">
        <f>IF('2-E-Communication'!$R$66="no","",ROUND($I7203,4))</f>
        <v>0.158</v>
      </c>
      <c r="L7203" s="134">
        <f>IF('2-E-Communication'!$R$67="no","",ROUND($I7203,4))</f>
        <v>0.158</v>
      </c>
      <c r="M7203" s="134">
        <f>IF('2-E-Communication'!$R$68="no","",ROUND($I7203,4))</f>
        <v>0.158</v>
      </c>
    </row>
    <row r="7204" spans="9:13" x14ac:dyDescent="0.25">
      <c r="I7204" s="134">
        <f t="shared" si="306"/>
        <v>0.15900000000000011</v>
      </c>
      <c r="J7204" s="134">
        <f>IF('2-E-Communication'!$R$65="no","",ROUND($I7204,4))</f>
        <v>0.159</v>
      </c>
      <c r="K7204" s="134">
        <f>IF('2-E-Communication'!$R$66="no","",ROUND($I7204,4))</f>
        <v>0.159</v>
      </c>
      <c r="L7204" s="134">
        <f>IF('2-E-Communication'!$R$67="no","",ROUND($I7204,4))</f>
        <v>0.159</v>
      </c>
      <c r="M7204" s="134">
        <f>IF('2-E-Communication'!$R$68="no","",ROUND($I7204,4))</f>
        <v>0.159</v>
      </c>
    </row>
    <row r="7205" spans="9:13" x14ac:dyDescent="0.25">
      <c r="I7205" s="134">
        <f t="shared" si="306"/>
        <v>0.16000000000000011</v>
      </c>
      <c r="J7205" s="134">
        <f>IF('2-E-Communication'!$R$65="no","",ROUND($I7205,4))</f>
        <v>0.16</v>
      </c>
      <c r="K7205" s="134">
        <f>IF('2-E-Communication'!$R$66="no","",ROUND($I7205,4))</f>
        <v>0.16</v>
      </c>
      <c r="L7205" s="134">
        <f>IF('2-E-Communication'!$R$67="no","",ROUND($I7205,4))</f>
        <v>0.16</v>
      </c>
      <c r="M7205" s="134">
        <f>IF('2-E-Communication'!$R$68="no","",ROUND($I7205,4))</f>
        <v>0.16</v>
      </c>
    </row>
    <row r="7206" spans="9:13" x14ac:dyDescent="0.25">
      <c r="I7206" s="134">
        <f t="shared" si="306"/>
        <v>0.16100000000000012</v>
      </c>
      <c r="J7206" s="134">
        <f>IF('2-E-Communication'!$R$65="no","",ROUND($I7206,4))</f>
        <v>0.161</v>
      </c>
      <c r="K7206" s="134">
        <f>IF('2-E-Communication'!$R$66="no","",ROUND($I7206,4))</f>
        <v>0.161</v>
      </c>
      <c r="L7206" s="134">
        <f>IF('2-E-Communication'!$R$67="no","",ROUND($I7206,4))</f>
        <v>0.161</v>
      </c>
      <c r="M7206" s="134">
        <f>IF('2-E-Communication'!$R$68="no","",ROUND($I7206,4))</f>
        <v>0.161</v>
      </c>
    </row>
    <row r="7207" spans="9:13" x14ac:dyDescent="0.25">
      <c r="I7207" s="134">
        <f t="shared" si="306"/>
        <v>0.16200000000000012</v>
      </c>
      <c r="J7207" s="134">
        <f>IF('2-E-Communication'!$R$65="no","",ROUND($I7207,4))</f>
        <v>0.16200000000000001</v>
      </c>
      <c r="K7207" s="134">
        <f>IF('2-E-Communication'!$R$66="no","",ROUND($I7207,4))</f>
        <v>0.16200000000000001</v>
      </c>
      <c r="L7207" s="134">
        <f>IF('2-E-Communication'!$R$67="no","",ROUND($I7207,4))</f>
        <v>0.16200000000000001</v>
      </c>
      <c r="M7207" s="134">
        <f>IF('2-E-Communication'!$R$68="no","",ROUND($I7207,4))</f>
        <v>0.16200000000000001</v>
      </c>
    </row>
    <row r="7208" spans="9:13" x14ac:dyDescent="0.25">
      <c r="I7208" s="134">
        <f t="shared" si="306"/>
        <v>0.16300000000000012</v>
      </c>
      <c r="J7208" s="134">
        <f>IF('2-E-Communication'!$R$65="no","",ROUND($I7208,4))</f>
        <v>0.16300000000000001</v>
      </c>
      <c r="K7208" s="134">
        <f>IF('2-E-Communication'!$R$66="no","",ROUND($I7208,4))</f>
        <v>0.16300000000000001</v>
      </c>
      <c r="L7208" s="134">
        <f>IF('2-E-Communication'!$R$67="no","",ROUND($I7208,4))</f>
        <v>0.16300000000000001</v>
      </c>
      <c r="M7208" s="134">
        <f>IF('2-E-Communication'!$R$68="no","",ROUND($I7208,4))</f>
        <v>0.16300000000000001</v>
      </c>
    </row>
    <row r="7209" spans="9:13" x14ac:dyDescent="0.25">
      <c r="I7209" s="134">
        <f t="shared" si="306"/>
        <v>0.16400000000000012</v>
      </c>
      <c r="J7209" s="134">
        <f>IF('2-E-Communication'!$R$65="no","",ROUND($I7209,4))</f>
        <v>0.16400000000000001</v>
      </c>
      <c r="K7209" s="134">
        <f>IF('2-E-Communication'!$R$66="no","",ROUND($I7209,4))</f>
        <v>0.16400000000000001</v>
      </c>
      <c r="L7209" s="134">
        <f>IF('2-E-Communication'!$R$67="no","",ROUND($I7209,4))</f>
        <v>0.16400000000000001</v>
      </c>
      <c r="M7209" s="134">
        <f>IF('2-E-Communication'!$R$68="no","",ROUND($I7209,4))</f>
        <v>0.16400000000000001</v>
      </c>
    </row>
    <row r="7210" spans="9:13" x14ac:dyDescent="0.25">
      <c r="I7210" s="134">
        <f t="shared" si="306"/>
        <v>0.16500000000000012</v>
      </c>
      <c r="J7210" s="134">
        <f>IF('2-E-Communication'!$R$65="no","",ROUND($I7210,4))</f>
        <v>0.16500000000000001</v>
      </c>
      <c r="K7210" s="134">
        <f>IF('2-E-Communication'!$R$66="no","",ROUND($I7210,4))</f>
        <v>0.16500000000000001</v>
      </c>
      <c r="L7210" s="134">
        <f>IF('2-E-Communication'!$R$67="no","",ROUND($I7210,4))</f>
        <v>0.16500000000000001</v>
      </c>
      <c r="M7210" s="134">
        <f>IF('2-E-Communication'!$R$68="no","",ROUND($I7210,4))</f>
        <v>0.16500000000000001</v>
      </c>
    </row>
    <row r="7211" spans="9:13" x14ac:dyDescent="0.25">
      <c r="I7211" s="134">
        <f t="shared" si="306"/>
        <v>0.16600000000000012</v>
      </c>
      <c r="J7211" s="134">
        <f>IF('2-E-Communication'!$R$65="no","",ROUND($I7211,4))</f>
        <v>0.16600000000000001</v>
      </c>
      <c r="K7211" s="134">
        <f>IF('2-E-Communication'!$R$66="no","",ROUND($I7211,4))</f>
        <v>0.16600000000000001</v>
      </c>
      <c r="L7211" s="134">
        <f>IF('2-E-Communication'!$R$67="no","",ROUND($I7211,4))</f>
        <v>0.16600000000000001</v>
      </c>
      <c r="M7211" s="134">
        <f>IF('2-E-Communication'!$R$68="no","",ROUND($I7211,4))</f>
        <v>0.16600000000000001</v>
      </c>
    </row>
    <row r="7212" spans="9:13" x14ac:dyDescent="0.25">
      <c r="I7212" s="134">
        <f t="shared" si="306"/>
        <v>0.16700000000000012</v>
      </c>
      <c r="J7212" s="134">
        <f>IF('2-E-Communication'!$R$65="no","",ROUND($I7212,4))</f>
        <v>0.16700000000000001</v>
      </c>
      <c r="K7212" s="134">
        <f>IF('2-E-Communication'!$R$66="no","",ROUND($I7212,4))</f>
        <v>0.16700000000000001</v>
      </c>
      <c r="L7212" s="134">
        <f>IF('2-E-Communication'!$R$67="no","",ROUND($I7212,4))</f>
        <v>0.16700000000000001</v>
      </c>
      <c r="M7212" s="134">
        <f>IF('2-E-Communication'!$R$68="no","",ROUND($I7212,4))</f>
        <v>0.16700000000000001</v>
      </c>
    </row>
    <row r="7213" spans="9:13" x14ac:dyDescent="0.25">
      <c r="I7213" s="134">
        <f t="shared" si="306"/>
        <v>0.16800000000000012</v>
      </c>
      <c r="J7213" s="134">
        <f>IF('2-E-Communication'!$R$65="no","",ROUND($I7213,4))</f>
        <v>0.16800000000000001</v>
      </c>
      <c r="K7213" s="134">
        <f>IF('2-E-Communication'!$R$66="no","",ROUND($I7213,4))</f>
        <v>0.16800000000000001</v>
      </c>
      <c r="L7213" s="134">
        <f>IF('2-E-Communication'!$R$67="no","",ROUND($I7213,4))</f>
        <v>0.16800000000000001</v>
      </c>
      <c r="M7213" s="134">
        <f>IF('2-E-Communication'!$R$68="no","",ROUND($I7213,4))</f>
        <v>0.16800000000000001</v>
      </c>
    </row>
    <row r="7214" spans="9:13" x14ac:dyDescent="0.25">
      <c r="I7214" s="134">
        <f t="shared" si="306"/>
        <v>0.16900000000000012</v>
      </c>
      <c r="J7214" s="134">
        <f>IF('2-E-Communication'!$R$65="no","",ROUND($I7214,4))</f>
        <v>0.16900000000000001</v>
      </c>
      <c r="K7214" s="134">
        <f>IF('2-E-Communication'!$R$66="no","",ROUND($I7214,4))</f>
        <v>0.16900000000000001</v>
      </c>
      <c r="L7214" s="134">
        <f>IF('2-E-Communication'!$R$67="no","",ROUND($I7214,4))</f>
        <v>0.16900000000000001</v>
      </c>
      <c r="M7214" s="134">
        <f>IF('2-E-Communication'!$R$68="no","",ROUND($I7214,4))</f>
        <v>0.16900000000000001</v>
      </c>
    </row>
    <row r="7215" spans="9:13" x14ac:dyDescent="0.25">
      <c r="I7215" s="134">
        <f t="shared" si="306"/>
        <v>0.17000000000000012</v>
      </c>
      <c r="J7215" s="134">
        <f>IF('2-E-Communication'!$R$65="no","",ROUND($I7215,4))</f>
        <v>0.17</v>
      </c>
      <c r="K7215" s="134">
        <f>IF('2-E-Communication'!$R$66="no","",ROUND($I7215,4))</f>
        <v>0.17</v>
      </c>
      <c r="L7215" s="134">
        <f>IF('2-E-Communication'!$R$67="no","",ROUND($I7215,4))</f>
        <v>0.17</v>
      </c>
      <c r="M7215" s="134">
        <f>IF('2-E-Communication'!$R$68="no","",ROUND($I7215,4))</f>
        <v>0.17</v>
      </c>
    </row>
    <row r="7216" spans="9:13" x14ac:dyDescent="0.25">
      <c r="I7216" s="134">
        <f t="shared" si="306"/>
        <v>0.17100000000000012</v>
      </c>
      <c r="J7216" s="134">
        <f>IF('2-E-Communication'!$R$65="no","",ROUND($I7216,4))</f>
        <v>0.17100000000000001</v>
      </c>
      <c r="K7216" s="134">
        <f>IF('2-E-Communication'!$R$66="no","",ROUND($I7216,4))</f>
        <v>0.17100000000000001</v>
      </c>
      <c r="L7216" s="134">
        <f>IF('2-E-Communication'!$R$67="no","",ROUND($I7216,4))</f>
        <v>0.17100000000000001</v>
      </c>
      <c r="M7216" s="134">
        <f>IF('2-E-Communication'!$R$68="no","",ROUND($I7216,4))</f>
        <v>0.17100000000000001</v>
      </c>
    </row>
    <row r="7217" spans="9:13" x14ac:dyDescent="0.25">
      <c r="I7217" s="134">
        <f t="shared" si="306"/>
        <v>0.17200000000000013</v>
      </c>
      <c r="J7217" s="134">
        <f>IF('2-E-Communication'!$R$65="no","",ROUND($I7217,4))</f>
        <v>0.17199999999999999</v>
      </c>
      <c r="K7217" s="134">
        <f>IF('2-E-Communication'!$R$66="no","",ROUND($I7217,4))</f>
        <v>0.17199999999999999</v>
      </c>
      <c r="L7217" s="134">
        <f>IF('2-E-Communication'!$R$67="no","",ROUND($I7217,4))</f>
        <v>0.17199999999999999</v>
      </c>
      <c r="M7217" s="134">
        <f>IF('2-E-Communication'!$R$68="no","",ROUND($I7217,4))</f>
        <v>0.17199999999999999</v>
      </c>
    </row>
    <row r="7218" spans="9:13" x14ac:dyDescent="0.25">
      <c r="I7218" s="134">
        <f t="shared" si="306"/>
        <v>0.17300000000000013</v>
      </c>
      <c r="J7218" s="134">
        <f>IF('2-E-Communication'!$R$65="no","",ROUND($I7218,4))</f>
        <v>0.17299999999999999</v>
      </c>
      <c r="K7218" s="134">
        <f>IF('2-E-Communication'!$R$66="no","",ROUND($I7218,4))</f>
        <v>0.17299999999999999</v>
      </c>
      <c r="L7218" s="134">
        <f>IF('2-E-Communication'!$R$67="no","",ROUND($I7218,4))</f>
        <v>0.17299999999999999</v>
      </c>
      <c r="M7218" s="134">
        <f>IF('2-E-Communication'!$R$68="no","",ROUND($I7218,4))</f>
        <v>0.17299999999999999</v>
      </c>
    </row>
    <row r="7219" spans="9:13" x14ac:dyDescent="0.25">
      <c r="I7219" s="134">
        <f t="shared" si="306"/>
        <v>0.17400000000000013</v>
      </c>
      <c r="J7219" s="134">
        <f>IF('2-E-Communication'!$R$65="no","",ROUND($I7219,4))</f>
        <v>0.17399999999999999</v>
      </c>
      <c r="K7219" s="134">
        <f>IF('2-E-Communication'!$R$66="no","",ROUND($I7219,4))</f>
        <v>0.17399999999999999</v>
      </c>
      <c r="L7219" s="134">
        <f>IF('2-E-Communication'!$R$67="no","",ROUND($I7219,4))</f>
        <v>0.17399999999999999</v>
      </c>
      <c r="M7219" s="134">
        <f>IF('2-E-Communication'!$R$68="no","",ROUND($I7219,4))</f>
        <v>0.17399999999999999</v>
      </c>
    </row>
    <row r="7220" spans="9:13" x14ac:dyDescent="0.25">
      <c r="I7220" s="134">
        <f t="shared" si="306"/>
        <v>0.17500000000000013</v>
      </c>
      <c r="J7220" s="134">
        <f>IF('2-E-Communication'!$R$65="no","",ROUND($I7220,4))</f>
        <v>0.17499999999999999</v>
      </c>
      <c r="K7220" s="134">
        <f>IF('2-E-Communication'!$R$66="no","",ROUND($I7220,4))</f>
        <v>0.17499999999999999</v>
      </c>
      <c r="L7220" s="134">
        <f>IF('2-E-Communication'!$R$67="no","",ROUND($I7220,4))</f>
        <v>0.17499999999999999</v>
      </c>
      <c r="M7220" s="134">
        <f>IF('2-E-Communication'!$R$68="no","",ROUND($I7220,4))</f>
        <v>0.17499999999999999</v>
      </c>
    </row>
    <row r="7221" spans="9:13" x14ac:dyDescent="0.25">
      <c r="I7221" s="134">
        <f t="shared" si="306"/>
        <v>0.17600000000000013</v>
      </c>
      <c r="J7221" s="134">
        <f>IF('2-E-Communication'!$R$65="no","",ROUND($I7221,4))</f>
        <v>0.17599999999999999</v>
      </c>
      <c r="K7221" s="134">
        <f>IF('2-E-Communication'!$R$66="no","",ROUND($I7221,4))</f>
        <v>0.17599999999999999</v>
      </c>
      <c r="L7221" s="134">
        <f>IF('2-E-Communication'!$R$67="no","",ROUND($I7221,4))</f>
        <v>0.17599999999999999</v>
      </c>
      <c r="M7221" s="134">
        <f>IF('2-E-Communication'!$R$68="no","",ROUND($I7221,4))</f>
        <v>0.17599999999999999</v>
      </c>
    </row>
    <row r="7222" spans="9:13" x14ac:dyDescent="0.25">
      <c r="I7222" s="134">
        <f t="shared" si="306"/>
        <v>0.17700000000000013</v>
      </c>
      <c r="J7222" s="134">
        <f>IF('2-E-Communication'!$R$65="no","",ROUND($I7222,4))</f>
        <v>0.17699999999999999</v>
      </c>
      <c r="K7222" s="134">
        <f>IF('2-E-Communication'!$R$66="no","",ROUND($I7222,4))</f>
        <v>0.17699999999999999</v>
      </c>
      <c r="L7222" s="134">
        <f>IF('2-E-Communication'!$R$67="no","",ROUND($I7222,4))</f>
        <v>0.17699999999999999</v>
      </c>
      <c r="M7222" s="134">
        <f>IF('2-E-Communication'!$R$68="no","",ROUND($I7222,4))</f>
        <v>0.17699999999999999</v>
      </c>
    </row>
    <row r="7223" spans="9:13" x14ac:dyDescent="0.25">
      <c r="I7223" s="134">
        <f t="shared" si="306"/>
        <v>0.17800000000000013</v>
      </c>
      <c r="J7223" s="134">
        <f>IF('2-E-Communication'!$R$65="no","",ROUND($I7223,4))</f>
        <v>0.17799999999999999</v>
      </c>
      <c r="K7223" s="134">
        <f>IF('2-E-Communication'!$R$66="no","",ROUND($I7223,4))</f>
        <v>0.17799999999999999</v>
      </c>
      <c r="L7223" s="134">
        <f>IF('2-E-Communication'!$R$67="no","",ROUND($I7223,4))</f>
        <v>0.17799999999999999</v>
      </c>
      <c r="M7223" s="134">
        <f>IF('2-E-Communication'!$R$68="no","",ROUND($I7223,4))</f>
        <v>0.17799999999999999</v>
      </c>
    </row>
    <row r="7224" spans="9:13" x14ac:dyDescent="0.25">
      <c r="I7224" s="134">
        <f t="shared" si="306"/>
        <v>0.17900000000000013</v>
      </c>
      <c r="J7224" s="134">
        <f>IF('2-E-Communication'!$R$65="no","",ROUND($I7224,4))</f>
        <v>0.17899999999999999</v>
      </c>
      <c r="K7224" s="134">
        <f>IF('2-E-Communication'!$R$66="no","",ROUND($I7224,4))</f>
        <v>0.17899999999999999</v>
      </c>
      <c r="L7224" s="134">
        <f>IF('2-E-Communication'!$R$67="no","",ROUND($I7224,4))</f>
        <v>0.17899999999999999</v>
      </c>
      <c r="M7224" s="134">
        <f>IF('2-E-Communication'!$R$68="no","",ROUND($I7224,4))</f>
        <v>0.17899999999999999</v>
      </c>
    </row>
    <row r="7225" spans="9:13" x14ac:dyDescent="0.25">
      <c r="I7225" s="134">
        <f t="shared" si="306"/>
        <v>0.18000000000000013</v>
      </c>
      <c r="J7225" s="134">
        <f>IF('2-E-Communication'!$R$65="no","",ROUND($I7225,4))</f>
        <v>0.18</v>
      </c>
      <c r="K7225" s="134">
        <f>IF('2-E-Communication'!$R$66="no","",ROUND($I7225,4))</f>
        <v>0.18</v>
      </c>
      <c r="L7225" s="134">
        <f>IF('2-E-Communication'!$R$67="no","",ROUND($I7225,4))</f>
        <v>0.18</v>
      </c>
      <c r="M7225" s="134">
        <f>IF('2-E-Communication'!$R$68="no","",ROUND($I7225,4))</f>
        <v>0.18</v>
      </c>
    </row>
    <row r="7226" spans="9:13" x14ac:dyDescent="0.25">
      <c r="I7226" s="134">
        <f t="shared" si="306"/>
        <v>0.18100000000000013</v>
      </c>
      <c r="J7226" s="134">
        <f>IF('2-E-Communication'!$R$65="no","",ROUND($I7226,4))</f>
        <v>0.18099999999999999</v>
      </c>
      <c r="K7226" s="134">
        <f>IF('2-E-Communication'!$R$66="no","",ROUND($I7226,4))</f>
        <v>0.18099999999999999</v>
      </c>
      <c r="L7226" s="134">
        <f>IF('2-E-Communication'!$R$67="no","",ROUND($I7226,4))</f>
        <v>0.18099999999999999</v>
      </c>
      <c r="M7226" s="134">
        <f>IF('2-E-Communication'!$R$68="no","",ROUND($I7226,4))</f>
        <v>0.18099999999999999</v>
      </c>
    </row>
    <row r="7227" spans="9:13" x14ac:dyDescent="0.25">
      <c r="I7227" s="134">
        <f t="shared" si="306"/>
        <v>0.18200000000000013</v>
      </c>
      <c r="J7227" s="134">
        <f>IF('2-E-Communication'!$R$65="no","",ROUND($I7227,4))</f>
        <v>0.182</v>
      </c>
      <c r="K7227" s="134">
        <f>IF('2-E-Communication'!$R$66="no","",ROUND($I7227,4))</f>
        <v>0.182</v>
      </c>
      <c r="L7227" s="134">
        <f>IF('2-E-Communication'!$R$67="no","",ROUND($I7227,4))</f>
        <v>0.182</v>
      </c>
      <c r="M7227" s="134">
        <f>IF('2-E-Communication'!$R$68="no","",ROUND($I7227,4))</f>
        <v>0.182</v>
      </c>
    </row>
    <row r="7228" spans="9:13" x14ac:dyDescent="0.25">
      <c r="I7228" s="134">
        <f t="shared" si="306"/>
        <v>0.18300000000000013</v>
      </c>
      <c r="J7228" s="134">
        <f>IF('2-E-Communication'!$R$65="no","",ROUND($I7228,4))</f>
        <v>0.183</v>
      </c>
      <c r="K7228" s="134">
        <f>IF('2-E-Communication'!$R$66="no","",ROUND($I7228,4))</f>
        <v>0.183</v>
      </c>
      <c r="L7228" s="134">
        <f>IF('2-E-Communication'!$R$67="no","",ROUND($I7228,4))</f>
        <v>0.183</v>
      </c>
      <c r="M7228" s="134">
        <f>IF('2-E-Communication'!$R$68="no","",ROUND($I7228,4))</f>
        <v>0.183</v>
      </c>
    </row>
    <row r="7229" spans="9:13" x14ac:dyDescent="0.25">
      <c r="I7229" s="134">
        <f t="shared" si="306"/>
        <v>0.18400000000000014</v>
      </c>
      <c r="J7229" s="134">
        <f>IF('2-E-Communication'!$R$65="no","",ROUND($I7229,4))</f>
        <v>0.184</v>
      </c>
      <c r="K7229" s="134">
        <f>IF('2-E-Communication'!$R$66="no","",ROUND($I7229,4))</f>
        <v>0.184</v>
      </c>
      <c r="L7229" s="134">
        <f>IF('2-E-Communication'!$R$67="no","",ROUND($I7229,4))</f>
        <v>0.184</v>
      </c>
      <c r="M7229" s="134">
        <f>IF('2-E-Communication'!$R$68="no","",ROUND($I7229,4))</f>
        <v>0.184</v>
      </c>
    </row>
    <row r="7230" spans="9:13" x14ac:dyDescent="0.25">
      <c r="I7230" s="134">
        <f t="shared" ref="I7230:I7293" si="307">I7229+0.001</f>
        <v>0.18500000000000014</v>
      </c>
      <c r="J7230" s="134">
        <f>IF('2-E-Communication'!$R$65="no","",ROUND($I7230,4))</f>
        <v>0.185</v>
      </c>
      <c r="K7230" s="134">
        <f>IF('2-E-Communication'!$R$66="no","",ROUND($I7230,4))</f>
        <v>0.185</v>
      </c>
      <c r="L7230" s="134">
        <f>IF('2-E-Communication'!$R$67="no","",ROUND($I7230,4))</f>
        <v>0.185</v>
      </c>
      <c r="M7230" s="134">
        <f>IF('2-E-Communication'!$R$68="no","",ROUND($I7230,4))</f>
        <v>0.185</v>
      </c>
    </row>
    <row r="7231" spans="9:13" x14ac:dyDescent="0.25">
      <c r="I7231" s="134">
        <f t="shared" si="307"/>
        <v>0.18600000000000014</v>
      </c>
      <c r="J7231" s="134">
        <f>IF('2-E-Communication'!$R$65="no","",ROUND($I7231,4))</f>
        <v>0.186</v>
      </c>
      <c r="K7231" s="134">
        <f>IF('2-E-Communication'!$R$66="no","",ROUND($I7231,4))</f>
        <v>0.186</v>
      </c>
      <c r="L7231" s="134">
        <f>IF('2-E-Communication'!$R$67="no","",ROUND($I7231,4))</f>
        <v>0.186</v>
      </c>
      <c r="M7231" s="134">
        <f>IF('2-E-Communication'!$R$68="no","",ROUND($I7231,4))</f>
        <v>0.186</v>
      </c>
    </row>
    <row r="7232" spans="9:13" x14ac:dyDescent="0.25">
      <c r="I7232" s="134">
        <f t="shared" si="307"/>
        <v>0.18700000000000014</v>
      </c>
      <c r="J7232" s="134">
        <f>IF('2-E-Communication'!$R$65="no","",ROUND($I7232,4))</f>
        <v>0.187</v>
      </c>
      <c r="K7232" s="134">
        <f>IF('2-E-Communication'!$R$66="no","",ROUND($I7232,4))</f>
        <v>0.187</v>
      </c>
      <c r="L7232" s="134">
        <f>IF('2-E-Communication'!$R$67="no","",ROUND($I7232,4))</f>
        <v>0.187</v>
      </c>
      <c r="M7232" s="134">
        <f>IF('2-E-Communication'!$R$68="no","",ROUND($I7232,4))</f>
        <v>0.187</v>
      </c>
    </row>
    <row r="7233" spans="9:13" x14ac:dyDescent="0.25">
      <c r="I7233" s="134">
        <f t="shared" si="307"/>
        <v>0.18800000000000014</v>
      </c>
      <c r="J7233" s="134">
        <f>IF('2-E-Communication'!$R$65="no","",ROUND($I7233,4))</f>
        <v>0.188</v>
      </c>
      <c r="K7233" s="134">
        <f>IF('2-E-Communication'!$R$66="no","",ROUND($I7233,4))</f>
        <v>0.188</v>
      </c>
      <c r="L7233" s="134">
        <f>IF('2-E-Communication'!$R$67="no","",ROUND($I7233,4))</f>
        <v>0.188</v>
      </c>
      <c r="M7233" s="134">
        <f>IF('2-E-Communication'!$R$68="no","",ROUND($I7233,4))</f>
        <v>0.188</v>
      </c>
    </row>
    <row r="7234" spans="9:13" x14ac:dyDescent="0.25">
      <c r="I7234" s="134">
        <f t="shared" si="307"/>
        <v>0.18900000000000014</v>
      </c>
      <c r="J7234" s="134">
        <f>IF('2-E-Communication'!$R$65="no","",ROUND($I7234,4))</f>
        <v>0.189</v>
      </c>
      <c r="K7234" s="134">
        <f>IF('2-E-Communication'!$R$66="no","",ROUND($I7234,4))</f>
        <v>0.189</v>
      </c>
      <c r="L7234" s="134">
        <f>IF('2-E-Communication'!$R$67="no","",ROUND($I7234,4))</f>
        <v>0.189</v>
      </c>
      <c r="M7234" s="134">
        <f>IF('2-E-Communication'!$R$68="no","",ROUND($I7234,4))</f>
        <v>0.189</v>
      </c>
    </row>
    <row r="7235" spans="9:13" x14ac:dyDescent="0.25">
      <c r="I7235" s="134">
        <f t="shared" si="307"/>
        <v>0.19000000000000014</v>
      </c>
      <c r="J7235" s="134">
        <f>IF('2-E-Communication'!$R$65="no","",ROUND($I7235,4))</f>
        <v>0.19</v>
      </c>
      <c r="K7235" s="134">
        <f>IF('2-E-Communication'!$R$66="no","",ROUND($I7235,4))</f>
        <v>0.19</v>
      </c>
      <c r="L7235" s="134">
        <f>IF('2-E-Communication'!$R$67="no","",ROUND($I7235,4))</f>
        <v>0.19</v>
      </c>
      <c r="M7235" s="134">
        <f>IF('2-E-Communication'!$R$68="no","",ROUND($I7235,4))</f>
        <v>0.19</v>
      </c>
    </row>
    <row r="7236" spans="9:13" x14ac:dyDescent="0.25">
      <c r="I7236" s="134">
        <f t="shared" si="307"/>
        <v>0.19100000000000014</v>
      </c>
      <c r="J7236" s="134">
        <f>IF('2-E-Communication'!$R$65="no","",ROUND($I7236,4))</f>
        <v>0.191</v>
      </c>
      <c r="K7236" s="134">
        <f>IF('2-E-Communication'!$R$66="no","",ROUND($I7236,4))</f>
        <v>0.191</v>
      </c>
      <c r="L7236" s="134">
        <f>IF('2-E-Communication'!$R$67="no","",ROUND($I7236,4))</f>
        <v>0.191</v>
      </c>
      <c r="M7236" s="134">
        <f>IF('2-E-Communication'!$R$68="no","",ROUND($I7236,4))</f>
        <v>0.191</v>
      </c>
    </row>
    <row r="7237" spans="9:13" x14ac:dyDescent="0.25">
      <c r="I7237" s="134">
        <f t="shared" si="307"/>
        <v>0.19200000000000014</v>
      </c>
      <c r="J7237" s="134">
        <f>IF('2-E-Communication'!$R$65="no","",ROUND($I7237,4))</f>
        <v>0.192</v>
      </c>
      <c r="K7237" s="134">
        <f>IF('2-E-Communication'!$R$66="no","",ROUND($I7237,4))</f>
        <v>0.192</v>
      </c>
      <c r="L7237" s="134">
        <f>IF('2-E-Communication'!$R$67="no","",ROUND($I7237,4))</f>
        <v>0.192</v>
      </c>
      <c r="M7237" s="134">
        <f>IF('2-E-Communication'!$R$68="no","",ROUND($I7237,4))</f>
        <v>0.192</v>
      </c>
    </row>
    <row r="7238" spans="9:13" x14ac:dyDescent="0.25">
      <c r="I7238" s="134">
        <f t="shared" si="307"/>
        <v>0.19300000000000014</v>
      </c>
      <c r="J7238" s="134">
        <f>IF('2-E-Communication'!$R$65="no","",ROUND($I7238,4))</f>
        <v>0.193</v>
      </c>
      <c r="K7238" s="134">
        <f>IF('2-E-Communication'!$R$66="no","",ROUND($I7238,4))</f>
        <v>0.193</v>
      </c>
      <c r="L7238" s="134">
        <f>IF('2-E-Communication'!$R$67="no","",ROUND($I7238,4))</f>
        <v>0.193</v>
      </c>
      <c r="M7238" s="134">
        <f>IF('2-E-Communication'!$R$68="no","",ROUND($I7238,4))</f>
        <v>0.193</v>
      </c>
    </row>
    <row r="7239" spans="9:13" x14ac:dyDescent="0.25">
      <c r="I7239" s="134">
        <f t="shared" si="307"/>
        <v>0.19400000000000014</v>
      </c>
      <c r="J7239" s="134">
        <f>IF('2-E-Communication'!$R$65="no","",ROUND($I7239,4))</f>
        <v>0.19400000000000001</v>
      </c>
      <c r="K7239" s="134">
        <f>IF('2-E-Communication'!$R$66="no","",ROUND($I7239,4))</f>
        <v>0.19400000000000001</v>
      </c>
      <c r="L7239" s="134">
        <f>IF('2-E-Communication'!$R$67="no","",ROUND($I7239,4))</f>
        <v>0.19400000000000001</v>
      </c>
      <c r="M7239" s="134">
        <f>IF('2-E-Communication'!$R$68="no","",ROUND($I7239,4))</f>
        <v>0.19400000000000001</v>
      </c>
    </row>
    <row r="7240" spans="9:13" x14ac:dyDescent="0.25">
      <c r="I7240" s="134">
        <f t="shared" si="307"/>
        <v>0.19500000000000015</v>
      </c>
      <c r="J7240" s="134">
        <f>IF('2-E-Communication'!$R$65="no","",ROUND($I7240,4))</f>
        <v>0.19500000000000001</v>
      </c>
      <c r="K7240" s="134">
        <f>IF('2-E-Communication'!$R$66="no","",ROUND($I7240,4))</f>
        <v>0.19500000000000001</v>
      </c>
      <c r="L7240" s="134">
        <f>IF('2-E-Communication'!$R$67="no","",ROUND($I7240,4))</f>
        <v>0.19500000000000001</v>
      </c>
      <c r="M7240" s="134">
        <f>IF('2-E-Communication'!$R$68="no","",ROUND($I7240,4))</f>
        <v>0.19500000000000001</v>
      </c>
    </row>
    <row r="7241" spans="9:13" x14ac:dyDescent="0.25">
      <c r="I7241" s="134">
        <f t="shared" si="307"/>
        <v>0.19600000000000015</v>
      </c>
      <c r="J7241" s="134">
        <f>IF('2-E-Communication'!$R$65="no","",ROUND($I7241,4))</f>
        <v>0.19600000000000001</v>
      </c>
      <c r="K7241" s="134">
        <f>IF('2-E-Communication'!$R$66="no","",ROUND($I7241,4))</f>
        <v>0.19600000000000001</v>
      </c>
      <c r="L7241" s="134">
        <f>IF('2-E-Communication'!$R$67="no","",ROUND($I7241,4))</f>
        <v>0.19600000000000001</v>
      </c>
      <c r="M7241" s="134">
        <f>IF('2-E-Communication'!$R$68="no","",ROUND($I7241,4))</f>
        <v>0.19600000000000001</v>
      </c>
    </row>
    <row r="7242" spans="9:13" x14ac:dyDescent="0.25">
      <c r="I7242" s="134">
        <f t="shared" si="307"/>
        <v>0.19700000000000015</v>
      </c>
      <c r="J7242" s="134">
        <f>IF('2-E-Communication'!$R$65="no","",ROUND($I7242,4))</f>
        <v>0.19700000000000001</v>
      </c>
      <c r="K7242" s="134">
        <f>IF('2-E-Communication'!$R$66="no","",ROUND($I7242,4))</f>
        <v>0.19700000000000001</v>
      </c>
      <c r="L7242" s="134">
        <f>IF('2-E-Communication'!$R$67="no","",ROUND($I7242,4))</f>
        <v>0.19700000000000001</v>
      </c>
      <c r="M7242" s="134">
        <f>IF('2-E-Communication'!$R$68="no","",ROUND($I7242,4))</f>
        <v>0.19700000000000001</v>
      </c>
    </row>
    <row r="7243" spans="9:13" x14ac:dyDescent="0.25">
      <c r="I7243" s="134">
        <f t="shared" si="307"/>
        <v>0.19800000000000015</v>
      </c>
      <c r="J7243" s="134">
        <f>IF('2-E-Communication'!$R$65="no","",ROUND($I7243,4))</f>
        <v>0.19800000000000001</v>
      </c>
      <c r="K7243" s="134">
        <f>IF('2-E-Communication'!$R$66="no","",ROUND($I7243,4))</f>
        <v>0.19800000000000001</v>
      </c>
      <c r="L7243" s="134">
        <f>IF('2-E-Communication'!$R$67="no","",ROUND($I7243,4))</f>
        <v>0.19800000000000001</v>
      </c>
      <c r="M7243" s="134">
        <f>IF('2-E-Communication'!$R$68="no","",ROUND($I7243,4))</f>
        <v>0.19800000000000001</v>
      </c>
    </row>
    <row r="7244" spans="9:13" x14ac:dyDescent="0.25">
      <c r="I7244" s="134">
        <f t="shared" si="307"/>
        <v>0.19900000000000015</v>
      </c>
      <c r="J7244" s="134">
        <f>IF('2-E-Communication'!$R$65="no","",ROUND($I7244,4))</f>
        <v>0.19900000000000001</v>
      </c>
      <c r="K7244" s="134">
        <f>IF('2-E-Communication'!$R$66="no","",ROUND($I7244,4))</f>
        <v>0.19900000000000001</v>
      </c>
      <c r="L7244" s="134">
        <f>IF('2-E-Communication'!$R$67="no","",ROUND($I7244,4))</f>
        <v>0.19900000000000001</v>
      </c>
      <c r="M7244" s="134">
        <f>IF('2-E-Communication'!$R$68="no","",ROUND($I7244,4))</f>
        <v>0.19900000000000001</v>
      </c>
    </row>
    <row r="7245" spans="9:13" x14ac:dyDescent="0.25">
      <c r="I7245" s="134">
        <f t="shared" si="307"/>
        <v>0.20000000000000015</v>
      </c>
      <c r="J7245" s="134">
        <f>IF('2-E-Communication'!$R$65="no","",ROUND($I7245,4))</f>
        <v>0.2</v>
      </c>
      <c r="K7245" s="134">
        <f>IF('2-E-Communication'!$R$66="no","",ROUND($I7245,4))</f>
        <v>0.2</v>
      </c>
      <c r="L7245" s="134">
        <f>IF('2-E-Communication'!$R$67="no","",ROUND($I7245,4))</f>
        <v>0.2</v>
      </c>
      <c r="M7245" s="134">
        <f>IF('2-E-Communication'!$R$68="no","",ROUND($I7245,4))</f>
        <v>0.2</v>
      </c>
    </row>
    <row r="7246" spans="9:13" x14ac:dyDescent="0.25">
      <c r="I7246" s="134">
        <f t="shared" si="307"/>
        <v>0.20100000000000015</v>
      </c>
      <c r="J7246" s="134">
        <f>IF('2-E-Communication'!$R$65="no","",ROUND($I7246,4))</f>
        <v>0.20100000000000001</v>
      </c>
      <c r="K7246" s="134">
        <f>IF('2-E-Communication'!$R$66="no","",ROUND($I7246,4))</f>
        <v>0.20100000000000001</v>
      </c>
      <c r="L7246" s="134">
        <f>IF('2-E-Communication'!$R$67="no","",ROUND($I7246,4))</f>
        <v>0.20100000000000001</v>
      </c>
      <c r="M7246" s="134">
        <f>IF('2-E-Communication'!$R$68="no","",ROUND($I7246,4))</f>
        <v>0.20100000000000001</v>
      </c>
    </row>
    <row r="7247" spans="9:13" x14ac:dyDescent="0.25">
      <c r="I7247" s="134">
        <f t="shared" si="307"/>
        <v>0.20200000000000015</v>
      </c>
      <c r="J7247" s="134">
        <f>IF('2-E-Communication'!$R$65="no","",ROUND($I7247,4))</f>
        <v>0.20200000000000001</v>
      </c>
      <c r="K7247" s="134">
        <f>IF('2-E-Communication'!$R$66="no","",ROUND($I7247,4))</f>
        <v>0.20200000000000001</v>
      </c>
      <c r="L7247" s="134">
        <f>IF('2-E-Communication'!$R$67="no","",ROUND($I7247,4))</f>
        <v>0.20200000000000001</v>
      </c>
      <c r="M7247" s="134">
        <f>IF('2-E-Communication'!$R$68="no","",ROUND($I7247,4))</f>
        <v>0.20200000000000001</v>
      </c>
    </row>
    <row r="7248" spans="9:13" x14ac:dyDescent="0.25">
      <c r="I7248" s="134">
        <f t="shared" si="307"/>
        <v>0.20300000000000015</v>
      </c>
      <c r="J7248" s="134">
        <f>IF('2-E-Communication'!$R$65="no","",ROUND($I7248,4))</f>
        <v>0.20300000000000001</v>
      </c>
      <c r="K7248" s="134">
        <f>IF('2-E-Communication'!$R$66="no","",ROUND($I7248,4))</f>
        <v>0.20300000000000001</v>
      </c>
      <c r="L7248" s="134">
        <f>IF('2-E-Communication'!$R$67="no","",ROUND($I7248,4))</f>
        <v>0.20300000000000001</v>
      </c>
      <c r="M7248" s="134">
        <f>IF('2-E-Communication'!$R$68="no","",ROUND($I7248,4))</f>
        <v>0.20300000000000001</v>
      </c>
    </row>
    <row r="7249" spans="9:13" x14ac:dyDescent="0.25">
      <c r="I7249" s="134">
        <f t="shared" si="307"/>
        <v>0.20400000000000015</v>
      </c>
      <c r="J7249" s="134">
        <f>IF('2-E-Communication'!$R$65="no","",ROUND($I7249,4))</f>
        <v>0.20399999999999999</v>
      </c>
      <c r="K7249" s="134">
        <f>IF('2-E-Communication'!$R$66="no","",ROUND($I7249,4))</f>
        <v>0.20399999999999999</v>
      </c>
      <c r="L7249" s="134">
        <f>IF('2-E-Communication'!$R$67="no","",ROUND($I7249,4))</f>
        <v>0.20399999999999999</v>
      </c>
      <c r="M7249" s="134">
        <f>IF('2-E-Communication'!$R$68="no","",ROUND($I7249,4))</f>
        <v>0.20399999999999999</v>
      </c>
    </row>
    <row r="7250" spans="9:13" x14ac:dyDescent="0.25">
      <c r="I7250" s="134">
        <f t="shared" si="307"/>
        <v>0.20500000000000015</v>
      </c>
      <c r="J7250" s="134">
        <f>IF('2-E-Communication'!$R$65="no","",ROUND($I7250,4))</f>
        <v>0.20499999999999999</v>
      </c>
      <c r="K7250" s="134">
        <f>IF('2-E-Communication'!$R$66="no","",ROUND($I7250,4))</f>
        <v>0.20499999999999999</v>
      </c>
      <c r="L7250" s="134">
        <f>IF('2-E-Communication'!$R$67="no","",ROUND($I7250,4))</f>
        <v>0.20499999999999999</v>
      </c>
      <c r="M7250" s="134">
        <f>IF('2-E-Communication'!$R$68="no","",ROUND($I7250,4))</f>
        <v>0.20499999999999999</v>
      </c>
    </row>
    <row r="7251" spans="9:13" x14ac:dyDescent="0.25">
      <c r="I7251" s="134">
        <f t="shared" si="307"/>
        <v>0.20600000000000016</v>
      </c>
      <c r="J7251" s="134">
        <f>IF('2-E-Communication'!$R$65="no","",ROUND($I7251,4))</f>
        <v>0.20599999999999999</v>
      </c>
      <c r="K7251" s="134">
        <f>IF('2-E-Communication'!$R$66="no","",ROUND($I7251,4))</f>
        <v>0.20599999999999999</v>
      </c>
      <c r="L7251" s="134">
        <f>IF('2-E-Communication'!$R$67="no","",ROUND($I7251,4))</f>
        <v>0.20599999999999999</v>
      </c>
      <c r="M7251" s="134">
        <f>IF('2-E-Communication'!$R$68="no","",ROUND($I7251,4))</f>
        <v>0.20599999999999999</v>
      </c>
    </row>
    <row r="7252" spans="9:13" x14ac:dyDescent="0.25">
      <c r="I7252" s="134">
        <f t="shared" si="307"/>
        <v>0.20700000000000016</v>
      </c>
      <c r="J7252" s="134">
        <f>IF('2-E-Communication'!$R$65="no","",ROUND($I7252,4))</f>
        <v>0.20699999999999999</v>
      </c>
      <c r="K7252" s="134">
        <f>IF('2-E-Communication'!$R$66="no","",ROUND($I7252,4))</f>
        <v>0.20699999999999999</v>
      </c>
      <c r="L7252" s="134">
        <f>IF('2-E-Communication'!$R$67="no","",ROUND($I7252,4))</f>
        <v>0.20699999999999999</v>
      </c>
      <c r="M7252" s="134">
        <f>IF('2-E-Communication'!$R$68="no","",ROUND($I7252,4))</f>
        <v>0.20699999999999999</v>
      </c>
    </row>
    <row r="7253" spans="9:13" x14ac:dyDescent="0.25">
      <c r="I7253" s="134">
        <f t="shared" si="307"/>
        <v>0.20800000000000016</v>
      </c>
      <c r="J7253" s="134">
        <f>IF('2-E-Communication'!$R$65="no","",ROUND($I7253,4))</f>
        <v>0.20799999999999999</v>
      </c>
      <c r="K7253" s="134">
        <f>IF('2-E-Communication'!$R$66="no","",ROUND($I7253,4))</f>
        <v>0.20799999999999999</v>
      </c>
      <c r="L7253" s="134">
        <f>IF('2-E-Communication'!$R$67="no","",ROUND($I7253,4))</f>
        <v>0.20799999999999999</v>
      </c>
      <c r="M7253" s="134">
        <f>IF('2-E-Communication'!$R$68="no","",ROUND($I7253,4))</f>
        <v>0.20799999999999999</v>
      </c>
    </row>
    <row r="7254" spans="9:13" x14ac:dyDescent="0.25">
      <c r="I7254" s="134">
        <f t="shared" si="307"/>
        <v>0.20900000000000016</v>
      </c>
      <c r="J7254" s="134">
        <f>IF('2-E-Communication'!$R$65="no","",ROUND($I7254,4))</f>
        <v>0.20899999999999999</v>
      </c>
      <c r="K7254" s="134">
        <f>IF('2-E-Communication'!$R$66="no","",ROUND($I7254,4))</f>
        <v>0.20899999999999999</v>
      </c>
      <c r="L7254" s="134">
        <f>IF('2-E-Communication'!$R$67="no","",ROUND($I7254,4))</f>
        <v>0.20899999999999999</v>
      </c>
      <c r="M7254" s="134">
        <f>IF('2-E-Communication'!$R$68="no","",ROUND($I7254,4))</f>
        <v>0.20899999999999999</v>
      </c>
    </row>
    <row r="7255" spans="9:13" x14ac:dyDescent="0.25">
      <c r="I7255" s="134">
        <f t="shared" si="307"/>
        <v>0.21000000000000016</v>
      </c>
      <c r="J7255" s="134">
        <f>IF('2-E-Communication'!$R$65="no","",ROUND($I7255,4))</f>
        <v>0.21</v>
      </c>
      <c r="K7255" s="134">
        <f>IF('2-E-Communication'!$R$66="no","",ROUND($I7255,4))</f>
        <v>0.21</v>
      </c>
      <c r="L7255" s="134">
        <f>IF('2-E-Communication'!$R$67="no","",ROUND($I7255,4))</f>
        <v>0.21</v>
      </c>
      <c r="M7255" s="134">
        <f>IF('2-E-Communication'!$R$68="no","",ROUND($I7255,4))</f>
        <v>0.21</v>
      </c>
    </row>
    <row r="7256" spans="9:13" x14ac:dyDescent="0.25">
      <c r="I7256" s="134">
        <f t="shared" si="307"/>
        <v>0.21100000000000016</v>
      </c>
      <c r="J7256" s="134">
        <f>IF('2-E-Communication'!$R$65="no","",ROUND($I7256,4))</f>
        <v>0.21099999999999999</v>
      </c>
      <c r="K7256" s="134">
        <f>IF('2-E-Communication'!$R$66="no","",ROUND($I7256,4))</f>
        <v>0.21099999999999999</v>
      </c>
      <c r="L7256" s="134">
        <f>IF('2-E-Communication'!$R$67="no","",ROUND($I7256,4))</f>
        <v>0.21099999999999999</v>
      </c>
      <c r="M7256" s="134">
        <f>IF('2-E-Communication'!$R$68="no","",ROUND($I7256,4))</f>
        <v>0.21099999999999999</v>
      </c>
    </row>
    <row r="7257" spans="9:13" x14ac:dyDescent="0.25">
      <c r="I7257" s="134">
        <f t="shared" si="307"/>
        <v>0.21200000000000016</v>
      </c>
      <c r="J7257" s="134">
        <f>IF('2-E-Communication'!$R$65="no","",ROUND($I7257,4))</f>
        <v>0.21199999999999999</v>
      </c>
      <c r="K7257" s="134">
        <f>IF('2-E-Communication'!$R$66="no","",ROUND($I7257,4))</f>
        <v>0.21199999999999999</v>
      </c>
      <c r="L7257" s="134">
        <f>IF('2-E-Communication'!$R$67="no","",ROUND($I7257,4))</f>
        <v>0.21199999999999999</v>
      </c>
      <c r="M7257" s="134">
        <f>IF('2-E-Communication'!$R$68="no","",ROUND($I7257,4))</f>
        <v>0.21199999999999999</v>
      </c>
    </row>
    <row r="7258" spans="9:13" x14ac:dyDescent="0.25">
      <c r="I7258" s="134">
        <f t="shared" si="307"/>
        <v>0.21300000000000016</v>
      </c>
      <c r="J7258" s="134">
        <f>IF('2-E-Communication'!$R$65="no","",ROUND($I7258,4))</f>
        <v>0.21299999999999999</v>
      </c>
      <c r="K7258" s="134">
        <f>IF('2-E-Communication'!$R$66="no","",ROUND($I7258,4))</f>
        <v>0.21299999999999999</v>
      </c>
      <c r="L7258" s="134">
        <f>IF('2-E-Communication'!$R$67="no","",ROUND($I7258,4))</f>
        <v>0.21299999999999999</v>
      </c>
      <c r="M7258" s="134">
        <f>IF('2-E-Communication'!$R$68="no","",ROUND($I7258,4))</f>
        <v>0.21299999999999999</v>
      </c>
    </row>
    <row r="7259" spans="9:13" x14ac:dyDescent="0.25">
      <c r="I7259" s="134">
        <f t="shared" si="307"/>
        <v>0.21400000000000016</v>
      </c>
      <c r="J7259" s="134">
        <f>IF('2-E-Communication'!$R$65="no","",ROUND($I7259,4))</f>
        <v>0.214</v>
      </c>
      <c r="K7259" s="134">
        <f>IF('2-E-Communication'!$R$66="no","",ROUND($I7259,4))</f>
        <v>0.214</v>
      </c>
      <c r="L7259" s="134">
        <f>IF('2-E-Communication'!$R$67="no","",ROUND($I7259,4))</f>
        <v>0.214</v>
      </c>
      <c r="M7259" s="134">
        <f>IF('2-E-Communication'!$R$68="no","",ROUND($I7259,4))</f>
        <v>0.214</v>
      </c>
    </row>
    <row r="7260" spans="9:13" x14ac:dyDescent="0.25">
      <c r="I7260" s="134">
        <f t="shared" si="307"/>
        <v>0.21500000000000016</v>
      </c>
      <c r="J7260" s="134">
        <f>IF('2-E-Communication'!$R$65="no","",ROUND($I7260,4))</f>
        <v>0.215</v>
      </c>
      <c r="K7260" s="134">
        <f>IF('2-E-Communication'!$R$66="no","",ROUND($I7260,4))</f>
        <v>0.215</v>
      </c>
      <c r="L7260" s="134">
        <f>IF('2-E-Communication'!$R$67="no","",ROUND($I7260,4))</f>
        <v>0.215</v>
      </c>
      <c r="M7260" s="134">
        <f>IF('2-E-Communication'!$R$68="no","",ROUND($I7260,4))</f>
        <v>0.215</v>
      </c>
    </row>
    <row r="7261" spans="9:13" x14ac:dyDescent="0.25">
      <c r="I7261" s="134">
        <f t="shared" si="307"/>
        <v>0.21600000000000016</v>
      </c>
      <c r="J7261" s="134">
        <f>IF('2-E-Communication'!$R$65="no","",ROUND($I7261,4))</f>
        <v>0.216</v>
      </c>
      <c r="K7261" s="134">
        <f>IF('2-E-Communication'!$R$66="no","",ROUND($I7261,4))</f>
        <v>0.216</v>
      </c>
      <c r="L7261" s="134">
        <f>IF('2-E-Communication'!$R$67="no","",ROUND($I7261,4))</f>
        <v>0.216</v>
      </c>
      <c r="M7261" s="134">
        <f>IF('2-E-Communication'!$R$68="no","",ROUND($I7261,4))</f>
        <v>0.216</v>
      </c>
    </row>
    <row r="7262" spans="9:13" x14ac:dyDescent="0.25">
      <c r="I7262" s="134">
        <f t="shared" si="307"/>
        <v>0.21700000000000016</v>
      </c>
      <c r="J7262" s="134">
        <f>IF('2-E-Communication'!$R$65="no","",ROUND($I7262,4))</f>
        <v>0.217</v>
      </c>
      <c r="K7262" s="134">
        <f>IF('2-E-Communication'!$R$66="no","",ROUND($I7262,4))</f>
        <v>0.217</v>
      </c>
      <c r="L7262" s="134">
        <f>IF('2-E-Communication'!$R$67="no","",ROUND($I7262,4))</f>
        <v>0.217</v>
      </c>
      <c r="M7262" s="134">
        <f>IF('2-E-Communication'!$R$68="no","",ROUND($I7262,4))</f>
        <v>0.217</v>
      </c>
    </row>
    <row r="7263" spans="9:13" x14ac:dyDescent="0.25">
      <c r="I7263" s="134">
        <f t="shared" si="307"/>
        <v>0.21800000000000017</v>
      </c>
      <c r="J7263" s="134">
        <f>IF('2-E-Communication'!$R$65="no","",ROUND($I7263,4))</f>
        <v>0.218</v>
      </c>
      <c r="K7263" s="134">
        <f>IF('2-E-Communication'!$R$66="no","",ROUND($I7263,4))</f>
        <v>0.218</v>
      </c>
      <c r="L7263" s="134">
        <f>IF('2-E-Communication'!$R$67="no","",ROUND($I7263,4))</f>
        <v>0.218</v>
      </c>
      <c r="M7263" s="134">
        <f>IF('2-E-Communication'!$R$68="no","",ROUND($I7263,4))</f>
        <v>0.218</v>
      </c>
    </row>
    <row r="7264" spans="9:13" x14ac:dyDescent="0.25">
      <c r="I7264" s="134">
        <f t="shared" si="307"/>
        <v>0.21900000000000017</v>
      </c>
      <c r="J7264" s="134">
        <f>IF('2-E-Communication'!$R$65="no","",ROUND($I7264,4))</f>
        <v>0.219</v>
      </c>
      <c r="K7264" s="134">
        <f>IF('2-E-Communication'!$R$66="no","",ROUND($I7264,4))</f>
        <v>0.219</v>
      </c>
      <c r="L7264" s="134">
        <f>IF('2-E-Communication'!$R$67="no","",ROUND($I7264,4))</f>
        <v>0.219</v>
      </c>
      <c r="M7264" s="134">
        <f>IF('2-E-Communication'!$R$68="no","",ROUND($I7264,4))</f>
        <v>0.219</v>
      </c>
    </row>
    <row r="7265" spans="9:13" x14ac:dyDescent="0.25">
      <c r="I7265" s="134">
        <f t="shared" si="307"/>
        <v>0.22000000000000017</v>
      </c>
      <c r="J7265" s="134">
        <f>IF('2-E-Communication'!$R$65="no","",ROUND($I7265,4))</f>
        <v>0.22</v>
      </c>
      <c r="K7265" s="134">
        <f>IF('2-E-Communication'!$R$66="no","",ROUND($I7265,4))</f>
        <v>0.22</v>
      </c>
      <c r="L7265" s="134">
        <f>IF('2-E-Communication'!$R$67="no","",ROUND($I7265,4))</f>
        <v>0.22</v>
      </c>
      <c r="M7265" s="134">
        <f>IF('2-E-Communication'!$R$68="no","",ROUND($I7265,4))</f>
        <v>0.22</v>
      </c>
    </row>
    <row r="7266" spans="9:13" x14ac:dyDescent="0.25">
      <c r="I7266" s="134">
        <f t="shared" si="307"/>
        <v>0.22100000000000017</v>
      </c>
      <c r="J7266" s="134">
        <f>IF('2-E-Communication'!$R$65="no","",ROUND($I7266,4))</f>
        <v>0.221</v>
      </c>
      <c r="K7266" s="134">
        <f>IF('2-E-Communication'!$R$66="no","",ROUND($I7266,4))</f>
        <v>0.221</v>
      </c>
      <c r="L7266" s="134">
        <f>IF('2-E-Communication'!$R$67="no","",ROUND($I7266,4))</f>
        <v>0.221</v>
      </c>
      <c r="M7266" s="134">
        <f>IF('2-E-Communication'!$R$68="no","",ROUND($I7266,4))</f>
        <v>0.221</v>
      </c>
    </row>
    <row r="7267" spans="9:13" x14ac:dyDescent="0.25">
      <c r="I7267" s="134">
        <f t="shared" si="307"/>
        <v>0.22200000000000017</v>
      </c>
      <c r="J7267" s="134">
        <f>IF('2-E-Communication'!$R$65="no","",ROUND($I7267,4))</f>
        <v>0.222</v>
      </c>
      <c r="K7267" s="134">
        <f>IF('2-E-Communication'!$R$66="no","",ROUND($I7267,4))</f>
        <v>0.222</v>
      </c>
      <c r="L7267" s="134">
        <f>IF('2-E-Communication'!$R$67="no","",ROUND($I7267,4))</f>
        <v>0.222</v>
      </c>
      <c r="M7267" s="134">
        <f>IF('2-E-Communication'!$R$68="no","",ROUND($I7267,4))</f>
        <v>0.222</v>
      </c>
    </row>
    <row r="7268" spans="9:13" x14ac:dyDescent="0.25">
      <c r="I7268" s="134">
        <f t="shared" si="307"/>
        <v>0.22300000000000017</v>
      </c>
      <c r="J7268" s="134">
        <f>IF('2-E-Communication'!$R$65="no","",ROUND($I7268,4))</f>
        <v>0.223</v>
      </c>
      <c r="K7268" s="134">
        <f>IF('2-E-Communication'!$R$66="no","",ROUND($I7268,4))</f>
        <v>0.223</v>
      </c>
      <c r="L7268" s="134">
        <f>IF('2-E-Communication'!$R$67="no","",ROUND($I7268,4))</f>
        <v>0.223</v>
      </c>
      <c r="M7268" s="134">
        <f>IF('2-E-Communication'!$R$68="no","",ROUND($I7268,4))</f>
        <v>0.223</v>
      </c>
    </row>
    <row r="7269" spans="9:13" x14ac:dyDescent="0.25">
      <c r="I7269" s="134">
        <f t="shared" si="307"/>
        <v>0.22400000000000017</v>
      </c>
      <c r="J7269" s="134">
        <f>IF('2-E-Communication'!$R$65="no","",ROUND($I7269,4))</f>
        <v>0.224</v>
      </c>
      <c r="K7269" s="134">
        <f>IF('2-E-Communication'!$R$66="no","",ROUND($I7269,4))</f>
        <v>0.224</v>
      </c>
      <c r="L7269" s="134">
        <f>IF('2-E-Communication'!$R$67="no","",ROUND($I7269,4))</f>
        <v>0.224</v>
      </c>
      <c r="M7269" s="134">
        <f>IF('2-E-Communication'!$R$68="no","",ROUND($I7269,4))</f>
        <v>0.224</v>
      </c>
    </row>
    <row r="7270" spans="9:13" x14ac:dyDescent="0.25">
      <c r="I7270" s="134">
        <f t="shared" si="307"/>
        <v>0.22500000000000017</v>
      </c>
      <c r="J7270" s="134">
        <f>IF('2-E-Communication'!$R$65="no","",ROUND($I7270,4))</f>
        <v>0.22500000000000001</v>
      </c>
      <c r="K7270" s="134">
        <f>IF('2-E-Communication'!$R$66="no","",ROUND($I7270,4))</f>
        <v>0.22500000000000001</v>
      </c>
      <c r="L7270" s="134">
        <f>IF('2-E-Communication'!$R$67="no","",ROUND($I7270,4))</f>
        <v>0.22500000000000001</v>
      </c>
      <c r="M7270" s="134">
        <f>IF('2-E-Communication'!$R$68="no","",ROUND($I7270,4))</f>
        <v>0.22500000000000001</v>
      </c>
    </row>
    <row r="7271" spans="9:13" x14ac:dyDescent="0.25">
      <c r="I7271" s="134">
        <f t="shared" si="307"/>
        <v>0.22600000000000017</v>
      </c>
      <c r="J7271" s="134">
        <f>IF('2-E-Communication'!$R$65="no","",ROUND($I7271,4))</f>
        <v>0.22600000000000001</v>
      </c>
      <c r="K7271" s="134">
        <f>IF('2-E-Communication'!$R$66="no","",ROUND($I7271,4))</f>
        <v>0.22600000000000001</v>
      </c>
      <c r="L7271" s="134">
        <f>IF('2-E-Communication'!$R$67="no","",ROUND($I7271,4))</f>
        <v>0.22600000000000001</v>
      </c>
      <c r="M7271" s="134">
        <f>IF('2-E-Communication'!$R$68="no","",ROUND($I7271,4))</f>
        <v>0.22600000000000001</v>
      </c>
    </row>
    <row r="7272" spans="9:13" x14ac:dyDescent="0.25">
      <c r="I7272" s="134">
        <f t="shared" si="307"/>
        <v>0.22700000000000017</v>
      </c>
      <c r="J7272" s="134">
        <f>IF('2-E-Communication'!$R$65="no","",ROUND($I7272,4))</f>
        <v>0.22700000000000001</v>
      </c>
      <c r="K7272" s="134">
        <f>IF('2-E-Communication'!$R$66="no","",ROUND($I7272,4))</f>
        <v>0.22700000000000001</v>
      </c>
      <c r="L7272" s="134">
        <f>IF('2-E-Communication'!$R$67="no","",ROUND($I7272,4))</f>
        <v>0.22700000000000001</v>
      </c>
      <c r="M7272" s="134">
        <f>IF('2-E-Communication'!$R$68="no","",ROUND($I7272,4))</f>
        <v>0.22700000000000001</v>
      </c>
    </row>
    <row r="7273" spans="9:13" x14ac:dyDescent="0.25">
      <c r="I7273" s="134">
        <f t="shared" si="307"/>
        <v>0.22800000000000017</v>
      </c>
      <c r="J7273" s="134">
        <f>IF('2-E-Communication'!$R$65="no","",ROUND($I7273,4))</f>
        <v>0.22800000000000001</v>
      </c>
      <c r="K7273" s="134">
        <f>IF('2-E-Communication'!$R$66="no","",ROUND($I7273,4))</f>
        <v>0.22800000000000001</v>
      </c>
      <c r="L7273" s="134">
        <f>IF('2-E-Communication'!$R$67="no","",ROUND($I7273,4))</f>
        <v>0.22800000000000001</v>
      </c>
      <c r="M7273" s="134">
        <f>IF('2-E-Communication'!$R$68="no","",ROUND($I7273,4))</f>
        <v>0.22800000000000001</v>
      </c>
    </row>
    <row r="7274" spans="9:13" x14ac:dyDescent="0.25">
      <c r="I7274" s="134">
        <f t="shared" si="307"/>
        <v>0.22900000000000018</v>
      </c>
      <c r="J7274" s="134">
        <f>IF('2-E-Communication'!$R$65="no","",ROUND($I7274,4))</f>
        <v>0.22900000000000001</v>
      </c>
      <c r="K7274" s="134">
        <f>IF('2-E-Communication'!$R$66="no","",ROUND($I7274,4))</f>
        <v>0.22900000000000001</v>
      </c>
      <c r="L7274" s="134">
        <f>IF('2-E-Communication'!$R$67="no","",ROUND($I7274,4))</f>
        <v>0.22900000000000001</v>
      </c>
      <c r="M7274" s="134">
        <f>IF('2-E-Communication'!$R$68="no","",ROUND($I7274,4))</f>
        <v>0.22900000000000001</v>
      </c>
    </row>
    <row r="7275" spans="9:13" x14ac:dyDescent="0.25">
      <c r="I7275" s="134">
        <f t="shared" si="307"/>
        <v>0.23000000000000018</v>
      </c>
      <c r="J7275" s="134">
        <f>IF('2-E-Communication'!$R$65="no","",ROUND($I7275,4))</f>
        <v>0.23</v>
      </c>
      <c r="K7275" s="134">
        <f>IF('2-E-Communication'!$R$66="no","",ROUND($I7275,4))</f>
        <v>0.23</v>
      </c>
      <c r="L7275" s="134">
        <f>IF('2-E-Communication'!$R$67="no","",ROUND($I7275,4))</f>
        <v>0.23</v>
      </c>
      <c r="M7275" s="134">
        <f>IF('2-E-Communication'!$R$68="no","",ROUND($I7275,4))</f>
        <v>0.23</v>
      </c>
    </row>
    <row r="7276" spans="9:13" x14ac:dyDescent="0.25">
      <c r="I7276" s="134">
        <f t="shared" si="307"/>
        <v>0.23100000000000018</v>
      </c>
      <c r="J7276" s="134">
        <f>IF('2-E-Communication'!$R$65="no","",ROUND($I7276,4))</f>
        <v>0.23100000000000001</v>
      </c>
      <c r="K7276" s="134">
        <f>IF('2-E-Communication'!$R$66="no","",ROUND($I7276,4))</f>
        <v>0.23100000000000001</v>
      </c>
      <c r="L7276" s="134">
        <f>IF('2-E-Communication'!$R$67="no","",ROUND($I7276,4))</f>
        <v>0.23100000000000001</v>
      </c>
      <c r="M7276" s="134">
        <f>IF('2-E-Communication'!$R$68="no","",ROUND($I7276,4))</f>
        <v>0.23100000000000001</v>
      </c>
    </row>
    <row r="7277" spans="9:13" x14ac:dyDescent="0.25">
      <c r="I7277" s="134">
        <f t="shared" si="307"/>
        <v>0.23200000000000018</v>
      </c>
      <c r="J7277" s="134">
        <f>IF('2-E-Communication'!$R$65="no","",ROUND($I7277,4))</f>
        <v>0.23200000000000001</v>
      </c>
      <c r="K7277" s="134">
        <f>IF('2-E-Communication'!$R$66="no","",ROUND($I7277,4))</f>
        <v>0.23200000000000001</v>
      </c>
      <c r="L7277" s="134">
        <f>IF('2-E-Communication'!$R$67="no","",ROUND($I7277,4))</f>
        <v>0.23200000000000001</v>
      </c>
      <c r="M7277" s="134">
        <f>IF('2-E-Communication'!$R$68="no","",ROUND($I7277,4))</f>
        <v>0.23200000000000001</v>
      </c>
    </row>
    <row r="7278" spans="9:13" x14ac:dyDescent="0.25">
      <c r="I7278" s="134">
        <f t="shared" si="307"/>
        <v>0.23300000000000018</v>
      </c>
      <c r="J7278" s="134">
        <f>IF('2-E-Communication'!$R$65="no","",ROUND($I7278,4))</f>
        <v>0.23300000000000001</v>
      </c>
      <c r="K7278" s="134">
        <f>IF('2-E-Communication'!$R$66="no","",ROUND($I7278,4))</f>
        <v>0.23300000000000001</v>
      </c>
      <c r="L7278" s="134">
        <f>IF('2-E-Communication'!$R$67="no","",ROUND($I7278,4))</f>
        <v>0.23300000000000001</v>
      </c>
      <c r="M7278" s="134">
        <f>IF('2-E-Communication'!$R$68="no","",ROUND($I7278,4))</f>
        <v>0.23300000000000001</v>
      </c>
    </row>
    <row r="7279" spans="9:13" x14ac:dyDescent="0.25">
      <c r="I7279" s="134">
        <f t="shared" si="307"/>
        <v>0.23400000000000018</v>
      </c>
      <c r="J7279" s="134">
        <f>IF('2-E-Communication'!$R$65="no","",ROUND($I7279,4))</f>
        <v>0.23400000000000001</v>
      </c>
      <c r="K7279" s="134">
        <f>IF('2-E-Communication'!$R$66="no","",ROUND($I7279,4))</f>
        <v>0.23400000000000001</v>
      </c>
      <c r="L7279" s="134">
        <f>IF('2-E-Communication'!$R$67="no","",ROUND($I7279,4))</f>
        <v>0.23400000000000001</v>
      </c>
      <c r="M7279" s="134">
        <f>IF('2-E-Communication'!$R$68="no","",ROUND($I7279,4))</f>
        <v>0.23400000000000001</v>
      </c>
    </row>
    <row r="7280" spans="9:13" x14ac:dyDescent="0.25">
      <c r="I7280" s="134">
        <f t="shared" si="307"/>
        <v>0.23500000000000018</v>
      </c>
      <c r="J7280" s="134">
        <f>IF('2-E-Communication'!$R$65="no","",ROUND($I7280,4))</f>
        <v>0.23499999999999999</v>
      </c>
      <c r="K7280" s="134">
        <f>IF('2-E-Communication'!$R$66="no","",ROUND($I7280,4))</f>
        <v>0.23499999999999999</v>
      </c>
      <c r="L7280" s="134">
        <f>IF('2-E-Communication'!$R$67="no","",ROUND($I7280,4))</f>
        <v>0.23499999999999999</v>
      </c>
      <c r="M7280" s="134">
        <f>IF('2-E-Communication'!$R$68="no","",ROUND($I7280,4))</f>
        <v>0.23499999999999999</v>
      </c>
    </row>
    <row r="7281" spans="9:13" x14ac:dyDescent="0.25">
      <c r="I7281" s="134">
        <f t="shared" si="307"/>
        <v>0.23600000000000018</v>
      </c>
      <c r="J7281" s="134">
        <f>IF('2-E-Communication'!$R$65="no","",ROUND($I7281,4))</f>
        <v>0.23599999999999999</v>
      </c>
      <c r="K7281" s="134">
        <f>IF('2-E-Communication'!$R$66="no","",ROUND($I7281,4))</f>
        <v>0.23599999999999999</v>
      </c>
      <c r="L7281" s="134">
        <f>IF('2-E-Communication'!$R$67="no","",ROUND($I7281,4))</f>
        <v>0.23599999999999999</v>
      </c>
      <c r="M7281" s="134">
        <f>IF('2-E-Communication'!$R$68="no","",ROUND($I7281,4))</f>
        <v>0.23599999999999999</v>
      </c>
    </row>
    <row r="7282" spans="9:13" x14ac:dyDescent="0.25">
      <c r="I7282" s="134">
        <f t="shared" si="307"/>
        <v>0.23700000000000018</v>
      </c>
      <c r="J7282" s="134">
        <f>IF('2-E-Communication'!$R$65="no","",ROUND($I7282,4))</f>
        <v>0.23699999999999999</v>
      </c>
      <c r="K7282" s="134">
        <f>IF('2-E-Communication'!$R$66="no","",ROUND($I7282,4))</f>
        <v>0.23699999999999999</v>
      </c>
      <c r="L7282" s="134">
        <f>IF('2-E-Communication'!$R$67="no","",ROUND($I7282,4))</f>
        <v>0.23699999999999999</v>
      </c>
      <c r="M7282" s="134">
        <f>IF('2-E-Communication'!$R$68="no","",ROUND($I7282,4))</f>
        <v>0.23699999999999999</v>
      </c>
    </row>
    <row r="7283" spans="9:13" x14ac:dyDescent="0.25">
      <c r="I7283" s="134">
        <f t="shared" si="307"/>
        <v>0.23800000000000018</v>
      </c>
      <c r="J7283" s="134">
        <f>IF('2-E-Communication'!$R$65="no","",ROUND($I7283,4))</f>
        <v>0.23799999999999999</v>
      </c>
      <c r="K7283" s="134">
        <f>IF('2-E-Communication'!$R$66="no","",ROUND($I7283,4))</f>
        <v>0.23799999999999999</v>
      </c>
      <c r="L7283" s="134">
        <f>IF('2-E-Communication'!$R$67="no","",ROUND($I7283,4))</f>
        <v>0.23799999999999999</v>
      </c>
      <c r="M7283" s="134">
        <f>IF('2-E-Communication'!$R$68="no","",ROUND($I7283,4))</f>
        <v>0.23799999999999999</v>
      </c>
    </row>
    <row r="7284" spans="9:13" x14ac:dyDescent="0.25">
      <c r="I7284" s="134">
        <f t="shared" si="307"/>
        <v>0.23900000000000018</v>
      </c>
      <c r="J7284" s="134">
        <f>IF('2-E-Communication'!$R$65="no","",ROUND($I7284,4))</f>
        <v>0.23899999999999999</v>
      </c>
      <c r="K7284" s="134">
        <f>IF('2-E-Communication'!$R$66="no","",ROUND($I7284,4))</f>
        <v>0.23899999999999999</v>
      </c>
      <c r="L7284" s="134">
        <f>IF('2-E-Communication'!$R$67="no","",ROUND($I7284,4))</f>
        <v>0.23899999999999999</v>
      </c>
      <c r="M7284" s="134">
        <f>IF('2-E-Communication'!$R$68="no","",ROUND($I7284,4))</f>
        <v>0.23899999999999999</v>
      </c>
    </row>
    <row r="7285" spans="9:13" x14ac:dyDescent="0.25">
      <c r="I7285" s="134">
        <f t="shared" si="307"/>
        <v>0.24000000000000019</v>
      </c>
      <c r="J7285" s="134">
        <f>IF('2-E-Communication'!$R$65="no","",ROUND($I7285,4))</f>
        <v>0.24</v>
      </c>
      <c r="K7285" s="134">
        <f>IF('2-E-Communication'!$R$66="no","",ROUND($I7285,4))</f>
        <v>0.24</v>
      </c>
      <c r="L7285" s="134">
        <f>IF('2-E-Communication'!$R$67="no","",ROUND($I7285,4))</f>
        <v>0.24</v>
      </c>
      <c r="M7285" s="134">
        <f>IF('2-E-Communication'!$R$68="no","",ROUND($I7285,4))</f>
        <v>0.24</v>
      </c>
    </row>
    <row r="7286" spans="9:13" x14ac:dyDescent="0.25">
      <c r="I7286" s="134">
        <f t="shared" si="307"/>
        <v>0.24100000000000019</v>
      </c>
      <c r="J7286" s="134">
        <f>IF('2-E-Communication'!$R$65="no","",ROUND($I7286,4))</f>
        <v>0.24099999999999999</v>
      </c>
      <c r="K7286" s="134">
        <f>IF('2-E-Communication'!$R$66="no","",ROUND($I7286,4))</f>
        <v>0.24099999999999999</v>
      </c>
      <c r="L7286" s="134">
        <f>IF('2-E-Communication'!$R$67="no","",ROUND($I7286,4))</f>
        <v>0.24099999999999999</v>
      </c>
      <c r="M7286" s="134">
        <f>IF('2-E-Communication'!$R$68="no","",ROUND($I7286,4))</f>
        <v>0.24099999999999999</v>
      </c>
    </row>
    <row r="7287" spans="9:13" x14ac:dyDescent="0.25">
      <c r="I7287" s="134">
        <f t="shared" si="307"/>
        <v>0.24200000000000019</v>
      </c>
      <c r="J7287" s="134">
        <f>IF('2-E-Communication'!$R$65="no","",ROUND($I7287,4))</f>
        <v>0.24199999999999999</v>
      </c>
      <c r="K7287" s="134">
        <f>IF('2-E-Communication'!$R$66="no","",ROUND($I7287,4))</f>
        <v>0.24199999999999999</v>
      </c>
      <c r="L7287" s="134">
        <f>IF('2-E-Communication'!$R$67="no","",ROUND($I7287,4))</f>
        <v>0.24199999999999999</v>
      </c>
      <c r="M7287" s="134">
        <f>IF('2-E-Communication'!$R$68="no","",ROUND($I7287,4))</f>
        <v>0.24199999999999999</v>
      </c>
    </row>
    <row r="7288" spans="9:13" x14ac:dyDescent="0.25">
      <c r="I7288" s="134">
        <f t="shared" si="307"/>
        <v>0.24300000000000019</v>
      </c>
      <c r="J7288" s="134">
        <f>IF('2-E-Communication'!$R$65="no","",ROUND($I7288,4))</f>
        <v>0.24299999999999999</v>
      </c>
      <c r="K7288" s="134">
        <f>IF('2-E-Communication'!$R$66="no","",ROUND($I7288,4))</f>
        <v>0.24299999999999999</v>
      </c>
      <c r="L7288" s="134">
        <f>IF('2-E-Communication'!$R$67="no","",ROUND($I7288,4))</f>
        <v>0.24299999999999999</v>
      </c>
      <c r="M7288" s="134">
        <f>IF('2-E-Communication'!$R$68="no","",ROUND($I7288,4))</f>
        <v>0.24299999999999999</v>
      </c>
    </row>
    <row r="7289" spans="9:13" x14ac:dyDescent="0.25">
      <c r="I7289" s="134">
        <f t="shared" si="307"/>
        <v>0.24400000000000019</v>
      </c>
      <c r="J7289" s="134">
        <f>IF('2-E-Communication'!$R$65="no","",ROUND($I7289,4))</f>
        <v>0.24399999999999999</v>
      </c>
      <c r="K7289" s="134">
        <f>IF('2-E-Communication'!$R$66="no","",ROUND($I7289,4))</f>
        <v>0.24399999999999999</v>
      </c>
      <c r="L7289" s="134">
        <f>IF('2-E-Communication'!$R$67="no","",ROUND($I7289,4))</f>
        <v>0.24399999999999999</v>
      </c>
      <c r="M7289" s="134">
        <f>IF('2-E-Communication'!$R$68="no","",ROUND($I7289,4))</f>
        <v>0.24399999999999999</v>
      </c>
    </row>
    <row r="7290" spans="9:13" x14ac:dyDescent="0.25">
      <c r="I7290" s="134">
        <f t="shared" si="307"/>
        <v>0.24500000000000019</v>
      </c>
      <c r="J7290" s="134">
        <f>IF('2-E-Communication'!$R$65="no","",ROUND($I7290,4))</f>
        <v>0.245</v>
      </c>
      <c r="K7290" s="134">
        <f>IF('2-E-Communication'!$R$66="no","",ROUND($I7290,4))</f>
        <v>0.245</v>
      </c>
      <c r="L7290" s="134">
        <f>IF('2-E-Communication'!$R$67="no","",ROUND($I7290,4))</f>
        <v>0.245</v>
      </c>
      <c r="M7290" s="134">
        <f>IF('2-E-Communication'!$R$68="no","",ROUND($I7290,4))</f>
        <v>0.245</v>
      </c>
    </row>
    <row r="7291" spans="9:13" x14ac:dyDescent="0.25">
      <c r="I7291" s="134">
        <f t="shared" si="307"/>
        <v>0.24600000000000019</v>
      </c>
      <c r="J7291" s="134">
        <f>IF('2-E-Communication'!$R$65="no","",ROUND($I7291,4))</f>
        <v>0.246</v>
      </c>
      <c r="K7291" s="134">
        <f>IF('2-E-Communication'!$R$66="no","",ROUND($I7291,4))</f>
        <v>0.246</v>
      </c>
      <c r="L7291" s="134">
        <f>IF('2-E-Communication'!$R$67="no","",ROUND($I7291,4))</f>
        <v>0.246</v>
      </c>
      <c r="M7291" s="134">
        <f>IF('2-E-Communication'!$R$68="no","",ROUND($I7291,4))</f>
        <v>0.246</v>
      </c>
    </row>
    <row r="7292" spans="9:13" x14ac:dyDescent="0.25">
      <c r="I7292" s="134">
        <f t="shared" si="307"/>
        <v>0.24700000000000019</v>
      </c>
      <c r="J7292" s="134">
        <f>IF('2-E-Communication'!$R$65="no","",ROUND($I7292,4))</f>
        <v>0.247</v>
      </c>
      <c r="K7292" s="134">
        <f>IF('2-E-Communication'!$R$66="no","",ROUND($I7292,4))</f>
        <v>0.247</v>
      </c>
      <c r="L7292" s="134">
        <f>IF('2-E-Communication'!$R$67="no","",ROUND($I7292,4))</f>
        <v>0.247</v>
      </c>
      <c r="M7292" s="134">
        <f>IF('2-E-Communication'!$R$68="no","",ROUND($I7292,4))</f>
        <v>0.247</v>
      </c>
    </row>
    <row r="7293" spans="9:13" x14ac:dyDescent="0.25">
      <c r="I7293" s="134">
        <f t="shared" si="307"/>
        <v>0.24800000000000019</v>
      </c>
      <c r="J7293" s="134">
        <f>IF('2-E-Communication'!$R$65="no","",ROUND($I7293,4))</f>
        <v>0.248</v>
      </c>
      <c r="K7293" s="134">
        <f>IF('2-E-Communication'!$R$66="no","",ROUND($I7293,4))</f>
        <v>0.248</v>
      </c>
      <c r="L7293" s="134">
        <f>IF('2-E-Communication'!$R$67="no","",ROUND($I7293,4))</f>
        <v>0.248</v>
      </c>
      <c r="M7293" s="134">
        <f>IF('2-E-Communication'!$R$68="no","",ROUND($I7293,4))</f>
        <v>0.248</v>
      </c>
    </row>
    <row r="7294" spans="9:13" x14ac:dyDescent="0.25">
      <c r="I7294" s="134">
        <f t="shared" ref="I7294:I7357" si="308">I7293+0.001</f>
        <v>0.24900000000000019</v>
      </c>
      <c r="J7294" s="134">
        <f>IF('2-E-Communication'!$R$65="no","",ROUND($I7294,4))</f>
        <v>0.249</v>
      </c>
      <c r="K7294" s="134">
        <f>IF('2-E-Communication'!$R$66="no","",ROUND($I7294,4))</f>
        <v>0.249</v>
      </c>
      <c r="L7294" s="134">
        <f>IF('2-E-Communication'!$R$67="no","",ROUND($I7294,4))</f>
        <v>0.249</v>
      </c>
      <c r="M7294" s="134">
        <f>IF('2-E-Communication'!$R$68="no","",ROUND($I7294,4))</f>
        <v>0.249</v>
      </c>
    </row>
    <row r="7295" spans="9:13" x14ac:dyDescent="0.25">
      <c r="I7295" s="134">
        <f t="shared" si="308"/>
        <v>0.25000000000000017</v>
      </c>
      <c r="J7295" s="134">
        <f>IF('2-E-Communication'!$R$65="no","",ROUND($I7295,4))</f>
        <v>0.25</v>
      </c>
      <c r="K7295" s="134">
        <f>IF('2-E-Communication'!$R$66="no","",ROUND($I7295,4))</f>
        <v>0.25</v>
      </c>
      <c r="L7295" s="134">
        <f>IF('2-E-Communication'!$R$67="no","",ROUND($I7295,4))</f>
        <v>0.25</v>
      </c>
      <c r="M7295" s="134">
        <f>IF('2-E-Communication'!$R$68="no","",ROUND($I7295,4))</f>
        <v>0.25</v>
      </c>
    </row>
    <row r="7296" spans="9:13" x14ac:dyDescent="0.25">
      <c r="I7296" s="134">
        <f t="shared" si="308"/>
        <v>0.25100000000000017</v>
      </c>
      <c r="J7296" s="134">
        <f>IF('2-E-Communication'!$R$65="no","",ROUND($I7296,4))</f>
        <v>0.251</v>
      </c>
      <c r="K7296" s="134">
        <f>IF('2-E-Communication'!$R$66="no","",ROUND($I7296,4))</f>
        <v>0.251</v>
      </c>
      <c r="L7296" s="134">
        <f>IF('2-E-Communication'!$R$67="no","",ROUND($I7296,4))</f>
        <v>0.251</v>
      </c>
      <c r="M7296" s="134">
        <f>IF('2-E-Communication'!$R$68="no","",ROUND($I7296,4))</f>
        <v>0.251</v>
      </c>
    </row>
    <row r="7297" spans="9:13" x14ac:dyDescent="0.25">
      <c r="I7297" s="134">
        <f t="shared" si="308"/>
        <v>0.25200000000000017</v>
      </c>
      <c r="J7297" s="134">
        <f>IF('2-E-Communication'!$R$65="no","",ROUND($I7297,4))</f>
        <v>0.252</v>
      </c>
      <c r="K7297" s="134">
        <f>IF('2-E-Communication'!$R$66="no","",ROUND($I7297,4))</f>
        <v>0.252</v>
      </c>
      <c r="L7297" s="134">
        <f>IF('2-E-Communication'!$R$67="no","",ROUND($I7297,4))</f>
        <v>0.252</v>
      </c>
      <c r="M7297" s="134">
        <f>IF('2-E-Communication'!$R$68="no","",ROUND($I7297,4))</f>
        <v>0.252</v>
      </c>
    </row>
    <row r="7298" spans="9:13" x14ac:dyDescent="0.25">
      <c r="I7298" s="134">
        <f t="shared" si="308"/>
        <v>0.25300000000000017</v>
      </c>
      <c r="J7298" s="134">
        <f>IF('2-E-Communication'!$R$65="no","",ROUND($I7298,4))</f>
        <v>0.253</v>
      </c>
      <c r="K7298" s="134">
        <f>IF('2-E-Communication'!$R$66="no","",ROUND($I7298,4))</f>
        <v>0.253</v>
      </c>
      <c r="L7298" s="134">
        <f>IF('2-E-Communication'!$R$67="no","",ROUND($I7298,4))</f>
        <v>0.253</v>
      </c>
      <c r="M7298" s="134">
        <f>IF('2-E-Communication'!$R$68="no","",ROUND($I7298,4))</f>
        <v>0.253</v>
      </c>
    </row>
    <row r="7299" spans="9:13" x14ac:dyDescent="0.25">
      <c r="I7299" s="134">
        <f t="shared" si="308"/>
        <v>0.25400000000000017</v>
      </c>
      <c r="J7299" s="134">
        <f>IF('2-E-Communication'!$R$65="no","",ROUND($I7299,4))</f>
        <v>0.254</v>
      </c>
      <c r="K7299" s="134">
        <f>IF('2-E-Communication'!$R$66="no","",ROUND($I7299,4))</f>
        <v>0.254</v>
      </c>
      <c r="L7299" s="134">
        <f>IF('2-E-Communication'!$R$67="no","",ROUND($I7299,4))</f>
        <v>0.254</v>
      </c>
      <c r="M7299" s="134">
        <f>IF('2-E-Communication'!$R$68="no","",ROUND($I7299,4))</f>
        <v>0.254</v>
      </c>
    </row>
    <row r="7300" spans="9:13" x14ac:dyDescent="0.25">
      <c r="I7300" s="134">
        <f t="shared" si="308"/>
        <v>0.25500000000000017</v>
      </c>
      <c r="J7300" s="134">
        <f>IF('2-E-Communication'!$R$65="no","",ROUND($I7300,4))</f>
        <v>0.255</v>
      </c>
      <c r="K7300" s="134">
        <f>IF('2-E-Communication'!$R$66="no","",ROUND($I7300,4))</f>
        <v>0.255</v>
      </c>
      <c r="L7300" s="134">
        <f>IF('2-E-Communication'!$R$67="no","",ROUND($I7300,4))</f>
        <v>0.255</v>
      </c>
      <c r="M7300" s="134">
        <f>IF('2-E-Communication'!$R$68="no","",ROUND($I7300,4))</f>
        <v>0.255</v>
      </c>
    </row>
    <row r="7301" spans="9:13" x14ac:dyDescent="0.25">
      <c r="I7301" s="134">
        <f t="shared" si="308"/>
        <v>0.25600000000000017</v>
      </c>
      <c r="J7301" s="134">
        <f>IF('2-E-Communication'!$R$65="no","",ROUND($I7301,4))</f>
        <v>0.25600000000000001</v>
      </c>
      <c r="K7301" s="134">
        <f>IF('2-E-Communication'!$R$66="no","",ROUND($I7301,4))</f>
        <v>0.25600000000000001</v>
      </c>
      <c r="L7301" s="134">
        <f>IF('2-E-Communication'!$R$67="no","",ROUND($I7301,4))</f>
        <v>0.25600000000000001</v>
      </c>
      <c r="M7301" s="134">
        <f>IF('2-E-Communication'!$R$68="no","",ROUND($I7301,4))</f>
        <v>0.25600000000000001</v>
      </c>
    </row>
    <row r="7302" spans="9:13" x14ac:dyDescent="0.25">
      <c r="I7302" s="134">
        <f t="shared" si="308"/>
        <v>0.25700000000000017</v>
      </c>
      <c r="J7302" s="134">
        <f>IF('2-E-Communication'!$R$65="no","",ROUND($I7302,4))</f>
        <v>0.25700000000000001</v>
      </c>
      <c r="K7302" s="134">
        <f>IF('2-E-Communication'!$R$66="no","",ROUND($I7302,4))</f>
        <v>0.25700000000000001</v>
      </c>
      <c r="L7302" s="134">
        <f>IF('2-E-Communication'!$R$67="no","",ROUND($I7302,4))</f>
        <v>0.25700000000000001</v>
      </c>
      <c r="M7302" s="134">
        <f>IF('2-E-Communication'!$R$68="no","",ROUND($I7302,4))</f>
        <v>0.25700000000000001</v>
      </c>
    </row>
    <row r="7303" spans="9:13" x14ac:dyDescent="0.25">
      <c r="I7303" s="134">
        <f t="shared" si="308"/>
        <v>0.25800000000000017</v>
      </c>
      <c r="J7303" s="134">
        <f>IF('2-E-Communication'!$R$65="no","",ROUND($I7303,4))</f>
        <v>0.25800000000000001</v>
      </c>
      <c r="K7303" s="134">
        <f>IF('2-E-Communication'!$R$66="no","",ROUND($I7303,4))</f>
        <v>0.25800000000000001</v>
      </c>
      <c r="L7303" s="134">
        <f>IF('2-E-Communication'!$R$67="no","",ROUND($I7303,4))</f>
        <v>0.25800000000000001</v>
      </c>
      <c r="M7303" s="134">
        <f>IF('2-E-Communication'!$R$68="no","",ROUND($I7303,4))</f>
        <v>0.25800000000000001</v>
      </c>
    </row>
    <row r="7304" spans="9:13" x14ac:dyDescent="0.25">
      <c r="I7304" s="134">
        <f t="shared" si="308"/>
        <v>0.25900000000000017</v>
      </c>
      <c r="J7304" s="134">
        <f>IF('2-E-Communication'!$R$65="no","",ROUND($I7304,4))</f>
        <v>0.25900000000000001</v>
      </c>
      <c r="K7304" s="134">
        <f>IF('2-E-Communication'!$R$66="no","",ROUND($I7304,4))</f>
        <v>0.25900000000000001</v>
      </c>
      <c r="L7304" s="134">
        <f>IF('2-E-Communication'!$R$67="no","",ROUND($I7304,4))</f>
        <v>0.25900000000000001</v>
      </c>
      <c r="M7304" s="134">
        <f>IF('2-E-Communication'!$R$68="no","",ROUND($I7304,4))</f>
        <v>0.25900000000000001</v>
      </c>
    </row>
    <row r="7305" spans="9:13" x14ac:dyDescent="0.25">
      <c r="I7305" s="134">
        <f t="shared" si="308"/>
        <v>0.26000000000000018</v>
      </c>
      <c r="J7305" s="134">
        <f>IF('2-E-Communication'!$R$65="no","",ROUND($I7305,4))</f>
        <v>0.26</v>
      </c>
      <c r="K7305" s="134">
        <f>IF('2-E-Communication'!$R$66="no","",ROUND($I7305,4))</f>
        <v>0.26</v>
      </c>
      <c r="L7305" s="134">
        <f>IF('2-E-Communication'!$R$67="no","",ROUND($I7305,4))</f>
        <v>0.26</v>
      </c>
      <c r="M7305" s="134">
        <f>IF('2-E-Communication'!$R$68="no","",ROUND($I7305,4))</f>
        <v>0.26</v>
      </c>
    </row>
    <row r="7306" spans="9:13" x14ac:dyDescent="0.25">
      <c r="I7306" s="134">
        <f t="shared" si="308"/>
        <v>0.26100000000000018</v>
      </c>
      <c r="J7306" s="134">
        <f>IF('2-E-Communication'!$R$65="no","",ROUND($I7306,4))</f>
        <v>0.26100000000000001</v>
      </c>
      <c r="K7306" s="134">
        <f>IF('2-E-Communication'!$R$66="no","",ROUND($I7306,4))</f>
        <v>0.26100000000000001</v>
      </c>
      <c r="L7306" s="134">
        <f>IF('2-E-Communication'!$R$67="no","",ROUND($I7306,4))</f>
        <v>0.26100000000000001</v>
      </c>
      <c r="M7306" s="134">
        <f>IF('2-E-Communication'!$R$68="no","",ROUND($I7306,4))</f>
        <v>0.26100000000000001</v>
      </c>
    </row>
    <row r="7307" spans="9:13" x14ac:dyDescent="0.25">
      <c r="I7307" s="134">
        <f t="shared" si="308"/>
        <v>0.26200000000000018</v>
      </c>
      <c r="J7307" s="134">
        <f>IF('2-E-Communication'!$R$65="no","",ROUND($I7307,4))</f>
        <v>0.26200000000000001</v>
      </c>
      <c r="K7307" s="134">
        <f>IF('2-E-Communication'!$R$66="no","",ROUND($I7307,4))</f>
        <v>0.26200000000000001</v>
      </c>
      <c r="L7307" s="134">
        <f>IF('2-E-Communication'!$R$67="no","",ROUND($I7307,4))</f>
        <v>0.26200000000000001</v>
      </c>
      <c r="M7307" s="134">
        <f>IF('2-E-Communication'!$R$68="no","",ROUND($I7307,4))</f>
        <v>0.26200000000000001</v>
      </c>
    </row>
    <row r="7308" spans="9:13" x14ac:dyDescent="0.25">
      <c r="I7308" s="134">
        <f t="shared" si="308"/>
        <v>0.26300000000000018</v>
      </c>
      <c r="J7308" s="134">
        <f>IF('2-E-Communication'!$R$65="no","",ROUND($I7308,4))</f>
        <v>0.26300000000000001</v>
      </c>
      <c r="K7308" s="134">
        <f>IF('2-E-Communication'!$R$66="no","",ROUND($I7308,4))</f>
        <v>0.26300000000000001</v>
      </c>
      <c r="L7308" s="134">
        <f>IF('2-E-Communication'!$R$67="no","",ROUND($I7308,4))</f>
        <v>0.26300000000000001</v>
      </c>
      <c r="M7308" s="134">
        <f>IF('2-E-Communication'!$R$68="no","",ROUND($I7308,4))</f>
        <v>0.26300000000000001</v>
      </c>
    </row>
    <row r="7309" spans="9:13" x14ac:dyDescent="0.25">
      <c r="I7309" s="134">
        <f t="shared" si="308"/>
        <v>0.26400000000000018</v>
      </c>
      <c r="J7309" s="134">
        <f>IF('2-E-Communication'!$R$65="no","",ROUND($I7309,4))</f>
        <v>0.26400000000000001</v>
      </c>
      <c r="K7309" s="134">
        <f>IF('2-E-Communication'!$R$66="no","",ROUND($I7309,4))</f>
        <v>0.26400000000000001</v>
      </c>
      <c r="L7309" s="134">
        <f>IF('2-E-Communication'!$R$67="no","",ROUND($I7309,4))</f>
        <v>0.26400000000000001</v>
      </c>
      <c r="M7309" s="134">
        <f>IF('2-E-Communication'!$R$68="no","",ROUND($I7309,4))</f>
        <v>0.26400000000000001</v>
      </c>
    </row>
    <row r="7310" spans="9:13" x14ac:dyDescent="0.25">
      <c r="I7310" s="134">
        <f t="shared" si="308"/>
        <v>0.26500000000000018</v>
      </c>
      <c r="J7310" s="134">
        <f>IF('2-E-Communication'!$R$65="no","",ROUND($I7310,4))</f>
        <v>0.26500000000000001</v>
      </c>
      <c r="K7310" s="134">
        <f>IF('2-E-Communication'!$R$66="no","",ROUND($I7310,4))</f>
        <v>0.26500000000000001</v>
      </c>
      <c r="L7310" s="134">
        <f>IF('2-E-Communication'!$R$67="no","",ROUND($I7310,4))</f>
        <v>0.26500000000000001</v>
      </c>
      <c r="M7310" s="134">
        <f>IF('2-E-Communication'!$R$68="no","",ROUND($I7310,4))</f>
        <v>0.26500000000000001</v>
      </c>
    </row>
    <row r="7311" spans="9:13" x14ac:dyDescent="0.25">
      <c r="I7311" s="134">
        <f t="shared" si="308"/>
        <v>0.26600000000000018</v>
      </c>
      <c r="J7311" s="134">
        <f>IF('2-E-Communication'!$R$65="no","",ROUND($I7311,4))</f>
        <v>0.26600000000000001</v>
      </c>
      <c r="K7311" s="134">
        <f>IF('2-E-Communication'!$R$66="no","",ROUND($I7311,4))</f>
        <v>0.26600000000000001</v>
      </c>
      <c r="L7311" s="134">
        <f>IF('2-E-Communication'!$R$67="no","",ROUND($I7311,4))</f>
        <v>0.26600000000000001</v>
      </c>
      <c r="M7311" s="134">
        <f>IF('2-E-Communication'!$R$68="no","",ROUND($I7311,4))</f>
        <v>0.26600000000000001</v>
      </c>
    </row>
    <row r="7312" spans="9:13" x14ac:dyDescent="0.25">
      <c r="I7312" s="134">
        <f t="shared" si="308"/>
        <v>0.26700000000000018</v>
      </c>
      <c r="J7312" s="134">
        <f>IF('2-E-Communication'!$R$65="no","",ROUND($I7312,4))</f>
        <v>0.26700000000000002</v>
      </c>
      <c r="K7312" s="134">
        <f>IF('2-E-Communication'!$R$66="no","",ROUND($I7312,4))</f>
        <v>0.26700000000000002</v>
      </c>
      <c r="L7312" s="134">
        <f>IF('2-E-Communication'!$R$67="no","",ROUND($I7312,4))</f>
        <v>0.26700000000000002</v>
      </c>
      <c r="M7312" s="134">
        <f>IF('2-E-Communication'!$R$68="no","",ROUND($I7312,4))</f>
        <v>0.26700000000000002</v>
      </c>
    </row>
    <row r="7313" spans="9:13" x14ac:dyDescent="0.25">
      <c r="I7313" s="134">
        <f t="shared" si="308"/>
        <v>0.26800000000000018</v>
      </c>
      <c r="J7313" s="134">
        <f>IF('2-E-Communication'!$R$65="no","",ROUND($I7313,4))</f>
        <v>0.26800000000000002</v>
      </c>
      <c r="K7313" s="134">
        <f>IF('2-E-Communication'!$R$66="no","",ROUND($I7313,4))</f>
        <v>0.26800000000000002</v>
      </c>
      <c r="L7313" s="134">
        <f>IF('2-E-Communication'!$R$67="no","",ROUND($I7313,4))</f>
        <v>0.26800000000000002</v>
      </c>
      <c r="M7313" s="134">
        <f>IF('2-E-Communication'!$R$68="no","",ROUND($I7313,4))</f>
        <v>0.26800000000000002</v>
      </c>
    </row>
    <row r="7314" spans="9:13" x14ac:dyDescent="0.25">
      <c r="I7314" s="134">
        <f t="shared" si="308"/>
        <v>0.26900000000000018</v>
      </c>
      <c r="J7314" s="134">
        <f>IF('2-E-Communication'!$R$65="no","",ROUND($I7314,4))</f>
        <v>0.26900000000000002</v>
      </c>
      <c r="K7314" s="134">
        <f>IF('2-E-Communication'!$R$66="no","",ROUND($I7314,4))</f>
        <v>0.26900000000000002</v>
      </c>
      <c r="L7314" s="134">
        <f>IF('2-E-Communication'!$R$67="no","",ROUND($I7314,4))</f>
        <v>0.26900000000000002</v>
      </c>
      <c r="M7314" s="134">
        <f>IF('2-E-Communication'!$R$68="no","",ROUND($I7314,4))</f>
        <v>0.26900000000000002</v>
      </c>
    </row>
    <row r="7315" spans="9:13" x14ac:dyDescent="0.25">
      <c r="I7315" s="134">
        <f t="shared" si="308"/>
        <v>0.27000000000000018</v>
      </c>
      <c r="J7315" s="134">
        <f>IF('2-E-Communication'!$R$65="no","",ROUND($I7315,4))</f>
        <v>0.27</v>
      </c>
      <c r="K7315" s="134">
        <f>IF('2-E-Communication'!$R$66="no","",ROUND($I7315,4))</f>
        <v>0.27</v>
      </c>
      <c r="L7315" s="134">
        <f>IF('2-E-Communication'!$R$67="no","",ROUND($I7315,4))</f>
        <v>0.27</v>
      </c>
      <c r="M7315" s="134">
        <f>IF('2-E-Communication'!$R$68="no","",ROUND($I7315,4))</f>
        <v>0.27</v>
      </c>
    </row>
    <row r="7316" spans="9:13" x14ac:dyDescent="0.25">
      <c r="I7316" s="134">
        <f t="shared" si="308"/>
        <v>0.27100000000000019</v>
      </c>
      <c r="J7316" s="134">
        <f>IF('2-E-Communication'!$R$65="no","",ROUND($I7316,4))</f>
        <v>0.27100000000000002</v>
      </c>
      <c r="K7316" s="134">
        <f>IF('2-E-Communication'!$R$66="no","",ROUND($I7316,4))</f>
        <v>0.27100000000000002</v>
      </c>
      <c r="L7316" s="134">
        <f>IF('2-E-Communication'!$R$67="no","",ROUND($I7316,4))</f>
        <v>0.27100000000000002</v>
      </c>
      <c r="M7316" s="134">
        <f>IF('2-E-Communication'!$R$68="no","",ROUND($I7316,4))</f>
        <v>0.27100000000000002</v>
      </c>
    </row>
    <row r="7317" spans="9:13" x14ac:dyDescent="0.25">
      <c r="I7317" s="134">
        <f t="shared" si="308"/>
        <v>0.27200000000000019</v>
      </c>
      <c r="J7317" s="134">
        <f>IF('2-E-Communication'!$R$65="no","",ROUND($I7317,4))</f>
        <v>0.27200000000000002</v>
      </c>
      <c r="K7317" s="134">
        <f>IF('2-E-Communication'!$R$66="no","",ROUND($I7317,4))</f>
        <v>0.27200000000000002</v>
      </c>
      <c r="L7317" s="134">
        <f>IF('2-E-Communication'!$R$67="no","",ROUND($I7317,4))</f>
        <v>0.27200000000000002</v>
      </c>
      <c r="M7317" s="134">
        <f>IF('2-E-Communication'!$R$68="no","",ROUND($I7317,4))</f>
        <v>0.27200000000000002</v>
      </c>
    </row>
    <row r="7318" spans="9:13" x14ac:dyDescent="0.25">
      <c r="I7318" s="134">
        <f t="shared" si="308"/>
        <v>0.27300000000000019</v>
      </c>
      <c r="J7318" s="134">
        <f>IF('2-E-Communication'!$R$65="no","",ROUND($I7318,4))</f>
        <v>0.27300000000000002</v>
      </c>
      <c r="K7318" s="134">
        <f>IF('2-E-Communication'!$R$66="no","",ROUND($I7318,4))</f>
        <v>0.27300000000000002</v>
      </c>
      <c r="L7318" s="134">
        <f>IF('2-E-Communication'!$R$67="no","",ROUND($I7318,4))</f>
        <v>0.27300000000000002</v>
      </c>
      <c r="M7318" s="134">
        <f>IF('2-E-Communication'!$R$68="no","",ROUND($I7318,4))</f>
        <v>0.27300000000000002</v>
      </c>
    </row>
    <row r="7319" spans="9:13" x14ac:dyDescent="0.25">
      <c r="I7319" s="134">
        <f t="shared" si="308"/>
        <v>0.27400000000000019</v>
      </c>
      <c r="J7319" s="134">
        <f>IF('2-E-Communication'!$R$65="no","",ROUND($I7319,4))</f>
        <v>0.27400000000000002</v>
      </c>
      <c r="K7319" s="134">
        <f>IF('2-E-Communication'!$R$66="no","",ROUND($I7319,4))</f>
        <v>0.27400000000000002</v>
      </c>
      <c r="L7319" s="134">
        <f>IF('2-E-Communication'!$R$67="no","",ROUND($I7319,4))</f>
        <v>0.27400000000000002</v>
      </c>
      <c r="M7319" s="134">
        <f>IF('2-E-Communication'!$R$68="no","",ROUND($I7319,4))</f>
        <v>0.27400000000000002</v>
      </c>
    </row>
    <row r="7320" spans="9:13" x14ac:dyDescent="0.25">
      <c r="I7320" s="134">
        <f t="shared" si="308"/>
        <v>0.27500000000000019</v>
      </c>
      <c r="J7320" s="134">
        <f>IF('2-E-Communication'!$R$65="no","",ROUND($I7320,4))</f>
        <v>0.27500000000000002</v>
      </c>
      <c r="K7320" s="134">
        <f>IF('2-E-Communication'!$R$66="no","",ROUND($I7320,4))</f>
        <v>0.27500000000000002</v>
      </c>
      <c r="L7320" s="134">
        <f>IF('2-E-Communication'!$R$67="no","",ROUND($I7320,4))</f>
        <v>0.27500000000000002</v>
      </c>
      <c r="M7320" s="134">
        <f>IF('2-E-Communication'!$R$68="no","",ROUND($I7320,4))</f>
        <v>0.27500000000000002</v>
      </c>
    </row>
    <row r="7321" spans="9:13" x14ac:dyDescent="0.25">
      <c r="I7321" s="134">
        <f t="shared" si="308"/>
        <v>0.27600000000000019</v>
      </c>
      <c r="J7321" s="134">
        <f>IF('2-E-Communication'!$R$65="no","",ROUND($I7321,4))</f>
        <v>0.27600000000000002</v>
      </c>
      <c r="K7321" s="134">
        <f>IF('2-E-Communication'!$R$66="no","",ROUND($I7321,4))</f>
        <v>0.27600000000000002</v>
      </c>
      <c r="L7321" s="134">
        <f>IF('2-E-Communication'!$R$67="no","",ROUND($I7321,4))</f>
        <v>0.27600000000000002</v>
      </c>
      <c r="M7321" s="134">
        <f>IF('2-E-Communication'!$R$68="no","",ROUND($I7321,4))</f>
        <v>0.27600000000000002</v>
      </c>
    </row>
    <row r="7322" spans="9:13" x14ac:dyDescent="0.25">
      <c r="I7322" s="134">
        <f t="shared" si="308"/>
        <v>0.27700000000000019</v>
      </c>
      <c r="J7322" s="134">
        <f>IF('2-E-Communication'!$R$65="no","",ROUND($I7322,4))</f>
        <v>0.27700000000000002</v>
      </c>
      <c r="K7322" s="134">
        <f>IF('2-E-Communication'!$R$66="no","",ROUND($I7322,4))</f>
        <v>0.27700000000000002</v>
      </c>
      <c r="L7322" s="134">
        <f>IF('2-E-Communication'!$R$67="no","",ROUND($I7322,4))</f>
        <v>0.27700000000000002</v>
      </c>
      <c r="M7322" s="134">
        <f>IF('2-E-Communication'!$R$68="no","",ROUND($I7322,4))</f>
        <v>0.27700000000000002</v>
      </c>
    </row>
    <row r="7323" spans="9:13" x14ac:dyDescent="0.25">
      <c r="I7323" s="134">
        <f t="shared" si="308"/>
        <v>0.27800000000000019</v>
      </c>
      <c r="J7323" s="134">
        <f>IF('2-E-Communication'!$R$65="no","",ROUND($I7323,4))</f>
        <v>0.27800000000000002</v>
      </c>
      <c r="K7323" s="134">
        <f>IF('2-E-Communication'!$R$66="no","",ROUND($I7323,4))</f>
        <v>0.27800000000000002</v>
      </c>
      <c r="L7323" s="134">
        <f>IF('2-E-Communication'!$R$67="no","",ROUND($I7323,4))</f>
        <v>0.27800000000000002</v>
      </c>
      <c r="M7323" s="134">
        <f>IF('2-E-Communication'!$R$68="no","",ROUND($I7323,4))</f>
        <v>0.27800000000000002</v>
      </c>
    </row>
    <row r="7324" spans="9:13" x14ac:dyDescent="0.25">
      <c r="I7324" s="134">
        <f t="shared" si="308"/>
        <v>0.27900000000000019</v>
      </c>
      <c r="J7324" s="134">
        <f>IF('2-E-Communication'!$R$65="no","",ROUND($I7324,4))</f>
        <v>0.27900000000000003</v>
      </c>
      <c r="K7324" s="134">
        <f>IF('2-E-Communication'!$R$66="no","",ROUND($I7324,4))</f>
        <v>0.27900000000000003</v>
      </c>
      <c r="L7324" s="134">
        <f>IF('2-E-Communication'!$R$67="no","",ROUND($I7324,4))</f>
        <v>0.27900000000000003</v>
      </c>
      <c r="M7324" s="134">
        <f>IF('2-E-Communication'!$R$68="no","",ROUND($I7324,4))</f>
        <v>0.27900000000000003</v>
      </c>
    </row>
    <row r="7325" spans="9:13" x14ac:dyDescent="0.25">
      <c r="I7325" s="134">
        <f t="shared" si="308"/>
        <v>0.28000000000000019</v>
      </c>
      <c r="J7325" s="134">
        <f>IF('2-E-Communication'!$R$65="no","",ROUND($I7325,4))</f>
        <v>0.28000000000000003</v>
      </c>
      <c r="K7325" s="134">
        <f>IF('2-E-Communication'!$R$66="no","",ROUND($I7325,4))</f>
        <v>0.28000000000000003</v>
      </c>
      <c r="L7325" s="134">
        <f>IF('2-E-Communication'!$R$67="no","",ROUND($I7325,4))</f>
        <v>0.28000000000000003</v>
      </c>
      <c r="M7325" s="134">
        <f>IF('2-E-Communication'!$R$68="no","",ROUND($I7325,4))</f>
        <v>0.28000000000000003</v>
      </c>
    </row>
    <row r="7326" spans="9:13" x14ac:dyDescent="0.25">
      <c r="I7326" s="134">
        <f t="shared" si="308"/>
        <v>0.28100000000000019</v>
      </c>
      <c r="J7326" s="134">
        <f>IF('2-E-Communication'!$R$65="no","",ROUND($I7326,4))</f>
        <v>0.28100000000000003</v>
      </c>
      <c r="K7326" s="134">
        <f>IF('2-E-Communication'!$R$66="no","",ROUND($I7326,4))</f>
        <v>0.28100000000000003</v>
      </c>
      <c r="L7326" s="134">
        <f>IF('2-E-Communication'!$R$67="no","",ROUND($I7326,4))</f>
        <v>0.28100000000000003</v>
      </c>
      <c r="M7326" s="134">
        <f>IF('2-E-Communication'!$R$68="no","",ROUND($I7326,4))</f>
        <v>0.28100000000000003</v>
      </c>
    </row>
    <row r="7327" spans="9:13" x14ac:dyDescent="0.25">
      <c r="I7327" s="134">
        <f t="shared" si="308"/>
        <v>0.28200000000000019</v>
      </c>
      <c r="J7327" s="134">
        <f>IF('2-E-Communication'!$R$65="no","",ROUND($I7327,4))</f>
        <v>0.28199999999999997</v>
      </c>
      <c r="K7327" s="134">
        <f>IF('2-E-Communication'!$R$66="no","",ROUND($I7327,4))</f>
        <v>0.28199999999999997</v>
      </c>
      <c r="L7327" s="134">
        <f>IF('2-E-Communication'!$R$67="no","",ROUND($I7327,4))</f>
        <v>0.28199999999999997</v>
      </c>
      <c r="M7327" s="134">
        <f>IF('2-E-Communication'!$R$68="no","",ROUND($I7327,4))</f>
        <v>0.28199999999999997</v>
      </c>
    </row>
    <row r="7328" spans="9:13" x14ac:dyDescent="0.25">
      <c r="I7328" s="134">
        <f t="shared" si="308"/>
        <v>0.2830000000000002</v>
      </c>
      <c r="J7328" s="134">
        <f>IF('2-E-Communication'!$R$65="no","",ROUND($I7328,4))</f>
        <v>0.28299999999999997</v>
      </c>
      <c r="K7328" s="134">
        <f>IF('2-E-Communication'!$R$66="no","",ROUND($I7328,4))</f>
        <v>0.28299999999999997</v>
      </c>
      <c r="L7328" s="134">
        <f>IF('2-E-Communication'!$R$67="no","",ROUND($I7328,4))</f>
        <v>0.28299999999999997</v>
      </c>
      <c r="M7328" s="134">
        <f>IF('2-E-Communication'!$R$68="no","",ROUND($I7328,4))</f>
        <v>0.28299999999999997</v>
      </c>
    </row>
    <row r="7329" spans="9:13" x14ac:dyDescent="0.25">
      <c r="I7329" s="134">
        <f t="shared" si="308"/>
        <v>0.2840000000000002</v>
      </c>
      <c r="J7329" s="134">
        <f>IF('2-E-Communication'!$R$65="no","",ROUND($I7329,4))</f>
        <v>0.28399999999999997</v>
      </c>
      <c r="K7329" s="134">
        <f>IF('2-E-Communication'!$R$66="no","",ROUND($I7329,4))</f>
        <v>0.28399999999999997</v>
      </c>
      <c r="L7329" s="134">
        <f>IF('2-E-Communication'!$R$67="no","",ROUND($I7329,4))</f>
        <v>0.28399999999999997</v>
      </c>
      <c r="M7329" s="134">
        <f>IF('2-E-Communication'!$R$68="no","",ROUND($I7329,4))</f>
        <v>0.28399999999999997</v>
      </c>
    </row>
    <row r="7330" spans="9:13" x14ac:dyDescent="0.25">
      <c r="I7330" s="134">
        <f t="shared" si="308"/>
        <v>0.2850000000000002</v>
      </c>
      <c r="J7330" s="134">
        <f>IF('2-E-Communication'!$R$65="no","",ROUND($I7330,4))</f>
        <v>0.28499999999999998</v>
      </c>
      <c r="K7330" s="134">
        <f>IF('2-E-Communication'!$R$66="no","",ROUND($I7330,4))</f>
        <v>0.28499999999999998</v>
      </c>
      <c r="L7330" s="134">
        <f>IF('2-E-Communication'!$R$67="no","",ROUND($I7330,4))</f>
        <v>0.28499999999999998</v>
      </c>
      <c r="M7330" s="134">
        <f>IF('2-E-Communication'!$R$68="no","",ROUND($I7330,4))</f>
        <v>0.28499999999999998</v>
      </c>
    </row>
    <row r="7331" spans="9:13" x14ac:dyDescent="0.25">
      <c r="I7331" s="134">
        <f t="shared" si="308"/>
        <v>0.2860000000000002</v>
      </c>
      <c r="J7331" s="134">
        <f>IF('2-E-Communication'!$R$65="no","",ROUND($I7331,4))</f>
        <v>0.28599999999999998</v>
      </c>
      <c r="K7331" s="134">
        <f>IF('2-E-Communication'!$R$66="no","",ROUND($I7331,4))</f>
        <v>0.28599999999999998</v>
      </c>
      <c r="L7331" s="134">
        <f>IF('2-E-Communication'!$R$67="no","",ROUND($I7331,4))</f>
        <v>0.28599999999999998</v>
      </c>
      <c r="M7331" s="134">
        <f>IF('2-E-Communication'!$R$68="no","",ROUND($I7331,4))</f>
        <v>0.28599999999999998</v>
      </c>
    </row>
    <row r="7332" spans="9:13" x14ac:dyDescent="0.25">
      <c r="I7332" s="134">
        <f t="shared" si="308"/>
        <v>0.2870000000000002</v>
      </c>
      <c r="J7332" s="134">
        <f>IF('2-E-Communication'!$R$65="no","",ROUND($I7332,4))</f>
        <v>0.28699999999999998</v>
      </c>
      <c r="K7332" s="134">
        <f>IF('2-E-Communication'!$R$66="no","",ROUND($I7332,4))</f>
        <v>0.28699999999999998</v>
      </c>
      <c r="L7332" s="134">
        <f>IF('2-E-Communication'!$R$67="no","",ROUND($I7332,4))</f>
        <v>0.28699999999999998</v>
      </c>
      <c r="M7332" s="134">
        <f>IF('2-E-Communication'!$R$68="no","",ROUND($I7332,4))</f>
        <v>0.28699999999999998</v>
      </c>
    </row>
    <row r="7333" spans="9:13" x14ac:dyDescent="0.25">
      <c r="I7333" s="134">
        <f t="shared" si="308"/>
        <v>0.2880000000000002</v>
      </c>
      <c r="J7333" s="134">
        <f>IF('2-E-Communication'!$R$65="no","",ROUND($I7333,4))</f>
        <v>0.28799999999999998</v>
      </c>
      <c r="K7333" s="134">
        <f>IF('2-E-Communication'!$R$66="no","",ROUND($I7333,4))</f>
        <v>0.28799999999999998</v>
      </c>
      <c r="L7333" s="134">
        <f>IF('2-E-Communication'!$R$67="no","",ROUND($I7333,4))</f>
        <v>0.28799999999999998</v>
      </c>
      <c r="M7333" s="134">
        <f>IF('2-E-Communication'!$R$68="no","",ROUND($I7333,4))</f>
        <v>0.28799999999999998</v>
      </c>
    </row>
    <row r="7334" spans="9:13" x14ac:dyDescent="0.25">
      <c r="I7334" s="134">
        <f t="shared" si="308"/>
        <v>0.2890000000000002</v>
      </c>
      <c r="J7334" s="134">
        <f>IF('2-E-Communication'!$R$65="no","",ROUND($I7334,4))</f>
        <v>0.28899999999999998</v>
      </c>
      <c r="K7334" s="134">
        <f>IF('2-E-Communication'!$R$66="no","",ROUND($I7334,4))</f>
        <v>0.28899999999999998</v>
      </c>
      <c r="L7334" s="134">
        <f>IF('2-E-Communication'!$R$67="no","",ROUND($I7334,4))</f>
        <v>0.28899999999999998</v>
      </c>
      <c r="M7334" s="134">
        <f>IF('2-E-Communication'!$R$68="no","",ROUND($I7334,4))</f>
        <v>0.28899999999999998</v>
      </c>
    </row>
    <row r="7335" spans="9:13" x14ac:dyDescent="0.25">
      <c r="I7335" s="134">
        <f t="shared" si="308"/>
        <v>0.2900000000000002</v>
      </c>
      <c r="J7335" s="134">
        <f>IF('2-E-Communication'!$R$65="no","",ROUND($I7335,4))</f>
        <v>0.28999999999999998</v>
      </c>
      <c r="K7335" s="134">
        <f>IF('2-E-Communication'!$R$66="no","",ROUND($I7335,4))</f>
        <v>0.28999999999999998</v>
      </c>
      <c r="L7335" s="134">
        <f>IF('2-E-Communication'!$R$67="no","",ROUND($I7335,4))</f>
        <v>0.28999999999999998</v>
      </c>
      <c r="M7335" s="134">
        <f>IF('2-E-Communication'!$R$68="no","",ROUND($I7335,4))</f>
        <v>0.28999999999999998</v>
      </c>
    </row>
    <row r="7336" spans="9:13" x14ac:dyDescent="0.25">
      <c r="I7336" s="134">
        <f t="shared" si="308"/>
        <v>0.2910000000000002</v>
      </c>
      <c r="J7336" s="134">
        <f>IF('2-E-Communication'!$R$65="no","",ROUND($I7336,4))</f>
        <v>0.29099999999999998</v>
      </c>
      <c r="K7336" s="134">
        <f>IF('2-E-Communication'!$R$66="no","",ROUND($I7336,4))</f>
        <v>0.29099999999999998</v>
      </c>
      <c r="L7336" s="134">
        <f>IF('2-E-Communication'!$R$67="no","",ROUND($I7336,4))</f>
        <v>0.29099999999999998</v>
      </c>
      <c r="M7336" s="134">
        <f>IF('2-E-Communication'!$R$68="no","",ROUND($I7336,4))</f>
        <v>0.29099999999999998</v>
      </c>
    </row>
    <row r="7337" spans="9:13" x14ac:dyDescent="0.25">
      <c r="I7337" s="134">
        <f t="shared" si="308"/>
        <v>0.2920000000000002</v>
      </c>
      <c r="J7337" s="134">
        <f>IF('2-E-Communication'!$R$65="no","",ROUND($I7337,4))</f>
        <v>0.29199999999999998</v>
      </c>
      <c r="K7337" s="134">
        <f>IF('2-E-Communication'!$R$66="no","",ROUND($I7337,4))</f>
        <v>0.29199999999999998</v>
      </c>
      <c r="L7337" s="134">
        <f>IF('2-E-Communication'!$R$67="no","",ROUND($I7337,4))</f>
        <v>0.29199999999999998</v>
      </c>
      <c r="M7337" s="134">
        <f>IF('2-E-Communication'!$R$68="no","",ROUND($I7337,4))</f>
        <v>0.29199999999999998</v>
      </c>
    </row>
    <row r="7338" spans="9:13" x14ac:dyDescent="0.25">
      <c r="I7338" s="134">
        <f t="shared" si="308"/>
        <v>0.2930000000000002</v>
      </c>
      <c r="J7338" s="134">
        <f>IF('2-E-Communication'!$R$65="no","",ROUND($I7338,4))</f>
        <v>0.29299999999999998</v>
      </c>
      <c r="K7338" s="134">
        <f>IF('2-E-Communication'!$R$66="no","",ROUND($I7338,4))</f>
        <v>0.29299999999999998</v>
      </c>
      <c r="L7338" s="134">
        <f>IF('2-E-Communication'!$R$67="no","",ROUND($I7338,4))</f>
        <v>0.29299999999999998</v>
      </c>
      <c r="M7338" s="134">
        <f>IF('2-E-Communication'!$R$68="no","",ROUND($I7338,4))</f>
        <v>0.29299999999999998</v>
      </c>
    </row>
    <row r="7339" spans="9:13" x14ac:dyDescent="0.25">
      <c r="I7339" s="134">
        <f t="shared" si="308"/>
        <v>0.29400000000000021</v>
      </c>
      <c r="J7339" s="134">
        <f>IF('2-E-Communication'!$R$65="no","",ROUND($I7339,4))</f>
        <v>0.29399999999999998</v>
      </c>
      <c r="K7339" s="134">
        <f>IF('2-E-Communication'!$R$66="no","",ROUND($I7339,4))</f>
        <v>0.29399999999999998</v>
      </c>
      <c r="L7339" s="134">
        <f>IF('2-E-Communication'!$R$67="no","",ROUND($I7339,4))</f>
        <v>0.29399999999999998</v>
      </c>
      <c r="M7339" s="134">
        <f>IF('2-E-Communication'!$R$68="no","",ROUND($I7339,4))</f>
        <v>0.29399999999999998</v>
      </c>
    </row>
    <row r="7340" spans="9:13" x14ac:dyDescent="0.25">
      <c r="I7340" s="134">
        <f t="shared" si="308"/>
        <v>0.29500000000000021</v>
      </c>
      <c r="J7340" s="134">
        <f>IF('2-E-Communication'!$R$65="no","",ROUND($I7340,4))</f>
        <v>0.29499999999999998</v>
      </c>
      <c r="K7340" s="134">
        <f>IF('2-E-Communication'!$R$66="no","",ROUND($I7340,4))</f>
        <v>0.29499999999999998</v>
      </c>
      <c r="L7340" s="134">
        <f>IF('2-E-Communication'!$R$67="no","",ROUND($I7340,4))</f>
        <v>0.29499999999999998</v>
      </c>
      <c r="M7340" s="134">
        <f>IF('2-E-Communication'!$R$68="no","",ROUND($I7340,4))</f>
        <v>0.29499999999999998</v>
      </c>
    </row>
    <row r="7341" spans="9:13" x14ac:dyDescent="0.25">
      <c r="I7341" s="134">
        <f t="shared" si="308"/>
        <v>0.29600000000000021</v>
      </c>
      <c r="J7341" s="134">
        <f>IF('2-E-Communication'!$R$65="no","",ROUND($I7341,4))</f>
        <v>0.29599999999999999</v>
      </c>
      <c r="K7341" s="134">
        <f>IF('2-E-Communication'!$R$66="no","",ROUND($I7341,4))</f>
        <v>0.29599999999999999</v>
      </c>
      <c r="L7341" s="134">
        <f>IF('2-E-Communication'!$R$67="no","",ROUND($I7341,4))</f>
        <v>0.29599999999999999</v>
      </c>
      <c r="M7341" s="134">
        <f>IF('2-E-Communication'!$R$68="no","",ROUND($I7341,4))</f>
        <v>0.29599999999999999</v>
      </c>
    </row>
    <row r="7342" spans="9:13" x14ac:dyDescent="0.25">
      <c r="I7342" s="134">
        <f t="shared" si="308"/>
        <v>0.29700000000000021</v>
      </c>
      <c r="J7342" s="134">
        <f>IF('2-E-Communication'!$R$65="no","",ROUND($I7342,4))</f>
        <v>0.29699999999999999</v>
      </c>
      <c r="K7342" s="134">
        <f>IF('2-E-Communication'!$R$66="no","",ROUND($I7342,4))</f>
        <v>0.29699999999999999</v>
      </c>
      <c r="L7342" s="134">
        <f>IF('2-E-Communication'!$R$67="no","",ROUND($I7342,4))</f>
        <v>0.29699999999999999</v>
      </c>
      <c r="M7342" s="134">
        <f>IF('2-E-Communication'!$R$68="no","",ROUND($I7342,4))</f>
        <v>0.29699999999999999</v>
      </c>
    </row>
    <row r="7343" spans="9:13" x14ac:dyDescent="0.25">
      <c r="I7343" s="134">
        <f t="shared" si="308"/>
        <v>0.29800000000000021</v>
      </c>
      <c r="J7343" s="134">
        <f>IF('2-E-Communication'!$R$65="no","",ROUND($I7343,4))</f>
        <v>0.29799999999999999</v>
      </c>
      <c r="K7343" s="134">
        <f>IF('2-E-Communication'!$R$66="no","",ROUND($I7343,4))</f>
        <v>0.29799999999999999</v>
      </c>
      <c r="L7343" s="134">
        <f>IF('2-E-Communication'!$R$67="no","",ROUND($I7343,4))</f>
        <v>0.29799999999999999</v>
      </c>
      <c r="M7343" s="134">
        <f>IF('2-E-Communication'!$R$68="no","",ROUND($I7343,4))</f>
        <v>0.29799999999999999</v>
      </c>
    </row>
    <row r="7344" spans="9:13" x14ac:dyDescent="0.25">
      <c r="I7344" s="134">
        <f t="shared" si="308"/>
        <v>0.29900000000000021</v>
      </c>
      <c r="J7344" s="134">
        <f>IF('2-E-Communication'!$R$65="no","",ROUND($I7344,4))</f>
        <v>0.29899999999999999</v>
      </c>
      <c r="K7344" s="134">
        <f>IF('2-E-Communication'!$R$66="no","",ROUND($I7344,4))</f>
        <v>0.29899999999999999</v>
      </c>
      <c r="L7344" s="134">
        <f>IF('2-E-Communication'!$R$67="no","",ROUND($I7344,4))</f>
        <v>0.29899999999999999</v>
      </c>
      <c r="M7344" s="134">
        <f>IF('2-E-Communication'!$R$68="no","",ROUND($I7344,4))</f>
        <v>0.29899999999999999</v>
      </c>
    </row>
    <row r="7345" spans="9:13" x14ac:dyDescent="0.25">
      <c r="I7345" s="134">
        <f t="shared" si="308"/>
        <v>0.30000000000000021</v>
      </c>
      <c r="J7345" s="134">
        <f>IF('2-E-Communication'!$R$65="no","",ROUND($I7345,4))</f>
        <v>0.3</v>
      </c>
      <c r="K7345" s="134">
        <f>IF('2-E-Communication'!$R$66="no","",ROUND($I7345,4))</f>
        <v>0.3</v>
      </c>
      <c r="L7345" s="134">
        <f>IF('2-E-Communication'!$R$67="no","",ROUND($I7345,4))</f>
        <v>0.3</v>
      </c>
      <c r="M7345" s="134">
        <f>IF('2-E-Communication'!$R$68="no","",ROUND($I7345,4))</f>
        <v>0.3</v>
      </c>
    </row>
    <row r="7346" spans="9:13" x14ac:dyDescent="0.25">
      <c r="I7346" s="134">
        <f t="shared" si="308"/>
        <v>0.30100000000000021</v>
      </c>
      <c r="J7346" s="134">
        <f>IF('2-E-Communication'!$R$65="no","",ROUND($I7346,4))</f>
        <v>0.30099999999999999</v>
      </c>
      <c r="K7346" s="134">
        <f>IF('2-E-Communication'!$R$66="no","",ROUND($I7346,4))</f>
        <v>0.30099999999999999</v>
      </c>
      <c r="L7346" s="134">
        <f>IF('2-E-Communication'!$R$67="no","",ROUND($I7346,4))</f>
        <v>0.30099999999999999</v>
      </c>
      <c r="M7346" s="134">
        <f>IF('2-E-Communication'!$R$68="no","",ROUND($I7346,4))</f>
        <v>0.30099999999999999</v>
      </c>
    </row>
    <row r="7347" spans="9:13" x14ac:dyDescent="0.25">
      <c r="I7347" s="134">
        <f t="shared" si="308"/>
        <v>0.30200000000000021</v>
      </c>
      <c r="J7347" s="134">
        <f>IF('2-E-Communication'!$R$65="no","",ROUND($I7347,4))</f>
        <v>0.30199999999999999</v>
      </c>
      <c r="K7347" s="134">
        <f>IF('2-E-Communication'!$R$66="no","",ROUND($I7347,4))</f>
        <v>0.30199999999999999</v>
      </c>
      <c r="L7347" s="134">
        <f>IF('2-E-Communication'!$R$67="no","",ROUND($I7347,4))</f>
        <v>0.30199999999999999</v>
      </c>
      <c r="M7347" s="134">
        <f>IF('2-E-Communication'!$R$68="no","",ROUND($I7347,4))</f>
        <v>0.30199999999999999</v>
      </c>
    </row>
    <row r="7348" spans="9:13" x14ac:dyDescent="0.25">
      <c r="I7348" s="134">
        <f t="shared" si="308"/>
        <v>0.30300000000000021</v>
      </c>
      <c r="J7348" s="134">
        <f>IF('2-E-Communication'!$R$65="no","",ROUND($I7348,4))</f>
        <v>0.30299999999999999</v>
      </c>
      <c r="K7348" s="134">
        <f>IF('2-E-Communication'!$R$66="no","",ROUND($I7348,4))</f>
        <v>0.30299999999999999</v>
      </c>
      <c r="L7348" s="134">
        <f>IF('2-E-Communication'!$R$67="no","",ROUND($I7348,4))</f>
        <v>0.30299999999999999</v>
      </c>
      <c r="M7348" s="134">
        <f>IF('2-E-Communication'!$R$68="no","",ROUND($I7348,4))</f>
        <v>0.30299999999999999</v>
      </c>
    </row>
    <row r="7349" spans="9:13" x14ac:dyDescent="0.25">
      <c r="I7349" s="134">
        <f t="shared" si="308"/>
        <v>0.30400000000000021</v>
      </c>
      <c r="J7349" s="134">
        <f>IF('2-E-Communication'!$R$65="no","",ROUND($I7349,4))</f>
        <v>0.30399999999999999</v>
      </c>
      <c r="K7349" s="134">
        <f>IF('2-E-Communication'!$R$66="no","",ROUND($I7349,4))</f>
        <v>0.30399999999999999</v>
      </c>
      <c r="L7349" s="134">
        <f>IF('2-E-Communication'!$R$67="no","",ROUND($I7349,4))</f>
        <v>0.30399999999999999</v>
      </c>
      <c r="M7349" s="134">
        <f>IF('2-E-Communication'!$R$68="no","",ROUND($I7349,4))</f>
        <v>0.30399999999999999</v>
      </c>
    </row>
    <row r="7350" spans="9:13" x14ac:dyDescent="0.25">
      <c r="I7350" s="134">
        <f t="shared" si="308"/>
        <v>0.30500000000000022</v>
      </c>
      <c r="J7350" s="134">
        <f>IF('2-E-Communication'!$R$65="no","",ROUND($I7350,4))</f>
        <v>0.30499999999999999</v>
      </c>
      <c r="K7350" s="134">
        <f>IF('2-E-Communication'!$R$66="no","",ROUND($I7350,4))</f>
        <v>0.30499999999999999</v>
      </c>
      <c r="L7350" s="134">
        <f>IF('2-E-Communication'!$R$67="no","",ROUND($I7350,4))</f>
        <v>0.30499999999999999</v>
      </c>
      <c r="M7350" s="134">
        <f>IF('2-E-Communication'!$R$68="no","",ROUND($I7350,4))</f>
        <v>0.30499999999999999</v>
      </c>
    </row>
    <row r="7351" spans="9:13" x14ac:dyDescent="0.25">
      <c r="I7351" s="134">
        <f t="shared" si="308"/>
        <v>0.30600000000000022</v>
      </c>
      <c r="J7351" s="134">
        <f>IF('2-E-Communication'!$R$65="no","",ROUND($I7351,4))</f>
        <v>0.30599999999999999</v>
      </c>
      <c r="K7351" s="134">
        <f>IF('2-E-Communication'!$R$66="no","",ROUND($I7351,4))</f>
        <v>0.30599999999999999</v>
      </c>
      <c r="L7351" s="134">
        <f>IF('2-E-Communication'!$R$67="no","",ROUND($I7351,4))</f>
        <v>0.30599999999999999</v>
      </c>
      <c r="M7351" s="134">
        <f>IF('2-E-Communication'!$R$68="no","",ROUND($I7351,4))</f>
        <v>0.30599999999999999</v>
      </c>
    </row>
    <row r="7352" spans="9:13" x14ac:dyDescent="0.25">
      <c r="I7352" s="134">
        <f t="shared" si="308"/>
        <v>0.30700000000000022</v>
      </c>
      <c r="J7352" s="134">
        <f>IF('2-E-Communication'!$R$65="no","",ROUND($I7352,4))</f>
        <v>0.307</v>
      </c>
      <c r="K7352" s="134">
        <f>IF('2-E-Communication'!$R$66="no","",ROUND($I7352,4))</f>
        <v>0.307</v>
      </c>
      <c r="L7352" s="134">
        <f>IF('2-E-Communication'!$R$67="no","",ROUND($I7352,4))</f>
        <v>0.307</v>
      </c>
      <c r="M7352" s="134">
        <f>IF('2-E-Communication'!$R$68="no","",ROUND($I7352,4))</f>
        <v>0.307</v>
      </c>
    </row>
    <row r="7353" spans="9:13" x14ac:dyDescent="0.25">
      <c r="I7353" s="134">
        <f t="shared" si="308"/>
        <v>0.30800000000000022</v>
      </c>
      <c r="J7353" s="134">
        <f>IF('2-E-Communication'!$R$65="no","",ROUND($I7353,4))</f>
        <v>0.308</v>
      </c>
      <c r="K7353" s="134">
        <f>IF('2-E-Communication'!$R$66="no","",ROUND($I7353,4))</f>
        <v>0.308</v>
      </c>
      <c r="L7353" s="134">
        <f>IF('2-E-Communication'!$R$67="no","",ROUND($I7353,4))</f>
        <v>0.308</v>
      </c>
      <c r="M7353" s="134">
        <f>IF('2-E-Communication'!$R$68="no","",ROUND($I7353,4))</f>
        <v>0.308</v>
      </c>
    </row>
    <row r="7354" spans="9:13" x14ac:dyDescent="0.25">
      <c r="I7354" s="134">
        <f t="shared" si="308"/>
        <v>0.30900000000000022</v>
      </c>
      <c r="J7354" s="134">
        <f>IF('2-E-Communication'!$R$65="no","",ROUND($I7354,4))</f>
        <v>0.309</v>
      </c>
      <c r="K7354" s="134">
        <f>IF('2-E-Communication'!$R$66="no","",ROUND($I7354,4))</f>
        <v>0.309</v>
      </c>
      <c r="L7354" s="134">
        <f>IF('2-E-Communication'!$R$67="no","",ROUND($I7354,4))</f>
        <v>0.309</v>
      </c>
      <c r="M7354" s="134">
        <f>IF('2-E-Communication'!$R$68="no","",ROUND($I7354,4))</f>
        <v>0.309</v>
      </c>
    </row>
    <row r="7355" spans="9:13" x14ac:dyDescent="0.25">
      <c r="I7355" s="134">
        <f t="shared" si="308"/>
        <v>0.31000000000000022</v>
      </c>
      <c r="J7355" s="134">
        <f>IF('2-E-Communication'!$R$65="no","",ROUND($I7355,4))</f>
        <v>0.31</v>
      </c>
      <c r="K7355" s="134">
        <f>IF('2-E-Communication'!$R$66="no","",ROUND($I7355,4))</f>
        <v>0.31</v>
      </c>
      <c r="L7355" s="134">
        <f>IF('2-E-Communication'!$R$67="no","",ROUND($I7355,4))</f>
        <v>0.31</v>
      </c>
      <c r="M7355" s="134">
        <f>IF('2-E-Communication'!$R$68="no","",ROUND($I7355,4))</f>
        <v>0.31</v>
      </c>
    </row>
    <row r="7356" spans="9:13" x14ac:dyDescent="0.25">
      <c r="I7356" s="134">
        <f t="shared" si="308"/>
        <v>0.31100000000000022</v>
      </c>
      <c r="J7356" s="134">
        <f>IF('2-E-Communication'!$R$65="no","",ROUND($I7356,4))</f>
        <v>0.311</v>
      </c>
      <c r="K7356" s="134">
        <f>IF('2-E-Communication'!$R$66="no","",ROUND($I7356,4))</f>
        <v>0.311</v>
      </c>
      <c r="L7356" s="134">
        <f>IF('2-E-Communication'!$R$67="no","",ROUND($I7356,4))</f>
        <v>0.311</v>
      </c>
      <c r="M7356" s="134">
        <f>IF('2-E-Communication'!$R$68="no","",ROUND($I7356,4))</f>
        <v>0.311</v>
      </c>
    </row>
    <row r="7357" spans="9:13" x14ac:dyDescent="0.25">
      <c r="I7357" s="134">
        <f t="shared" si="308"/>
        <v>0.31200000000000022</v>
      </c>
      <c r="J7357" s="134">
        <f>IF('2-E-Communication'!$R$65="no","",ROUND($I7357,4))</f>
        <v>0.312</v>
      </c>
      <c r="K7357" s="134">
        <f>IF('2-E-Communication'!$R$66="no","",ROUND($I7357,4))</f>
        <v>0.312</v>
      </c>
      <c r="L7357" s="134">
        <f>IF('2-E-Communication'!$R$67="no","",ROUND($I7357,4))</f>
        <v>0.312</v>
      </c>
      <c r="M7357" s="134">
        <f>IF('2-E-Communication'!$R$68="no","",ROUND($I7357,4))</f>
        <v>0.312</v>
      </c>
    </row>
    <row r="7358" spans="9:13" x14ac:dyDescent="0.25">
      <c r="I7358" s="134">
        <f t="shared" ref="I7358:I7421" si="309">I7357+0.001</f>
        <v>0.31300000000000022</v>
      </c>
      <c r="J7358" s="134">
        <f>IF('2-E-Communication'!$R$65="no","",ROUND($I7358,4))</f>
        <v>0.313</v>
      </c>
      <c r="K7358" s="134">
        <f>IF('2-E-Communication'!$R$66="no","",ROUND($I7358,4))</f>
        <v>0.313</v>
      </c>
      <c r="L7358" s="134">
        <f>IF('2-E-Communication'!$R$67="no","",ROUND($I7358,4))</f>
        <v>0.313</v>
      </c>
      <c r="M7358" s="134">
        <f>IF('2-E-Communication'!$R$68="no","",ROUND($I7358,4))</f>
        <v>0.313</v>
      </c>
    </row>
    <row r="7359" spans="9:13" x14ac:dyDescent="0.25">
      <c r="I7359" s="134">
        <f t="shared" si="309"/>
        <v>0.31400000000000022</v>
      </c>
      <c r="J7359" s="134">
        <f>IF('2-E-Communication'!$R$65="no","",ROUND($I7359,4))</f>
        <v>0.314</v>
      </c>
      <c r="K7359" s="134">
        <f>IF('2-E-Communication'!$R$66="no","",ROUND($I7359,4))</f>
        <v>0.314</v>
      </c>
      <c r="L7359" s="134">
        <f>IF('2-E-Communication'!$R$67="no","",ROUND($I7359,4))</f>
        <v>0.314</v>
      </c>
      <c r="M7359" s="134">
        <f>IF('2-E-Communication'!$R$68="no","",ROUND($I7359,4))</f>
        <v>0.314</v>
      </c>
    </row>
    <row r="7360" spans="9:13" x14ac:dyDescent="0.25">
      <c r="I7360" s="134">
        <f t="shared" si="309"/>
        <v>0.31500000000000022</v>
      </c>
      <c r="J7360" s="134">
        <f>IF('2-E-Communication'!$R$65="no","",ROUND($I7360,4))</f>
        <v>0.315</v>
      </c>
      <c r="K7360" s="134">
        <f>IF('2-E-Communication'!$R$66="no","",ROUND($I7360,4))</f>
        <v>0.315</v>
      </c>
      <c r="L7360" s="134">
        <f>IF('2-E-Communication'!$R$67="no","",ROUND($I7360,4))</f>
        <v>0.315</v>
      </c>
      <c r="M7360" s="134">
        <f>IF('2-E-Communication'!$R$68="no","",ROUND($I7360,4))</f>
        <v>0.315</v>
      </c>
    </row>
    <row r="7361" spans="9:13" x14ac:dyDescent="0.25">
      <c r="I7361" s="134">
        <f t="shared" si="309"/>
        <v>0.31600000000000023</v>
      </c>
      <c r="J7361" s="134">
        <f>IF('2-E-Communication'!$R$65="no","",ROUND($I7361,4))</f>
        <v>0.316</v>
      </c>
      <c r="K7361" s="134">
        <f>IF('2-E-Communication'!$R$66="no","",ROUND($I7361,4))</f>
        <v>0.316</v>
      </c>
      <c r="L7361" s="134">
        <f>IF('2-E-Communication'!$R$67="no","",ROUND($I7361,4))</f>
        <v>0.316</v>
      </c>
      <c r="M7361" s="134">
        <f>IF('2-E-Communication'!$R$68="no","",ROUND($I7361,4))</f>
        <v>0.316</v>
      </c>
    </row>
    <row r="7362" spans="9:13" x14ac:dyDescent="0.25">
      <c r="I7362" s="134">
        <f t="shared" si="309"/>
        <v>0.31700000000000023</v>
      </c>
      <c r="J7362" s="134">
        <f>IF('2-E-Communication'!$R$65="no","",ROUND($I7362,4))</f>
        <v>0.317</v>
      </c>
      <c r="K7362" s="134">
        <f>IF('2-E-Communication'!$R$66="no","",ROUND($I7362,4))</f>
        <v>0.317</v>
      </c>
      <c r="L7362" s="134">
        <f>IF('2-E-Communication'!$R$67="no","",ROUND($I7362,4))</f>
        <v>0.317</v>
      </c>
      <c r="M7362" s="134">
        <f>IF('2-E-Communication'!$R$68="no","",ROUND($I7362,4))</f>
        <v>0.317</v>
      </c>
    </row>
    <row r="7363" spans="9:13" x14ac:dyDescent="0.25">
      <c r="I7363" s="134">
        <f t="shared" si="309"/>
        <v>0.31800000000000023</v>
      </c>
      <c r="J7363" s="134">
        <f>IF('2-E-Communication'!$R$65="no","",ROUND($I7363,4))</f>
        <v>0.318</v>
      </c>
      <c r="K7363" s="134">
        <f>IF('2-E-Communication'!$R$66="no","",ROUND($I7363,4))</f>
        <v>0.318</v>
      </c>
      <c r="L7363" s="134">
        <f>IF('2-E-Communication'!$R$67="no","",ROUND($I7363,4))</f>
        <v>0.318</v>
      </c>
      <c r="M7363" s="134">
        <f>IF('2-E-Communication'!$R$68="no","",ROUND($I7363,4))</f>
        <v>0.318</v>
      </c>
    </row>
    <row r="7364" spans="9:13" x14ac:dyDescent="0.25">
      <c r="I7364" s="134">
        <f t="shared" si="309"/>
        <v>0.31900000000000023</v>
      </c>
      <c r="J7364" s="134">
        <f>IF('2-E-Communication'!$R$65="no","",ROUND($I7364,4))</f>
        <v>0.31900000000000001</v>
      </c>
      <c r="K7364" s="134">
        <f>IF('2-E-Communication'!$R$66="no","",ROUND($I7364,4))</f>
        <v>0.31900000000000001</v>
      </c>
      <c r="L7364" s="134">
        <f>IF('2-E-Communication'!$R$67="no","",ROUND($I7364,4))</f>
        <v>0.31900000000000001</v>
      </c>
      <c r="M7364" s="134">
        <f>IF('2-E-Communication'!$R$68="no","",ROUND($I7364,4))</f>
        <v>0.31900000000000001</v>
      </c>
    </row>
    <row r="7365" spans="9:13" x14ac:dyDescent="0.25">
      <c r="I7365" s="134">
        <f t="shared" si="309"/>
        <v>0.32000000000000023</v>
      </c>
      <c r="J7365" s="134">
        <f>IF('2-E-Communication'!$R$65="no","",ROUND($I7365,4))</f>
        <v>0.32</v>
      </c>
      <c r="K7365" s="134">
        <f>IF('2-E-Communication'!$R$66="no","",ROUND($I7365,4))</f>
        <v>0.32</v>
      </c>
      <c r="L7365" s="134">
        <f>IF('2-E-Communication'!$R$67="no","",ROUND($I7365,4))</f>
        <v>0.32</v>
      </c>
      <c r="M7365" s="134">
        <f>IF('2-E-Communication'!$R$68="no","",ROUND($I7365,4))</f>
        <v>0.32</v>
      </c>
    </row>
    <row r="7366" spans="9:13" x14ac:dyDescent="0.25">
      <c r="I7366" s="134">
        <f t="shared" si="309"/>
        <v>0.32100000000000023</v>
      </c>
      <c r="J7366" s="134">
        <f>IF('2-E-Communication'!$R$65="no","",ROUND($I7366,4))</f>
        <v>0.32100000000000001</v>
      </c>
      <c r="K7366" s="134">
        <f>IF('2-E-Communication'!$R$66="no","",ROUND($I7366,4))</f>
        <v>0.32100000000000001</v>
      </c>
      <c r="L7366" s="134">
        <f>IF('2-E-Communication'!$R$67="no","",ROUND($I7366,4))</f>
        <v>0.32100000000000001</v>
      </c>
      <c r="M7366" s="134">
        <f>IF('2-E-Communication'!$R$68="no","",ROUND($I7366,4))</f>
        <v>0.32100000000000001</v>
      </c>
    </row>
    <row r="7367" spans="9:13" x14ac:dyDescent="0.25">
      <c r="I7367" s="134">
        <f t="shared" si="309"/>
        <v>0.32200000000000023</v>
      </c>
      <c r="J7367" s="134">
        <f>IF('2-E-Communication'!$R$65="no","",ROUND($I7367,4))</f>
        <v>0.32200000000000001</v>
      </c>
      <c r="K7367" s="134">
        <f>IF('2-E-Communication'!$R$66="no","",ROUND($I7367,4))</f>
        <v>0.32200000000000001</v>
      </c>
      <c r="L7367" s="134">
        <f>IF('2-E-Communication'!$R$67="no","",ROUND($I7367,4))</f>
        <v>0.32200000000000001</v>
      </c>
      <c r="M7367" s="134">
        <f>IF('2-E-Communication'!$R$68="no","",ROUND($I7367,4))</f>
        <v>0.32200000000000001</v>
      </c>
    </row>
    <row r="7368" spans="9:13" x14ac:dyDescent="0.25">
      <c r="I7368" s="134">
        <f t="shared" si="309"/>
        <v>0.32300000000000023</v>
      </c>
      <c r="J7368" s="134">
        <f>IF('2-E-Communication'!$R$65="no","",ROUND($I7368,4))</f>
        <v>0.32300000000000001</v>
      </c>
      <c r="K7368" s="134">
        <f>IF('2-E-Communication'!$R$66="no","",ROUND($I7368,4))</f>
        <v>0.32300000000000001</v>
      </c>
      <c r="L7368" s="134">
        <f>IF('2-E-Communication'!$R$67="no","",ROUND($I7368,4))</f>
        <v>0.32300000000000001</v>
      </c>
      <c r="M7368" s="134">
        <f>IF('2-E-Communication'!$R$68="no","",ROUND($I7368,4))</f>
        <v>0.32300000000000001</v>
      </c>
    </row>
    <row r="7369" spans="9:13" x14ac:dyDescent="0.25">
      <c r="I7369" s="134">
        <f t="shared" si="309"/>
        <v>0.32400000000000023</v>
      </c>
      <c r="J7369" s="134">
        <f>IF('2-E-Communication'!$R$65="no","",ROUND($I7369,4))</f>
        <v>0.32400000000000001</v>
      </c>
      <c r="K7369" s="134">
        <f>IF('2-E-Communication'!$R$66="no","",ROUND($I7369,4))</f>
        <v>0.32400000000000001</v>
      </c>
      <c r="L7369" s="134">
        <f>IF('2-E-Communication'!$R$67="no","",ROUND($I7369,4))</f>
        <v>0.32400000000000001</v>
      </c>
      <c r="M7369" s="134">
        <f>IF('2-E-Communication'!$R$68="no","",ROUND($I7369,4))</f>
        <v>0.32400000000000001</v>
      </c>
    </row>
    <row r="7370" spans="9:13" x14ac:dyDescent="0.25">
      <c r="I7370" s="134">
        <f t="shared" si="309"/>
        <v>0.32500000000000023</v>
      </c>
      <c r="J7370" s="134">
        <f>IF('2-E-Communication'!$R$65="no","",ROUND($I7370,4))</f>
        <v>0.32500000000000001</v>
      </c>
      <c r="K7370" s="134">
        <f>IF('2-E-Communication'!$R$66="no","",ROUND($I7370,4))</f>
        <v>0.32500000000000001</v>
      </c>
      <c r="L7370" s="134">
        <f>IF('2-E-Communication'!$R$67="no","",ROUND($I7370,4))</f>
        <v>0.32500000000000001</v>
      </c>
      <c r="M7370" s="134">
        <f>IF('2-E-Communication'!$R$68="no","",ROUND($I7370,4))</f>
        <v>0.32500000000000001</v>
      </c>
    </row>
    <row r="7371" spans="9:13" x14ac:dyDescent="0.25">
      <c r="I7371" s="134">
        <f t="shared" si="309"/>
        <v>0.32600000000000023</v>
      </c>
      <c r="J7371" s="134">
        <f>IF('2-E-Communication'!$R$65="no","",ROUND($I7371,4))</f>
        <v>0.32600000000000001</v>
      </c>
      <c r="K7371" s="134">
        <f>IF('2-E-Communication'!$R$66="no","",ROUND($I7371,4))</f>
        <v>0.32600000000000001</v>
      </c>
      <c r="L7371" s="134">
        <f>IF('2-E-Communication'!$R$67="no","",ROUND($I7371,4))</f>
        <v>0.32600000000000001</v>
      </c>
      <c r="M7371" s="134">
        <f>IF('2-E-Communication'!$R$68="no","",ROUND($I7371,4))</f>
        <v>0.32600000000000001</v>
      </c>
    </row>
    <row r="7372" spans="9:13" x14ac:dyDescent="0.25">
      <c r="I7372" s="134">
        <f t="shared" si="309"/>
        <v>0.32700000000000023</v>
      </c>
      <c r="J7372" s="134">
        <f>IF('2-E-Communication'!$R$65="no","",ROUND($I7372,4))</f>
        <v>0.32700000000000001</v>
      </c>
      <c r="K7372" s="134">
        <f>IF('2-E-Communication'!$R$66="no","",ROUND($I7372,4))</f>
        <v>0.32700000000000001</v>
      </c>
      <c r="L7372" s="134">
        <f>IF('2-E-Communication'!$R$67="no","",ROUND($I7372,4))</f>
        <v>0.32700000000000001</v>
      </c>
      <c r="M7372" s="134">
        <f>IF('2-E-Communication'!$R$68="no","",ROUND($I7372,4))</f>
        <v>0.32700000000000001</v>
      </c>
    </row>
    <row r="7373" spans="9:13" x14ac:dyDescent="0.25">
      <c r="I7373" s="134">
        <f t="shared" si="309"/>
        <v>0.32800000000000024</v>
      </c>
      <c r="J7373" s="134">
        <f>IF('2-E-Communication'!$R$65="no","",ROUND($I7373,4))</f>
        <v>0.32800000000000001</v>
      </c>
      <c r="K7373" s="134">
        <f>IF('2-E-Communication'!$R$66="no","",ROUND($I7373,4))</f>
        <v>0.32800000000000001</v>
      </c>
      <c r="L7373" s="134">
        <f>IF('2-E-Communication'!$R$67="no","",ROUND($I7373,4))</f>
        <v>0.32800000000000001</v>
      </c>
      <c r="M7373" s="134">
        <f>IF('2-E-Communication'!$R$68="no","",ROUND($I7373,4))</f>
        <v>0.32800000000000001</v>
      </c>
    </row>
    <row r="7374" spans="9:13" x14ac:dyDescent="0.25">
      <c r="I7374" s="134">
        <f t="shared" si="309"/>
        <v>0.32900000000000024</v>
      </c>
      <c r="J7374" s="134">
        <f>IF('2-E-Communication'!$R$65="no","",ROUND($I7374,4))</f>
        <v>0.32900000000000001</v>
      </c>
      <c r="K7374" s="134">
        <f>IF('2-E-Communication'!$R$66="no","",ROUND($I7374,4))</f>
        <v>0.32900000000000001</v>
      </c>
      <c r="L7374" s="134">
        <f>IF('2-E-Communication'!$R$67="no","",ROUND($I7374,4))</f>
        <v>0.32900000000000001</v>
      </c>
      <c r="M7374" s="134">
        <f>IF('2-E-Communication'!$R$68="no","",ROUND($I7374,4))</f>
        <v>0.32900000000000001</v>
      </c>
    </row>
    <row r="7375" spans="9:13" x14ac:dyDescent="0.25">
      <c r="I7375" s="134">
        <f t="shared" si="309"/>
        <v>0.33000000000000024</v>
      </c>
      <c r="J7375" s="134">
        <f>IF('2-E-Communication'!$R$65="no","",ROUND($I7375,4))</f>
        <v>0.33</v>
      </c>
      <c r="K7375" s="134">
        <f>IF('2-E-Communication'!$R$66="no","",ROUND($I7375,4))</f>
        <v>0.33</v>
      </c>
      <c r="L7375" s="134">
        <f>IF('2-E-Communication'!$R$67="no","",ROUND($I7375,4))</f>
        <v>0.33</v>
      </c>
      <c r="M7375" s="134">
        <f>IF('2-E-Communication'!$R$68="no","",ROUND($I7375,4))</f>
        <v>0.33</v>
      </c>
    </row>
    <row r="7376" spans="9:13" x14ac:dyDescent="0.25">
      <c r="I7376" s="134">
        <f t="shared" si="309"/>
        <v>0.33100000000000024</v>
      </c>
      <c r="J7376" s="134">
        <f>IF('2-E-Communication'!$R$65="no","",ROUND($I7376,4))</f>
        <v>0.33100000000000002</v>
      </c>
      <c r="K7376" s="134">
        <f>IF('2-E-Communication'!$R$66="no","",ROUND($I7376,4))</f>
        <v>0.33100000000000002</v>
      </c>
      <c r="L7376" s="134">
        <f>IF('2-E-Communication'!$R$67="no","",ROUND($I7376,4))</f>
        <v>0.33100000000000002</v>
      </c>
      <c r="M7376" s="134">
        <f>IF('2-E-Communication'!$R$68="no","",ROUND($I7376,4))</f>
        <v>0.33100000000000002</v>
      </c>
    </row>
    <row r="7377" spans="9:13" x14ac:dyDescent="0.25">
      <c r="I7377" s="134">
        <f t="shared" si="309"/>
        <v>0.33200000000000024</v>
      </c>
      <c r="J7377" s="134">
        <f>IF('2-E-Communication'!$R$65="no","",ROUND($I7377,4))</f>
        <v>0.33200000000000002</v>
      </c>
      <c r="K7377" s="134">
        <f>IF('2-E-Communication'!$R$66="no","",ROUND($I7377,4))</f>
        <v>0.33200000000000002</v>
      </c>
      <c r="L7377" s="134">
        <f>IF('2-E-Communication'!$R$67="no","",ROUND($I7377,4))</f>
        <v>0.33200000000000002</v>
      </c>
      <c r="M7377" s="134">
        <f>IF('2-E-Communication'!$R$68="no","",ROUND($I7377,4))</f>
        <v>0.33200000000000002</v>
      </c>
    </row>
    <row r="7378" spans="9:13" x14ac:dyDescent="0.25">
      <c r="I7378" s="134">
        <f t="shared" si="309"/>
        <v>0.33300000000000024</v>
      </c>
      <c r="J7378" s="134">
        <f>IF('2-E-Communication'!$R$65="no","",ROUND($I7378,4))</f>
        <v>0.33300000000000002</v>
      </c>
      <c r="K7378" s="134">
        <f>IF('2-E-Communication'!$R$66="no","",ROUND($I7378,4))</f>
        <v>0.33300000000000002</v>
      </c>
      <c r="L7378" s="134">
        <f>IF('2-E-Communication'!$R$67="no","",ROUND($I7378,4))</f>
        <v>0.33300000000000002</v>
      </c>
      <c r="M7378" s="134">
        <f>IF('2-E-Communication'!$R$68="no","",ROUND($I7378,4))</f>
        <v>0.33300000000000002</v>
      </c>
    </row>
    <row r="7379" spans="9:13" x14ac:dyDescent="0.25">
      <c r="I7379" s="134">
        <f t="shared" si="309"/>
        <v>0.33400000000000024</v>
      </c>
      <c r="J7379" s="134">
        <f>IF('2-E-Communication'!$R$65="no","",ROUND($I7379,4))</f>
        <v>0.33400000000000002</v>
      </c>
      <c r="K7379" s="134">
        <f>IF('2-E-Communication'!$R$66="no","",ROUND($I7379,4))</f>
        <v>0.33400000000000002</v>
      </c>
      <c r="L7379" s="134">
        <f>IF('2-E-Communication'!$R$67="no","",ROUND($I7379,4))</f>
        <v>0.33400000000000002</v>
      </c>
      <c r="M7379" s="134">
        <f>IF('2-E-Communication'!$R$68="no","",ROUND($I7379,4))</f>
        <v>0.33400000000000002</v>
      </c>
    </row>
    <row r="7380" spans="9:13" x14ac:dyDescent="0.25">
      <c r="I7380" s="134">
        <f t="shared" si="309"/>
        <v>0.33500000000000024</v>
      </c>
      <c r="J7380" s="134">
        <f>IF('2-E-Communication'!$R$65="no","",ROUND($I7380,4))</f>
        <v>0.33500000000000002</v>
      </c>
      <c r="K7380" s="134">
        <f>IF('2-E-Communication'!$R$66="no","",ROUND($I7380,4))</f>
        <v>0.33500000000000002</v>
      </c>
      <c r="L7380" s="134">
        <f>IF('2-E-Communication'!$R$67="no","",ROUND($I7380,4))</f>
        <v>0.33500000000000002</v>
      </c>
      <c r="M7380" s="134">
        <f>IF('2-E-Communication'!$R$68="no","",ROUND($I7380,4))</f>
        <v>0.33500000000000002</v>
      </c>
    </row>
    <row r="7381" spans="9:13" x14ac:dyDescent="0.25">
      <c r="I7381" s="134">
        <f t="shared" si="309"/>
        <v>0.33600000000000024</v>
      </c>
      <c r="J7381" s="134">
        <f>IF('2-E-Communication'!$R$65="no","",ROUND($I7381,4))</f>
        <v>0.33600000000000002</v>
      </c>
      <c r="K7381" s="134">
        <f>IF('2-E-Communication'!$R$66="no","",ROUND($I7381,4))</f>
        <v>0.33600000000000002</v>
      </c>
      <c r="L7381" s="134">
        <f>IF('2-E-Communication'!$R$67="no","",ROUND($I7381,4))</f>
        <v>0.33600000000000002</v>
      </c>
      <c r="M7381" s="134">
        <f>IF('2-E-Communication'!$R$68="no","",ROUND($I7381,4))</f>
        <v>0.33600000000000002</v>
      </c>
    </row>
    <row r="7382" spans="9:13" x14ac:dyDescent="0.25">
      <c r="I7382" s="134">
        <f t="shared" si="309"/>
        <v>0.33700000000000024</v>
      </c>
      <c r="J7382" s="134">
        <f>IF('2-E-Communication'!$R$65="no","",ROUND($I7382,4))</f>
        <v>0.33700000000000002</v>
      </c>
      <c r="K7382" s="134">
        <f>IF('2-E-Communication'!$R$66="no","",ROUND($I7382,4))</f>
        <v>0.33700000000000002</v>
      </c>
      <c r="L7382" s="134">
        <f>IF('2-E-Communication'!$R$67="no","",ROUND($I7382,4))</f>
        <v>0.33700000000000002</v>
      </c>
      <c r="M7382" s="134">
        <f>IF('2-E-Communication'!$R$68="no","",ROUND($I7382,4))</f>
        <v>0.33700000000000002</v>
      </c>
    </row>
    <row r="7383" spans="9:13" x14ac:dyDescent="0.25">
      <c r="I7383" s="134">
        <f t="shared" si="309"/>
        <v>0.33800000000000024</v>
      </c>
      <c r="J7383" s="134">
        <f>IF('2-E-Communication'!$R$65="no","",ROUND($I7383,4))</f>
        <v>0.33800000000000002</v>
      </c>
      <c r="K7383" s="134">
        <f>IF('2-E-Communication'!$R$66="no","",ROUND($I7383,4))</f>
        <v>0.33800000000000002</v>
      </c>
      <c r="L7383" s="134">
        <f>IF('2-E-Communication'!$R$67="no","",ROUND($I7383,4))</f>
        <v>0.33800000000000002</v>
      </c>
      <c r="M7383" s="134">
        <f>IF('2-E-Communication'!$R$68="no","",ROUND($I7383,4))</f>
        <v>0.33800000000000002</v>
      </c>
    </row>
    <row r="7384" spans="9:13" x14ac:dyDescent="0.25">
      <c r="I7384" s="134">
        <f t="shared" si="309"/>
        <v>0.33900000000000025</v>
      </c>
      <c r="J7384" s="134">
        <f>IF('2-E-Communication'!$R$65="no","",ROUND($I7384,4))</f>
        <v>0.33900000000000002</v>
      </c>
      <c r="K7384" s="134">
        <f>IF('2-E-Communication'!$R$66="no","",ROUND($I7384,4))</f>
        <v>0.33900000000000002</v>
      </c>
      <c r="L7384" s="134">
        <f>IF('2-E-Communication'!$R$67="no","",ROUND($I7384,4))</f>
        <v>0.33900000000000002</v>
      </c>
      <c r="M7384" s="134">
        <f>IF('2-E-Communication'!$R$68="no","",ROUND($I7384,4))</f>
        <v>0.33900000000000002</v>
      </c>
    </row>
    <row r="7385" spans="9:13" x14ac:dyDescent="0.25">
      <c r="I7385" s="134">
        <f t="shared" si="309"/>
        <v>0.34000000000000025</v>
      </c>
      <c r="J7385" s="134">
        <f>IF('2-E-Communication'!$R$65="no","",ROUND($I7385,4))</f>
        <v>0.34</v>
      </c>
      <c r="K7385" s="134">
        <f>IF('2-E-Communication'!$R$66="no","",ROUND($I7385,4))</f>
        <v>0.34</v>
      </c>
      <c r="L7385" s="134">
        <f>IF('2-E-Communication'!$R$67="no","",ROUND($I7385,4))</f>
        <v>0.34</v>
      </c>
      <c r="M7385" s="134">
        <f>IF('2-E-Communication'!$R$68="no","",ROUND($I7385,4))</f>
        <v>0.34</v>
      </c>
    </row>
    <row r="7386" spans="9:13" x14ac:dyDescent="0.25">
      <c r="I7386" s="134">
        <f t="shared" si="309"/>
        <v>0.34100000000000025</v>
      </c>
      <c r="J7386" s="134">
        <f>IF('2-E-Communication'!$R$65="no","",ROUND($I7386,4))</f>
        <v>0.34100000000000003</v>
      </c>
      <c r="K7386" s="134">
        <f>IF('2-E-Communication'!$R$66="no","",ROUND($I7386,4))</f>
        <v>0.34100000000000003</v>
      </c>
      <c r="L7386" s="134">
        <f>IF('2-E-Communication'!$R$67="no","",ROUND($I7386,4))</f>
        <v>0.34100000000000003</v>
      </c>
      <c r="M7386" s="134">
        <f>IF('2-E-Communication'!$R$68="no","",ROUND($I7386,4))</f>
        <v>0.34100000000000003</v>
      </c>
    </row>
    <row r="7387" spans="9:13" x14ac:dyDescent="0.25">
      <c r="I7387" s="134">
        <f t="shared" si="309"/>
        <v>0.34200000000000025</v>
      </c>
      <c r="J7387" s="134">
        <f>IF('2-E-Communication'!$R$65="no","",ROUND($I7387,4))</f>
        <v>0.34200000000000003</v>
      </c>
      <c r="K7387" s="134">
        <f>IF('2-E-Communication'!$R$66="no","",ROUND($I7387,4))</f>
        <v>0.34200000000000003</v>
      </c>
      <c r="L7387" s="134">
        <f>IF('2-E-Communication'!$R$67="no","",ROUND($I7387,4))</f>
        <v>0.34200000000000003</v>
      </c>
      <c r="M7387" s="134">
        <f>IF('2-E-Communication'!$R$68="no","",ROUND($I7387,4))</f>
        <v>0.34200000000000003</v>
      </c>
    </row>
    <row r="7388" spans="9:13" x14ac:dyDescent="0.25">
      <c r="I7388" s="134">
        <f t="shared" si="309"/>
        <v>0.34300000000000025</v>
      </c>
      <c r="J7388" s="134">
        <f>IF('2-E-Communication'!$R$65="no","",ROUND($I7388,4))</f>
        <v>0.34300000000000003</v>
      </c>
      <c r="K7388" s="134">
        <f>IF('2-E-Communication'!$R$66="no","",ROUND($I7388,4))</f>
        <v>0.34300000000000003</v>
      </c>
      <c r="L7388" s="134">
        <f>IF('2-E-Communication'!$R$67="no","",ROUND($I7388,4))</f>
        <v>0.34300000000000003</v>
      </c>
      <c r="M7388" s="134">
        <f>IF('2-E-Communication'!$R$68="no","",ROUND($I7388,4))</f>
        <v>0.34300000000000003</v>
      </c>
    </row>
    <row r="7389" spans="9:13" x14ac:dyDescent="0.25">
      <c r="I7389" s="134">
        <f t="shared" si="309"/>
        <v>0.34400000000000025</v>
      </c>
      <c r="J7389" s="134">
        <f>IF('2-E-Communication'!$R$65="no","",ROUND($I7389,4))</f>
        <v>0.34399999999999997</v>
      </c>
      <c r="K7389" s="134">
        <f>IF('2-E-Communication'!$R$66="no","",ROUND($I7389,4))</f>
        <v>0.34399999999999997</v>
      </c>
      <c r="L7389" s="134">
        <f>IF('2-E-Communication'!$R$67="no","",ROUND($I7389,4))</f>
        <v>0.34399999999999997</v>
      </c>
      <c r="M7389" s="134">
        <f>IF('2-E-Communication'!$R$68="no","",ROUND($I7389,4))</f>
        <v>0.34399999999999997</v>
      </c>
    </row>
    <row r="7390" spans="9:13" x14ac:dyDescent="0.25">
      <c r="I7390" s="134">
        <f t="shared" si="309"/>
        <v>0.34500000000000025</v>
      </c>
      <c r="J7390" s="134">
        <f>IF('2-E-Communication'!$R$65="no","",ROUND($I7390,4))</f>
        <v>0.34499999999999997</v>
      </c>
      <c r="K7390" s="134">
        <f>IF('2-E-Communication'!$R$66="no","",ROUND($I7390,4))</f>
        <v>0.34499999999999997</v>
      </c>
      <c r="L7390" s="134">
        <f>IF('2-E-Communication'!$R$67="no","",ROUND($I7390,4))</f>
        <v>0.34499999999999997</v>
      </c>
      <c r="M7390" s="134">
        <f>IF('2-E-Communication'!$R$68="no","",ROUND($I7390,4))</f>
        <v>0.34499999999999997</v>
      </c>
    </row>
    <row r="7391" spans="9:13" x14ac:dyDescent="0.25">
      <c r="I7391" s="134">
        <f t="shared" si="309"/>
        <v>0.34600000000000025</v>
      </c>
      <c r="J7391" s="134">
        <f>IF('2-E-Communication'!$R$65="no","",ROUND($I7391,4))</f>
        <v>0.34599999999999997</v>
      </c>
      <c r="K7391" s="134">
        <f>IF('2-E-Communication'!$R$66="no","",ROUND($I7391,4))</f>
        <v>0.34599999999999997</v>
      </c>
      <c r="L7391" s="134">
        <f>IF('2-E-Communication'!$R$67="no","",ROUND($I7391,4))</f>
        <v>0.34599999999999997</v>
      </c>
      <c r="M7391" s="134">
        <f>IF('2-E-Communication'!$R$68="no","",ROUND($I7391,4))</f>
        <v>0.34599999999999997</v>
      </c>
    </row>
    <row r="7392" spans="9:13" x14ac:dyDescent="0.25">
      <c r="I7392" s="134">
        <f t="shared" si="309"/>
        <v>0.34700000000000025</v>
      </c>
      <c r="J7392" s="134">
        <f>IF('2-E-Communication'!$R$65="no","",ROUND($I7392,4))</f>
        <v>0.34699999999999998</v>
      </c>
      <c r="K7392" s="134">
        <f>IF('2-E-Communication'!$R$66="no","",ROUND($I7392,4))</f>
        <v>0.34699999999999998</v>
      </c>
      <c r="L7392" s="134">
        <f>IF('2-E-Communication'!$R$67="no","",ROUND($I7392,4))</f>
        <v>0.34699999999999998</v>
      </c>
      <c r="M7392" s="134">
        <f>IF('2-E-Communication'!$R$68="no","",ROUND($I7392,4))</f>
        <v>0.34699999999999998</v>
      </c>
    </row>
    <row r="7393" spans="9:13" x14ac:dyDescent="0.25">
      <c r="I7393" s="134">
        <f t="shared" si="309"/>
        <v>0.34800000000000025</v>
      </c>
      <c r="J7393" s="134">
        <f>IF('2-E-Communication'!$R$65="no","",ROUND($I7393,4))</f>
        <v>0.34799999999999998</v>
      </c>
      <c r="K7393" s="134">
        <f>IF('2-E-Communication'!$R$66="no","",ROUND($I7393,4))</f>
        <v>0.34799999999999998</v>
      </c>
      <c r="L7393" s="134">
        <f>IF('2-E-Communication'!$R$67="no","",ROUND($I7393,4))</f>
        <v>0.34799999999999998</v>
      </c>
      <c r="M7393" s="134">
        <f>IF('2-E-Communication'!$R$68="no","",ROUND($I7393,4))</f>
        <v>0.34799999999999998</v>
      </c>
    </row>
    <row r="7394" spans="9:13" x14ac:dyDescent="0.25">
      <c r="I7394" s="134">
        <f t="shared" si="309"/>
        <v>0.34900000000000025</v>
      </c>
      <c r="J7394" s="134">
        <f>IF('2-E-Communication'!$R$65="no","",ROUND($I7394,4))</f>
        <v>0.34899999999999998</v>
      </c>
      <c r="K7394" s="134">
        <f>IF('2-E-Communication'!$R$66="no","",ROUND($I7394,4))</f>
        <v>0.34899999999999998</v>
      </c>
      <c r="L7394" s="134">
        <f>IF('2-E-Communication'!$R$67="no","",ROUND($I7394,4))</f>
        <v>0.34899999999999998</v>
      </c>
      <c r="M7394" s="134">
        <f>IF('2-E-Communication'!$R$68="no","",ROUND($I7394,4))</f>
        <v>0.34899999999999998</v>
      </c>
    </row>
    <row r="7395" spans="9:13" x14ac:dyDescent="0.25">
      <c r="I7395" s="134">
        <f t="shared" si="309"/>
        <v>0.35000000000000026</v>
      </c>
      <c r="J7395" s="134">
        <f>IF('2-E-Communication'!$R$65="no","",ROUND($I7395,4))</f>
        <v>0.35</v>
      </c>
      <c r="K7395" s="134">
        <f>IF('2-E-Communication'!$R$66="no","",ROUND($I7395,4))</f>
        <v>0.35</v>
      </c>
      <c r="L7395" s="134">
        <f>IF('2-E-Communication'!$R$67="no","",ROUND($I7395,4))</f>
        <v>0.35</v>
      </c>
      <c r="M7395" s="134">
        <f>IF('2-E-Communication'!$R$68="no","",ROUND($I7395,4))</f>
        <v>0.35</v>
      </c>
    </row>
    <row r="7396" spans="9:13" x14ac:dyDescent="0.25">
      <c r="I7396" s="134">
        <f t="shared" si="309"/>
        <v>0.35100000000000026</v>
      </c>
      <c r="J7396" s="134">
        <f>IF('2-E-Communication'!$R$65="no","",ROUND($I7396,4))</f>
        <v>0.35099999999999998</v>
      </c>
      <c r="K7396" s="134">
        <f>IF('2-E-Communication'!$R$66="no","",ROUND($I7396,4))</f>
        <v>0.35099999999999998</v>
      </c>
      <c r="L7396" s="134">
        <f>IF('2-E-Communication'!$R$67="no","",ROUND($I7396,4))</f>
        <v>0.35099999999999998</v>
      </c>
      <c r="M7396" s="134">
        <f>IF('2-E-Communication'!$R$68="no","",ROUND($I7396,4))</f>
        <v>0.35099999999999998</v>
      </c>
    </row>
    <row r="7397" spans="9:13" x14ac:dyDescent="0.25">
      <c r="I7397" s="134">
        <f t="shared" si="309"/>
        <v>0.35200000000000026</v>
      </c>
      <c r="J7397" s="134">
        <f>IF('2-E-Communication'!$R$65="no","",ROUND($I7397,4))</f>
        <v>0.35199999999999998</v>
      </c>
      <c r="K7397" s="134">
        <f>IF('2-E-Communication'!$R$66="no","",ROUND($I7397,4))</f>
        <v>0.35199999999999998</v>
      </c>
      <c r="L7397" s="134">
        <f>IF('2-E-Communication'!$R$67="no","",ROUND($I7397,4))</f>
        <v>0.35199999999999998</v>
      </c>
      <c r="M7397" s="134">
        <f>IF('2-E-Communication'!$R$68="no","",ROUND($I7397,4))</f>
        <v>0.35199999999999998</v>
      </c>
    </row>
    <row r="7398" spans="9:13" x14ac:dyDescent="0.25">
      <c r="I7398" s="134">
        <f t="shared" si="309"/>
        <v>0.35300000000000026</v>
      </c>
      <c r="J7398" s="134">
        <f>IF('2-E-Communication'!$R$65="no","",ROUND($I7398,4))</f>
        <v>0.35299999999999998</v>
      </c>
      <c r="K7398" s="134">
        <f>IF('2-E-Communication'!$R$66="no","",ROUND($I7398,4))</f>
        <v>0.35299999999999998</v>
      </c>
      <c r="L7398" s="134">
        <f>IF('2-E-Communication'!$R$67="no","",ROUND($I7398,4))</f>
        <v>0.35299999999999998</v>
      </c>
      <c r="M7398" s="134">
        <f>IF('2-E-Communication'!$R$68="no","",ROUND($I7398,4))</f>
        <v>0.35299999999999998</v>
      </c>
    </row>
    <row r="7399" spans="9:13" x14ac:dyDescent="0.25">
      <c r="I7399" s="134">
        <f t="shared" si="309"/>
        <v>0.35400000000000026</v>
      </c>
      <c r="J7399" s="134">
        <f>IF('2-E-Communication'!$R$65="no","",ROUND($I7399,4))</f>
        <v>0.35399999999999998</v>
      </c>
      <c r="K7399" s="134">
        <f>IF('2-E-Communication'!$R$66="no","",ROUND($I7399,4))</f>
        <v>0.35399999999999998</v>
      </c>
      <c r="L7399" s="134">
        <f>IF('2-E-Communication'!$R$67="no","",ROUND($I7399,4))</f>
        <v>0.35399999999999998</v>
      </c>
      <c r="M7399" s="134">
        <f>IF('2-E-Communication'!$R$68="no","",ROUND($I7399,4))</f>
        <v>0.35399999999999998</v>
      </c>
    </row>
    <row r="7400" spans="9:13" x14ac:dyDescent="0.25">
      <c r="I7400" s="134">
        <f t="shared" si="309"/>
        <v>0.35500000000000026</v>
      </c>
      <c r="J7400" s="134">
        <f>IF('2-E-Communication'!$R$65="no","",ROUND($I7400,4))</f>
        <v>0.35499999999999998</v>
      </c>
      <c r="K7400" s="134">
        <f>IF('2-E-Communication'!$R$66="no","",ROUND($I7400,4))</f>
        <v>0.35499999999999998</v>
      </c>
      <c r="L7400" s="134">
        <f>IF('2-E-Communication'!$R$67="no","",ROUND($I7400,4))</f>
        <v>0.35499999999999998</v>
      </c>
      <c r="M7400" s="134">
        <f>IF('2-E-Communication'!$R$68="no","",ROUND($I7400,4))</f>
        <v>0.35499999999999998</v>
      </c>
    </row>
    <row r="7401" spans="9:13" x14ac:dyDescent="0.25">
      <c r="I7401" s="134">
        <f t="shared" si="309"/>
        <v>0.35600000000000026</v>
      </c>
      <c r="J7401" s="134">
        <f>IF('2-E-Communication'!$R$65="no","",ROUND($I7401,4))</f>
        <v>0.35599999999999998</v>
      </c>
      <c r="K7401" s="134">
        <f>IF('2-E-Communication'!$R$66="no","",ROUND($I7401,4))</f>
        <v>0.35599999999999998</v>
      </c>
      <c r="L7401" s="134">
        <f>IF('2-E-Communication'!$R$67="no","",ROUND($I7401,4))</f>
        <v>0.35599999999999998</v>
      </c>
      <c r="M7401" s="134">
        <f>IF('2-E-Communication'!$R$68="no","",ROUND($I7401,4))</f>
        <v>0.35599999999999998</v>
      </c>
    </row>
    <row r="7402" spans="9:13" x14ac:dyDescent="0.25">
      <c r="I7402" s="134">
        <f t="shared" si="309"/>
        <v>0.35700000000000026</v>
      </c>
      <c r="J7402" s="134">
        <f>IF('2-E-Communication'!$R$65="no","",ROUND($I7402,4))</f>
        <v>0.35699999999999998</v>
      </c>
      <c r="K7402" s="134">
        <f>IF('2-E-Communication'!$R$66="no","",ROUND($I7402,4))</f>
        <v>0.35699999999999998</v>
      </c>
      <c r="L7402" s="134">
        <f>IF('2-E-Communication'!$R$67="no","",ROUND($I7402,4))</f>
        <v>0.35699999999999998</v>
      </c>
      <c r="M7402" s="134">
        <f>IF('2-E-Communication'!$R$68="no","",ROUND($I7402,4))</f>
        <v>0.35699999999999998</v>
      </c>
    </row>
    <row r="7403" spans="9:13" x14ac:dyDescent="0.25">
      <c r="I7403" s="134">
        <f t="shared" si="309"/>
        <v>0.35800000000000026</v>
      </c>
      <c r="J7403" s="134">
        <f>IF('2-E-Communication'!$R$65="no","",ROUND($I7403,4))</f>
        <v>0.35799999999999998</v>
      </c>
      <c r="K7403" s="134">
        <f>IF('2-E-Communication'!$R$66="no","",ROUND($I7403,4))</f>
        <v>0.35799999999999998</v>
      </c>
      <c r="L7403" s="134">
        <f>IF('2-E-Communication'!$R$67="no","",ROUND($I7403,4))</f>
        <v>0.35799999999999998</v>
      </c>
      <c r="M7403" s="134">
        <f>IF('2-E-Communication'!$R$68="no","",ROUND($I7403,4))</f>
        <v>0.35799999999999998</v>
      </c>
    </row>
    <row r="7404" spans="9:13" x14ac:dyDescent="0.25">
      <c r="I7404" s="134">
        <f t="shared" si="309"/>
        <v>0.35900000000000026</v>
      </c>
      <c r="J7404" s="134">
        <f>IF('2-E-Communication'!$R$65="no","",ROUND($I7404,4))</f>
        <v>0.35899999999999999</v>
      </c>
      <c r="K7404" s="134">
        <f>IF('2-E-Communication'!$R$66="no","",ROUND($I7404,4))</f>
        <v>0.35899999999999999</v>
      </c>
      <c r="L7404" s="134">
        <f>IF('2-E-Communication'!$R$67="no","",ROUND($I7404,4))</f>
        <v>0.35899999999999999</v>
      </c>
      <c r="M7404" s="134">
        <f>IF('2-E-Communication'!$R$68="no","",ROUND($I7404,4))</f>
        <v>0.35899999999999999</v>
      </c>
    </row>
    <row r="7405" spans="9:13" x14ac:dyDescent="0.25">
      <c r="I7405" s="134">
        <f t="shared" si="309"/>
        <v>0.36000000000000026</v>
      </c>
      <c r="J7405" s="134">
        <f>IF('2-E-Communication'!$R$65="no","",ROUND($I7405,4))</f>
        <v>0.36</v>
      </c>
      <c r="K7405" s="134">
        <f>IF('2-E-Communication'!$R$66="no","",ROUND($I7405,4))</f>
        <v>0.36</v>
      </c>
      <c r="L7405" s="134">
        <f>IF('2-E-Communication'!$R$67="no","",ROUND($I7405,4))</f>
        <v>0.36</v>
      </c>
      <c r="M7405" s="134">
        <f>IF('2-E-Communication'!$R$68="no","",ROUND($I7405,4))</f>
        <v>0.36</v>
      </c>
    </row>
    <row r="7406" spans="9:13" x14ac:dyDescent="0.25">
      <c r="I7406" s="134">
        <f t="shared" si="309"/>
        <v>0.36100000000000027</v>
      </c>
      <c r="J7406" s="134">
        <f>IF('2-E-Communication'!$R$65="no","",ROUND($I7406,4))</f>
        <v>0.36099999999999999</v>
      </c>
      <c r="K7406" s="134">
        <f>IF('2-E-Communication'!$R$66="no","",ROUND($I7406,4))</f>
        <v>0.36099999999999999</v>
      </c>
      <c r="L7406" s="134">
        <f>IF('2-E-Communication'!$R$67="no","",ROUND($I7406,4))</f>
        <v>0.36099999999999999</v>
      </c>
      <c r="M7406" s="134">
        <f>IF('2-E-Communication'!$R$68="no","",ROUND($I7406,4))</f>
        <v>0.36099999999999999</v>
      </c>
    </row>
    <row r="7407" spans="9:13" x14ac:dyDescent="0.25">
      <c r="I7407" s="134">
        <f t="shared" si="309"/>
        <v>0.36200000000000027</v>
      </c>
      <c r="J7407" s="134">
        <f>IF('2-E-Communication'!$R$65="no","",ROUND($I7407,4))</f>
        <v>0.36199999999999999</v>
      </c>
      <c r="K7407" s="134">
        <f>IF('2-E-Communication'!$R$66="no","",ROUND($I7407,4))</f>
        <v>0.36199999999999999</v>
      </c>
      <c r="L7407" s="134">
        <f>IF('2-E-Communication'!$R$67="no","",ROUND($I7407,4))</f>
        <v>0.36199999999999999</v>
      </c>
      <c r="M7407" s="134">
        <f>IF('2-E-Communication'!$R$68="no","",ROUND($I7407,4))</f>
        <v>0.36199999999999999</v>
      </c>
    </row>
    <row r="7408" spans="9:13" x14ac:dyDescent="0.25">
      <c r="I7408" s="134">
        <f t="shared" si="309"/>
        <v>0.36300000000000027</v>
      </c>
      <c r="J7408" s="134">
        <f>IF('2-E-Communication'!$R$65="no","",ROUND($I7408,4))</f>
        <v>0.36299999999999999</v>
      </c>
      <c r="K7408" s="134">
        <f>IF('2-E-Communication'!$R$66="no","",ROUND($I7408,4))</f>
        <v>0.36299999999999999</v>
      </c>
      <c r="L7408" s="134">
        <f>IF('2-E-Communication'!$R$67="no","",ROUND($I7408,4))</f>
        <v>0.36299999999999999</v>
      </c>
      <c r="M7408" s="134">
        <f>IF('2-E-Communication'!$R$68="no","",ROUND($I7408,4))</f>
        <v>0.36299999999999999</v>
      </c>
    </row>
    <row r="7409" spans="9:13" x14ac:dyDescent="0.25">
      <c r="I7409" s="134">
        <f t="shared" si="309"/>
        <v>0.36400000000000027</v>
      </c>
      <c r="J7409" s="134">
        <f>IF('2-E-Communication'!$R$65="no","",ROUND($I7409,4))</f>
        <v>0.36399999999999999</v>
      </c>
      <c r="K7409" s="134">
        <f>IF('2-E-Communication'!$R$66="no","",ROUND($I7409,4))</f>
        <v>0.36399999999999999</v>
      </c>
      <c r="L7409" s="134">
        <f>IF('2-E-Communication'!$R$67="no","",ROUND($I7409,4))</f>
        <v>0.36399999999999999</v>
      </c>
      <c r="M7409" s="134">
        <f>IF('2-E-Communication'!$R$68="no","",ROUND($I7409,4))</f>
        <v>0.36399999999999999</v>
      </c>
    </row>
    <row r="7410" spans="9:13" x14ac:dyDescent="0.25">
      <c r="I7410" s="134">
        <f t="shared" si="309"/>
        <v>0.36500000000000027</v>
      </c>
      <c r="J7410" s="134">
        <f>IF('2-E-Communication'!$R$65="no","",ROUND($I7410,4))</f>
        <v>0.36499999999999999</v>
      </c>
      <c r="K7410" s="134">
        <f>IF('2-E-Communication'!$R$66="no","",ROUND($I7410,4))</f>
        <v>0.36499999999999999</v>
      </c>
      <c r="L7410" s="134">
        <f>IF('2-E-Communication'!$R$67="no","",ROUND($I7410,4))</f>
        <v>0.36499999999999999</v>
      </c>
      <c r="M7410" s="134">
        <f>IF('2-E-Communication'!$R$68="no","",ROUND($I7410,4))</f>
        <v>0.36499999999999999</v>
      </c>
    </row>
    <row r="7411" spans="9:13" x14ac:dyDescent="0.25">
      <c r="I7411" s="134">
        <f t="shared" si="309"/>
        <v>0.36600000000000027</v>
      </c>
      <c r="J7411" s="134">
        <f>IF('2-E-Communication'!$R$65="no","",ROUND($I7411,4))</f>
        <v>0.36599999999999999</v>
      </c>
      <c r="K7411" s="134">
        <f>IF('2-E-Communication'!$R$66="no","",ROUND($I7411,4))</f>
        <v>0.36599999999999999</v>
      </c>
      <c r="L7411" s="134">
        <f>IF('2-E-Communication'!$R$67="no","",ROUND($I7411,4))</f>
        <v>0.36599999999999999</v>
      </c>
      <c r="M7411" s="134">
        <f>IF('2-E-Communication'!$R$68="no","",ROUND($I7411,4))</f>
        <v>0.36599999999999999</v>
      </c>
    </row>
    <row r="7412" spans="9:13" x14ac:dyDescent="0.25">
      <c r="I7412" s="134">
        <f t="shared" si="309"/>
        <v>0.36700000000000027</v>
      </c>
      <c r="J7412" s="134">
        <f>IF('2-E-Communication'!$R$65="no","",ROUND($I7412,4))</f>
        <v>0.36699999999999999</v>
      </c>
      <c r="K7412" s="134">
        <f>IF('2-E-Communication'!$R$66="no","",ROUND($I7412,4))</f>
        <v>0.36699999999999999</v>
      </c>
      <c r="L7412" s="134">
        <f>IF('2-E-Communication'!$R$67="no","",ROUND($I7412,4))</f>
        <v>0.36699999999999999</v>
      </c>
      <c r="M7412" s="134">
        <f>IF('2-E-Communication'!$R$68="no","",ROUND($I7412,4))</f>
        <v>0.36699999999999999</v>
      </c>
    </row>
    <row r="7413" spans="9:13" x14ac:dyDescent="0.25">
      <c r="I7413" s="134">
        <f t="shared" si="309"/>
        <v>0.36800000000000027</v>
      </c>
      <c r="J7413" s="134">
        <f>IF('2-E-Communication'!$R$65="no","",ROUND($I7413,4))</f>
        <v>0.36799999999999999</v>
      </c>
      <c r="K7413" s="134">
        <f>IF('2-E-Communication'!$R$66="no","",ROUND($I7413,4))</f>
        <v>0.36799999999999999</v>
      </c>
      <c r="L7413" s="134">
        <f>IF('2-E-Communication'!$R$67="no","",ROUND($I7413,4))</f>
        <v>0.36799999999999999</v>
      </c>
      <c r="M7413" s="134">
        <f>IF('2-E-Communication'!$R$68="no","",ROUND($I7413,4))</f>
        <v>0.36799999999999999</v>
      </c>
    </row>
    <row r="7414" spans="9:13" x14ac:dyDescent="0.25">
      <c r="I7414" s="134">
        <f t="shared" si="309"/>
        <v>0.36900000000000027</v>
      </c>
      <c r="J7414" s="134">
        <f>IF('2-E-Communication'!$R$65="no","",ROUND($I7414,4))</f>
        <v>0.36899999999999999</v>
      </c>
      <c r="K7414" s="134">
        <f>IF('2-E-Communication'!$R$66="no","",ROUND($I7414,4))</f>
        <v>0.36899999999999999</v>
      </c>
      <c r="L7414" s="134">
        <f>IF('2-E-Communication'!$R$67="no","",ROUND($I7414,4))</f>
        <v>0.36899999999999999</v>
      </c>
      <c r="M7414" s="134">
        <f>IF('2-E-Communication'!$R$68="no","",ROUND($I7414,4))</f>
        <v>0.36899999999999999</v>
      </c>
    </row>
    <row r="7415" spans="9:13" x14ac:dyDescent="0.25">
      <c r="I7415" s="134">
        <f t="shared" si="309"/>
        <v>0.37000000000000027</v>
      </c>
      <c r="J7415" s="134">
        <f>IF('2-E-Communication'!$R$65="no","",ROUND($I7415,4))</f>
        <v>0.37</v>
      </c>
      <c r="K7415" s="134">
        <f>IF('2-E-Communication'!$R$66="no","",ROUND($I7415,4))</f>
        <v>0.37</v>
      </c>
      <c r="L7415" s="134">
        <f>IF('2-E-Communication'!$R$67="no","",ROUND($I7415,4))</f>
        <v>0.37</v>
      </c>
      <c r="M7415" s="134">
        <f>IF('2-E-Communication'!$R$68="no","",ROUND($I7415,4))</f>
        <v>0.37</v>
      </c>
    </row>
    <row r="7416" spans="9:13" x14ac:dyDescent="0.25">
      <c r="I7416" s="134">
        <f t="shared" si="309"/>
        <v>0.37100000000000027</v>
      </c>
      <c r="J7416" s="134">
        <f>IF('2-E-Communication'!$R$65="no","",ROUND($I7416,4))</f>
        <v>0.371</v>
      </c>
      <c r="K7416" s="134">
        <f>IF('2-E-Communication'!$R$66="no","",ROUND($I7416,4))</f>
        <v>0.371</v>
      </c>
      <c r="L7416" s="134">
        <f>IF('2-E-Communication'!$R$67="no","",ROUND($I7416,4))</f>
        <v>0.371</v>
      </c>
      <c r="M7416" s="134">
        <f>IF('2-E-Communication'!$R$68="no","",ROUND($I7416,4))</f>
        <v>0.371</v>
      </c>
    </row>
    <row r="7417" spans="9:13" x14ac:dyDescent="0.25">
      <c r="I7417" s="134">
        <f t="shared" si="309"/>
        <v>0.37200000000000027</v>
      </c>
      <c r="J7417" s="134">
        <f>IF('2-E-Communication'!$R$65="no","",ROUND($I7417,4))</f>
        <v>0.372</v>
      </c>
      <c r="K7417" s="134">
        <f>IF('2-E-Communication'!$R$66="no","",ROUND($I7417,4))</f>
        <v>0.372</v>
      </c>
      <c r="L7417" s="134">
        <f>IF('2-E-Communication'!$R$67="no","",ROUND($I7417,4))</f>
        <v>0.372</v>
      </c>
      <c r="M7417" s="134">
        <f>IF('2-E-Communication'!$R$68="no","",ROUND($I7417,4))</f>
        <v>0.372</v>
      </c>
    </row>
    <row r="7418" spans="9:13" x14ac:dyDescent="0.25">
      <c r="I7418" s="134">
        <f t="shared" si="309"/>
        <v>0.37300000000000028</v>
      </c>
      <c r="J7418" s="134">
        <f>IF('2-E-Communication'!$R$65="no","",ROUND($I7418,4))</f>
        <v>0.373</v>
      </c>
      <c r="K7418" s="134">
        <f>IF('2-E-Communication'!$R$66="no","",ROUND($I7418,4))</f>
        <v>0.373</v>
      </c>
      <c r="L7418" s="134">
        <f>IF('2-E-Communication'!$R$67="no","",ROUND($I7418,4))</f>
        <v>0.373</v>
      </c>
      <c r="M7418" s="134">
        <f>IF('2-E-Communication'!$R$68="no","",ROUND($I7418,4))</f>
        <v>0.373</v>
      </c>
    </row>
    <row r="7419" spans="9:13" x14ac:dyDescent="0.25">
      <c r="I7419" s="134">
        <f t="shared" si="309"/>
        <v>0.37400000000000028</v>
      </c>
      <c r="J7419" s="134">
        <f>IF('2-E-Communication'!$R$65="no","",ROUND($I7419,4))</f>
        <v>0.374</v>
      </c>
      <c r="K7419" s="134">
        <f>IF('2-E-Communication'!$R$66="no","",ROUND($I7419,4))</f>
        <v>0.374</v>
      </c>
      <c r="L7419" s="134">
        <f>IF('2-E-Communication'!$R$67="no","",ROUND($I7419,4))</f>
        <v>0.374</v>
      </c>
      <c r="M7419" s="134">
        <f>IF('2-E-Communication'!$R$68="no","",ROUND($I7419,4))</f>
        <v>0.374</v>
      </c>
    </row>
    <row r="7420" spans="9:13" x14ac:dyDescent="0.25">
      <c r="I7420" s="134">
        <f t="shared" si="309"/>
        <v>0.37500000000000028</v>
      </c>
      <c r="J7420" s="134">
        <f>IF('2-E-Communication'!$R$65="no","",ROUND($I7420,4))</f>
        <v>0.375</v>
      </c>
      <c r="K7420" s="134">
        <f>IF('2-E-Communication'!$R$66="no","",ROUND($I7420,4))</f>
        <v>0.375</v>
      </c>
      <c r="L7420" s="134">
        <f>IF('2-E-Communication'!$R$67="no","",ROUND($I7420,4))</f>
        <v>0.375</v>
      </c>
      <c r="M7420" s="134">
        <f>IF('2-E-Communication'!$R$68="no","",ROUND($I7420,4))</f>
        <v>0.375</v>
      </c>
    </row>
    <row r="7421" spans="9:13" x14ac:dyDescent="0.25">
      <c r="I7421" s="134">
        <f t="shared" si="309"/>
        <v>0.37600000000000028</v>
      </c>
      <c r="J7421" s="134">
        <f>IF('2-E-Communication'!$R$65="no","",ROUND($I7421,4))</f>
        <v>0.376</v>
      </c>
      <c r="K7421" s="134">
        <f>IF('2-E-Communication'!$R$66="no","",ROUND($I7421,4))</f>
        <v>0.376</v>
      </c>
      <c r="L7421" s="134">
        <f>IF('2-E-Communication'!$R$67="no","",ROUND($I7421,4))</f>
        <v>0.376</v>
      </c>
      <c r="M7421" s="134">
        <f>IF('2-E-Communication'!$R$68="no","",ROUND($I7421,4))</f>
        <v>0.376</v>
      </c>
    </row>
    <row r="7422" spans="9:13" x14ac:dyDescent="0.25">
      <c r="I7422" s="134">
        <f t="shared" ref="I7422:I7485" si="310">I7421+0.001</f>
        <v>0.37700000000000028</v>
      </c>
      <c r="J7422" s="134">
        <f>IF('2-E-Communication'!$R$65="no","",ROUND($I7422,4))</f>
        <v>0.377</v>
      </c>
      <c r="K7422" s="134">
        <f>IF('2-E-Communication'!$R$66="no","",ROUND($I7422,4))</f>
        <v>0.377</v>
      </c>
      <c r="L7422" s="134">
        <f>IF('2-E-Communication'!$R$67="no","",ROUND($I7422,4))</f>
        <v>0.377</v>
      </c>
      <c r="M7422" s="134">
        <f>IF('2-E-Communication'!$R$68="no","",ROUND($I7422,4))</f>
        <v>0.377</v>
      </c>
    </row>
    <row r="7423" spans="9:13" x14ac:dyDescent="0.25">
      <c r="I7423" s="134">
        <f t="shared" si="310"/>
        <v>0.37800000000000028</v>
      </c>
      <c r="J7423" s="134">
        <f>IF('2-E-Communication'!$R$65="no","",ROUND($I7423,4))</f>
        <v>0.378</v>
      </c>
      <c r="K7423" s="134">
        <f>IF('2-E-Communication'!$R$66="no","",ROUND($I7423,4))</f>
        <v>0.378</v>
      </c>
      <c r="L7423" s="134">
        <f>IF('2-E-Communication'!$R$67="no","",ROUND($I7423,4))</f>
        <v>0.378</v>
      </c>
      <c r="M7423" s="134">
        <f>IF('2-E-Communication'!$R$68="no","",ROUND($I7423,4))</f>
        <v>0.378</v>
      </c>
    </row>
    <row r="7424" spans="9:13" x14ac:dyDescent="0.25">
      <c r="I7424" s="134">
        <f t="shared" si="310"/>
        <v>0.37900000000000028</v>
      </c>
      <c r="J7424" s="134">
        <f>IF('2-E-Communication'!$R$65="no","",ROUND($I7424,4))</f>
        <v>0.379</v>
      </c>
      <c r="K7424" s="134">
        <f>IF('2-E-Communication'!$R$66="no","",ROUND($I7424,4))</f>
        <v>0.379</v>
      </c>
      <c r="L7424" s="134">
        <f>IF('2-E-Communication'!$R$67="no","",ROUND($I7424,4))</f>
        <v>0.379</v>
      </c>
      <c r="M7424" s="134">
        <f>IF('2-E-Communication'!$R$68="no","",ROUND($I7424,4))</f>
        <v>0.379</v>
      </c>
    </row>
    <row r="7425" spans="9:13" x14ac:dyDescent="0.25">
      <c r="I7425" s="134">
        <f t="shared" si="310"/>
        <v>0.38000000000000028</v>
      </c>
      <c r="J7425" s="134">
        <f>IF('2-E-Communication'!$R$65="no","",ROUND($I7425,4))</f>
        <v>0.38</v>
      </c>
      <c r="K7425" s="134">
        <f>IF('2-E-Communication'!$R$66="no","",ROUND($I7425,4))</f>
        <v>0.38</v>
      </c>
      <c r="L7425" s="134">
        <f>IF('2-E-Communication'!$R$67="no","",ROUND($I7425,4))</f>
        <v>0.38</v>
      </c>
      <c r="M7425" s="134">
        <f>IF('2-E-Communication'!$R$68="no","",ROUND($I7425,4))</f>
        <v>0.38</v>
      </c>
    </row>
    <row r="7426" spans="9:13" x14ac:dyDescent="0.25">
      <c r="I7426" s="134">
        <f t="shared" si="310"/>
        <v>0.38100000000000028</v>
      </c>
      <c r="J7426" s="134">
        <f>IF('2-E-Communication'!$R$65="no","",ROUND($I7426,4))</f>
        <v>0.38100000000000001</v>
      </c>
      <c r="K7426" s="134">
        <f>IF('2-E-Communication'!$R$66="no","",ROUND($I7426,4))</f>
        <v>0.38100000000000001</v>
      </c>
      <c r="L7426" s="134">
        <f>IF('2-E-Communication'!$R$67="no","",ROUND($I7426,4))</f>
        <v>0.38100000000000001</v>
      </c>
      <c r="M7426" s="134">
        <f>IF('2-E-Communication'!$R$68="no","",ROUND($I7426,4))</f>
        <v>0.38100000000000001</v>
      </c>
    </row>
    <row r="7427" spans="9:13" x14ac:dyDescent="0.25">
      <c r="I7427" s="134">
        <f t="shared" si="310"/>
        <v>0.38200000000000028</v>
      </c>
      <c r="J7427" s="134">
        <f>IF('2-E-Communication'!$R$65="no","",ROUND($I7427,4))</f>
        <v>0.38200000000000001</v>
      </c>
      <c r="K7427" s="134">
        <f>IF('2-E-Communication'!$R$66="no","",ROUND($I7427,4))</f>
        <v>0.38200000000000001</v>
      </c>
      <c r="L7427" s="134">
        <f>IF('2-E-Communication'!$R$67="no","",ROUND($I7427,4))</f>
        <v>0.38200000000000001</v>
      </c>
      <c r="M7427" s="134">
        <f>IF('2-E-Communication'!$R$68="no","",ROUND($I7427,4))</f>
        <v>0.38200000000000001</v>
      </c>
    </row>
    <row r="7428" spans="9:13" x14ac:dyDescent="0.25">
      <c r="I7428" s="134">
        <f t="shared" si="310"/>
        <v>0.38300000000000028</v>
      </c>
      <c r="J7428" s="134">
        <f>IF('2-E-Communication'!$R$65="no","",ROUND($I7428,4))</f>
        <v>0.38300000000000001</v>
      </c>
      <c r="K7428" s="134">
        <f>IF('2-E-Communication'!$R$66="no","",ROUND($I7428,4))</f>
        <v>0.38300000000000001</v>
      </c>
      <c r="L7428" s="134">
        <f>IF('2-E-Communication'!$R$67="no","",ROUND($I7428,4))</f>
        <v>0.38300000000000001</v>
      </c>
      <c r="M7428" s="134">
        <f>IF('2-E-Communication'!$R$68="no","",ROUND($I7428,4))</f>
        <v>0.38300000000000001</v>
      </c>
    </row>
    <row r="7429" spans="9:13" x14ac:dyDescent="0.25">
      <c r="I7429" s="134">
        <f t="shared" si="310"/>
        <v>0.38400000000000029</v>
      </c>
      <c r="J7429" s="134">
        <f>IF('2-E-Communication'!$R$65="no","",ROUND($I7429,4))</f>
        <v>0.38400000000000001</v>
      </c>
      <c r="K7429" s="134">
        <f>IF('2-E-Communication'!$R$66="no","",ROUND($I7429,4))</f>
        <v>0.38400000000000001</v>
      </c>
      <c r="L7429" s="134">
        <f>IF('2-E-Communication'!$R$67="no","",ROUND($I7429,4))</f>
        <v>0.38400000000000001</v>
      </c>
      <c r="M7429" s="134">
        <f>IF('2-E-Communication'!$R$68="no","",ROUND($I7429,4))</f>
        <v>0.38400000000000001</v>
      </c>
    </row>
    <row r="7430" spans="9:13" x14ac:dyDescent="0.25">
      <c r="I7430" s="134">
        <f t="shared" si="310"/>
        <v>0.38500000000000029</v>
      </c>
      <c r="J7430" s="134">
        <f>IF('2-E-Communication'!$R$65="no","",ROUND($I7430,4))</f>
        <v>0.38500000000000001</v>
      </c>
      <c r="K7430" s="134">
        <f>IF('2-E-Communication'!$R$66="no","",ROUND($I7430,4))</f>
        <v>0.38500000000000001</v>
      </c>
      <c r="L7430" s="134">
        <f>IF('2-E-Communication'!$R$67="no","",ROUND($I7430,4))</f>
        <v>0.38500000000000001</v>
      </c>
      <c r="M7430" s="134">
        <f>IF('2-E-Communication'!$R$68="no","",ROUND($I7430,4))</f>
        <v>0.38500000000000001</v>
      </c>
    </row>
    <row r="7431" spans="9:13" x14ac:dyDescent="0.25">
      <c r="I7431" s="134">
        <f t="shared" si="310"/>
        <v>0.38600000000000029</v>
      </c>
      <c r="J7431" s="134">
        <f>IF('2-E-Communication'!$R$65="no","",ROUND($I7431,4))</f>
        <v>0.38600000000000001</v>
      </c>
      <c r="K7431" s="134">
        <f>IF('2-E-Communication'!$R$66="no","",ROUND($I7431,4))</f>
        <v>0.38600000000000001</v>
      </c>
      <c r="L7431" s="134">
        <f>IF('2-E-Communication'!$R$67="no","",ROUND($I7431,4))</f>
        <v>0.38600000000000001</v>
      </c>
      <c r="M7431" s="134">
        <f>IF('2-E-Communication'!$R$68="no","",ROUND($I7431,4))</f>
        <v>0.38600000000000001</v>
      </c>
    </row>
    <row r="7432" spans="9:13" x14ac:dyDescent="0.25">
      <c r="I7432" s="134">
        <f t="shared" si="310"/>
        <v>0.38700000000000029</v>
      </c>
      <c r="J7432" s="134">
        <f>IF('2-E-Communication'!$R$65="no","",ROUND($I7432,4))</f>
        <v>0.38700000000000001</v>
      </c>
      <c r="K7432" s="134">
        <f>IF('2-E-Communication'!$R$66="no","",ROUND($I7432,4))</f>
        <v>0.38700000000000001</v>
      </c>
      <c r="L7432" s="134">
        <f>IF('2-E-Communication'!$R$67="no","",ROUND($I7432,4))</f>
        <v>0.38700000000000001</v>
      </c>
      <c r="M7432" s="134">
        <f>IF('2-E-Communication'!$R$68="no","",ROUND($I7432,4))</f>
        <v>0.38700000000000001</v>
      </c>
    </row>
    <row r="7433" spans="9:13" x14ac:dyDescent="0.25">
      <c r="I7433" s="134">
        <f t="shared" si="310"/>
        <v>0.38800000000000029</v>
      </c>
      <c r="J7433" s="134">
        <f>IF('2-E-Communication'!$R$65="no","",ROUND($I7433,4))</f>
        <v>0.38800000000000001</v>
      </c>
      <c r="K7433" s="134">
        <f>IF('2-E-Communication'!$R$66="no","",ROUND($I7433,4))</f>
        <v>0.38800000000000001</v>
      </c>
      <c r="L7433" s="134">
        <f>IF('2-E-Communication'!$R$67="no","",ROUND($I7433,4))</f>
        <v>0.38800000000000001</v>
      </c>
      <c r="M7433" s="134">
        <f>IF('2-E-Communication'!$R$68="no","",ROUND($I7433,4))</f>
        <v>0.38800000000000001</v>
      </c>
    </row>
    <row r="7434" spans="9:13" x14ac:dyDescent="0.25">
      <c r="I7434" s="134">
        <f t="shared" si="310"/>
        <v>0.38900000000000029</v>
      </c>
      <c r="J7434" s="134">
        <f>IF('2-E-Communication'!$R$65="no","",ROUND($I7434,4))</f>
        <v>0.38900000000000001</v>
      </c>
      <c r="K7434" s="134">
        <f>IF('2-E-Communication'!$R$66="no","",ROUND($I7434,4))</f>
        <v>0.38900000000000001</v>
      </c>
      <c r="L7434" s="134">
        <f>IF('2-E-Communication'!$R$67="no","",ROUND($I7434,4))</f>
        <v>0.38900000000000001</v>
      </c>
      <c r="M7434" s="134">
        <f>IF('2-E-Communication'!$R$68="no","",ROUND($I7434,4))</f>
        <v>0.38900000000000001</v>
      </c>
    </row>
    <row r="7435" spans="9:13" x14ac:dyDescent="0.25">
      <c r="I7435" s="134">
        <f t="shared" si="310"/>
        <v>0.39000000000000029</v>
      </c>
      <c r="J7435" s="134">
        <f>IF('2-E-Communication'!$R$65="no","",ROUND($I7435,4))</f>
        <v>0.39</v>
      </c>
      <c r="K7435" s="134">
        <f>IF('2-E-Communication'!$R$66="no","",ROUND($I7435,4))</f>
        <v>0.39</v>
      </c>
      <c r="L7435" s="134">
        <f>IF('2-E-Communication'!$R$67="no","",ROUND($I7435,4))</f>
        <v>0.39</v>
      </c>
      <c r="M7435" s="134">
        <f>IF('2-E-Communication'!$R$68="no","",ROUND($I7435,4))</f>
        <v>0.39</v>
      </c>
    </row>
    <row r="7436" spans="9:13" x14ac:dyDescent="0.25">
      <c r="I7436" s="134">
        <f t="shared" si="310"/>
        <v>0.39100000000000029</v>
      </c>
      <c r="J7436" s="134">
        <f>IF('2-E-Communication'!$R$65="no","",ROUND($I7436,4))</f>
        <v>0.39100000000000001</v>
      </c>
      <c r="K7436" s="134">
        <f>IF('2-E-Communication'!$R$66="no","",ROUND($I7436,4))</f>
        <v>0.39100000000000001</v>
      </c>
      <c r="L7436" s="134">
        <f>IF('2-E-Communication'!$R$67="no","",ROUND($I7436,4))</f>
        <v>0.39100000000000001</v>
      </c>
      <c r="M7436" s="134">
        <f>IF('2-E-Communication'!$R$68="no","",ROUND($I7436,4))</f>
        <v>0.39100000000000001</v>
      </c>
    </row>
    <row r="7437" spans="9:13" x14ac:dyDescent="0.25">
      <c r="I7437" s="134">
        <f t="shared" si="310"/>
        <v>0.39200000000000029</v>
      </c>
      <c r="J7437" s="134">
        <f>IF('2-E-Communication'!$R$65="no","",ROUND($I7437,4))</f>
        <v>0.39200000000000002</v>
      </c>
      <c r="K7437" s="134">
        <f>IF('2-E-Communication'!$R$66="no","",ROUND($I7437,4))</f>
        <v>0.39200000000000002</v>
      </c>
      <c r="L7437" s="134">
        <f>IF('2-E-Communication'!$R$67="no","",ROUND($I7437,4))</f>
        <v>0.39200000000000002</v>
      </c>
      <c r="M7437" s="134">
        <f>IF('2-E-Communication'!$R$68="no","",ROUND($I7437,4))</f>
        <v>0.39200000000000002</v>
      </c>
    </row>
    <row r="7438" spans="9:13" x14ac:dyDescent="0.25">
      <c r="I7438" s="134">
        <f t="shared" si="310"/>
        <v>0.39300000000000029</v>
      </c>
      <c r="J7438" s="134">
        <f>IF('2-E-Communication'!$R$65="no","",ROUND($I7438,4))</f>
        <v>0.39300000000000002</v>
      </c>
      <c r="K7438" s="134">
        <f>IF('2-E-Communication'!$R$66="no","",ROUND($I7438,4))</f>
        <v>0.39300000000000002</v>
      </c>
      <c r="L7438" s="134">
        <f>IF('2-E-Communication'!$R$67="no","",ROUND($I7438,4))</f>
        <v>0.39300000000000002</v>
      </c>
      <c r="M7438" s="134">
        <f>IF('2-E-Communication'!$R$68="no","",ROUND($I7438,4))</f>
        <v>0.39300000000000002</v>
      </c>
    </row>
    <row r="7439" spans="9:13" x14ac:dyDescent="0.25">
      <c r="I7439" s="134">
        <f t="shared" si="310"/>
        <v>0.39400000000000029</v>
      </c>
      <c r="J7439" s="134">
        <f>IF('2-E-Communication'!$R$65="no","",ROUND($I7439,4))</f>
        <v>0.39400000000000002</v>
      </c>
      <c r="K7439" s="134">
        <f>IF('2-E-Communication'!$R$66="no","",ROUND($I7439,4))</f>
        <v>0.39400000000000002</v>
      </c>
      <c r="L7439" s="134">
        <f>IF('2-E-Communication'!$R$67="no","",ROUND($I7439,4))</f>
        <v>0.39400000000000002</v>
      </c>
      <c r="M7439" s="134">
        <f>IF('2-E-Communication'!$R$68="no","",ROUND($I7439,4))</f>
        <v>0.39400000000000002</v>
      </c>
    </row>
    <row r="7440" spans="9:13" x14ac:dyDescent="0.25">
      <c r="I7440" s="134">
        <f t="shared" si="310"/>
        <v>0.3950000000000003</v>
      </c>
      <c r="J7440" s="134">
        <f>IF('2-E-Communication'!$R$65="no","",ROUND($I7440,4))</f>
        <v>0.39500000000000002</v>
      </c>
      <c r="K7440" s="134">
        <f>IF('2-E-Communication'!$R$66="no","",ROUND($I7440,4))</f>
        <v>0.39500000000000002</v>
      </c>
      <c r="L7440" s="134">
        <f>IF('2-E-Communication'!$R$67="no","",ROUND($I7440,4))</f>
        <v>0.39500000000000002</v>
      </c>
      <c r="M7440" s="134">
        <f>IF('2-E-Communication'!$R$68="no","",ROUND($I7440,4))</f>
        <v>0.39500000000000002</v>
      </c>
    </row>
    <row r="7441" spans="9:13" x14ac:dyDescent="0.25">
      <c r="I7441" s="134">
        <f t="shared" si="310"/>
        <v>0.3960000000000003</v>
      </c>
      <c r="J7441" s="134">
        <f>IF('2-E-Communication'!$R$65="no","",ROUND($I7441,4))</f>
        <v>0.39600000000000002</v>
      </c>
      <c r="K7441" s="134">
        <f>IF('2-E-Communication'!$R$66="no","",ROUND($I7441,4))</f>
        <v>0.39600000000000002</v>
      </c>
      <c r="L7441" s="134">
        <f>IF('2-E-Communication'!$R$67="no","",ROUND($I7441,4))</f>
        <v>0.39600000000000002</v>
      </c>
      <c r="M7441" s="134">
        <f>IF('2-E-Communication'!$R$68="no","",ROUND($I7441,4))</f>
        <v>0.39600000000000002</v>
      </c>
    </row>
    <row r="7442" spans="9:13" x14ac:dyDescent="0.25">
      <c r="I7442" s="134">
        <f t="shared" si="310"/>
        <v>0.3970000000000003</v>
      </c>
      <c r="J7442" s="134">
        <f>IF('2-E-Communication'!$R$65="no","",ROUND($I7442,4))</f>
        <v>0.39700000000000002</v>
      </c>
      <c r="K7442" s="134">
        <f>IF('2-E-Communication'!$R$66="no","",ROUND($I7442,4))</f>
        <v>0.39700000000000002</v>
      </c>
      <c r="L7442" s="134">
        <f>IF('2-E-Communication'!$R$67="no","",ROUND($I7442,4))</f>
        <v>0.39700000000000002</v>
      </c>
      <c r="M7442" s="134">
        <f>IF('2-E-Communication'!$R$68="no","",ROUND($I7442,4))</f>
        <v>0.39700000000000002</v>
      </c>
    </row>
    <row r="7443" spans="9:13" x14ac:dyDescent="0.25">
      <c r="I7443" s="134">
        <f t="shared" si="310"/>
        <v>0.3980000000000003</v>
      </c>
      <c r="J7443" s="134">
        <f>IF('2-E-Communication'!$R$65="no","",ROUND($I7443,4))</f>
        <v>0.39800000000000002</v>
      </c>
      <c r="K7443" s="134">
        <f>IF('2-E-Communication'!$R$66="no","",ROUND($I7443,4))</f>
        <v>0.39800000000000002</v>
      </c>
      <c r="L7443" s="134">
        <f>IF('2-E-Communication'!$R$67="no","",ROUND($I7443,4))</f>
        <v>0.39800000000000002</v>
      </c>
      <c r="M7443" s="134">
        <f>IF('2-E-Communication'!$R$68="no","",ROUND($I7443,4))</f>
        <v>0.39800000000000002</v>
      </c>
    </row>
    <row r="7444" spans="9:13" x14ac:dyDescent="0.25">
      <c r="I7444" s="134">
        <f t="shared" si="310"/>
        <v>0.3990000000000003</v>
      </c>
      <c r="J7444" s="134">
        <f>IF('2-E-Communication'!$R$65="no","",ROUND($I7444,4))</f>
        <v>0.39900000000000002</v>
      </c>
      <c r="K7444" s="134">
        <f>IF('2-E-Communication'!$R$66="no","",ROUND($I7444,4))</f>
        <v>0.39900000000000002</v>
      </c>
      <c r="L7444" s="134">
        <f>IF('2-E-Communication'!$R$67="no","",ROUND($I7444,4))</f>
        <v>0.39900000000000002</v>
      </c>
      <c r="M7444" s="134">
        <f>IF('2-E-Communication'!$R$68="no","",ROUND($I7444,4))</f>
        <v>0.39900000000000002</v>
      </c>
    </row>
    <row r="7445" spans="9:13" x14ac:dyDescent="0.25">
      <c r="I7445" s="134">
        <f t="shared" si="310"/>
        <v>0.4000000000000003</v>
      </c>
      <c r="J7445" s="134">
        <f>IF('2-E-Communication'!$R$65="no","",ROUND($I7445,4))</f>
        <v>0.4</v>
      </c>
      <c r="K7445" s="134">
        <f>IF('2-E-Communication'!$R$66="no","",ROUND($I7445,4))</f>
        <v>0.4</v>
      </c>
      <c r="L7445" s="134">
        <f>IF('2-E-Communication'!$R$67="no","",ROUND($I7445,4))</f>
        <v>0.4</v>
      </c>
      <c r="M7445" s="134">
        <f>IF('2-E-Communication'!$R$68="no","",ROUND($I7445,4))</f>
        <v>0.4</v>
      </c>
    </row>
    <row r="7446" spans="9:13" x14ac:dyDescent="0.25">
      <c r="I7446" s="134">
        <f t="shared" si="310"/>
        <v>0.4010000000000003</v>
      </c>
      <c r="J7446" s="134">
        <f>IF('2-E-Communication'!$R$65="no","",ROUND($I7446,4))</f>
        <v>0.40100000000000002</v>
      </c>
      <c r="K7446" s="134">
        <f>IF('2-E-Communication'!$R$66="no","",ROUND($I7446,4))</f>
        <v>0.40100000000000002</v>
      </c>
      <c r="L7446" s="134">
        <f>IF('2-E-Communication'!$R$67="no","",ROUND($I7446,4))</f>
        <v>0.40100000000000002</v>
      </c>
      <c r="M7446" s="134">
        <f>IF('2-E-Communication'!$R$68="no","",ROUND($I7446,4))</f>
        <v>0.40100000000000002</v>
      </c>
    </row>
    <row r="7447" spans="9:13" x14ac:dyDescent="0.25">
      <c r="I7447" s="134">
        <f t="shared" si="310"/>
        <v>0.4020000000000003</v>
      </c>
      <c r="J7447" s="134">
        <f>IF('2-E-Communication'!$R$65="no","",ROUND($I7447,4))</f>
        <v>0.40200000000000002</v>
      </c>
      <c r="K7447" s="134">
        <f>IF('2-E-Communication'!$R$66="no","",ROUND($I7447,4))</f>
        <v>0.40200000000000002</v>
      </c>
      <c r="L7447" s="134">
        <f>IF('2-E-Communication'!$R$67="no","",ROUND($I7447,4))</f>
        <v>0.40200000000000002</v>
      </c>
      <c r="M7447" s="134">
        <f>IF('2-E-Communication'!$R$68="no","",ROUND($I7447,4))</f>
        <v>0.40200000000000002</v>
      </c>
    </row>
    <row r="7448" spans="9:13" x14ac:dyDescent="0.25">
      <c r="I7448" s="134">
        <f t="shared" si="310"/>
        <v>0.4030000000000003</v>
      </c>
      <c r="J7448" s="134">
        <f>IF('2-E-Communication'!$R$65="no","",ROUND($I7448,4))</f>
        <v>0.40300000000000002</v>
      </c>
      <c r="K7448" s="134">
        <f>IF('2-E-Communication'!$R$66="no","",ROUND($I7448,4))</f>
        <v>0.40300000000000002</v>
      </c>
      <c r="L7448" s="134">
        <f>IF('2-E-Communication'!$R$67="no","",ROUND($I7448,4))</f>
        <v>0.40300000000000002</v>
      </c>
      <c r="M7448" s="134">
        <f>IF('2-E-Communication'!$R$68="no","",ROUND($I7448,4))</f>
        <v>0.40300000000000002</v>
      </c>
    </row>
    <row r="7449" spans="9:13" x14ac:dyDescent="0.25">
      <c r="I7449" s="134">
        <f t="shared" si="310"/>
        <v>0.4040000000000003</v>
      </c>
      <c r="J7449" s="134">
        <f>IF('2-E-Communication'!$R$65="no","",ROUND($I7449,4))</f>
        <v>0.40400000000000003</v>
      </c>
      <c r="K7449" s="134">
        <f>IF('2-E-Communication'!$R$66="no","",ROUND($I7449,4))</f>
        <v>0.40400000000000003</v>
      </c>
      <c r="L7449" s="134">
        <f>IF('2-E-Communication'!$R$67="no","",ROUND($I7449,4))</f>
        <v>0.40400000000000003</v>
      </c>
      <c r="M7449" s="134">
        <f>IF('2-E-Communication'!$R$68="no","",ROUND($I7449,4))</f>
        <v>0.40400000000000003</v>
      </c>
    </row>
    <row r="7450" spans="9:13" x14ac:dyDescent="0.25">
      <c r="I7450" s="134">
        <f t="shared" si="310"/>
        <v>0.4050000000000003</v>
      </c>
      <c r="J7450" s="134">
        <f>IF('2-E-Communication'!$R$65="no","",ROUND($I7450,4))</f>
        <v>0.40500000000000003</v>
      </c>
      <c r="K7450" s="134">
        <f>IF('2-E-Communication'!$R$66="no","",ROUND($I7450,4))</f>
        <v>0.40500000000000003</v>
      </c>
      <c r="L7450" s="134">
        <f>IF('2-E-Communication'!$R$67="no","",ROUND($I7450,4))</f>
        <v>0.40500000000000003</v>
      </c>
      <c r="M7450" s="134">
        <f>IF('2-E-Communication'!$R$68="no","",ROUND($I7450,4))</f>
        <v>0.40500000000000003</v>
      </c>
    </row>
    <row r="7451" spans="9:13" x14ac:dyDescent="0.25">
      <c r="I7451" s="134">
        <f t="shared" si="310"/>
        <v>0.40600000000000031</v>
      </c>
      <c r="J7451" s="134">
        <f>IF('2-E-Communication'!$R$65="no","",ROUND($I7451,4))</f>
        <v>0.40600000000000003</v>
      </c>
      <c r="K7451" s="134">
        <f>IF('2-E-Communication'!$R$66="no","",ROUND($I7451,4))</f>
        <v>0.40600000000000003</v>
      </c>
      <c r="L7451" s="134">
        <f>IF('2-E-Communication'!$R$67="no","",ROUND($I7451,4))</f>
        <v>0.40600000000000003</v>
      </c>
      <c r="M7451" s="134">
        <f>IF('2-E-Communication'!$R$68="no","",ROUND($I7451,4))</f>
        <v>0.40600000000000003</v>
      </c>
    </row>
    <row r="7452" spans="9:13" x14ac:dyDescent="0.25">
      <c r="I7452" s="134">
        <f t="shared" si="310"/>
        <v>0.40700000000000031</v>
      </c>
      <c r="J7452" s="134">
        <f>IF('2-E-Communication'!$R$65="no","",ROUND($I7452,4))</f>
        <v>0.40699999999999997</v>
      </c>
      <c r="K7452" s="134">
        <f>IF('2-E-Communication'!$R$66="no","",ROUND($I7452,4))</f>
        <v>0.40699999999999997</v>
      </c>
      <c r="L7452" s="134">
        <f>IF('2-E-Communication'!$R$67="no","",ROUND($I7452,4))</f>
        <v>0.40699999999999997</v>
      </c>
      <c r="M7452" s="134">
        <f>IF('2-E-Communication'!$R$68="no","",ROUND($I7452,4))</f>
        <v>0.40699999999999997</v>
      </c>
    </row>
    <row r="7453" spans="9:13" x14ac:dyDescent="0.25">
      <c r="I7453" s="134">
        <f t="shared" si="310"/>
        <v>0.40800000000000031</v>
      </c>
      <c r="J7453" s="134">
        <f>IF('2-E-Communication'!$R$65="no","",ROUND($I7453,4))</f>
        <v>0.40799999999999997</v>
      </c>
      <c r="K7453" s="134">
        <f>IF('2-E-Communication'!$R$66="no","",ROUND($I7453,4))</f>
        <v>0.40799999999999997</v>
      </c>
      <c r="L7453" s="134">
        <f>IF('2-E-Communication'!$R$67="no","",ROUND($I7453,4))</f>
        <v>0.40799999999999997</v>
      </c>
      <c r="M7453" s="134">
        <f>IF('2-E-Communication'!$R$68="no","",ROUND($I7453,4))</f>
        <v>0.40799999999999997</v>
      </c>
    </row>
    <row r="7454" spans="9:13" x14ac:dyDescent="0.25">
      <c r="I7454" s="134">
        <f t="shared" si="310"/>
        <v>0.40900000000000031</v>
      </c>
      <c r="J7454" s="134">
        <f>IF('2-E-Communication'!$R$65="no","",ROUND($I7454,4))</f>
        <v>0.40899999999999997</v>
      </c>
      <c r="K7454" s="134">
        <f>IF('2-E-Communication'!$R$66="no","",ROUND($I7454,4))</f>
        <v>0.40899999999999997</v>
      </c>
      <c r="L7454" s="134">
        <f>IF('2-E-Communication'!$R$67="no","",ROUND($I7454,4))</f>
        <v>0.40899999999999997</v>
      </c>
      <c r="M7454" s="134">
        <f>IF('2-E-Communication'!$R$68="no","",ROUND($I7454,4))</f>
        <v>0.40899999999999997</v>
      </c>
    </row>
    <row r="7455" spans="9:13" x14ac:dyDescent="0.25">
      <c r="I7455" s="134">
        <f t="shared" si="310"/>
        <v>0.41000000000000031</v>
      </c>
      <c r="J7455" s="134">
        <f>IF('2-E-Communication'!$R$65="no","",ROUND($I7455,4))</f>
        <v>0.41</v>
      </c>
      <c r="K7455" s="134">
        <f>IF('2-E-Communication'!$R$66="no","",ROUND($I7455,4))</f>
        <v>0.41</v>
      </c>
      <c r="L7455" s="134">
        <f>IF('2-E-Communication'!$R$67="no","",ROUND($I7455,4))</f>
        <v>0.41</v>
      </c>
      <c r="M7455" s="134">
        <f>IF('2-E-Communication'!$R$68="no","",ROUND($I7455,4))</f>
        <v>0.41</v>
      </c>
    </row>
    <row r="7456" spans="9:13" x14ac:dyDescent="0.25">
      <c r="I7456" s="134">
        <f t="shared" si="310"/>
        <v>0.41100000000000031</v>
      </c>
      <c r="J7456" s="134">
        <f>IF('2-E-Communication'!$R$65="no","",ROUND($I7456,4))</f>
        <v>0.41099999999999998</v>
      </c>
      <c r="K7456" s="134">
        <f>IF('2-E-Communication'!$R$66="no","",ROUND($I7456,4))</f>
        <v>0.41099999999999998</v>
      </c>
      <c r="L7456" s="134">
        <f>IF('2-E-Communication'!$R$67="no","",ROUND($I7456,4))</f>
        <v>0.41099999999999998</v>
      </c>
      <c r="M7456" s="134">
        <f>IF('2-E-Communication'!$R$68="no","",ROUND($I7456,4))</f>
        <v>0.41099999999999998</v>
      </c>
    </row>
    <row r="7457" spans="9:13" x14ac:dyDescent="0.25">
      <c r="I7457" s="134">
        <f t="shared" si="310"/>
        <v>0.41200000000000031</v>
      </c>
      <c r="J7457" s="134">
        <f>IF('2-E-Communication'!$R$65="no","",ROUND($I7457,4))</f>
        <v>0.41199999999999998</v>
      </c>
      <c r="K7457" s="134">
        <f>IF('2-E-Communication'!$R$66="no","",ROUND($I7457,4))</f>
        <v>0.41199999999999998</v>
      </c>
      <c r="L7457" s="134">
        <f>IF('2-E-Communication'!$R$67="no","",ROUND($I7457,4))</f>
        <v>0.41199999999999998</v>
      </c>
      <c r="M7457" s="134">
        <f>IF('2-E-Communication'!$R$68="no","",ROUND($I7457,4))</f>
        <v>0.41199999999999998</v>
      </c>
    </row>
    <row r="7458" spans="9:13" x14ac:dyDescent="0.25">
      <c r="I7458" s="134">
        <f t="shared" si="310"/>
        <v>0.41300000000000031</v>
      </c>
      <c r="J7458" s="134">
        <f>IF('2-E-Communication'!$R$65="no","",ROUND($I7458,4))</f>
        <v>0.41299999999999998</v>
      </c>
      <c r="K7458" s="134">
        <f>IF('2-E-Communication'!$R$66="no","",ROUND($I7458,4))</f>
        <v>0.41299999999999998</v>
      </c>
      <c r="L7458" s="134">
        <f>IF('2-E-Communication'!$R$67="no","",ROUND($I7458,4))</f>
        <v>0.41299999999999998</v>
      </c>
      <c r="M7458" s="134">
        <f>IF('2-E-Communication'!$R$68="no","",ROUND($I7458,4))</f>
        <v>0.41299999999999998</v>
      </c>
    </row>
    <row r="7459" spans="9:13" x14ac:dyDescent="0.25">
      <c r="I7459" s="134">
        <f t="shared" si="310"/>
        <v>0.41400000000000031</v>
      </c>
      <c r="J7459" s="134">
        <f>IF('2-E-Communication'!$R$65="no","",ROUND($I7459,4))</f>
        <v>0.41399999999999998</v>
      </c>
      <c r="K7459" s="134">
        <f>IF('2-E-Communication'!$R$66="no","",ROUND($I7459,4))</f>
        <v>0.41399999999999998</v>
      </c>
      <c r="L7459" s="134">
        <f>IF('2-E-Communication'!$R$67="no","",ROUND($I7459,4))</f>
        <v>0.41399999999999998</v>
      </c>
      <c r="M7459" s="134">
        <f>IF('2-E-Communication'!$R$68="no","",ROUND($I7459,4))</f>
        <v>0.41399999999999998</v>
      </c>
    </row>
    <row r="7460" spans="9:13" x14ac:dyDescent="0.25">
      <c r="I7460" s="134">
        <f t="shared" si="310"/>
        <v>0.41500000000000031</v>
      </c>
      <c r="J7460" s="134">
        <f>IF('2-E-Communication'!$R$65="no","",ROUND($I7460,4))</f>
        <v>0.41499999999999998</v>
      </c>
      <c r="K7460" s="134">
        <f>IF('2-E-Communication'!$R$66="no","",ROUND($I7460,4))</f>
        <v>0.41499999999999998</v>
      </c>
      <c r="L7460" s="134">
        <f>IF('2-E-Communication'!$R$67="no","",ROUND($I7460,4))</f>
        <v>0.41499999999999998</v>
      </c>
      <c r="M7460" s="134">
        <f>IF('2-E-Communication'!$R$68="no","",ROUND($I7460,4))</f>
        <v>0.41499999999999998</v>
      </c>
    </row>
    <row r="7461" spans="9:13" x14ac:dyDescent="0.25">
      <c r="I7461" s="134">
        <f t="shared" si="310"/>
        <v>0.41600000000000031</v>
      </c>
      <c r="J7461" s="134">
        <f>IF('2-E-Communication'!$R$65="no","",ROUND($I7461,4))</f>
        <v>0.41599999999999998</v>
      </c>
      <c r="K7461" s="134">
        <f>IF('2-E-Communication'!$R$66="no","",ROUND($I7461,4))</f>
        <v>0.41599999999999998</v>
      </c>
      <c r="L7461" s="134">
        <f>IF('2-E-Communication'!$R$67="no","",ROUND($I7461,4))</f>
        <v>0.41599999999999998</v>
      </c>
      <c r="M7461" s="134">
        <f>IF('2-E-Communication'!$R$68="no","",ROUND($I7461,4))</f>
        <v>0.41599999999999998</v>
      </c>
    </row>
    <row r="7462" spans="9:13" x14ac:dyDescent="0.25">
      <c r="I7462" s="134">
        <f t="shared" si="310"/>
        <v>0.41700000000000031</v>
      </c>
      <c r="J7462" s="134">
        <f>IF('2-E-Communication'!$R$65="no","",ROUND($I7462,4))</f>
        <v>0.41699999999999998</v>
      </c>
      <c r="K7462" s="134">
        <f>IF('2-E-Communication'!$R$66="no","",ROUND($I7462,4))</f>
        <v>0.41699999999999998</v>
      </c>
      <c r="L7462" s="134">
        <f>IF('2-E-Communication'!$R$67="no","",ROUND($I7462,4))</f>
        <v>0.41699999999999998</v>
      </c>
      <c r="M7462" s="134">
        <f>IF('2-E-Communication'!$R$68="no","",ROUND($I7462,4))</f>
        <v>0.41699999999999998</v>
      </c>
    </row>
    <row r="7463" spans="9:13" x14ac:dyDescent="0.25">
      <c r="I7463" s="134">
        <f t="shared" si="310"/>
        <v>0.41800000000000032</v>
      </c>
      <c r="J7463" s="134">
        <f>IF('2-E-Communication'!$R$65="no","",ROUND($I7463,4))</f>
        <v>0.41799999999999998</v>
      </c>
      <c r="K7463" s="134">
        <f>IF('2-E-Communication'!$R$66="no","",ROUND($I7463,4))</f>
        <v>0.41799999999999998</v>
      </c>
      <c r="L7463" s="134">
        <f>IF('2-E-Communication'!$R$67="no","",ROUND($I7463,4))</f>
        <v>0.41799999999999998</v>
      </c>
      <c r="M7463" s="134">
        <f>IF('2-E-Communication'!$R$68="no","",ROUND($I7463,4))</f>
        <v>0.41799999999999998</v>
      </c>
    </row>
    <row r="7464" spans="9:13" x14ac:dyDescent="0.25">
      <c r="I7464" s="134">
        <f t="shared" si="310"/>
        <v>0.41900000000000032</v>
      </c>
      <c r="J7464" s="134">
        <f>IF('2-E-Communication'!$R$65="no","",ROUND($I7464,4))</f>
        <v>0.41899999999999998</v>
      </c>
      <c r="K7464" s="134">
        <f>IF('2-E-Communication'!$R$66="no","",ROUND($I7464,4))</f>
        <v>0.41899999999999998</v>
      </c>
      <c r="L7464" s="134">
        <f>IF('2-E-Communication'!$R$67="no","",ROUND($I7464,4))</f>
        <v>0.41899999999999998</v>
      </c>
      <c r="M7464" s="134">
        <f>IF('2-E-Communication'!$R$68="no","",ROUND($I7464,4))</f>
        <v>0.41899999999999998</v>
      </c>
    </row>
    <row r="7465" spans="9:13" x14ac:dyDescent="0.25">
      <c r="I7465" s="134">
        <f t="shared" si="310"/>
        <v>0.42000000000000032</v>
      </c>
      <c r="J7465" s="134">
        <f>IF('2-E-Communication'!$R$65="no","",ROUND($I7465,4))</f>
        <v>0.42</v>
      </c>
      <c r="K7465" s="134">
        <f>IF('2-E-Communication'!$R$66="no","",ROUND($I7465,4))</f>
        <v>0.42</v>
      </c>
      <c r="L7465" s="134">
        <f>IF('2-E-Communication'!$R$67="no","",ROUND($I7465,4))</f>
        <v>0.42</v>
      </c>
      <c r="M7465" s="134">
        <f>IF('2-E-Communication'!$R$68="no","",ROUND($I7465,4))</f>
        <v>0.42</v>
      </c>
    </row>
    <row r="7466" spans="9:13" x14ac:dyDescent="0.25">
      <c r="I7466" s="134">
        <f t="shared" si="310"/>
        <v>0.42100000000000032</v>
      </c>
      <c r="J7466" s="134">
        <f>IF('2-E-Communication'!$R$65="no","",ROUND($I7466,4))</f>
        <v>0.42099999999999999</v>
      </c>
      <c r="K7466" s="134">
        <f>IF('2-E-Communication'!$R$66="no","",ROUND($I7466,4))</f>
        <v>0.42099999999999999</v>
      </c>
      <c r="L7466" s="134">
        <f>IF('2-E-Communication'!$R$67="no","",ROUND($I7466,4))</f>
        <v>0.42099999999999999</v>
      </c>
      <c r="M7466" s="134">
        <f>IF('2-E-Communication'!$R$68="no","",ROUND($I7466,4))</f>
        <v>0.42099999999999999</v>
      </c>
    </row>
    <row r="7467" spans="9:13" x14ac:dyDescent="0.25">
      <c r="I7467" s="134">
        <f t="shared" si="310"/>
        <v>0.42200000000000032</v>
      </c>
      <c r="J7467" s="134">
        <f>IF('2-E-Communication'!$R$65="no","",ROUND($I7467,4))</f>
        <v>0.42199999999999999</v>
      </c>
      <c r="K7467" s="134">
        <f>IF('2-E-Communication'!$R$66="no","",ROUND($I7467,4))</f>
        <v>0.42199999999999999</v>
      </c>
      <c r="L7467" s="134">
        <f>IF('2-E-Communication'!$R$67="no","",ROUND($I7467,4))</f>
        <v>0.42199999999999999</v>
      </c>
      <c r="M7467" s="134">
        <f>IF('2-E-Communication'!$R$68="no","",ROUND($I7467,4))</f>
        <v>0.42199999999999999</v>
      </c>
    </row>
    <row r="7468" spans="9:13" x14ac:dyDescent="0.25">
      <c r="I7468" s="134">
        <f t="shared" si="310"/>
        <v>0.42300000000000032</v>
      </c>
      <c r="J7468" s="134">
        <f>IF('2-E-Communication'!$R$65="no","",ROUND($I7468,4))</f>
        <v>0.42299999999999999</v>
      </c>
      <c r="K7468" s="134">
        <f>IF('2-E-Communication'!$R$66="no","",ROUND($I7468,4))</f>
        <v>0.42299999999999999</v>
      </c>
      <c r="L7468" s="134">
        <f>IF('2-E-Communication'!$R$67="no","",ROUND($I7468,4))</f>
        <v>0.42299999999999999</v>
      </c>
      <c r="M7468" s="134">
        <f>IF('2-E-Communication'!$R$68="no","",ROUND($I7468,4))</f>
        <v>0.42299999999999999</v>
      </c>
    </row>
    <row r="7469" spans="9:13" x14ac:dyDescent="0.25">
      <c r="I7469" s="134">
        <f t="shared" si="310"/>
        <v>0.42400000000000032</v>
      </c>
      <c r="J7469" s="134">
        <f>IF('2-E-Communication'!$R$65="no","",ROUND($I7469,4))</f>
        <v>0.42399999999999999</v>
      </c>
      <c r="K7469" s="134">
        <f>IF('2-E-Communication'!$R$66="no","",ROUND($I7469,4))</f>
        <v>0.42399999999999999</v>
      </c>
      <c r="L7469" s="134">
        <f>IF('2-E-Communication'!$R$67="no","",ROUND($I7469,4))</f>
        <v>0.42399999999999999</v>
      </c>
      <c r="M7469" s="134">
        <f>IF('2-E-Communication'!$R$68="no","",ROUND($I7469,4))</f>
        <v>0.42399999999999999</v>
      </c>
    </row>
    <row r="7470" spans="9:13" x14ac:dyDescent="0.25">
      <c r="I7470" s="134">
        <f t="shared" si="310"/>
        <v>0.42500000000000032</v>
      </c>
      <c r="J7470" s="134">
        <f>IF('2-E-Communication'!$R$65="no","",ROUND($I7470,4))</f>
        <v>0.42499999999999999</v>
      </c>
      <c r="K7470" s="134">
        <f>IF('2-E-Communication'!$R$66="no","",ROUND($I7470,4))</f>
        <v>0.42499999999999999</v>
      </c>
      <c r="L7470" s="134">
        <f>IF('2-E-Communication'!$R$67="no","",ROUND($I7470,4))</f>
        <v>0.42499999999999999</v>
      </c>
      <c r="M7470" s="134">
        <f>IF('2-E-Communication'!$R$68="no","",ROUND($I7470,4))</f>
        <v>0.42499999999999999</v>
      </c>
    </row>
    <row r="7471" spans="9:13" x14ac:dyDescent="0.25">
      <c r="I7471" s="134">
        <f t="shared" si="310"/>
        <v>0.42600000000000032</v>
      </c>
      <c r="J7471" s="134">
        <f>IF('2-E-Communication'!$R$65="no","",ROUND($I7471,4))</f>
        <v>0.42599999999999999</v>
      </c>
      <c r="K7471" s="134">
        <f>IF('2-E-Communication'!$R$66="no","",ROUND($I7471,4))</f>
        <v>0.42599999999999999</v>
      </c>
      <c r="L7471" s="134">
        <f>IF('2-E-Communication'!$R$67="no","",ROUND($I7471,4))</f>
        <v>0.42599999999999999</v>
      </c>
      <c r="M7471" s="134">
        <f>IF('2-E-Communication'!$R$68="no","",ROUND($I7471,4))</f>
        <v>0.42599999999999999</v>
      </c>
    </row>
    <row r="7472" spans="9:13" x14ac:dyDescent="0.25">
      <c r="I7472" s="134">
        <f t="shared" si="310"/>
        <v>0.42700000000000032</v>
      </c>
      <c r="J7472" s="134">
        <f>IF('2-E-Communication'!$R$65="no","",ROUND($I7472,4))</f>
        <v>0.42699999999999999</v>
      </c>
      <c r="K7472" s="134">
        <f>IF('2-E-Communication'!$R$66="no","",ROUND($I7472,4))</f>
        <v>0.42699999999999999</v>
      </c>
      <c r="L7472" s="134">
        <f>IF('2-E-Communication'!$R$67="no","",ROUND($I7472,4))</f>
        <v>0.42699999999999999</v>
      </c>
      <c r="M7472" s="134">
        <f>IF('2-E-Communication'!$R$68="no","",ROUND($I7472,4))</f>
        <v>0.42699999999999999</v>
      </c>
    </row>
    <row r="7473" spans="9:13" x14ac:dyDescent="0.25">
      <c r="I7473" s="134">
        <f t="shared" si="310"/>
        <v>0.42800000000000032</v>
      </c>
      <c r="J7473" s="134">
        <f>IF('2-E-Communication'!$R$65="no","",ROUND($I7473,4))</f>
        <v>0.42799999999999999</v>
      </c>
      <c r="K7473" s="134">
        <f>IF('2-E-Communication'!$R$66="no","",ROUND($I7473,4))</f>
        <v>0.42799999999999999</v>
      </c>
      <c r="L7473" s="134">
        <f>IF('2-E-Communication'!$R$67="no","",ROUND($I7473,4))</f>
        <v>0.42799999999999999</v>
      </c>
      <c r="M7473" s="134">
        <f>IF('2-E-Communication'!$R$68="no","",ROUND($I7473,4))</f>
        <v>0.42799999999999999</v>
      </c>
    </row>
    <row r="7474" spans="9:13" x14ac:dyDescent="0.25">
      <c r="I7474" s="134">
        <f t="shared" si="310"/>
        <v>0.42900000000000033</v>
      </c>
      <c r="J7474" s="134">
        <f>IF('2-E-Communication'!$R$65="no","",ROUND($I7474,4))</f>
        <v>0.42899999999999999</v>
      </c>
      <c r="K7474" s="134">
        <f>IF('2-E-Communication'!$R$66="no","",ROUND($I7474,4))</f>
        <v>0.42899999999999999</v>
      </c>
      <c r="L7474" s="134">
        <f>IF('2-E-Communication'!$R$67="no","",ROUND($I7474,4))</f>
        <v>0.42899999999999999</v>
      </c>
      <c r="M7474" s="134">
        <f>IF('2-E-Communication'!$R$68="no","",ROUND($I7474,4))</f>
        <v>0.42899999999999999</v>
      </c>
    </row>
    <row r="7475" spans="9:13" x14ac:dyDescent="0.25">
      <c r="I7475" s="134">
        <f t="shared" si="310"/>
        <v>0.43000000000000033</v>
      </c>
      <c r="J7475" s="134">
        <f>IF('2-E-Communication'!$R$65="no","",ROUND($I7475,4))</f>
        <v>0.43</v>
      </c>
      <c r="K7475" s="134">
        <f>IF('2-E-Communication'!$R$66="no","",ROUND($I7475,4))</f>
        <v>0.43</v>
      </c>
      <c r="L7475" s="134">
        <f>IF('2-E-Communication'!$R$67="no","",ROUND($I7475,4))</f>
        <v>0.43</v>
      </c>
      <c r="M7475" s="134">
        <f>IF('2-E-Communication'!$R$68="no","",ROUND($I7475,4))</f>
        <v>0.43</v>
      </c>
    </row>
    <row r="7476" spans="9:13" x14ac:dyDescent="0.25">
      <c r="I7476" s="134">
        <f t="shared" si="310"/>
        <v>0.43100000000000033</v>
      </c>
      <c r="J7476" s="134">
        <f>IF('2-E-Communication'!$R$65="no","",ROUND($I7476,4))</f>
        <v>0.43099999999999999</v>
      </c>
      <c r="K7476" s="134">
        <f>IF('2-E-Communication'!$R$66="no","",ROUND($I7476,4))</f>
        <v>0.43099999999999999</v>
      </c>
      <c r="L7476" s="134">
        <f>IF('2-E-Communication'!$R$67="no","",ROUND($I7476,4))</f>
        <v>0.43099999999999999</v>
      </c>
      <c r="M7476" s="134">
        <f>IF('2-E-Communication'!$R$68="no","",ROUND($I7476,4))</f>
        <v>0.43099999999999999</v>
      </c>
    </row>
    <row r="7477" spans="9:13" x14ac:dyDescent="0.25">
      <c r="I7477" s="134">
        <f t="shared" si="310"/>
        <v>0.43200000000000033</v>
      </c>
      <c r="J7477" s="134">
        <f>IF('2-E-Communication'!$R$65="no","",ROUND($I7477,4))</f>
        <v>0.432</v>
      </c>
      <c r="K7477" s="134">
        <f>IF('2-E-Communication'!$R$66="no","",ROUND($I7477,4))</f>
        <v>0.432</v>
      </c>
      <c r="L7477" s="134">
        <f>IF('2-E-Communication'!$R$67="no","",ROUND($I7477,4))</f>
        <v>0.432</v>
      </c>
      <c r="M7477" s="134">
        <f>IF('2-E-Communication'!$R$68="no","",ROUND($I7477,4))</f>
        <v>0.432</v>
      </c>
    </row>
    <row r="7478" spans="9:13" x14ac:dyDescent="0.25">
      <c r="I7478" s="134">
        <f t="shared" si="310"/>
        <v>0.43300000000000033</v>
      </c>
      <c r="J7478" s="134">
        <f>IF('2-E-Communication'!$R$65="no","",ROUND($I7478,4))</f>
        <v>0.433</v>
      </c>
      <c r="K7478" s="134">
        <f>IF('2-E-Communication'!$R$66="no","",ROUND($I7478,4))</f>
        <v>0.433</v>
      </c>
      <c r="L7478" s="134">
        <f>IF('2-E-Communication'!$R$67="no","",ROUND($I7478,4))</f>
        <v>0.433</v>
      </c>
      <c r="M7478" s="134">
        <f>IF('2-E-Communication'!$R$68="no","",ROUND($I7478,4))</f>
        <v>0.433</v>
      </c>
    </row>
    <row r="7479" spans="9:13" x14ac:dyDescent="0.25">
      <c r="I7479" s="134">
        <f t="shared" si="310"/>
        <v>0.43400000000000033</v>
      </c>
      <c r="J7479" s="134">
        <f>IF('2-E-Communication'!$R$65="no","",ROUND($I7479,4))</f>
        <v>0.434</v>
      </c>
      <c r="K7479" s="134">
        <f>IF('2-E-Communication'!$R$66="no","",ROUND($I7479,4))</f>
        <v>0.434</v>
      </c>
      <c r="L7479" s="134">
        <f>IF('2-E-Communication'!$R$67="no","",ROUND($I7479,4))</f>
        <v>0.434</v>
      </c>
      <c r="M7479" s="134">
        <f>IF('2-E-Communication'!$R$68="no","",ROUND($I7479,4))</f>
        <v>0.434</v>
      </c>
    </row>
    <row r="7480" spans="9:13" x14ac:dyDescent="0.25">
      <c r="I7480" s="134">
        <f t="shared" si="310"/>
        <v>0.43500000000000033</v>
      </c>
      <c r="J7480" s="134">
        <f>IF('2-E-Communication'!$R$65="no","",ROUND($I7480,4))</f>
        <v>0.435</v>
      </c>
      <c r="K7480" s="134">
        <f>IF('2-E-Communication'!$R$66="no","",ROUND($I7480,4))</f>
        <v>0.435</v>
      </c>
      <c r="L7480" s="134">
        <f>IF('2-E-Communication'!$R$67="no","",ROUND($I7480,4))</f>
        <v>0.435</v>
      </c>
      <c r="M7480" s="134">
        <f>IF('2-E-Communication'!$R$68="no","",ROUND($I7480,4))</f>
        <v>0.435</v>
      </c>
    </row>
    <row r="7481" spans="9:13" x14ac:dyDescent="0.25">
      <c r="I7481" s="134">
        <f t="shared" si="310"/>
        <v>0.43600000000000033</v>
      </c>
      <c r="J7481" s="134">
        <f>IF('2-E-Communication'!$R$65="no","",ROUND($I7481,4))</f>
        <v>0.436</v>
      </c>
      <c r="K7481" s="134">
        <f>IF('2-E-Communication'!$R$66="no","",ROUND($I7481,4))</f>
        <v>0.436</v>
      </c>
      <c r="L7481" s="134">
        <f>IF('2-E-Communication'!$R$67="no","",ROUND($I7481,4))</f>
        <v>0.436</v>
      </c>
      <c r="M7481" s="134">
        <f>IF('2-E-Communication'!$R$68="no","",ROUND($I7481,4))</f>
        <v>0.436</v>
      </c>
    </row>
    <row r="7482" spans="9:13" x14ac:dyDescent="0.25">
      <c r="I7482" s="134">
        <f t="shared" si="310"/>
        <v>0.43700000000000033</v>
      </c>
      <c r="J7482" s="134">
        <f>IF('2-E-Communication'!$R$65="no","",ROUND($I7482,4))</f>
        <v>0.437</v>
      </c>
      <c r="K7482" s="134">
        <f>IF('2-E-Communication'!$R$66="no","",ROUND($I7482,4))</f>
        <v>0.437</v>
      </c>
      <c r="L7482" s="134">
        <f>IF('2-E-Communication'!$R$67="no","",ROUND($I7482,4))</f>
        <v>0.437</v>
      </c>
      <c r="M7482" s="134">
        <f>IF('2-E-Communication'!$R$68="no","",ROUND($I7482,4))</f>
        <v>0.437</v>
      </c>
    </row>
    <row r="7483" spans="9:13" x14ac:dyDescent="0.25">
      <c r="I7483" s="134">
        <f t="shared" si="310"/>
        <v>0.43800000000000033</v>
      </c>
      <c r="J7483" s="134">
        <f>IF('2-E-Communication'!$R$65="no","",ROUND($I7483,4))</f>
        <v>0.438</v>
      </c>
      <c r="K7483" s="134">
        <f>IF('2-E-Communication'!$R$66="no","",ROUND($I7483,4))</f>
        <v>0.438</v>
      </c>
      <c r="L7483" s="134">
        <f>IF('2-E-Communication'!$R$67="no","",ROUND($I7483,4))</f>
        <v>0.438</v>
      </c>
      <c r="M7483" s="134">
        <f>IF('2-E-Communication'!$R$68="no","",ROUND($I7483,4))</f>
        <v>0.438</v>
      </c>
    </row>
    <row r="7484" spans="9:13" x14ac:dyDescent="0.25">
      <c r="I7484" s="134">
        <f t="shared" si="310"/>
        <v>0.43900000000000033</v>
      </c>
      <c r="J7484" s="134">
        <f>IF('2-E-Communication'!$R$65="no","",ROUND($I7484,4))</f>
        <v>0.439</v>
      </c>
      <c r="K7484" s="134">
        <f>IF('2-E-Communication'!$R$66="no","",ROUND($I7484,4))</f>
        <v>0.439</v>
      </c>
      <c r="L7484" s="134">
        <f>IF('2-E-Communication'!$R$67="no","",ROUND($I7484,4))</f>
        <v>0.439</v>
      </c>
      <c r="M7484" s="134">
        <f>IF('2-E-Communication'!$R$68="no","",ROUND($I7484,4))</f>
        <v>0.439</v>
      </c>
    </row>
    <row r="7485" spans="9:13" x14ac:dyDescent="0.25">
      <c r="I7485" s="134">
        <f t="shared" si="310"/>
        <v>0.44000000000000034</v>
      </c>
      <c r="J7485" s="134">
        <f>IF('2-E-Communication'!$R$65="no","",ROUND($I7485,4))</f>
        <v>0.44</v>
      </c>
      <c r="K7485" s="134">
        <f>IF('2-E-Communication'!$R$66="no","",ROUND($I7485,4))</f>
        <v>0.44</v>
      </c>
      <c r="L7485" s="134">
        <f>IF('2-E-Communication'!$R$67="no","",ROUND($I7485,4))</f>
        <v>0.44</v>
      </c>
      <c r="M7485" s="134">
        <f>IF('2-E-Communication'!$R$68="no","",ROUND($I7485,4))</f>
        <v>0.44</v>
      </c>
    </row>
    <row r="7486" spans="9:13" x14ac:dyDescent="0.25">
      <c r="I7486" s="134">
        <f t="shared" ref="I7486:I7549" si="311">I7485+0.001</f>
        <v>0.44100000000000034</v>
      </c>
      <c r="J7486" s="134">
        <f>IF('2-E-Communication'!$R$65="no","",ROUND($I7486,4))</f>
        <v>0.441</v>
      </c>
      <c r="K7486" s="134">
        <f>IF('2-E-Communication'!$R$66="no","",ROUND($I7486,4))</f>
        <v>0.441</v>
      </c>
      <c r="L7486" s="134">
        <f>IF('2-E-Communication'!$R$67="no","",ROUND($I7486,4))</f>
        <v>0.441</v>
      </c>
      <c r="M7486" s="134">
        <f>IF('2-E-Communication'!$R$68="no","",ROUND($I7486,4))</f>
        <v>0.441</v>
      </c>
    </row>
    <row r="7487" spans="9:13" x14ac:dyDescent="0.25">
      <c r="I7487" s="134">
        <f t="shared" si="311"/>
        <v>0.44200000000000034</v>
      </c>
      <c r="J7487" s="134">
        <f>IF('2-E-Communication'!$R$65="no","",ROUND($I7487,4))</f>
        <v>0.442</v>
      </c>
      <c r="K7487" s="134">
        <f>IF('2-E-Communication'!$R$66="no","",ROUND($I7487,4))</f>
        <v>0.442</v>
      </c>
      <c r="L7487" s="134">
        <f>IF('2-E-Communication'!$R$67="no","",ROUND($I7487,4))</f>
        <v>0.442</v>
      </c>
      <c r="M7487" s="134">
        <f>IF('2-E-Communication'!$R$68="no","",ROUND($I7487,4))</f>
        <v>0.442</v>
      </c>
    </row>
    <row r="7488" spans="9:13" x14ac:dyDescent="0.25">
      <c r="I7488" s="134">
        <f t="shared" si="311"/>
        <v>0.44300000000000034</v>
      </c>
      <c r="J7488" s="134">
        <f>IF('2-E-Communication'!$R$65="no","",ROUND($I7488,4))</f>
        <v>0.443</v>
      </c>
      <c r="K7488" s="134">
        <f>IF('2-E-Communication'!$R$66="no","",ROUND($I7488,4))</f>
        <v>0.443</v>
      </c>
      <c r="L7488" s="134">
        <f>IF('2-E-Communication'!$R$67="no","",ROUND($I7488,4))</f>
        <v>0.443</v>
      </c>
      <c r="M7488" s="134">
        <f>IF('2-E-Communication'!$R$68="no","",ROUND($I7488,4))</f>
        <v>0.443</v>
      </c>
    </row>
    <row r="7489" spans="9:13" x14ac:dyDescent="0.25">
      <c r="I7489" s="134">
        <f t="shared" si="311"/>
        <v>0.44400000000000034</v>
      </c>
      <c r="J7489" s="134">
        <f>IF('2-E-Communication'!$R$65="no","",ROUND($I7489,4))</f>
        <v>0.44400000000000001</v>
      </c>
      <c r="K7489" s="134">
        <f>IF('2-E-Communication'!$R$66="no","",ROUND($I7489,4))</f>
        <v>0.44400000000000001</v>
      </c>
      <c r="L7489" s="134">
        <f>IF('2-E-Communication'!$R$67="no","",ROUND($I7489,4))</f>
        <v>0.44400000000000001</v>
      </c>
      <c r="M7489" s="134">
        <f>IF('2-E-Communication'!$R$68="no","",ROUND($I7489,4))</f>
        <v>0.44400000000000001</v>
      </c>
    </row>
    <row r="7490" spans="9:13" x14ac:dyDescent="0.25">
      <c r="I7490" s="134">
        <f t="shared" si="311"/>
        <v>0.44500000000000034</v>
      </c>
      <c r="J7490" s="134">
        <f>IF('2-E-Communication'!$R$65="no","",ROUND($I7490,4))</f>
        <v>0.44500000000000001</v>
      </c>
      <c r="K7490" s="134">
        <f>IF('2-E-Communication'!$R$66="no","",ROUND($I7490,4))</f>
        <v>0.44500000000000001</v>
      </c>
      <c r="L7490" s="134">
        <f>IF('2-E-Communication'!$R$67="no","",ROUND($I7490,4))</f>
        <v>0.44500000000000001</v>
      </c>
      <c r="M7490" s="134">
        <f>IF('2-E-Communication'!$R$68="no","",ROUND($I7490,4))</f>
        <v>0.44500000000000001</v>
      </c>
    </row>
    <row r="7491" spans="9:13" x14ac:dyDescent="0.25">
      <c r="I7491" s="134">
        <f t="shared" si="311"/>
        <v>0.44600000000000034</v>
      </c>
      <c r="J7491" s="134">
        <f>IF('2-E-Communication'!$R$65="no","",ROUND($I7491,4))</f>
        <v>0.44600000000000001</v>
      </c>
      <c r="K7491" s="134">
        <f>IF('2-E-Communication'!$R$66="no","",ROUND($I7491,4))</f>
        <v>0.44600000000000001</v>
      </c>
      <c r="L7491" s="134">
        <f>IF('2-E-Communication'!$R$67="no","",ROUND($I7491,4))</f>
        <v>0.44600000000000001</v>
      </c>
      <c r="M7491" s="134">
        <f>IF('2-E-Communication'!$R$68="no","",ROUND($I7491,4))</f>
        <v>0.44600000000000001</v>
      </c>
    </row>
    <row r="7492" spans="9:13" x14ac:dyDescent="0.25">
      <c r="I7492" s="134">
        <f t="shared" si="311"/>
        <v>0.44700000000000034</v>
      </c>
      <c r="J7492" s="134">
        <f>IF('2-E-Communication'!$R$65="no","",ROUND($I7492,4))</f>
        <v>0.44700000000000001</v>
      </c>
      <c r="K7492" s="134">
        <f>IF('2-E-Communication'!$R$66="no","",ROUND($I7492,4))</f>
        <v>0.44700000000000001</v>
      </c>
      <c r="L7492" s="134">
        <f>IF('2-E-Communication'!$R$67="no","",ROUND($I7492,4))</f>
        <v>0.44700000000000001</v>
      </c>
      <c r="M7492" s="134">
        <f>IF('2-E-Communication'!$R$68="no","",ROUND($I7492,4))</f>
        <v>0.44700000000000001</v>
      </c>
    </row>
    <row r="7493" spans="9:13" x14ac:dyDescent="0.25">
      <c r="I7493" s="134">
        <f t="shared" si="311"/>
        <v>0.44800000000000034</v>
      </c>
      <c r="J7493" s="134">
        <f>IF('2-E-Communication'!$R$65="no","",ROUND($I7493,4))</f>
        <v>0.44800000000000001</v>
      </c>
      <c r="K7493" s="134">
        <f>IF('2-E-Communication'!$R$66="no","",ROUND($I7493,4))</f>
        <v>0.44800000000000001</v>
      </c>
      <c r="L7493" s="134">
        <f>IF('2-E-Communication'!$R$67="no","",ROUND($I7493,4))</f>
        <v>0.44800000000000001</v>
      </c>
      <c r="M7493" s="134">
        <f>IF('2-E-Communication'!$R$68="no","",ROUND($I7493,4))</f>
        <v>0.44800000000000001</v>
      </c>
    </row>
    <row r="7494" spans="9:13" x14ac:dyDescent="0.25">
      <c r="I7494" s="134">
        <f t="shared" si="311"/>
        <v>0.44900000000000034</v>
      </c>
      <c r="J7494" s="134">
        <f>IF('2-E-Communication'!$R$65="no","",ROUND($I7494,4))</f>
        <v>0.44900000000000001</v>
      </c>
      <c r="K7494" s="134">
        <f>IF('2-E-Communication'!$R$66="no","",ROUND($I7494,4))</f>
        <v>0.44900000000000001</v>
      </c>
      <c r="L7494" s="134">
        <f>IF('2-E-Communication'!$R$67="no","",ROUND($I7494,4))</f>
        <v>0.44900000000000001</v>
      </c>
      <c r="M7494" s="134">
        <f>IF('2-E-Communication'!$R$68="no","",ROUND($I7494,4))</f>
        <v>0.44900000000000001</v>
      </c>
    </row>
    <row r="7495" spans="9:13" x14ac:dyDescent="0.25">
      <c r="I7495" s="134">
        <f t="shared" si="311"/>
        <v>0.45000000000000034</v>
      </c>
      <c r="J7495" s="134">
        <f>IF('2-E-Communication'!$R$65="no","",ROUND($I7495,4))</f>
        <v>0.45</v>
      </c>
      <c r="K7495" s="134">
        <f>IF('2-E-Communication'!$R$66="no","",ROUND($I7495,4))</f>
        <v>0.45</v>
      </c>
      <c r="L7495" s="134">
        <f>IF('2-E-Communication'!$R$67="no","",ROUND($I7495,4))</f>
        <v>0.45</v>
      </c>
      <c r="M7495" s="134">
        <f>IF('2-E-Communication'!$R$68="no","",ROUND($I7495,4))</f>
        <v>0.45</v>
      </c>
    </row>
    <row r="7496" spans="9:13" x14ac:dyDescent="0.25">
      <c r="I7496" s="134">
        <f t="shared" si="311"/>
        <v>0.45100000000000035</v>
      </c>
      <c r="J7496" s="134">
        <f>IF('2-E-Communication'!$R$65="no","",ROUND($I7496,4))</f>
        <v>0.45100000000000001</v>
      </c>
      <c r="K7496" s="134">
        <f>IF('2-E-Communication'!$R$66="no","",ROUND($I7496,4))</f>
        <v>0.45100000000000001</v>
      </c>
      <c r="L7496" s="134">
        <f>IF('2-E-Communication'!$R$67="no","",ROUND($I7496,4))</f>
        <v>0.45100000000000001</v>
      </c>
      <c r="M7496" s="134">
        <f>IF('2-E-Communication'!$R$68="no","",ROUND($I7496,4))</f>
        <v>0.45100000000000001</v>
      </c>
    </row>
    <row r="7497" spans="9:13" x14ac:dyDescent="0.25">
      <c r="I7497" s="134">
        <f t="shared" si="311"/>
        <v>0.45200000000000035</v>
      </c>
      <c r="J7497" s="134">
        <f>IF('2-E-Communication'!$R$65="no","",ROUND($I7497,4))</f>
        <v>0.45200000000000001</v>
      </c>
      <c r="K7497" s="134">
        <f>IF('2-E-Communication'!$R$66="no","",ROUND($I7497,4))</f>
        <v>0.45200000000000001</v>
      </c>
      <c r="L7497" s="134">
        <f>IF('2-E-Communication'!$R$67="no","",ROUND($I7497,4))</f>
        <v>0.45200000000000001</v>
      </c>
      <c r="M7497" s="134">
        <f>IF('2-E-Communication'!$R$68="no","",ROUND($I7497,4))</f>
        <v>0.45200000000000001</v>
      </c>
    </row>
    <row r="7498" spans="9:13" x14ac:dyDescent="0.25">
      <c r="I7498" s="134">
        <f t="shared" si="311"/>
        <v>0.45300000000000035</v>
      </c>
      <c r="J7498" s="134">
        <f>IF('2-E-Communication'!$R$65="no","",ROUND($I7498,4))</f>
        <v>0.45300000000000001</v>
      </c>
      <c r="K7498" s="134">
        <f>IF('2-E-Communication'!$R$66="no","",ROUND($I7498,4))</f>
        <v>0.45300000000000001</v>
      </c>
      <c r="L7498" s="134">
        <f>IF('2-E-Communication'!$R$67="no","",ROUND($I7498,4))</f>
        <v>0.45300000000000001</v>
      </c>
      <c r="M7498" s="134">
        <f>IF('2-E-Communication'!$R$68="no","",ROUND($I7498,4))</f>
        <v>0.45300000000000001</v>
      </c>
    </row>
    <row r="7499" spans="9:13" x14ac:dyDescent="0.25">
      <c r="I7499" s="134">
        <f t="shared" si="311"/>
        <v>0.45400000000000035</v>
      </c>
      <c r="J7499" s="134">
        <f>IF('2-E-Communication'!$R$65="no","",ROUND($I7499,4))</f>
        <v>0.45400000000000001</v>
      </c>
      <c r="K7499" s="134">
        <f>IF('2-E-Communication'!$R$66="no","",ROUND($I7499,4))</f>
        <v>0.45400000000000001</v>
      </c>
      <c r="L7499" s="134">
        <f>IF('2-E-Communication'!$R$67="no","",ROUND($I7499,4))</f>
        <v>0.45400000000000001</v>
      </c>
      <c r="M7499" s="134">
        <f>IF('2-E-Communication'!$R$68="no","",ROUND($I7499,4))</f>
        <v>0.45400000000000001</v>
      </c>
    </row>
    <row r="7500" spans="9:13" x14ac:dyDescent="0.25">
      <c r="I7500" s="134">
        <f t="shared" si="311"/>
        <v>0.45500000000000035</v>
      </c>
      <c r="J7500" s="134">
        <f>IF('2-E-Communication'!$R$65="no","",ROUND($I7500,4))</f>
        <v>0.45500000000000002</v>
      </c>
      <c r="K7500" s="134">
        <f>IF('2-E-Communication'!$R$66="no","",ROUND($I7500,4))</f>
        <v>0.45500000000000002</v>
      </c>
      <c r="L7500" s="134">
        <f>IF('2-E-Communication'!$R$67="no","",ROUND($I7500,4))</f>
        <v>0.45500000000000002</v>
      </c>
      <c r="M7500" s="134">
        <f>IF('2-E-Communication'!$R$68="no","",ROUND($I7500,4))</f>
        <v>0.45500000000000002</v>
      </c>
    </row>
    <row r="7501" spans="9:13" x14ac:dyDescent="0.25">
      <c r="I7501" s="134">
        <f t="shared" si="311"/>
        <v>0.45600000000000035</v>
      </c>
      <c r="J7501" s="134">
        <f>IF('2-E-Communication'!$R$65="no","",ROUND($I7501,4))</f>
        <v>0.45600000000000002</v>
      </c>
      <c r="K7501" s="134">
        <f>IF('2-E-Communication'!$R$66="no","",ROUND($I7501,4))</f>
        <v>0.45600000000000002</v>
      </c>
      <c r="L7501" s="134">
        <f>IF('2-E-Communication'!$R$67="no","",ROUND($I7501,4))</f>
        <v>0.45600000000000002</v>
      </c>
      <c r="M7501" s="134">
        <f>IF('2-E-Communication'!$R$68="no","",ROUND($I7501,4))</f>
        <v>0.45600000000000002</v>
      </c>
    </row>
    <row r="7502" spans="9:13" x14ac:dyDescent="0.25">
      <c r="I7502" s="134">
        <f t="shared" si="311"/>
        <v>0.45700000000000035</v>
      </c>
      <c r="J7502" s="134">
        <f>IF('2-E-Communication'!$R$65="no","",ROUND($I7502,4))</f>
        <v>0.45700000000000002</v>
      </c>
      <c r="K7502" s="134">
        <f>IF('2-E-Communication'!$R$66="no","",ROUND($I7502,4))</f>
        <v>0.45700000000000002</v>
      </c>
      <c r="L7502" s="134">
        <f>IF('2-E-Communication'!$R$67="no","",ROUND($I7502,4))</f>
        <v>0.45700000000000002</v>
      </c>
      <c r="M7502" s="134">
        <f>IF('2-E-Communication'!$R$68="no","",ROUND($I7502,4))</f>
        <v>0.45700000000000002</v>
      </c>
    </row>
    <row r="7503" spans="9:13" x14ac:dyDescent="0.25">
      <c r="I7503" s="134">
        <f t="shared" si="311"/>
        <v>0.45800000000000035</v>
      </c>
      <c r="J7503" s="134">
        <f>IF('2-E-Communication'!$R$65="no","",ROUND($I7503,4))</f>
        <v>0.45800000000000002</v>
      </c>
      <c r="K7503" s="134">
        <f>IF('2-E-Communication'!$R$66="no","",ROUND($I7503,4))</f>
        <v>0.45800000000000002</v>
      </c>
      <c r="L7503" s="134">
        <f>IF('2-E-Communication'!$R$67="no","",ROUND($I7503,4))</f>
        <v>0.45800000000000002</v>
      </c>
      <c r="M7503" s="134">
        <f>IF('2-E-Communication'!$R$68="no","",ROUND($I7503,4))</f>
        <v>0.45800000000000002</v>
      </c>
    </row>
    <row r="7504" spans="9:13" x14ac:dyDescent="0.25">
      <c r="I7504" s="134">
        <f t="shared" si="311"/>
        <v>0.45900000000000035</v>
      </c>
      <c r="J7504" s="134">
        <f>IF('2-E-Communication'!$R$65="no","",ROUND($I7504,4))</f>
        <v>0.45900000000000002</v>
      </c>
      <c r="K7504" s="134">
        <f>IF('2-E-Communication'!$R$66="no","",ROUND($I7504,4))</f>
        <v>0.45900000000000002</v>
      </c>
      <c r="L7504" s="134">
        <f>IF('2-E-Communication'!$R$67="no","",ROUND($I7504,4))</f>
        <v>0.45900000000000002</v>
      </c>
      <c r="M7504" s="134">
        <f>IF('2-E-Communication'!$R$68="no","",ROUND($I7504,4))</f>
        <v>0.45900000000000002</v>
      </c>
    </row>
    <row r="7505" spans="9:13" x14ac:dyDescent="0.25">
      <c r="I7505" s="134">
        <f t="shared" si="311"/>
        <v>0.46000000000000035</v>
      </c>
      <c r="J7505" s="134">
        <f>IF('2-E-Communication'!$R$65="no","",ROUND($I7505,4))</f>
        <v>0.46</v>
      </c>
      <c r="K7505" s="134">
        <f>IF('2-E-Communication'!$R$66="no","",ROUND($I7505,4))</f>
        <v>0.46</v>
      </c>
      <c r="L7505" s="134">
        <f>IF('2-E-Communication'!$R$67="no","",ROUND($I7505,4))</f>
        <v>0.46</v>
      </c>
      <c r="M7505" s="134">
        <f>IF('2-E-Communication'!$R$68="no","",ROUND($I7505,4))</f>
        <v>0.46</v>
      </c>
    </row>
    <row r="7506" spans="9:13" x14ac:dyDescent="0.25">
      <c r="I7506" s="134">
        <f t="shared" si="311"/>
        <v>0.46100000000000035</v>
      </c>
      <c r="J7506" s="134">
        <f>IF('2-E-Communication'!$R$65="no","",ROUND($I7506,4))</f>
        <v>0.46100000000000002</v>
      </c>
      <c r="K7506" s="134">
        <f>IF('2-E-Communication'!$R$66="no","",ROUND($I7506,4))</f>
        <v>0.46100000000000002</v>
      </c>
      <c r="L7506" s="134">
        <f>IF('2-E-Communication'!$R$67="no","",ROUND($I7506,4))</f>
        <v>0.46100000000000002</v>
      </c>
      <c r="M7506" s="134">
        <f>IF('2-E-Communication'!$R$68="no","",ROUND($I7506,4))</f>
        <v>0.46100000000000002</v>
      </c>
    </row>
    <row r="7507" spans="9:13" x14ac:dyDescent="0.25">
      <c r="I7507" s="134">
        <f t="shared" si="311"/>
        <v>0.46200000000000035</v>
      </c>
      <c r="J7507" s="134">
        <f>IF('2-E-Communication'!$R$65="no","",ROUND($I7507,4))</f>
        <v>0.46200000000000002</v>
      </c>
      <c r="K7507" s="134">
        <f>IF('2-E-Communication'!$R$66="no","",ROUND($I7507,4))</f>
        <v>0.46200000000000002</v>
      </c>
      <c r="L7507" s="134">
        <f>IF('2-E-Communication'!$R$67="no","",ROUND($I7507,4))</f>
        <v>0.46200000000000002</v>
      </c>
      <c r="M7507" s="134">
        <f>IF('2-E-Communication'!$R$68="no","",ROUND($I7507,4))</f>
        <v>0.46200000000000002</v>
      </c>
    </row>
    <row r="7508" spans="9:13" x14ac:dyDescent="0.25">
      <c r="I7508" s="134">
        <f t="shared" si="311"/>
        <v>0.46300000000000036</v>
      </c>
      <c r="J7508" s="134">
        <f>IF('2-E-Communication'!$R$65="no","",ROUND($I7508,4))</f>
        <v>0.46300000000000002</v>
      </c>
      <c r="K7508" s="134">
        <f>IF('2-E-Communication'!$R$66="no","",ROUND($I7508,4))</f>
        <v>0.46300000000000002</v>
      </c>
      <c r="L7508" s="134">
        <f>IF('2-E-Communication'!$R$67="no","",ROUND($I7508,4))</f>
        <v>0.46300000000000002</v>
      </c>
      <c r="M7508" s="134">
        <f>IF('2-E-Communication'!$R$68="no","",ROUND($I7508,4))</f>
        <v>0.46300000000000002</v>
      </c>
    </row>
    <row r="7509" spans="9:13" x14ac:dyDescent="0.25">
      <c r="I7509" s="134">
        <f t="shared" si="311"/>
        <v>0.46400000000000036</v>
      </c>
      <c r="J7509" s="134">
        <f>IF('2-E-Communication'!$R$65="no","",ROUND($I7509,4))</f>
        <v>0.46400000000000002</v>
      </c>
      <c r="K7509" s="134">
        <f>IF('2-E-Communication'!$R$66="no","",ROUND($I7509,4))</f>
        <v>0.46400000000000002</v>
      </c>
      <c r="L7509" s="134">
        <f>IF('2-E-Communication'!$R$67="no","",ROUND($I7509,4))</f>
        <v>0.46400000000000002</v>
      </c>
      <c r="M7509" s="134">
        <f>IF('2-E-Communication'!$R$68="no","",ROUND($I7509,4))</f>
        <v>0.46400000000000002</v>
      </c>
    </row>
    <row r="7510" spans="9:13" x14ac:dyDescent="0.25">
      <c r="I7510" s="134">
        <f t="shared" si="311"/>
        <v>0.46500000000000036</v>
      </c>
      <c r="J7510" s="134">
        <f>IF('2-E-Communication'!$R$65="no","",ROUND($I7510,4))</f>
        <v>0.46500000000000002</v>
      </c>
      <c r="K7510" s="134">
        <f>IF('2-E-Communication'!$R$66="no","",ROUND($I7510,4))</f>
        <v>0.46500000000000002</v>
      </c>
      <c r="L7510" s="134">
        <f>IF('2-E-Communication'!$R$67="no","",ROUND($I7510,4))</f>
        <v>0.46500000000000002</v>
      </c>
      <c r="M7510" s="134">
        <f>IF('2-E-Communication'!$R$68="no","",ROUND($I7510,4))</f>
        <v>0.46500000000000002</v>
      </c>
    </row>
    <row r="7511" spans="9:13" x14ac:dyDescent="0.25">
      <c r="I7511" s="134">
        <f t="shared" si="311"/>
        <v>0.46600000000000036</v>
      </c>
      <c r="J7511" s="134">
        <f>IF('2-E-Communication'!$R$65="no","",ROUND($I7511,4))</f>
        <v>0.46600000000000003</v>
      </c>
      <c r="K7511" s="134">
        <f>IF('2-E-Communication'!$R$66="no","",ROUND($I7511,4))</f>
        <v>0.46600000000000003</v>
      </c>
      <c r="L7511" s="134">
        <f>IF('2-E-Communication'!$R$67="no","",ROUND($I7511,4))</f>
        <v>0.46600000000000003</v>
      </c>
      <c r="M7511" s="134">
        <f>IF('2-E-Communication'!$R$68="no","",ROUND($I7511,4))</f>
        <v>0.46600000000000003</v>
      </c>
    </row>
    <row r="7512" spans="9:13" x14ac:dyDescent="0.25">
      <c r="I7512" s="134">
        <f t="shared" si="311"/>
        <v>0.46700000000000036</v>
      </c>
      <c r="J7512" s="134">
        <f>IF('2-E-Communication'!$R$65="no","",ROUND($I7512,4))</f>
        <v>0.46700000000000003</v>
      </c>
      <c r="K7512" s="134">
        <f>IF('2-E-Communication'!$R$66="no","",ROUND($I7512,4))</f>
        <v>0.46700000000000003</v>
      </c>
      <c r="L7512" s="134">
        <f>IF('2-E-Communication'!$R$67="no","",ROUND($I7512,4))</f>
        <v>0.46700000000000003</v>
      </c>
      <c r="M7512" s="134">
        <f>IF('2-E-Communication'!$R$68="no","",ROUND($I7512,4))</f>
        <v>0.46700000000000003</v>
      </c>
    </row>
    <row r="7513" spans="9:13" x14ac:dyDescent="0.25">
      <c r="I7513" s="134">
        <f t="shared" si="311"/>
        <v>0.46800000000000036</v>
      </c>
      <c r="J7513" s="134">
        <f>IF('2-E-Communication'!$R$65="no","",ROUND($I7513,4))</f>
        <v>0.46800000000000003</v>
      </c>
      <c r="K7513" s="134">
        <f>IF('2-E-Communication'!$R$66="no","",ROUND($I7513,4))</f>
        <v>0.46800000000000003</v>
      </c>
      <c r="L7513" s="134">
        <f>IF('2-E-Communication'!$R$67="no","",ROUND($I7513,4))</f>
        <v>0.46800000000000003</v>
      </c>
      <c r="M7513" s="134">
        <f>IF('2-E-Communication'!$R$68="no","",ROUND($I7513,4))</f>
        <v>0.46800000000000003</v>
      </c>
    </row>
    <row r="7514" spans="9:13" x14ac:dyDescent="0.25">
      <c r="I7514" s="134">
        <f t="shared" si="311"/>
        <v>0.46900000000000036</v>
      </c>
      <c r="J7514" s="134">
        <f>IF('2-E-Communication'!$R$65="no","",ROUND($I7514,4))</f>
        <v>0.46899999999999997</v>
      </c>
      <c r="K7514" s="134">
        <f>IF('2-E-Communication'!$R$66="no","",ROUND($I7514,4))</f>
        <v>0.46899999999999997</v>
      </c>
      <c r="L7514" s="134">
        <f>IF('2-E-Communication'!$R$67="no","",ROUND($I7514,4))</f>
        <v>0.46899999999999997</v>
      </c>
      <c r="M7514" s="134">
        <f>IF('2-E-Communication'!$R$68="no","",ROUND($I7514,4))</f>
        <v>0.46899999999999997</v>
      </c>
    </row>
    <row r="7515" spans="9:13" x14ac:dyDescent="0.25">
      <c r="I7515" s="134">
        <f t="shared" si="311"/>
        <v>0.47000000000000036</v>
      </c>
      <c r="J7515" s="134">
        <f>IF('2-E-Communication'!$R$65="no","",ROUND($I7515,4))</f>
        <v>0.47</v>
      </c>
      <c r="K7515" s="134">
        <f>IF('2-E-Communication'!$R$66="no","",ROUND($I7515,4))</f>
        <v>0.47</v>
      </c>
      <c r="L7515" s="134">
        <f>IF('2-E-Communication'!$R$67="no","",ROUND($I7515,4))</f>
        <v>0.47</v>
      </c>
      <c r="M7515" s="134">
        <f>IF('2-E-Communication'!$R$68="no","",ROUND($I7515,4))</f>
        <v>0.47</v>
      </c>
    </row>
    <row r="7516" spans="9:13" x14ac:dyDescent="0.25">
      <c r="I7516" s="134">
        <f t="shared" si="311"/>
        <v>0.47100000000000036</v>
      </c>
      <c r="J7516" s="134">
        <f>IF('2-E-Communication'!$R$65="no","",ROUND($I7516,4))</f>
        <v>0.47099999999999997</v>
      </c>
      <c r="K7516" s="134">
        <f>IF('2-E-Communication'!$R$66="no","",ROUND($I7516,4))</f>
        <v>0.47099999999999997</v>
      </c>
      <c r="L7516" s="134">
        <f>IF('2-E-Communication'!$R$67="no","",ROUND($I7516,4))</f>
        <v>0.47099999999999997</v>
      </c>
      <c r="M7516" s="134">
        <f>IF('2-E-Communication'!$R$68="no","",ROUND($I7516,4))</f>
        <v>0.47099999999999997</v>
      </c>
    </row>
    <row r="7517" spans="9:13" x14ac:dyDescent="0.25">
      <c r="I7517" s="134">
        <f t="shared" si="311"/>
        <v>0.47200000000000036</v>
      </c>
      <c r="J7517" s="134">
        <f>IF('2-E-Communication'!$R$65="no","",ROUND($I7517,4))</f>
        <v>0.47199999999999998</v>
      </c>
      <c r="K7517" s="134">
        <f>IF('2-E-Communication'!$R$66="no","",ROUND($I7517,4))</f>
        <v>0.47199999999999998</v>
      </c>
      <c r="L7517" s="134">
        <f>IF('2-E-Communication'!$R$67="no","",ROUND($I7517,4))</f>
        <v>0.47199999999999998</v>
      </c>
      <c r="M7517" s="134">
        <f>IF('2-E-Communication'!$R$68="no","",ROUND($I7517,4))</f>
        <v>0.47199999999999998</v>
      </c>
    </row>
    <row r="7518" spans="9:13" x14ac:dyDescent="0.25">
      <c r="I7518" s="134">
        <f t="shared" si="311"/>
        <v>0.47300000000000036</v>
      </c>
      <c r="J7518" s="134">
        <f>IF('2-E-Communication'!$R$65="no","",ROUND($I7518,4))</f>
        <v>0.47299999999999998</v>
      </c>
      <c r="K7518" s="134">
        <f>IF('2-E-Communication'!$R$66="no","",ROUND($I7518,4))</f>
        <v>0.47299999999999998</v>
      </c>
      <c r="L7518" s="134">
        <f>IF('2-E-Communication'!$R$67="no","",ROUND($I7518,4))</f>
        <v>0.47299999999999998</v>
      </c>
      <c r="M7518" s="134">
        <f>IF('2-E-Communication'!$R$68="no","",ROUND($I7518,4))</f>
        <v>0.47299999999999998</v>
      </c>
    </row>
    <row r="7519" spans="9:13" x14ac:dyDescent="0.25">
      <c r="I7519" s="134">
        <f t="shared" si="311"/>
        <v>0.47400000000000037</v>
      </c>
      <c r="J7519" s="134">
        <f>IF('2-E-Communication'!$R$65="no","",ROUND($I7519,4))</f>
        <v>0.47399999999999998</v>
      </c>
      <c r="K7519" s="134">
        <f>IF('2-E-Communication'!$R$66="no","",ROUND($I7519,4))</f>
        <v>0.47399999999999998</v>
      </c>
      <c r="L7519" s="134">
        <f>IF('2-E-Communication'!$R$67="no","",ROUND($I7519,4))</f>
        <v>0.47399999999999998</v>
      </c>
      <c r="M7519" s="134">
        <f>IF('2-E-Communication'!$R$68="no","",ROUND($I7519,4))</f>
        <v>0.47399999999999998</v>
      </c>
    </row>
    <row r="7520" spans="9:13" x14ac:dyDescent="0.25">
      <c r="I7520" s="134">
        <f t="shared" si="311"/>
        <v>0.47500000000000037</v>
      </c>
      <c r="J7520" s="134">
        <f>IF('2-E-Communication'!$R$65="no","",ROUND($I7520,4))</f>
        <v>0.47499999999999998</v>
      </c>
      <c r="K7520" s="134">
        <f>IF('2-E-Communication'!$R$66="no","",ROUND($I7520,4))</f>
        <v>0.47499999999999998</v>
      </c>
      <c r="L7520" s="134">
        <f>IF('2-E-Communication'!$R$67="no","",ROUND($I7520,4))</f>
        <v>0.47499999999999998</v>
      </c>
      <c r="M7520" s="134">
        <f>IF('2-E-Communication'!$R$68="no","",ROUND($I7520,4))</f>
        <v>0.47499999999999998</v>
      </c>
    </row>
    <row r="7521" spans="9:13" x14ac:dyDescent="0.25">
      <c r="I7521" s="134">
        <f t="shared" si="311"/>
        <v>0.47600000000000037</v>
      </c>
      <c r="J7521" s="134">
        <f>IF('2-E-Communication'!$R$65="no","",ROUND($I7521,4))</f>
        <v>0.47599999999999998</v>
      </c>
      <c r="K7521" s="134">
        <f>IF('2-E-Communication'!$R$66="no","",ROUND($I7521,4))</f>
        <v>0.47599999999999998</v>
      </c>
      <c r="L7521" s="134">
        <f>IF('2-E-Communication'!$R$67="no","",ROUND($I7521,4))</f>
        <v>0.47599999999999998</v>
      </c>
      <c r="M7521" s="134">
        <f>IF('2-E-Communication'!$R$68="no","",ROUND($I7521,4))</f>
        <v>0.47599999999999998</v>
      </c>
    </row>
    <row r="7522" spans="9:13" x14ac:dyDescent="0.25">
      <c r="I7522" s="134">
        <f t="shared" si="311"/>
        <v>0.47700000000000037</v>
      </c>
      <c r="J7522" s="134">
        <f>IF('2-E-Communication'!$R$65="no","",ROUND($I7522,4))</f>
        <v>0.47699999999999998</v>
      </c>
      <c r="K7522" s="134">
        <f>IF('2-E-Communication'!$R$66="no","",ROUND($I7522,4))</f>
        <v>0.47699999999999998</v>
      </c>
      <c r="L7522" s="134">
        <f>IF('2-E-Communication'!$R$67="no","",ROUND($I7522,4))</f>
        <v>0.47699999999999998</v>
      </c>
      <c r="M7522" s="134">
        <f>IF('2-E-Communication'!$R$68="no","",ROUND($I7522,4))</f>
        <v>0.47699999999999998</v>
      </c>
    </row>
    <row r="7523" spans="9:13" x14ac:dyDescent="0.25">
      <c r="I7523" s="134">
        <f t="shared" si="311"/>
        <v>0.47800000000000037</v>
      </c>
      <c r="J7523" s="134">
        <f>IF('2-E-Communication'!$R$65="no","",ROUND($I7523,4))</f>
        <v>0.47799999999999998</v>
      </c>
      <c r="K7523" s="134">
        <f>IF('2-E-Communication'!$R$66="no","",ROUND($I7523,4))</f>
        <v>0.47799999999999998</v>
      </c>
      <c r="L7523" s="134">
        <f>IF('2-E-Communication'!$R$67="no","",ROUND($I7523,4))</f>
        <v>0.47799999999999998</v>
      </c>
      <c r="M7523" s="134">
        <f>IF('2-E-Communication'!$R$68="no","",ROUND($I7523,4))</f>
        <v>0.47799999999999998</v>
      </c>
    </row>
    <row r="7524" spans="9:13" x14ac:dyDescent="0.25">
      <c r="I7524" s="134">
        <f t="shared" si="311"/>
        <v>0.47900000000000037</v>
      </c>
      <c r="J7524" s="134">
        <f>IF('2-E-Communication'!$R$65="no","",ROUND($I7524,4))</f>
        <v>0.47899999999999998</v>
      </c>
      <c r="K7524" s="134">
        <f>IF('2-E-Communication'!$R$66="no","",ROUND($I7524,4))</f>
        <v>0.47899999999999998</v>
      </c>
      <c r="L7524" s="134">
        <f>IF('2-E-Communication'!$R$67="no","",ROUND($I7524,4))</f>
        <v>0.47899999999999998</v>
      </c>
      <c r="M7524" s="134">
        <f>IF('2-E-Communication'!$R$68="no","",ROUND($I7524,4))</f>
        <v>0.47899999999999998</v>
      </c>
    </row>
    <row r="7525" spans="9:13" x14ac:dyDescent="0.25">
      <c r="I7525" s="134">
        <f t="shared" si="311"/>
        <v>0.48000000000000037</v>
      </c>
      <c r="J7525" s="134">
        <f>IF('2-E-Communication'!$R$65="no","",ROUND($I7525,4))</f>
        <v>0.48</v>
      </c>
      <c r="K7525" s="134">
        <f>IF('2-E-Communication'!$R$66="no","",ROUND($I7525,4))</f>
        <v>0.48</v>
      </c>
      <c r="L7525" s="134">
        <f>IF('2-E-Communication'!$R$67="no","",ROUND($I7525,4))</f>
        <v>0.48</v>
      </c>
      <c r="M7525" s="134">
        <f>IF('2-E-Communication'!$R$68="no","",ROUND($I7525,4))</f>
        <v>0.48</v>
      </c>
    </row>
    <row r="7526" spans="9:13" x14ac:dyDescent="0.25">
      <c r="I7526" s="134">
        <f t="shared" si="311"/>
        <v>0.48100000000000037</v>
      </c>
      <c r="J7526" s="134">
        <f>IF('2-E-Communication'!$R$65="no","",ROUND($I7526,4))</f>
        <v>0.48099999999999998</v>
      </c>
      <c r="K7526" s="134">
        <f>IF('2-E-Communication'!$R$66="no","",ROUND($I7526,4))</f>
        <v>0.48099999999999998</v>
      </c>
      <c r="L7526" s="134">
        <f>IF('2-E-Communication'!$R$67="no","",ROUND($I7526,4))</f>
        <v>0.48099999999999998</v>
      </c>
      <c r="M7526" s="134">
        <f>IF('2-E-Communication'!$R$68="no","",ROUND($I7526,4))</f>
        <v>0.48099999999999998</v>
      </c>
    </row>
    <row r="7527" spans="9:13" x14ac:dyDescent="0.25">
      <c r="I7527" s="134">
        <f t="shared" si="311"/>
        <v>0.48200000000000037</v>
      </c>
      <c r="J7527" s="134">
        <f>IF('2-E-Communication'!$R$65="no","",ROUND($I7527,4))</f>
        <v>0.48199999999999998</v>
      </c>
      <c r="K7527" s="134">
        <f>IF('2-E-Communication'!$R$66="no","",ROUND($I7527,4))</f>
        <v>0.48199999999999998</v>
      </c>
      <c r="L7527" s="134">
        <f>IF('2-E-Communication'!$R$67="no","",ROUND($I7527,4))</f>
        <v>0.48199999999999998</v>
      </c>
      <c r="M7527" s="134">
        <f>IF('2-E-Communication'!$R$68="no","",ROUND($I7527,4))</f>
        <v>0.48199999999999998</v>
      </c>
    </row>
    <row r="7528" spans="9:13" x14ac:dyDescent="0.25">
      <c r="I7528" s="134">
        <f t="shared" si="311"/>
        <v>0.48300000000000037</v>
      </c>
      <c r="J7528" s="134">
        <f>IF('2-E-Communication'!$R$65="no","",ROUND($I7528,4))</f>
        <v>0.48299999999999998</v>
      </c>
      <c r="K7528" s="134">
        <f>IF('2-E-Communication'!$R$66="no","",ROUND($I7528,4))</f>
        <v>0.48299999999999998</v>
      </c>
      <c r="L7528" s="134">
        <f>IF('2-E-Communication'!$R$67="no","",ROUND($I7528,4))</f>
        <v>0.48299999999999998</v>
      </c>
      <c r="M7528" s="134">
        <f>IF('2-E-Communication'!$R$68="no","",ROUND($I7528,4))</f>
        <v>0.48299999999999998</v>
      </c>
    </row>
    <row r="7529" spans="9:13" x14ac:dyDescent="0.25">
      <c r="I7529" s="134">
        <f t="shared" si="311"/>
        <v>0.48400000000000037</v>
      </c>
      <c r="J7529" s="134">
        <f>IF('2-E-Communication'!$R$65="no","",ROUND($I7529,4))</f>
        <v>0.48399999999999999</v>
      </c>
      <c r="K7529" s="134">
        <f>IF('2-E-Communication'!$R$66="no","",ROUND($I7529,4))</f>
        <v>0.48399999999999999</v>
      </c>
      <c r="L7529" s="134">
        <f>IF('2-E-Communication'!$R$67="no","",ROUND($I7529,4))</f>
        <v>0.48399999999999999</v>
      </c>
      <c r="M7529" s="134">
        <f>IF('2-E-Communication'!$R$68="no","",ROUND($I7529,4))</f>
        <v>0.48399999999999999</v>
      </c>
    </row>
    <row r="7530" spans="9:13" x14ac:dyDescent="0.25">
      <c r="I7530" s="134">
        <f t="shared" si="311"/>
        <v>0.48500000000000038</v>
      </c>
      <c r="J7530" s="134">
        <f>IF('2-E-Communication'!$R$65="no","",ROUND($I7530,4))</f>
        <v>0.48499999999999999</v>
      </c>
      <c r="K7530" s="134">
        <f>IF('2-E-Communication'!$R$66="no","",ROUND($I7530,4))</f>
        <v>0.48499999999999999</v>
      </c>
      <c r="L7530" s="134">
        <f>IF('2-E-Communication'!$R$67="no","",ROUND($I7530,4))</f>
        <v>0.48499999999999999</v>
      </c>
      <c r="M7530" s="134">
        <f>IF('2-E-Communication'!$R$68="no","",ROUND($I7530,4))</f>
        <v>0.48499999999999999</v>
      </c>
    </row>
    <row r="7531" spans="9:13" x14ac:dyDescent="0.25">
      <c r="I7531" s="134">
        <f t="shared" si="311"/>
        <v>0.48600000000000038</v>
      </c>
      <c r="J7531" s="134">
        <f>IF('2-E-Communication'!$R$65="no","",ROUND($I7531,4))</f>
        <v>0.48599999999999999</v>
      </c>
      <c r="K7531" s="134">
        <f>IF('2-E-Communication'!$R$66="no","",ROUND($I7531,4))</f>
        <v>0.48599999999999999</v>
      </c>
      <c r="L7531" s="134">
        <f>IF('2-E-Communication'!$R$67="no","",ROUND($I7531,4))</f>
        <v>0.48599999999999999</v>
      </c>
      <c r="M7531" s="134">
        <f>IF('2-E-Communication'!$R$68="no","",ROUND($I7531,4))</f>
        <v>0.48599999999999999</v>
      </c>
    </row>
    <row r="7532" spans="9:13" x14ac:dyDescent="0.25">
      <c r="I7532" s="134">
        <f t="shared" si="311"/>
        <v>0.48700000000000038</v>
      </c>
      <c r="J7532" s="134">
        <f>IF('2-E-Communication'!$R$65="no","",ROUND($I7532,4))</f>
        <v>0.48699999999999999</v>
      </c>
      <c r="K7532" s="134">
        <f>IF('2-E-Communication'!$R$66="no","",ROUND($I7532,4))</f>
        <v>0.48699999999999999</v>
      </c>
      <c r="L7532" s="134">
        <f>IF('2-E-Communication'!$R$67="no","",ROUND($I7532,4))</f>
        <v>0.48699999999999999</v>
      </c>
      <c r="M7532" s="134">
        <f>IF('2-E-Communication'!$R$68="no","",ROUND($I7532,4))</f>
        <v>0.48699999999999999</v>
      </c>
    </row>
    <row r="7533" spans="9:13" x14ac:dyDescent="0.25">
      <c r="I7533" s="134">
        <f t="shared" si="311"/>
        <v>0.48800000000000038</v>
      </c>
      <c r="J7533" s="134">
        <f>IF('2-E-Communication'!$R$65="no","",ROUND($I7533,4))</f>
        <v>0.48799999999999999</v>
      </c>
      <c r="K7533" s="134">
        <f>IF('2-E-Communication'!$R$66="no","",ROUND($I7533,4))</f>
        <v>0.48799999999999999</v>
      </c>
      <c r="L7533" s="134">
        <f>IF('2-E-Communication'!$R$67="no","",ROUND($I7533,4))</f>
        <v>0.48799999999999999</v>
      </c>
      <c r="M7533" s="134">
        <f>IF('2-E-Communication'!$R$68="no","",ROUND($I7533,4))</f>
        <v>0.48799999999999999</v>
      </c>
    </row>
    <row r="7534" spans="9:13" x14ac:dyDescent="0.25">
      <c r="I7534" s="134">
        <f t="shared" si="311"/>
        <v>0.48900000000000038</v>
      </c>
      <c r="J7534" s="134">
        <f>IF('2-E-Communication'!$R$65="no","",ROUND($I7534,4))</f>
        <v>0.48899999999999999</v>
      </c>
      <c r="K7534" s="134">
        <f>IF('2-E-Communication'!$R$66="no","",ROUND($I7534,4))</f>
        <v>0.48899999999999999</v>
      </c>
      <c r="L7534" s="134">
        <f>IF('2-E-Communication'!$R$67="no","",ROUND($I7534,4))</f>
        <v>0.48899999999999999</v>
      </c>
      <c r="M7534" s="134">
        <f>IF('2-E-Communication'!$R$68="no","",ROUND($I7534,4))</f>
        <v>0.48899999999999999</v>
      </c>
    </row>
    <row r="7535" spans="9:13" x14ac:dyDescent="0.25">
      <c r="I7535" s="134">
        <f t="shared" si="311"/>
        <v>0.49000000000000038</v>
      </c>
      <c r="J7535" s="134">
        <f>IF('2-E-Communication'!$R$65="no","",ROUND($I7535,4))</f>
        <v>0.49</v>
      </c>
      <c r="K7535" s="134">
        <f>IF('2-E-Communication'!$R$66="no","",ROUND($I7535,4))</f>
        <v>0.49</v>
      </c>
      <c r="L7535" s="134">
        <f>IF('2-E-Communication'!$R$67="no","",ROUND($I7535,4))</f>
        <v>0.49</v>
      </c>
      <c r="M7535" s="134">
        <f>IF('2-E-Communication'!$R$68="no","",ROUND($I7535,4))</f>
        <v>0.49</v>
      </c>
    </row>
    <row r="7536" spans="9:13" x14ac:dyDescent="0.25">
      <c r="I7536" s="134">
        <f t="shared" si="311"/>
        <v>0.49100000000000038</v>
      </c>
      <c r="J7536" s="134">
        <f>IF('2-E-Communication'!$R$65="no","",ROUND($I7536,4))</f>
        <v>0.49099999999999999</v>
      </c>
      <c r="K7536" s="134">
        <f>IF('2-E-Communication'!$R$66="no","",ROUND($I7536,4))</f>
        <v>0.49099999999999999</v>
      </c>
      <c r="L7536" s="134">
        <f>IF('2-E-Communication'!$R$67="no","",ROUND($I7536,4))</f>
        <v>0.49099999999999999</v>
      </c>
      <c r="M7536" s="134">
        <f>IF('2-E-Communication'!$R$68="no","",ROUND($I7536,4))</f>
        <v>0.49099999999999999</v>
      </c>
    </row>
    <row r="7537" spans="9:13" x14ac:dyDescent="0.25">
      <c r="I7537" s="134">
        <f t="shared" si="311"/>
        <v>0.49200000000000038</v>
      </c>
      <c r="J7537" s="134">
        <f>IF('2-E-Communication'!$R$65="no","",ROUND($I7537,4))</f>
        <v>0.49199999999999999</v>
      </c>
      <c r="K7537" s="134">
        <f>IF('2-E-Communication'!$R$66="no","",ROUND($I7537,4))</f>
        <v>0.49199999999999999</v>
      </c>
      <c r="L7537" s="134">
        <f>IF('2-E-Communication'!$R$67="no","",ROUND($I7537,4))</f>
        <v>0.49199999999999999</v>
      </c>
      <c r="M7537" s="134">
        <f>IF('2-E-Communication'!$R$68="no","",ROUND($I7537,4))</f>
        <v>0.49199999999999999</v>
      </c>
    </row>
    <row r="7538" spans="9:13" x14ac:dyDescent="0.25">
      <c r="I7538" s="134">
        <f t="shared" si="311"/>
        <v>0.49300000000000038</v>
      </c>
      <c r="J7538" s="134">
        <f>IF('2-E-Communication'!$R$65="no","",ROUND($I7538,4))</f>
        <v>0.49299999999999999</v>
      </c>
      <c r="K7538" s="134">
        <f>IF('2-E-Communication'!$R$66="no","",ROUND($I7538,4))</f>
        <v>0.49299999999999999</v>
      </c>
      <c r="L7538" s="134">
        <f>IF('2-E-Communication'!$R$67="no","",ROUND($I7538,4))</f>
        <v>0.49299999999999999</v>
      </c>
      <c r="M7538" s="134">
        <f>IF('2-E-Communication'!$R$68="no","",ROUND($I7538,4))</f>
        <v>0.49299999999999999</v>
      </c>
    </row>
    <row r="7539" spans="9:13" x14ac:dyDescent="0.25">
      <c r="I7539" s="134">
        <f t="shared" si="311"/>
        <v>0.49400000000000038</v>
      </c>
      <c r="J7539" s="134">
        <f>IF('2-E-Communication'!$R$65="no","",ROUND($I7539,4))</f>
        <v>0.49399999999999999</v>
      </c>
      <c r="K7539" s="134">
        <f>IF('2-E-Communication'!$R$66="no","",ROUND($I7539,4))</f>
        <v>0.49399999999999999</v>
      </c>
      <c r="L7539" s="134">
        <f>IF('2-E-Communication'!$R$67="no","",ROUND($I7539,4))</f>
        <v>0.49399999999999999</v>
      </c>
      <c r="M7539" s="134">
        <f>IF('2-E-Communication'!$R$68="no","",ROUND($I7539,4))</f>
        <v>0.49399999999999999</v>
      </c>
    </row>
    <row r="7540" spans="9:13" x14ac:dyDescent="0.25">
      <c r="I7540" s="134">
        <f t="shared" si="311"/>
        <v>0.49500000000000038</v>
      </c>
      <c r="J7540" s="134">
        <f>IF('2-E-Communication'!$R$65="no","",ROUND($I7540,4))</f>
        <v>0.495</v>
      </c>
      <c r="K7540" s="134">
        <f>IF('2-E-Communication'!$R$66="no","",ROUND($I7540,4))</f>
        <v>0.495</v>
      </c>
      <c r="L7540" s="134">
        <f>IF('2-E-Communication'!$R$67="no","",ROUND($I7540,4))</f>
        <v>0.495</v>
      </c>
      <c r="M7540" s="134">
        <f>IF('2-E-Communication'!$R$68="no","",ROUND($I7540,4))</f>
        <v>0.495</v>
      </c>
    </row>
    <row r="7541" spans="9:13" x14ac:dyDescent="0.25">
      <c r="I7541" s="134">
        <f t="shared" si="311"/>
        <v>0.49600000000000039</v>
      </c>
      <c r="J7541" s="134">
        <f>IF('2-E-Communication'!$R$65="no","",ROUND($I7541,4))</f>
        <v>0.496</v>
      </c>
      <c r="K7541" s="134">
        <f>IF('2-E-Communication'!$R$66="no","",ROUND($I7541,4))</f>
        <v>0.496</v>
      </c>
      <c r="L7541" s="134">
        <f>IF('2-E-Communication'!$R$67="no","",ROUND($I7541,4))</f>
        <v>0.496</v>
      </c>
      <c r="M7541" s="134">
        <f>IF('2-E-Communication'!$R$68="no","",ROUND($I7541,4))</f>
        <v>0.496</v>
      </c>
    </row>
    <row r="7542" spans="9:13" x14ac:dyDescent="0.25">
      <c r="I7542" s="134">
        <f t="shared" si="311"/>
        <v>0.49700000000000039</v>
      </c>
      <c r="J7542" s="134">
        <f>IF('2-E-Communication'!$R$65="no","",ROUND($I7542,4))</f>
        <v>0.497</v>
      </c>
      <c r="K7542" s="134">
        <f>IF('2-E-Communication'!$R$66="no","",ROUND($I7542,4))</f>
        <v>0.497</v>
      </c>
      <c r="L7542" s="134">
        <f>IF('2-E-Communication'!$R$67="no","",ROUND($I7542,4))</f>
        <v>0.497</v>
      </c>
      <c r="M7542" s="134">
        <f>IF('2-E-Communication'!$R$68="no","",ROUND($I7542,4))</f>
        <v>0.497</v>
      </c>
    </row>
    <row r="7543" spans="9:13" x14ac:dyDescent="0.25">
      <c r="I7543" s="134">
        <f t="shared" si="311"/>
        <v>0.49800000000000039</v>
      </c>
      <c r="J7543" s="134">
        <f>IF('2-E-Communication'!$R$65="no","",ROUND($I7543,4))</f>
        <v>0.498</v>
      </c>
      <c r="K7543" s="134">
        <f>IF('2-E-Communication'!$R$66="no","",ROUND($I7543,4))</f>
        <v>0.498</v>
      </c>
      <c r="L7543" s="134">
        <f>IF('2-E-Communication'!$R$67="no","",ROUND($I7543,4))</f>
        <v>0.498</v>
      </c>
      <c r="M7543" s="134">
        <f>IF('2-E-Communication'!$R$68="no","",ROUND($I7543,4))</f>
        <v>0.498</v>
      </c>
    </row>
    <row r="7544" spans="9:13" x14ac:dyDescent="0.25">
      <c r="I7544" s="134">
        <f t="shared" si="311"/>
        <v>0.49900000000000039</v>
      </c>
      <c r="J7544" s="134">
        <f>IF('2-E-Communication'!$R$65="no","",ROUND($I7544,4))</f>
        <v>0.499</v>
      </c>
      <c r="K7544" s="134">
        <f>IF('2-E-Communication'!$R$66="no","",ROUND($I7544,4))</f>
        <v>0.499</v>
      </c>
      <c r="L7544" s="134">
        <f>IF('2-E-Communication'!$R$67="no","",ROUND($I7544,4))</f>
        <v>0.499</v>
      </c>
      <c r="M7544" s="134">
        <f>IF('2-E-Communication'!$R$68="no","",ROUND($I7544,4))</f>
        <v>0.499</v>
      </c>
    </row>
    <row r="7545" spans="9:13" x14ac:dyDescent="0.25">
      <c r="I7545" s="134">
        <f t="shared" si="311"/>
        <v>0.50000000000000033</v>
      </c>
      <c r="J7545" s="134">
        <f>IF('2-E-Communication'!$R$65="no","",ROUND($I7545,4))</f>
        <v>0.5</v>
      </c>
      <c r="K7545" s="134">
        <f>IF('2-E-Communication'!$R$66="no","",ROUND($I7545,4))</f>
        <v>0.5</v>
      </c>
      <c r="L7545" s="134">
        <f>IF('2-E-Communication'!$R$67="no","",ROUND($I7545,4))</f>
        <v>0.5</v>
      </c>
      <c r="M7545" s="134">
        <f>IF('2-E-Communication'!$R$68="no","",ROUND($I7545,4))</f>
        <v>0.5</v>
      </c>
    </row>
    <row r="7546" spans="9:13" x14ac:dyDescent="0.25">
      <c r="I7546" s="134">
        <f t="shared" si="311"/>
        <v>0.50100000000000033</v>
      </c>
      <c r="J7546" s="134">
        <f>IF('2-E-Communication'!$R$65="no","",ROUND($I7546,4))</f>
        <v>0.501</v>
      </c>
      <c r="K7546" s="134">
        <f>IF('2-E-Communication'!$R$66="no","",ROUND($I7546,4))</f>
        <v>0.501</v>
      </c>
      <c r="L7546" s="134">
        <f>IF('2-E-Communication'!$R$67="no","",ROUND($I7546,4))</f>
        <v>0.501</v>
      </c>
      <c r="M7546" s="134">
        <f>IF('2-E-Communication'!$R$68="no","",ROUND($I7546,4))</f>
        <v>0.501</v>
      </c>
    </row>
    <row r="7547" spans="9:13" x14ac:dyDescent="0.25">
      <c r="I7547" s="134">
        <f t="shared" si="311"/>
        <v>0.50200000000000033</v>
      </c>
      <c r="J7547" s="134">
        <f>IF('2-E-Communication'!$R$65="no","",ROUND($I7547,4))</f>
        <v>0.502</v>
      </c>
      <c r="K7547" s="134">
        <f>IF('2-E-Communication'!$R$66="no","",ROUND($I7547,4))</f>
        <v>0.502</v>
      </c>
      <c r="L7547" s="134">
        <f>IF('2-E-Communication'!$R$67="no","",ROUND($I7547,4))</f>
        <v>0.502</v>
      </c>
      <c r="M7547" s="134">
        <f>IF('2-E-Communication'!$R$68="no","",ROUND($I7547,4))</f>
        <v>0.502</v>
      </c>
    </row>
    <row r="7548" spans="9:13" x14ac:dyDescent="0.25">
      <c r="I7548" s="134">
        <f t="shared" si="311"/>
        <v>0.50300000000000034</v>
      </c>
      <c r="J7548" s="134">
        <f>IF('2-E-Communication'!$R$65="no","",ROUND($I7548,4))</f>
        <v>0.503</v>
      </c>
      <c r="K7548" s="134">
        <f>IF('2-E-Communication'!$R$66="no","",ROUND($I7548,4))</f>
        <v>0.503</v>
      </c>
      <c r="L7548" s="134">
        <f>IF('2-E-Communication'!$R$67="no","",ROUND($I7548,4))</f>
        <v>0.503</v>
      </c>
      <c r="M7548" s="134">
        <f>IF('2-E-Communication'!$R$68="no","",ROUND($I7548,4))</f>
        <v>0.503</v>
      </c>
    </row>
    <row r="7549" spans="9:13" x14ac:dyDescent="0.25">
      <c r="I7549" s="134">
        <f t="shared" si="311"/>
        <v>0.50400000000000034</v>
      </c>
      <c r="J7549" s="134">
        <f>IF('2-E-Communication'!$R$65="no","",ROUND($I7549,4))</f>
        <v>0.504</v>
      </c>
      <c r="K7549" s="134">
        <f>IF('2-E-Communication'!$R$66="no","",ROUND($I7549,4))</f>
        <v>0.504</v>
      </c>
      <c r="L7549" s="134">
        <f>IF('2-E-Communication'!$R$67="no","",ROUND($I7549,4))</f>
        <v>0.504</v>
      </c>
      <c r="M7549" s="134">
        <f>IF('2-E-Communication'!$R$68="no","",ROUND($I7549,4))</f>
        <v>0.504</v>
      </c>
    </row>
    <row r="7550" spans="9:13" x14ac:dyDescent="0.25">
      <c r="I7550" s="134">
        <f t="shared" ref="I7550:I7613" si="312">I7549+0.001</f>
        <v>0.50500000000000034</v>
      </c>
      <c r="J7550" s="134">
        <f>IF('2-E-Communication'!$R$65="no","",ROUND($I7550,4))</f>
        <v>0.505</v>
      </c>
      <c r="K7550" s="134">
        <f>IF('2-E-Communication'!$R$66="no","",ROUND($I7550,4))</f>
        <v>0.505</v>
      </c>
      <c r="L7550" s="134">
        <f>IF('2-E-Communication'!$R$67="no","",ROUND($I7550,4))</f>
        <v>0.505</v>
      </c>
      <c r="M7550" s="134">
        <f>IF('2-E-Communication'!$R$68="no","",ROUND($I7550,4))</f>
        <v>0.505</v>
      </c>
    </row>
    <row r="7551" spans="9:13" x14ac:dyDescent="0.25">
      <c r="I7551" s="134">
        <f t="shared" si="312"/>
        <v>0.50600000000000034</v>
      </c>
      <c r="J7551" s="134">
        <f>IF('2-E-Communication'!$R$65="no","",ROUND($I7551,4))</f>
        <v>0.50600000000000001</v>
      </c>
      <c r="K7551" s="134">
        <f>IF('2-E-Communication'!$R$66="no","",ROUND($I7551,4))</f>
        <v>0.50600000000000001</v>
      </c>
      <c r="L7551" s="134">
        <f>IF('2-E-Communication'!$R$67="no","",ROUND($I7551,4))</f>
        <v>0.50600000000000001</v>
      </c>
      <c r="M7551" s="134">
        <f>IF('2-E-Communication'!$R$68="no","",ROUND($I7551,4))</f>
        <v>0.50600000000000001</v>
      </c>
    </row>
    <row r="7552" spans="9:13" x14ac:dyDescent="0.25">
      <c r="I7552" s="134">
        <f t="shared" si="312"/>
        <v>0.50700000000000034</v>
      </c>
      <c r="J7552" s="134">
        <f>IF('2-E-Communication'!$R$65="no","",ROUND($I7552,4))</f>
        <v>0.50700000000000001</v>
      </c>
      <c r="K7552" s="134">
        <f>IF('2-E-Communication'!$R$66="no","",ROUND($I7552,4))</f>
        <v>0.50700000000000001</v>
      </c>
      <c r="L7552" s="134">
        <f>IF('2-E-Communication'!$R$67="no","",ROUND($I7552,4))</f>
        <v>0.50700000000000001</v>
      </c>
      <c r="M7552" s="134">
        <f>IF('2-E-Communication'!$R$68="no","",ROUND($I7552,4))</f>
        <v>0.50700000000000001</v>
      </c>
    </row>
    <row r="7553" spans="9:13" x14ac:dyDescent="0.25">
      <c r="I7553" s="134">
        <f t="shared" si="312"/>
        <v>0.50800000000000034</v>
      </c>
      <c r="J7553" s="134">
        <f>IF('2-E-Communication'!$R$65="no","",ROUND($I7553,4))</f>
        <v>0.50800000000000001</v>
      </c>
      <c r="K7553" s="134">
        <f>IF('2-E-Communication'!$R$66="no","",ROUND($I7553,4))</f>
        <v>0.50800000000000001</v>
      </c>
      <c r="L7553" s="134">
        <f>IF('2-E-Communication'!$R$67="no","",ROUND($I7553,4))</f>
        <v>0.50800000000000001</v>
      </c>
      <c r="M7553" s="134">
        <f>IF('2-E-Communication'!$R$68="no","",ROUND($I7553,4))</f>
        <v>0.50800000000000001</v>
      </c>
    </row>
    <row r="7554" spans="9:13" x14ac:dyDescent="0.25">
      <c r="I7554" s="134">
        <f t="shared" si="312"/>
        <v>0.50900000000000034</v>
      </c>
      <c r="J7554" s="134">
        <f>IF('2-E-Communication'!$R$65="no","",ROUND($I7554,4))</f>
        <v>0.50900000000000001</v>
      </c>
      <c r="K7554" s="134">
        <f>IF('2-E-Communication'!$R$66="no","",ROUND($I7554,4))</f>
        <v>0.50900000000000001</v>
      </c>
      <c r="L7554" s="134">
        <f>IF('2-E-Communication'!$R$67="no","",ROUND($I7554,4))</f>
        <v>0.50900000000000001</v>
      </c>
      <c r="M7554" s="134">
        <f>IF('2-E-Communication'!$R$68="no","",ROUND($I7554,4))</f>
        <v>0.50900000000000001</v>
      </c>
    </row>
    <row r="7555" spans="9:13" x14ac:dyDescent="0.25">
      <c r="I7555" s="134">
        <f t="shared" si="312"/>
        <v>0.51000000000000034</v>
      </c>
      <c r="J7555" s="134">
        <f>IF('2-E-Communication'!$R$65="no","",ROUND($I7555,4))</f>
        <v>0.51</v>
      </c>
      <c r="K7555" s="134">
        <f>IF('2-E-Communication'!$R$66="no","",ROUND($I7555,4))</f>
        <v>0.51</v>
      </c>
      <c r="L7555" s="134">
        <f>IF('2-E-Communication'!$R$67="no","",ROUND($I7555,4))</f>
        <v>0.51</v>
      </c>
      <c r="M7555" s="134">
        <f>IF('2-E-Communication'!$R$68="no","",ROUND($I7555,4))</f>
        <v>0.51</v>
      </c>
    </row>
    <row r="7556" spans="9:13" x14ac:dyDescent="0.25">
      <c r="I7556" s="134">
        <f t="shared" si="312"/>
        <v>0.51100000000000034</v>
      </c>
      <c r="J7556" s="134">
        <f>IF('2-E-Communication'!$R$65="no","",ROUND($I7556,4))</f>
        <v>0.51100000000000001</v>
      </c>
      <c r="K7556" s="134">
        <f>IF('2-E-Communication'!$R$66="no","",ROUND($I7556,4))</f>
        <v>0.51100000000000001</v>
      </c>
      <c r="L7556" s="134">
        <f>IF('2-E-Communication'!$R$67="no","",ROUND($I7556,4))</f>
        <v>0.51100000000000001</v>
      </c>
      <c r="M7556" s="134">
        <f>IF('2-E-Communication'!$R$68="no","",ROUND($I7556,4))</f>
        <v>0.51100000000000001</v>
      </c>
    </row>
    <row r="7557" spans="9:13" x14ac:dyDescent="0.25">
      <c r="I7557" s="134">
        <f t="shared" si="312"/>
        <v>0.51200000000000034</v>
      </c>
      <c r="J7557" s="134">
        <f>IF('2-E-Communication'!$R$65="no","",ROUND($I7557,4))</f>
        <v>0.51200000000000001</v>
      </c>
      <c r="K7557" s="134">
        <f>IF('2-E-Communication'!$R$66="no","",ROUND($I7557,4))</f>
        <v>0.51200000000000001</v>
      </c>
      <c r="L7557" s="134">
        <f>IF('2-E-Communication'!$R$67="no","",ROUND($I7557,4))</f>
        <v>0.51200000000000001</v>
      </c>
      <c r="M7557" s="134">
        <f>IF('2-E-Communication'!$R$68="no","",ROUND($I7557,4))</f>
        <v>0.51200000000000001</v>
      </c>
    </row>
    <row r="7558" spans="9:13" x14ac:dyDescent="0.25">
      <c r="I7558" s="134">
        <f t="shared" si="312"/>
        <v>0.51300000000000034</v>
      </c>
      <c r="J7558" s="134">
        <f>IF('2-E-Communication'!$R$65="no","",ROUND($I7558,4))</f>
        <v>0.51300000000000001</v>
      </c>
      <c r="K7558" s="134">
        <f>IF('2-E-Communication'!$R$66="no","",ROUND($I7558,4))</f>
        <v>0.51300000000000001</v>
      </c>
      <c r="L7558" s="134">
        <f>IF('2-E-Communication'!$R$67="no","",ROUND($I7558,4))</f>
        <v>0.51300000000000001</v>
      </c>
      <c r="M7558" s="134">
        <f>IF('2-E-Communication'!$R$68="no","",ROUND($I7558,4))</f>
        <v>0.51300000000000001</v>
      </c>
    </row>
    <row r="7559" spans="9:13" x14ac:dyDescent="0.25">
      <c r="I7559" s="134">
        <f t="shared" si="312"/>
        <v>0.51400000000000035</v>
      </c>
      <c r="J7559" s="134">
        <f>IF('2-E-Communication'!$R$65="no","",ROUND($I7559,4))</f>
        <v>0.51400000000000001</v>
      </c>
      <c r="K7559" s="134">
        <f>IF('2-E-Communication'!$R$66="no","",ROUND($I7559,4))</f>
        <v>0.51400000000000001</v>
      </c>
      <c r="L7559" s="134">
        <f>IF('2-E-Communication'!$R$67="no","",ROUND($I7559,4))</f>
        <v>0.51400000000000001</v>
      </c>
      <c r="M7559" s="134">
        <f>IF('2-E-Communication'!$R$68="no","",ROUND($I7559,4))</f>
        <v>0.51400000000000001</v>
      </c>
    </row>
    <row r="7560" spans="9:13" x14ac:dyDescent="0.25">
      <c r="I7560" s="134">
        <f t="shared" si="312"/>
        <v>0.51500000000000035</v>
      </c>
      <c r="J7560" s="134">
        <f>IF('2-E-Communication'!$R$65="no","",ROUND($I7560,4))</f>
        <v>0.51500000000000001</v>
      </c>
      <c r="K7560" s="134">
        <f>IF('2-E-Communication'!$R$66="no","",ROUND($I7560,4))</f>
        <v>0.51500000000000001</v>
      </c>
      <c r="L7560" s="134">
        <f>IF('2-E-Communication'!$R$67="no","",ROUND($I7560,4))</f>
        <v>0.51500000000000001</v>
      </c>
      <c r="M7560" s="134">
        <f>IF('2-E-Communication'!$R$68="no","",ROUND($I7560,4))</f>
        <v>0.51500000000000001</v>
      </c>
    </row>
    <row r="7561" spans="9:13" x14ac:dyDescent="0.25">
      <c r="I7561" s="134">
        <f t="shared" si="312"/>
        <v>0.51600000000000035</v>
      </c>
      <c r="J7561" s="134">
        <f>IF('2-E-Communication'!$R$65="no","",ROUND($I7561,4))</f>
        <v>0.51600000000000001</v>
      </c>
      <c r="K7561" s="134">
        <f>IF('2-E-Communication'!$R$66="no","",ROUND($I7561,4))</f>
        <v>0.51600000000000001</v>
      </c>
      <c r="L7561" s="134">
        <f>IF('2-E-Communication'!$R$67="no","",ROUND($I7561,4))</f>
        <v>0.51600000000000001</v>
      </c>
      <c r="M7561" s="134">
        <f>IF('2-E-Communication'!$R$68="no","",ROUND($I7561,4))</f>
        <v>0.51600000000000001</v>
      </c>
    </row>
    <row r="7562" spans="9:13" x14ac:dyDescent="0.25">
      <c r="I7562" s="134">
        <f t="shared" si="312"/>
        <v>0.51700000000000035</v>
      </c>
      <c r="J7562" s="134">
        <f>IF('2-E-Communication'!$R$65="no","",ROUND($I7562,4))</f>
        <v>0.51700000000000002</v>
      </c>
      <c r="K7562" s="134">
        <f>IF('2-E-Communication'!$R$66="no","",ROUND($I7562,4))</f>
        <v>0.51700000000000002</v>
      </c>
      <c r="L7562" s="134">
        <f>IF('2-E-Communication'!$R$67="no","",ROUND($I7562,4))</f>
        <v>0.51700000000000002</v>
      </c>
      <c r="M7562" s="134">
        <f>IF('2-E-Communication'!$R$68="no","",ROUND($I7562,4))</f>
        <v>0.51700000000000002</v>
      </c>
    </row>
    <row r="7563" spans="9:13" x14ac:dyDescent="0.25">
      <c r="I7563" s="134">
        <f t="shared" si="312"/>
        <v>0.51800000000000035</v>
      </c>
      <c r="J7563" s="134">
        <f>IF('2-E-Communication'!$R$65="no","",ROUND($I7563,4))</f>
        <v>0.51800000000000002</v>
      </c>
      <c r="K7563" s="134">
        <f>IF('2-E-Communication'!$R$66="no","",ROUND($I7563,4))</f>
        <v>0.51800000000000002</v>
      </c>
      <c r="L7563" s="134">
        <f>IF('2-E-Communication'!$R$67="no","",ROUND($I7563,4))</f>
        <v>0.51800000000000002</v>
      </c>
      <c r="M7563" s="134">
        <f>IF('2-E-Communication'!$R$68="no","",ROUND($I7563,4))</f>
        <v>0.51800000000000002</v>
      </c>
    </row>
    <row r="7564" spans="9:13" x14ac:dyDescent="0.25">
      <c r="I7564" s="134">
        <f t="shared" si="312"/>
        <v>0.51900000000000035</v>
      </c>
      <c r="J7564" s="134">
        <f>IF('2-E-Communication'!$R$65="no","",ROUND($I7564,4))</f>
        <v>0.51900000000000002</v>
      </c>
      <c r="K7564" s="134">
        <f>IF('2-E-Communication'!$R$66="no","",ROUND($I7564,4))</f>
        <v>0.51900000000000002</v>
      </c>
      <c r="L7564" s="134">
        <f>IF('2-E-Communication'!$R$67="no","",ROUND($I7564,4))</f>
        <v>0.51900000000000002</v>
      </c>
      <c r="M7564" s="134">
        <f>IF('2-E-Communication'!$R$68="no","",ROUND($I7564,4))</f>
        <v>0.51900000000000002</v>
      </c>
    </row>
    <row r="7565" spans="9:13" x14ac:dyDescent="0.25">
      <c r="I7565" s="134">
        <f t="shared" si="312"/>
        <v>0.52000000000000035</v>
      </c>
      <c r="J7565" s="134">
        <f>IF('2-E-Communication'!$R$65="no","",ROUND($I7565,4))</f>
        <v>0.52</v>
      </c>
      <c r="K7565" s="134">
        <f>IF('2-E-Communication'!$R$66="no","",ROUND($I7565,4))</f>
        <v>0.52</v>
      </c>
      <c r="L7565" s="134">
        <f>IF('2-E-Communication'!$R$67="no","",ROUND($I7565,4))</f>
        <v>0.52</v>
      </c>
      <c r="M7565" s="134">
        <f>IF('2-E-Communication'!$R$68="no","",ROUND($I7565,4))</f>
        <v>0.52</v>
      </c>
    </row>
    <row r="7566" spans="9:13" x14ac:dyDescent="0.25">
      <c r="I7566" s="134">
        <f t="shared" si="312"/>
        <v>0.52100000000000035</v>
      </c>
      <c r="J7566" s="134">
        <f>IF('2-E-Communication'!$R$65="no","",ROUND($I7566,4))</f>
        <v>0.52100000000000002</v>
      </c>
      <c r="K7566" s="134">
        <f>IF('2-E-Communication'!$R$66="no","",ROUND($I7566,4))</f>
        <v>0.52100000000000002</v>
      </c>
      <c r="L7566" s="134">
        <f>IF('2-E-Communication'!$R$67="no","",ROUND($I7566,4))</f>
        <v>0.52100000000000002</v>
      </c>
      <c r="M7566" s="134">
        <f>IF('2-E-Communication'!$R$68="no","",ROUND($I7566,4))</f>
        <v>0.52100000000000002</v>
      </c>
    </row>
    <row r="7567" spans="9:13" x14ac:dyDescent="0.25">
      <c r="I7567" s="134">
        <f t="shared" si="312"/>
        <v>0.52200000000000035</v>
      </c>
      <c r="J7567" s="134">
        <f>IF('2-E-Communication'!$R$65="no","",ROUND($I7567,4))</f>
        <v>0.52200000000000002</v>
      </c>
      <c r="K7567" s="134">
        <f>IF('2-E-Communication'!$R$66="no","",ROUND($I7567,4))</f>
        <v>0.52200000000000002</v>
      </c>
      <c r="L7567" s="134">
        <f>IF('2-E-Communication'!$R$67="no","",ROUND($I7567,4))</f>
        <v>0.52200000000000002</v>
      </c>
      <c r="M7567" s="134">
        <f>IF('2-E-Communication'!$R$68="no","",ROUND($I7567,4))</f>
        <v>0.52200000000000002</v>
      </c>
    </row>
    <row r="7568" spans="9:13" x14ac:dyDescent="0.25">
      <c r="I7568" s="134">
        <f t="shared" si="312"/>
        <v>0.52300000000000035</v>
      </c>
      <c r="J7568" s="134">
        <f>IF('2-E-Communication'!$R$65="no","",ROUND($I7568,4))</f>
        <v>0.52300000000000002</v>
      </c>
      <c r="K7568" s="134">
        <f>IF('2-E-Communication'!$R$66="no","",ROUND($I7568,4))</f>
        <v>0.52300000000000002</v>
      </c>
      <c r="L7568" s="134">
        <f>IF('2-E-Communication'!$R$67="no","",ROUND($I7568,4))</f>
        <v>0.52300000000000002</v>
      </c>
      <c r="M7568" s="134">
        <f>IF('2-E-Communication'!$R$68="no","",ROUND($I7568,4))</f>
        <v>0.52300000000000002</v>
      </c>
    </row>
    <row r="7569" spans="9:13" x14ac:dyDescent="0.25">
      <c r="I7569" s="134">
        <f t="shared" si="312"/>
        <v>0.52400000000000035</v>
      </c>
      <c r="J7569" s="134">
        <f>IF('2-E-Communication'!$R$65="no","",ROUND($I7569,4))</f>
        <v>0.52400000000000002</v>
      </c>
      <c r="K7569" s="134">
        <f>IF('2-E-Communication'!$R$66="no","",ROUND($I7569,4))</f>
        <v>0.52400000000000002</v>
      </c>
      <c r="L7569" s="134">
        <f>IF('2-E-Communication'!$R$67="no","",ROUND($I7569,4))</f>
        <v>0.52400000000000002</v>
      </c>
      <c r="M7569" s="134">
        <f>IF('2-E-Communication'!$R$68="no","",ROUND($I7569,4))</f>
        <v>0.52400000000000002</v>
      </c>
    </row>
    <row r="7570" spans="9:13" x14ac:dyDescent="0.25">
      <c r="I7570" s="134">
        <f t="shared" si="312"/>
        <v>0.52500000000000036</v>
      </c>
      <c r="J7570" s="134">
        <f>IF('2-E-Communication'!$R$65="no","",ROUND($I7570,4))</f>
        <v>0.52500000000000002</v>
      </c>
      <c r="K7570" s="134">
        <f>IF('2-E-Communication'!$R$66="no","",ROUND($I7570,4))</f>
        <v>0.52500000000000002</v>
      </c>
      <c r="L7570" s="134">
        <f>IF('2-E-Communication'!$R$67="no","",ROUND($I7570,4))</f>
        <v>0.52500000000000002</v>
      </c>
      <c r="M7570" s="134">
        <f>IF('2-E-Communication'!$R$68="no","",ROUND($I7570,4))</f>
        <v>0.52500000000000002</v>
      </c>
    </row>
    <row r="7571" spans="9:13" x14ac:dyDescent="0.25">
      <c r="I7571" s="134">
        <f t="shared" si="312"/>
        <v>0.52600000000000036</v>
      </c>
      <c r="J7571" s="134">
        <f>IF('2-E-Communication'!$R$65="no","",ROUND($I7571,4))</f>
        <v>0.52600000000000002</v>
      </c>
      <c r="K7571" s="134">
        <f>IF('2-E-Communication'!$R$66="no","",ROUND($I7571,4))</f>
        <v>0.52600000000000002</v>
      </c>
      <c r="L7571" s="134">
        <f>IF('2-E-Communication'!$R$67="no","",ROUND($I7571,4))</f>
        <v>0.52600000000000002</v>
      </c>
      <c r="M7571" s="134">
        <f>IF('2-E-Communication'!$R$68="no","",ROUND($I7571,4))</f>
        <v>0.52600000000000002</v>
      </c>
    </row>
    <row r="7572" spans="9:13" x14ac:dyDescent="0.25">
      <c r="I7572" s="134">
        <f t="shared" si="312"/>
        <v>0.52700000000000036</v>
      </c>
      <c r="J7572" s="134">
        <f>IF('2-E-Communication'!$R$65="no","",ROUND($I7572,4))</f>
        <v>0.52700000000000002</v>
      </c>
      <c r="K7572" s="134">
        <f>IF('2-E-Communication'!$R$66="no","",ROUND($I7572,4))</f>
        <v>0.52700000000000002</v>
      </c>
      <c r="L7572" s="134">
        <f>IF('2-E-Communication'!$R$67="no","",ROUND($I7572,4))</f>
        <v>0.52700000000000002</v>
      </c>
      <c r="M7572" s="134">
        <f>IF('2-E-Communication'!$R$68="no","",ROUND($I7572,4))</f>
        <v>0.52700000000000002</v>
      </c>
    </row>
    <row r="7573" spans="9:13" x14ac:dyDescent="0.25">
      <c r="I7573" s="134">
        <f t="shared" si="312"/>
        <v>0.52800000000000036</v>
      </c>
      <c r="J7573" s="134">
        <f>IF('2-E-Communication'!$R$65="no","",ROUND($I7573,4))</f>
        <v>0.52800000000000002</v>
      </c>
      <c r="K7573" s="134">
        <f>IF('2-E-Communication'!$R$66="no","",ROUND($I7573,4))</f>
        <v>0.52800000000000002</v>
      </c>
      <c r="L7573" s="134">
        <f>IF('2-E-Communication'!$R$67="no","",ROUND($I7573,4))</f>
        <v>0.52800000000000002</v>
      </c>
      <c r="M7573" s="134">
        <f>IF('2-E-Communication'!$R$68="no","",ROUND($I7573,4))</f>
        <v>0.52800000000000002</v>
      </c>
    </row>
    <row r="7574" spans="9:13" x14ac:dyDescent="0.25">
      <c r="I7574" s="134">
        <f t="shared" si="312"/>
        <v>0.52900000000000036</v>
      </c>
      <c r="J7574" s="134">
        <f>IF('2-E-Communication'!$R$65="no","",ROUND($I7574,4))</f>
        <v>0.52900000000000003</v>
      </c>
      <c r="K7574" s="134">
        <f>IF('2-E-Communication'!$R$66="no","",ROUND($I7574,4))</f>
        <v>0.52900000000000003</v>
      </c>
      <c r="L7574" s="134">
        <f>IF('2-E-Communication'!$R$67="no","",ROUND($I7574,4))</f>
        <v>0.52900000000000003</v>
      </c>
      <c r="M7574" s="134">
        <f>IF('2-E-Communication'!$R$68="no","",ROUND($I7574,4))</f>
        <v>0.52900000000000003</v>
      </c>
    </row>
    <row r="7575" spans="9:13" x14ac:dyDescent="0.25">
      <c r="I7575" s="134">
        <f t="shared" si="312"/>
        <v>0.53000000000000036</v>
      </c>
      <c r="J7575" s="134">
        <f>IF('2-E-Communication'!$R$65="no","",ROUND($I7575,4))</f>
        <v>0.53</v>
      </c>
      <c r="K7575" s="134">
        <f>IF('2-E-Communication'!$R$66="no","",ROUND($I7575,4))</f>
        <v>0.53</v>
      </c>
      <c r="L7575" s="134">
        <f>IF('2-E-Communication'!$R$67="no","",ROUND($I7575,4))</f>
        <v>0.53</v>
      </c>
      <c r="M7575" s="134">
        <f>IF('2-E-Communication'!$R$68="no","",ROUND($I7575,4))</f>
        <v>0.53</v>
      </c>
    </row>
    <row r="7576" spans="9:13" x14ac:dyDescent="0.25">
      <c r="I7576" s="134">
        <f t="shared" si="312"/>
        <v>0.53100000000000036</v>
      </c>
      <c r="J7576" s="134">
        <f>IF('2-E-Communication'!$R$65="no","",ROUND($I7576,4))</f>
        <v>0.53100000000000003</v>
      </c>
      <c r="K7576" s="134">
        <f>IF('2-E-Communication'!$R$66="no","",ROUND($I7576,4))</f>
        <v>0.53100000000000003</v>
      </c>
      <c r="L7576" s="134">
        <f>IF('2-E-Communication'!$R$67="no","",ROUND($I7576,4))</f>
        <v>0.53100000000000003</v>
      </c>
      <c r="M7576" s="134">
        <f>IF('2-E-Communication'!$R$68="no","",ROUND($I7576,4))</f>
        <v>0.53100000000000003</v>
      </c>
    </row>
    <row r="7577" spans="9:13" x14ac:dyDescent="0.25">
      <c r="I7577" s="134">
        <f t="shared" si="312"/>
        <v>0.53200000000000036</v>
      </c>
      <c r="J7577" s="134">
        <f>IF('2-E-Communication'!$R$65="no","",ROUND($I7577,4))</f>
        <v>0.53200000000000003</v>
      </c>
      <c r="K7577" s="134">
        <f>IF('2-E-Communication'!$R$66="no","",ROUND($I7577,4))</f>
        <v>0.53200000000000003</v>
      </c>
      <c r="L7577" s="134">
        <f>IF('2-E-Communication'!$R$67="no","",ROUND($I7577,4))</f>
        <v>0.53200000000000003</v>
      </c>
      <c r="M7577" s="134">
        <f>IF('2-E-Communication'!$R$68="no","",ROUND($I7577,4))</f>
        <v>0.53200000000000003</v>
      </c>
    </row>
    <row r="7578" spans="9:13" x14ac:dyDescent="0.25">
      <c r="I7578" s="134">
        <f t="shared" si="312"/>
        <v>0.53300000000000036</v>
      </c>
      <c r="J7578" s="134">
        <f>IF('2-E-Communication'!$R$65="no","",ROUND($I7578,4))</f>
        <v>0.53300000000000003</v>
      </c>
      <c r="K7578" s="134">
        <f>IF('2-E-Communication'!$R$66="no","",ROUND($I7578,4))</f>
        <v>0.53300000000000003</v>
      </c>
      <c r="L7578" s="134">
        <f>IF('2-E-Communication'!$R$67="no","",ROUND($I7578,4))</f>
        <v>0.53300000000000003</v>
      </c>
      <c r="M7578" s="134">
        <f>IF('2-E-Communication'!$R$68="no","",ROUND($I7578,4))</f>
        <v>0.53300000000000003</v>
      </c>
    </row>
    <row r="7579" spans="9:13" x14ac:dyDescent="0.25">
      <c r="I7579" s="134">
        <f t="shared" si="312"/>
        <v>0.53400000000000036</v>
      </c>
      <c r="J7579" s="134">
        <f>IF('2-E-Communication'!$R$65="no","",ROUND($I7579,4))</f>
        <v>0.53400000000000003</v>
      </c>
      <c r="K7579" s="134">
        <f>IF('2-E-Communication'!$R$66="no","",ROUND($I7579,4))</f>
        <v>0.53400000000000003</v>
      </c>
      <c r="L7579" s="134">
        <f>IF('2-E-Communication'!$R$67="no","",ROUND($I7579,4))</f>
        <v>0.53400000000000003</v>
      </c>
      <c r="M7579" s="134">
        <f>IF('2-E-Communication'!$R$68="no","",ROUND($I7579,4))</f>
        <v>0.53400000000000003</v>
      </c>
    </row>
    <row r="7580" spans="9:13" x14ac:dyDescent="0.25">
      <c r="I7580" s="134">
        <f t="shared" si="312"/>
        <v>0.53500000000000036</v>
      </c>
      <c r="J7580" s="134">
        <f>IF('2-E-Communication'!$R$65="no","",ROUND($I7580,4))</f>
        <v>0.53500000000000003</v>
      </c>
      <c r="K7580" s="134">
        <f>IF('2-E-Communication'!$R$66="no","",ROUND($I7580,4))</f>
        <v>0.53500000000000003</v>
      </c>
      <c r="L7580" s="134">
        <f>IF('2-E-Communication'!$R$67="no","",ROUND($I7580,4))</f>
        <v>0.53500000000000003</v>
      </c>
      <c r="M7580" s="134">
        <f>IF('2-E-Communication'!$R$68="no","",ROUND($I7580,4))</f>
        <v>0.53500000000000003</v>
      </c>
    </row>
    <row r="7581" spans="9:13" x14ac:dyDescent="0.25">
      <c r="I7581" s="134">
        <f t="shared" si="312"/>
        <v>0.53600000000000037</v>
      </c>
      <c r="J7581" s="134">
        <f>IF('2-E-Communication'!$R$65="no","",ROUND($I7581,4))</f>
        <v>0.53600000000000003</v>
      </c>
      <c r="K7581" s="134">
        <f>IF('2-E-Communication'!$R$66="no","",ROUND($I7581,4))</f>
        <v>0.53600000000000003</v>
      </c>
      <c r="L7581" s="134">
        <f>IF('2-E-Communication'!$R$67="no","",ROUND($I7581,4))</f>
        <v>0.53600000000000003</v>
      </c>
      <c r="M7581" s="134">
        <f>IF('2-E-Communication'!$R$68="no","",ROUND($I7581,4))</f>
        <v>0.53600000000000003</v>
      </c>
    </row>
    <row r="7582" spans="9:13" x14ac:dyDescent="0.25">
      <c r="I7582" s="134">
        <f t="shared" si="312"/>
        <v>0.53700000000000037</v>
      </c>
      <c r="J7582" s="134">
        <f>IF('2-E-Communication'!$R$65="no","",ROUND($I7582,4))</f>
        <v>0.53700000000000003</v>
      </c>
      <c r="K7582" s="134">
        <f>IF('2-E-Communication'!$R$66="no","",ROUND($I7582,4))</f>
        <v>0.53700000000000003</v>
      </c>
      <c r="L7582" s="134">
        <f>IF('2-E-Communication'!$R$67="no","",ROUND($I7582,4))</f>
        <v>0.53700000000000003</v>
      </c>
      <c r="M7582" s="134">
        <f>IF('2-E-Communication'!$R$68="no","",ROUND($I7582,4))</f>
        <v>0.53700000000000003</v>
      </c>
    </row>
    <row r="7583" spans="9:13" x14ac:dyDescent="0.25">
      <c r="I7583" s="134">
        <f t="shared" si="312"/>
        <v>0.53800000000000037</v>
      </c>
      <c r="J7583" s="134">
        <f>IF('2-E-Communication'!$R$65="no","",ROUND($I7583,4))</f>
        <v>0.53800000000000003</v>
      </c>
      <c r="K7583" s="134">
        <f>IF('2-E-Communication'!$R$66="no","",ROUND($I7583,4))</f>
        <v>0.53800000000000003</v>
      </c>
      <c r="L7583" s="134">
        <f>IF('2-E-Communication'!$R$67="no","",ROUND($I7583,4))</f>
        <v>0.53800000000000003</v>
      </c>
      <c r="M7583" s="134">
        <f>IF('2-E-Communication'!$R$68="no","",ROUND($I7583,4))</f>
        <v>0.53800000000000003</v>
      </c>
    </row>
    <row r="7584" spans="9:13" x14ac:dyDescent="0.25">
      <c r="I7584" s="134">
        <f t="shared" si="312"/>
        <v>0.53900000000000037</v>
      </c>
      <c r="J7584" s="134">
        <f>IF('2-E-Communication'!$R$65="no","",ROUND($I7584,4))</f>
        <v>0.53900000000000003</v>
      </c>
      <c r="K7584" s="134">
        <f>IF('2-E-Communication'!$R$66="no","",ROUND($I7584,4))</f>
        <v>0.53900000000000003</v>
      </c>
      <c r="L7584" s="134">
        <f>IF('2-E-Communication'!$R$67="no","",ROUND($I7584,4))</f>
        <v>0.53900000000000003</v>
      </c>
      <c r="M7584" s="134">
        <f>IF('2-E-Communication'!$R$68="no","",ROUND($I7584,4))</f>
        <v>0.53900000000000003</v>
      </c>
    </row>
    <row r="7585" spans="9:13" x14ac:dyDescent="0.25">
      <c r="I7585" s="134">
        <f t="shared" si="312"/>
        <v>0.54000000000000037</v>
      </c>
      <c r="J7585" s="134">
        <f>IF('2-E-Communication'!$R$65="no","",ROUND($I7585,4))</f>
        <v>0.54</v>
      </c>
      <c r="K7585" s="134">
        <f>IF('2-E-Communication'!$R$66="no","",ROUND($I7585,4))</f>
        <v>0.54</v>
      </c>
      <c r="L7585" s="134">
        <f>IF('2-E-Communication'!$R$67="no","",ROUND($I7585,4))</f>
        <v>0.54</v>
      </c>
      <c r="M7585" s="134">
        <f>IF('2-E-Communication'!$R$68="no","",ROUND($I7585,4))</f>
        <v>0.54</v>
      </c>
    </row>
    <row r="7586" spans="9:13" x14ac:dyDescent="0.25">
      <c r="I7586" s="134">
        <f t="shared" si="312"/>
        <v>0.54100000000000037</v>
      </c>
      <c r="J7586" s="134">
        <f>IF('2-E-Communication'!$R$65="no","",ROUND($I7586,4))</f>
        <v>0.54100000000000004</v>
      </c>
      <c r="K7586" s="134">
        <f>IF('2-E-Communication'!$R$66="no","",ROUND($I7586,4))</f>
        <v>0.54100000000000004</v>
      </c>
      <c r="L7586" s="134">
        <f>IF('2-E-Communication'!$R$67="no","",ROUND($I7586,4))</f>
        <v>0.54100000000000004</v>
      </c>
      <c r="M7586" s="134">
        <f>IF('2-E-Communication'!$R$68="no","",ROUND($I7586,4))</f>
        <v>0.54100000000000004</v>
      </c>
    </row>
    <row r="7587" spans="9:13" x14ac:dyDescent="0.25">
      <c r="I7587" s="134">
        <f t="shared" si="312"/>
        <v>0.54200000000000037</v>
      </c>
      <c r="J7587" s="134">
        <f>IF('2-E-Communication'!$R$65="no","",ROUND($I7587,4))</f>
        <v>0.54200000000000004</v>
      </c>
      <c r="K7587" s="134">
        <f>IF('2-E-Communication'!$R$66="no","",ROUND($I7587,4))</f>
        <v>0.54200000000000004</v>
      </c>
      <c r="L7587" s="134">
        <f>IF('2-E-Communication'!$R$67="no","",ROUND($I7587,4))</f>
        <v>0.54200000000000004</v>
      </c>
      <c r="M7587" s="134">
        <f>IF('2-E-Communication'!$R$68="no","",ROUND($I7587,4))</f>
        <v>0.54200000000000004</v>
      </c>
    </row>
    <row r="7588" spans="9:13" x14ac:dyDescent="0.25">
      <c r="I7588" s="134">
        <f t="shared" si="312"/>
        <v>0.54300000000000037</v>
      </c>
      <c r="J7588" s="134">
        <f>IF('2-E-Communication'!$R$65="no","",ROUND($I7588,4))</f>
        <v>0.54300000000000004</v>
      </c>
      <c r="K7588" s="134">
        <f>IF('2-E-Communication'!$R$66="no","",ROUND($I7588,4))</f>
        <v>0.54300000000000004</v>
      </c>
      <c r="L7588" s="134">
        <f>IF('2-E-Communication'!$R$67="no","",ROUND($I7588,4))</f>
        <v>0.54300000000000004</v>
      </c>
      <c r="M7588" s="134">
        <f>IF('2-E-Communication'!$R$68="no","",ROUND($I7588,4))</f>
        <v>0.54300000000000004</v>
      </c>
    </row>
    <row r="7589" spans="9:13" x14ac:dyDescent="0.25">
      <c r="I7589" s="134">
        <f t="shared" si="312"/>
        <v>0.54400000000000037</v>
      </c>
      <c r="J7589" s="134">
        <f>IF('2-E-Communication'!$R$65="no","",ROUND($I7589,4))</f>
        <v>0.54400000000000004</v>
      </c>
      <c r="K7589" s="134">
        <f>IF('2-E-Communication'!$R$66="no","",ROUND($I7589,4))</f>
        <v>0.54400000000000004</v>
      </c>
      <c r="L7589" s="134">
        <f>IF('2-E-Communication'!$R$67="no","",ROUND($I7589,4))</f>
        <v>0.54400000000000004</v>
      </c>
      <c r="M7589" s="134">
        <f>IF('2-E-Communication'!$R$68="no","",ROUND($I7589,4))</f>
        <v>0.54400000000000004</v>
      </c>
    </row>
    <row r="7590" spans="9:13" x14ac:dyDescent="0.25">
      <c r="I7590" s="134">
        <f t="shared" si="312"/>
        <v>0.54500000000000037</v>
      </c>
      <c r="J7590" s="134">
        <f>IF('2-E-Communication'!$R$65="no","",ROUND($I7590,4))</f>
        <v>0.54500000000000004</v>
      </c>
      <c r="K7590" s="134">
        <f>IF('2-E-Communication'!$R$66="no","",ROUND($I7590,4))</f>
        <v>0.54500000000000004</v>
      </c>
      <c r="L7590" s="134">
        <f>IF('2-E-Communication'!$R$67="no","",ROUND($I7590,4))</f>
        <v>0.54500000000000004</v>
      </c>
      <c r="M7590" s="134">
        <f>IF('2-E-Communication'!$R$68="no","",ROUND($I7590,4))</f>
        <v>0.54500000000000004</v>
      </c>
    </row>
    <row r="7591" spans="9:13" x14ac:dyDescent="0.25">
      <c r="I7591" s="134">
        <f t="shared" si="312"/>
        <v>0.54600000000000037</v>
      </c>
      <c r="J7591" s="134">
        <f>IF('2-E-Communication'!$R$65="no","",ROUND($I7591,4))</f>
        <v>0.54600000000000004</v>
      </c>
      <c r="K7591" s="134">
        <f>IF('2-E-Communication'!$R$66="no","",ROUND($I7591,4))</f>
        <v>0.54600000000000004</v>
      </c>
      <c r="L7591" s="134">
        <f>IF('2-E-Communication'!$R$67="no","",ROUND($I7591,4))</f>
        <v>0.54600000000000004</v>
      </c>
      <c r="M7591" s="134">
        <f>IF('2-E-Communication'!$R$68="no","",ROUND($I7591,4))</f>
        <v>0.54600000000000004</v>
      </c>
    </row>
    <row r="7592" spans="9:13" x14ac:dyDescent="0.25">
      <c r="I7592" s="134">
        <f t="shared" si="312"/>
        <v>0.54700000000000037</v>
      </c>
      <c r="J7592" s="134">
        <f>IF('2-E-Communication'!$R$65="no","",ROUND($I7592,4))</f>
        <v>0.54700000000000004</v>
      </c>
      <c r="K7592" s="134">
        <f>IF('2-E-Communication'!$R$66="no","",ROUND($I7592,4))</f>
        <v>0.54700000000000004</v>
      </c>
      <c r="L7592" s="134">
        <f>IF('2-E-Communication'!$R$67="no","",ROUND($I7592,4))</f>
        <v>0.54700000000000004</v>
      </c>
      <c r="M7592" s="134">
        <f>IF('2-E-Communication'!$R$68="no","",ROUND($I7592,4))</f>
        <v>0.54700000000000004</v>
      </c>
    </row>
    <row r="7593" spans="9:13" x14ac:dyDescent="0.25">
      <c r="I7593" s="134">
        <f t="shared" si="312"/>
        <v>0.54800000000000038</v>
      </c>
      <c r="J7593" s="134">
        <f>IF('2-E-Communication'!$R$65="no","",ROUND($I7593,4))</f>
        <v>0.54800000000000004</v>
      </c>
      <c r="K7593" s="134">
        <f>IF('2-E-Communication'!$R$66="no","",ROUND($I7593,4))</f>
        <v>0.54800000000000004</v>
      </c>
      <c r="L7593" s="134">
        <f>IF('2-E-Communication'!$R$67="no","",ROUND($I7593,4))</f>
        <v>0.54800000000000004</v>
      </c>
      <c r="M7593" s="134">
        <f>IF('2-E-Communication'!$R$68="no","",ROUND($I7593,4))</f>
        <v>0.54800000000000004</v>
      </c>
    </row>
    <row r="7594" spans="9:13" x14ac:dyDescent="0.25">
      <c r="I7594" s="134">
        <f t="shared" si="312"/>
        <v>0.54900000000000038</v>
      </c>
      <c r="J7594" s="134">
        <f>IF('2-E-Communication'!$R$65="no","",ROUND($I7594,4))</f>
        <v>0.54900000000000004</v>
      </c>
      <c r="K7594" s="134">
        <f>IF('2-E-Communication'!$R$66="no","",ROUND($I7594,4))</f>
        <v>0.54900000000000004</v>
      </c>
      <c r="L7594" s="134">
        <f>IF('2-E-Communication'!$R$67="no","",ROUND($I7594,4))</f>
        <v>0.54900000000000004</v>
      </c>
      <c r="M7594" s="134">
        <f>IF('2-E-Communication'!$R$68="no","",ROUND($I7594,4))</f>
        <v>0.54900000000000004</v>
      </c>
    </row>
    <row r="7595" spans="9:13" x14ac:dyDescent="0.25">
      <c r="I7595" s="134">
        <f t="shared" si="312"/>
        <v>0.55000000000000038</v>
      </c>
      <c r="J7595" s="134">
        <f>IF('2-E-Communication'!$R$65="no","",ROUND($I7595,4))</f>
        <v>0.55000000000000004</v>
      </c>
      <c r="K7595" s="134">
        <f>IF('2-E-Communication'!$R$66="no","",ROUND($I7595,4))</f>
        <v>0.55000000000000004</v>
      </c>
      <c r="L7595" s="134">
        <f>IF('2-E-Communication'!$R$67="no","",ROUND($I7595,4))</f>
        <v>0.55000000000000004</v>
      </c>
      <c r="M7595" s="134">
        <f>IF('2-E-Communication'!$R$68="no","",ROUND($I7595,4))</f>
        <v>0.55000000000000004</v>
      </c>
    </row>
    <row r="7596" spans="9:13" x14ac:dyDescent="0.25">
      <c r="I7596" s="134">
        <f t="shared" si="312"/>
        <v>0.55100000000000038</v>
      </c>
      <c r="J7596" s="134">
        <f>IF('2-E-Communication'!$R$65="no","",ROUND($I7596,4))</f>
        <v>0.55100000000000005</v>
      </c>
      <c r="K7596" s="134">
        <f>IF('2-E-Communication'!$R$66="no","",ROUND($I7596,4))</f>
        <v>0.55100000000000005</v>
      </c>
      <c r="L7596" s="134">
        <f>IF('2-E-Communication'!$R$67="no","",ROUND($I7596,4))</f>
        <v>0.55100000000000005</v>
      </c>
      <c r="M7596" s="134">
        <f>IF('2-E-Communication'!$R$68="no","",ROUND($I7596,4))</f>
        <v>0.55100000000000005</v>
      </c>
    </row>
    <row r="7597" spans="9:13" x14ac:dyDescent="0.25">
      <c r="I7597" s="134">
        <f t="shared" si="312"/>
        <v>0.55200000000000038</v>
      </c>
      <c r="J7597" s="134">
        <f>IF('2-E-Communication'!$R$65="no","",ROUND($I7597,4))</f>
        <v>0.55200000000000005</v>
      </c>
      <c r="K7597" s="134">
        <f>IF('2-E-Communication'!$R$66="no","",ROUND($I7597,4))</f>
        <v>0.55200000000000005</v>
      </c>
      <c r="L7597" s="134">
        <f>IF('2-E-Communication'!$R$67="no","",ROUND($I7597,4))</f>
        <v>0.55200000000000005</v>
      </c>
      <c r="M7597" s="134">
        <f>IF('2-E-Communication'!$R$68="no","",ROUND($I7597,4))</f>
        <v>0.55200000000000005</v>
      </c>
    </row>
    <row r="7598" spans="9:13" x14ac:dyDescent="0.25">
      <c r="I7598" s="134">
        <f t="shared" si="312"/>
        <v>0.55300000000000038</v>
      </c>
      <c r="J7598" s="134">
        <f>IF('2-E-Communication'!$R$65="no","",ROUND($I7598,4))</f>
        <v>0.55300000000000005</v>
      </c>
      <c r="K7598" s="134">
        <f>IF('2-E-Communication'!$R$66="no","",ROUND($I7598,4))</f>
        <v>0.55300000000000005</v>
      </c>
      <c r="L7598" s="134">
        <f>IF('2-E-Communication'!$R$67="no","",ROUND($I7598,4))</f>
        <v>0.55300000000000005</v>
      </c>
      <c r="M7598" s="134">
        <f>IF('2-E-Communication'!$R$68="no","",ROUND($I7598,4))</f>
        <v>0.55300000000000005</v>
      </c>
    </row>
    <row r="7599" spans="9:13" x14ac:dyDescent="0.25">
      <c r="I7599" s="134">
        <f t="shared" si="312"/>
        <v>0.55400000000000038</v>
      </c>
      <c r="J7599" s="134">
        <f>IF('2-E-Communication'!$R$65="no","",ROUND($I7599,4))</f>
        <v>0.55400000000000005</v>
      </c>
      <c r="K7599" s="134">
        <f>IF('2-E-Communication'!$R$66="no","",ROUND($I7599,4))</f>
        <v>0.55400000000000005</v>
      </c>
      <c r="L7599" s="134">
        <f>IF('2-E-Communication'!$R$67="no","",ROUND($I7599,4))</f>
        <v>0.55400000000000005</v>
      </c>
      <c r="M7599" s="134">
        <f>IF('2-E-Communication'!$R$68="no","",ROUND($I7599,4))</f>
        <v>0.55400000000000005</v>
      </c>
    </row>
    <row r="7600" spans="9:13" x14ac:dyDescent="0.25">
      <c r="I7600" s="134">
        <f t="shared" si="312"/>
        <v>0.55500000000000038</v>
      </c>
      <c r="J7600" s="134">
        <f>IF('2-E-Communication'!$R$65="no","",ROUND($I7600,4))</f>
        <v>0.55500000000000005</v>
      </c>
      <c r="K7600" s="134">
        <f>IF('2-E-Communication'!$R$66="no","",ROUND($I7600,4))</f>
        <v>0.55500000000000005</v>
      </c>
      <c r="L7600" s="134">
        <f>IF('2-E-Communication'!$R$67="no","",ROUND($I7600,4))</f>
        <v>0.55500000000000005</v>
      </c>
      <c r="M7600" s="134">
        <f>IF('2-E-Communication'!$R$68="no","",ROUND($I7600,4))</f>
        <v>0.55500000000000005</v>
      </c>
    </row>
    <row r="7601" spans="9:13" x14ac:dyDescent="0.25">
      <c r="I7601" s="134">
        <f t="shared" si="312"/>
        <v>0.55600000000000038</v>
      </c>
      <c r="J7601" s="134">
        <f>IF('2-E-Communication'!$R$65="no","",ROUND($I7601,4))</f>
        <v>0.55600000000000005</v>
      </c>
      <c r="K7601" s="134">
        <f>IF('2-E-Communication'!$R$66="no","",ROUND($I7601,4))</f>
        <v>0.55600000000000005</v>
      </c>
      <c r="L7601" s="134">
        <f>IF('2-E-Communication'!$R$67="no","",ROUND($I7601,4))</f>
        <v>0.55600000000000005</v>
      </c>
      <c r="M7601" s="134">
        <f>IF('2-E-Communication'!$R$68="no","",ROUND($I7601,4))</f>
        <v>0.55600000000000005</v>
      </c>
    </row>
    <row r="7602" spans="9:13" x14ac:dyDescent="0.25">
      <c r="I7602" s="134">
        <f t="shared" si="312"/>
        <v>0.55700000000000038</v>
      </c>
      <c r="J7602" s="134">
        <f>IF('2-E-Communication'!$R$65="no","",ROUND($I7602,4))</f>
        <v>0.55700000000000005</v>
      </c>
      <c r="K7602" s="134">
        <f>IF('2-E-Communication'!$R$66="no","",ROUND($I7602,4))</f>
        <v>0.55700000000000005</v>
      </c>
      <c r="L7602" s="134">
        <f>IF('2-E-Communication'!$R$67="no","",ROUND($I7602,4))</f>
        <v>0.55700000000000005</v>
      </c>
      <c r="M7602" s="134">
        <f>IF('2-E-Communication'!$R$68="no","",ROUND($I7602,4))</f>
        <v>0.55700000000000005</v>
      </c>
    </row>
    <row r="7603" spans="9:13" x14ac:dyDescent="0.25">
      <c r="I7603" s="134">
        <f t="shared" si="312"/>
        <v>0.55800000000000038</v>
      </c>
      <c r="J7603" s="134">
        <f>IF('2-E-Communication'!$R$65="no","",ROUND($I7603,4))</f>
        <v>0.55800000000000005</v>
      </c>
      <c r="K7603" s="134">
        <f>IF('2-E-Communication'!$R$66="no","",ROUND($I7603,4))</f>
        <v>0.55800000000000005</v>
      </c>
      <c r="L7603" s="134">
        <f>IF('2-E-Communication'!$R$67="no","",ROUND($I7603,4))</f>
        <v>0.55800000000000005</v>
      </c>
      <c r="M7603" s="134">
        <f>IF('2-E-Communication'!$R$68="no","",ROUND($I7603,4))</f>
        <v>0.55800000000000005</v>
      </c>
    </row>
    <row r="7604" spans="9:13" x14ac:dyDescent="0.25">
      <c r="I7604" s="134">
        <f t="shared" si="312"/>
        <v>0.55900000000000039</v>
      </c>
      <c r="J7604" s="134">
        <f>IF('2-E-Communication'!$R$65="no","",ROUND($I7604,4))</f>
        <v>0.55900000000000005</v>
      </c>
      <c r="K7604" s="134">
        <f>IF('2-E-Communication'!$R$66="no","",ROUND($I7604,4))</f>
        <v>0.55900000000000005</v>
      </c>
      <c r="L7604" s="134">
        <f>IF('2-E-Communication'!$R$67="no","",ROUND($I7604,4))</f>
        <v>0.55900000000000005</v>
      </c>
      <c r="M7604" s="134">
        <f>IF('2-E-Communication'!$R$68="no","",ROUND($I7604,4))</f>
        <v>0.55900000000000005</v>
      </c>
    </row>
    <row r="7605" spans="9:13" x14ac:dyDescent="0.25">
      <c r="I7605" s="134">
        <f t="shared" si="312"/>
        <v>0.56000000000000039</v>
      </c>
      <c r="J7605" s="134">
        <f>IF('2-E-Communication'!$R$65="no","",ROUND($I7605,4))</f>
        <v>0.56000000000000005</v>
      </c>
      <c r="K7605" s="134">
        <f>IF('2-E-Communication'!$R$66="no","",ROUND($I7605,4))</f>
        <v>0.56000000000000005</v>
      </c>
      <c r="L7605" s="134">
        <f>IF('2-E-Communication'!$R$67="no","",ROUND($I7605,4))</f>
        <v>0.56000000000000005</v>
      </c>
      <c r="M7605" s="134">
        <f>IF('2-E-Communication'!$R$68="no","",ROUND($I7605,4))</f>
        <v>0.56000000000000005</v>
      </c>
    </row>
    <row r="7606" spans="9:13" x14ac:dyDescent="0.25">
      <c r="I7606" s="134">
        <f t="shared" si="312"/>
        <v>0.56100000000000039</v>
      </c>
      <c r="J7606" s="134">
        <f>IF('2-E-Communication'!$R$65="no","",ROUND($I7606,4))</f>
        <v>0.56100000000000005</v>
      </c>
      <c r="K7606" s="134">
        <f>IF('2-E-Communication'!$R$66="no","",ROUND($I7606,4))</f>
        <v>0.56100000000000005</v>
      </c>
      <c r="L7606" s="134">
        <f>IF('2-E-Communication'!$R$67="no","",ROUND($I7606,4))</f>
        <v>0.56100000000000005</v>
      </c>
      <c r="M7606" s="134">
        <f>IF('2-E-Communication'!$R$68="no","",ROUND($I7606,4))</f>
        <v>0.56100000000000005</v>
      </c>
    </row>
    <row r="7607" spans="9:13" x14ac:dyDescent="0.25">
      <c r="I7607" s="134">
        <f t="shared" si="312"/>
        <v>0.56200000000000039</v>
      </c>
      <c r="J7607" s="134">
        <f>IF('2-E-Communication'!$R$65="no","",ROUND($I7607,4))</f>
        <v>0.56200000000000006</v>
      </c>
      <c r="K7607" s="134">
        <f>IF('2-E-Communication'!$R$66="no","",ROUND($I7607,4))</f>
        <v>0.56200000000000006</v>
      </c>
      <c r="L7607" s="134">
        <f>IF('2-E-Communication'!$R$67="no","",ROUND($I7607,4))</f>
        <v>0.56200000000000006</v>
      </c>
      <c r="M7607" s="134">
        <f>IF('2-E-Communication'!$R$68="no","",ROUND($I7607,4))</f>
        <v>0.56200000000000006</v>
      </c>
    </row>
    <row r="7608" spans="9:13" x14ac:dyDescent="0.25">
      <c r="I7608" s="134">
        <f t="shared" si="312"/>
        <v>0.56300000000000039</v>
      </c>
      <c r="J7608" s="134">
        <f>IF('2-E-Communication'!$R$65="no","",ROUND($I7608,4))</f>
        <v>0.56299999999999994</v>
      </c>
      <c r="K7608" s="134">
        <f>IF('2-E-Communication'!$R$66="no","",ROUND($I7608,4))</f>
        <v>0.56299999999999994</v>
      </c>
      <c r="L7608" s="134">
        <f>IF('2-E-Communication'!$R$67="no","",ROUND($I7608,4))</f>
        <v>0.56299999999999994</v>
      </c>
      <c r="M7608" s="134">
        <f>IF('2-E-Communication'!$R$68="no","",ROUND($I7608,4))</f>
        <v>0.56299999999999994</v>
      </c>
    </row>
    <row r="7609" spans="9:13" x14ac:dyDescent="0.25">
      <c r="I7609" s="134">
        <f t="shared" si="312"/>
        <v>0.56400000000000039</v>
      </c>
      <c r="J7609" s="134">
        <f>IF('2-E-Communication'!$R$65="no","",ROUND($I7609,4))</f>
        <v>0.56399999999999995</v>
      </c>
      <c r="K7609" s="134">
        <f>IF('2-E-Communication'!$R$66="no","",ROUND($I7609,4))</f>
        <v>0.56399999999999995</v>
      </c>
      <c r="L7609" s="134">
        <f>IF('2-E-Communication'!$R$67="no","",ROUND($I7609,4))</f>
        <v>0.56399999999999995</v>
      </c>
      <c r="M7609" s="134">
        <f>IF('2-E-Communication'!$R$68="no","",ROUND($I7609,4))</f>
        <v>0.56399999999999995</v>
      </c>
    </row>
    <row r="7610" spans="9:13" x14ac:dyDescent="0.25">
      <c r="I7610" s="134">
        <f t="shared" si="312"/>
        <v>0.56500000000000039</v>
      </c>
      <c r="J7610" s="134">
        <f>IF('2-E-Communication'!$R$65="no","",ROUND($I7610,4))</f>
        <v>0.56499999999999995</v>
      </c>
      <c r="K7610" s="134">
        <f>IF('2-E-Communication'!$R$66="no","",ROUND($I7610,4))</f>
        <v>0.56499999999999995</v>
      </c>
      <c r="L7610" s="134">
        <f>IF('2-E-Communication'!$R$67="no","",ROUND($I7610,4))</f>
        <v>0.56499999999999995</v>
      </c>
      <c r="M7610" s="134">
        <f>IF('2-E-Communication'!$R$68="no","",ROUND($I7610,4))</f>
        <v>0.56499999999999995</v>
      </c>
    </row>
    <row r="7611" spans="9:13" x14ac:dyDescent="0.25">
      <c r="I7611" s="134">
        <f t="shared" si="312"/>
        <v>0.56600000000000039</v>
      </c>
      <c r="J7611" s="134">
        <f>IF('2-E-Communication'!$R$65="no","",ROUND($I7611,4))</f>
        <v>0.56599999999999995</v>
      </c>
      <c r="K7611" s="134">
        <f>IF('2-E-Communication'!$R$66="no","",ROUND($I7611,4))</f>
        <v>0.56599999999999995</v>
      </c>
      <c r="L7611" s="134">
        <f>IF('2-E-Communication'!$R$67="no","",ROUND($I7611,4))</f>
        <v>0.56599999999999995</v>
      </c>
      <c r="M7611" s="134">
        <f>IF('2-E-Communication'!$R$68="no","",ROUND($I7611,4))</f>
        <v>0.56599999999999995</v>
      </c>
    </row>
    <row r="7612" spans="9:13" x14ac:dyDescent="0.25">
      <c r="I7612" s="134">
        <f t="shared" si="312"/>
        <v>0.56700000000000039</v>
      </c>
      <c r="J7612" s="134">
        <f>IF('2-E-Communication'!$R$65="no","",ROUND($I7612,4))</f>
        <v>0.56699999999999995</v>
      </c>
      <c r="K7612" s="134">
        <f>IF('2-E-Communication'!$R$66="no","",ROUND($I7612,4))</f>
        <v>0.56699999999999995</v>
      </c>
      <c r="L7612" s="134">
        <f>IF('2-E-Communication'!$R$67="no","",ROUND($I7612,4))</f>
        <v>0.56699999999999995</v>
      </c>
      <c r="M7612" s="134">
        <f>IF('2-E-Communication'!$R$68="no","",ROUND($I7612,4))</f>
        <v>0.56699999999999995</v>
      </c>
    </row>
    <row r="7613" spans="9:13" x14ac:dyDescent="0.25">
      <c r="I7613" s="134">
        <f t="shared" si="312"/>
        <v>0.56800000000000039</v>
      </c>
      <c r="J7613" s="134">
        <f>IF('2-E-Communication'!$R$65="no","",ROUND($I7613,4))</f>
        <v>0.56799999999999995</v>
      </c>
      <c r="K7613" s="134">
        <f>IF('2-E-Communication'!$R$66="no","",ROUND($I7613,4))</f>
        <v>0.56799999999999995</v>
      </c>
      <c r="L7613" s="134">
        <f>IF('2-E-Communication'!$R$67="no","",ROUND($I7613,4))</f>
        <v>0.56799999999999995</v>
      </c>
      <c r="M7613" s="134">
        <f>IF('2-E-Communication'!$R$68="no","",ROUND($I7613,4))</f>
        <v>0.56799999999999995</v>
      </c>
    </row>
    <row r="7614" spans="9:13" x14ac:dyDescent="0.25">
      <c r="I7614" s="134">
        <f t="shared" ref="I7614:I7677" si="313">I7613+0.001</f>
        <v>0.56900000000000039</v>
      </c>
      <c r="J7614" s="134">
        <f>IF('2-E-Communication'!$R$65="no","",ROUND($I7614,4))</f>
        <v>0.56899999999999995</v>
      </c>
      <c r="K7614" s="134">
        <f>IF('2-E-Communication'!$R$66="no","",ROUND($I7614,4))</f>
        <v>0.56899999999999995</v>
      </c>
      <c r="L7614" s="134">
        <f>IF('2-E-Communication'!$R$67="no","",ROUND($I7614,4))</f>
        <v>0.56899999999999995</v>
      </c>
      <c r="M7614" s="134">
        <f>IF('2-E-Communication'!$R$68="no","",ROUND($I7614,4))</f>
        <v>0.56899999999999995</v>
      </c>
    </row>
    <row r="7615" spans="9:13" x14ac:dyDescent="0.25">
      <c r="I7615" s="134">
        <f t="shared" si="313"/>
        <v>0.5700000000000004</v>
      </c>
      <c r="J7615" s="134">
        <f>IF('2-E-Communication'!$R$65="no","",ROUND($I7615,4))</f>
        <v>0.56999999999999995</v>
      </c>
      <c r="K7615" s="134">
        <f>IF('2-E-Communication'!$R$66="no","",ROUND($I7615,4))</f>
        <v>0.56999999999999995</v>
      </c>
      <c r="L7615" s="134">
        <f>IF('2-E-Communication'!$R$67="no","",ROUND($I7615,4))</f>
        <v>0.56999999999999995</v>
      </c>
      <c r="M7615" s="134">
        <f>IF('2-E-Communication'!$R$68="no","",ROUND($I7615,4))</f>
        <v>0.56999999999999995</v>
      </c>
    </row>
    <row r="7616" spans="9:13" x14ac:dyDescent="0.25">
      <c r="I7616" s="134">
        <f t="shared" si="313"/>
        <v>0.5710000000000004</v>
      </c>
      <c r="J7616" s="134">
        <f>IF('2-E-Communication'!$R$65="no","",ROUND($I7616,4))</f>
        <v>0.57099999999999995</v>
      </c>
      <c r="K7616" s="134">
        <f>IF('2-E-Communication'!$R$66="no","",ROUND($I7616,4))</f>
        <v>0.57099999999999995</v>
      </c>
      <c r="L7616" s="134">
        <f>IF('2-E-Communication'!$R$67="no","",ROUND($I7616,4))</f>
        <v>0.57099999999999995</v>
      </c>
      <c r="M7616" s="134">
        <f>IF('2-E-Communication'!$R$68="no","",ROUND($I7616,4))</f>
        <v>0.57099999999999995</v>
      </c>
    </row>
    <row r="7617" spans="9:13" x14ac:dyDescent="0.25">
      <c r="I7617" s="134">
        <f t="shared" si="313"/>
        <v>0.5720000000000004</v>
      </c>
      <c r="J7617" s="134">
        <f>IF('2-E-Communication'!$R$65="no","",ROUND($I7617,4))</f>
        <v>0.57199999999999995</v>
      </c>
      <c r="K7617" s="134">
        <f>IF('2-E-Communication'!$R$66="no","",ROUND($I7617,4))</f>
        <v>0.57199999999999995</v>
      </c>
      <c r="L7617" s="134">
        <f>IF('2-E-Communication'!$R$67="no","",ROUND($I7617,4))</f>
        <v>0.57199999999999995</v>
      </c>
      <c r="M7617" s="134">
        <f>IF('2-E-Communication'!$R$68="no","",ROUND($I7617,4))</f>
        <v>0.57199999999999995</v>
      </c>
    </row>
    <row r="7618" spans="9:13" x14ac:dyDescent="0.25">
      <c r="I7618" s="134">
        <f t="shared" si="313"/>
        <v>0.5730000000000004</v>
      </c>
      <c r="J7618" s="134">
        <f>IF('2-E-Communication'!$R$65="no","",ROUND($I7618,4))</f>
        <v>0.57299999999999995</v>
      </c>
      <c r="K7618" s="134">
        <f>IF('2-E-Communication'!$R$66="no","",ROUND($I7618,4))</f>
        <v>0.57299999999999995</v>
      </c>
      <c r="L7618" s="134">
        <f>IF('2-E-Communication'!$R$67="no","",ROUND($I7618,4))</f>
        <v>0.57299999999999995</v>
      </c>
      <c r="M7618" s="134">
        <f>IF('2-E-Communication'!$R$68="no","",ROUND($I7618,4))</f>
        <v>0.57299999999999995</v>
      </c>
    </row>
    <row r="7619" spans="9:13" x14ac:dyDescent="0.25">
      <c r="I7619" s="134">
        <f t="shared" si="313"/>
        <v>0.5740000000000004</v>
      </c>
      <c r="J7619" s="134">
        <f>IF('2-E-Communication'!$R$65="no","",ROUND($I7619,4))</f>
        <v>0.57399999999999995</v>
      </c>
      <c r="K7619" s="134">
        <f>IF('2-E-Communication'!$R$66="no","",ROUND($I7619,4))</f>
        <v>0.57399999999999995</v>
      </c>
      <c r="L7619" s="134">
        <f>IF('2-E-Communication'!$R$67="no","",ROUND($I7619,4))</f>
        <v>0.57399999999999995</v>
      </c>
      <c r="M7619" s="134">
        <f>IF('2-E-Communication'!$R$68="no","",ROUND($I7619,4))</f>
        <v>0.57399999999999995</v>
      </c>
    </row>
    <row r="7620" spans="9:13" x14ac:dyDescent="0.25">
      <c r="I7620" s="134">
        <f t="shared" si="313"/>
        <v>0.5750000000000004</v>
      </c>
      <c r="J7620" s="134">
        <f>IF('2-E-Communication'!$R$65="no","",ROUND($I7620,4))</f>
        <v>0.57499999999999996</v>
      </c>
      <c r="K7620" s="134">
        <f>IF('2-E-Communication'!$R$66="no","",ROUND($I7620,4))</f>
        <v>0.57499999999999996</v>
      </c>
      <c r="L7620" s="134">
        <f>IF('2-E-Communication'!$R$67="no","",ROUND($I7620,4))</f>
        <v>0.57499999999999996</v>
      </c>
      <c r="M7620" s="134">
        <f>IF('2-E-Communication'!$R$68="no","",ROUND($I7620,4))</f>
        <v>0.57499999999999996</v>
      </c>
    </row>
    <row r="7621" spans="9:13" x14ac:dyDescent="0.25">
      <c r="I7621" s="134">
        <f t="shared" si="313"/>
        <v>0.5760000000000004</v>
      </c>
      <c r="J7621" s="134">
        <f>IF('2-E-Communication'!$R$65="no","",ROUND($I7621,4))</f>
        <v>0.57599999999999996</v>
      </c>
      <c r="K7621" s="134">
        <f>IF('2-E-Communication'!$R$66="no","",ROUND($I7621,4))</f>
        <v>0.57599999999999996</v>
      </c>
      <c r="L7621" s="134">
        <f>IF('2-E-Communication'!$R$67="no","",ROUND($I7621,4))</f>
        <v>0.57599999999999996</v>
      </c>
      <c r="M7621" s="134">
        <f>IF('2-E-Communication'!$R$68="no","",ROUND($I7621,4))</f>
        <v>0.57599999999999996</v>
      </c>
    </row>
    <row r="7622" spans="9:13" x14ac:dyDescent="0.25">
      <c r="I7622" s="134">
        <f t="shared" si="313"/>
        <v>0.5770000000000004</v>
      </c>
      <c r="J7622" s="134">
        <f>IF('2-E-Communication'!$R$65="no","",ROUND($I7622,4))</f>
        <v>0.57699999999999996</v>
      </c>
      <c r="K7622" s="134">
        <f>IF('2-E-Communication'!$R$66="no","",ROUND($I7622,4))</f>
        <v>0.57699999999999996</v>
      </c>
      <c r="L7622" s="134">
        <f>IF('2-E-Communication'!$R$67="no","",ROUND($I7622,4))</f>
        <v>0.57699999999999996</v>
      </c>
      <c r="M7622" s="134">
        <f>IF('2-E-Communication'!$R$68="no","",ROUND($I7622,4))</f>
        <v>0.57699999999999996</v>
      </c>
    </row>
    <row r="7623" spans="9:13" x14ac:dyDescent="0.25">
      <c r="I7623" s="134">
        <f t="shared" si="313"/>
        <v>0.5780000000000004</v>
      </c>
      <c r="J7623" s="134">
        <f>IF('2-E-Communication'!$R$65="no","",ROUND($I7623,4))</f>
        <v>0.57799999999999996</v>
      </c>
      <c r="K7623" s="134">
        <f>IF('2-E-Communication'!$R$66="no","",ROUND($I7623,4))</f>
        <v>0.57799999999999996</v>
      </c>
      <c r="L7623" s="134">
        <f>IF('2-E-Communication'!$R$67="no","",ROUND($I7623,4))</f>
        <v>0.57799999999999996</v>
      </c>
      <c r="M7623" s="134">
        <f>IF('2-E-Communication'!$R$68="no","",ROUND($I7623,4))</f>
        <v>0.57799999999999996</v>
      </c>
    </row>
    <row r="7624" spans="9:13" x14ac:dyDescent="0.25">
      <c r="I7624" s="134">
        <f t="shared" si="313"/>
        <v>0.5790000000000004</v>
      </c>
      <c r="J7624" s="134">
        <f>IF('2-E-Communication'!$R$65="no","",ROUND($I7624,4))</f>
        <v>0.57899999999999996</v>
      </c>
      <c r="K7624" s="134">
        <f>IF('2-E-Communication'!$R$66="no","",ROUND($I7624,4))</f>
        <v>0.57899999999999996</v>
      </c>
      <c r="L7624" s="134">
        <f>IF('2-E-Communication'!$R$67="no","",ROUND($I7624,4))</f>
        <v>0.57899999999999996</v>
      </c>
      <c r="M7624" s="134">
        <f>IF('2-E-Communication'!$R$68="no","",ROUND($I7624,4))</f>
        <v>0.57899999999999996</v>
      </c>
    </row>
    <row r="7625" spans="9:13" x14ac:dyDescent="0.25">
      <c r="I7625" s="134">
        <f t="shared" si="313"/>
        <v>0.5800000000000004</v>
      </c>
      <c r="J7625" s="134">
        <f>IF('2-E-Communication'!$R$65="no","",ROUND($I7625,4))</f>
        <v>0.57999999999999996</v>
      </c>
      <c r="K7625" s="134">
        <f>IF('2-E-Communication'!$R$66="no","",ROUND($I7625,4))</f>
        <v>0.57999999999999996</v>
      </c>
      <c r="L7625" s="134">
        <f>IF('2-E-Communication'!$R$67="no","",ROUND($I7625,4))</f>
        <v>0.57999999999999996</v>
      </c>
      <c r="M7625" s="134">
        <f>IF('2-E-Communication'!$R$68="no","",ROUND($I7625,4))</f>
        <v>0.57999999999999996</v>
      </c>
    </row>
    <row r="7626" spans="9:13" x14ac:dyDescent="0.25">
      <c r="I7626" s="134">
        <f t="shared" si="313"/>
        <v>0.58100000000000041</v>
      </c>
      <c r="J7626" s="134">
        <f>IF('2-E-Communication'!$R$65="no","",ROUND($I7626,4))</f>
        <v>0.58099999999999996</v>
      </c>
      <c r="K7626" s="134">
        <f>IF('2-E-Communication'!$R$66="no","",ROUND($I7626,4))</f>
        <v>0.58099999999999996</v>
      </c>
      <c r="L7626" s="134">
        <f>IF('2-E-Communication'!$R$67="no","",ROUND($I7626,4))</f>
        <v>0.58099999999999996</v>
      </c>
      <c r="M7626" s="134">
        <f>IF('2-E-Communication'!$R$68="no","",ROUND($I7626,4))</f>
        <v>0.58099999999999996</v>
      </c>
    </row>
    <row r="7627" spans="9:13" x14ac:dyDescent="0.25">
      <c r="I7627" s="134">
        <f t="shared" si="313"/>
        <v>0.58200000000000041</v>
      </c>
      <c r="J7627" s="134">
        <f>IF('2-E-Communication'!$R$65="no","",ROUND($I7627,4))</f>
        <v>0.58199999999999996</v>
      </c>
      <c r="K7627" s="134">
        <f>IF('2-E-Communication'!$R$66="no","",ROUND($I7627,4))</f>
        <v>0.58199999999999996</v>
      </c>
      <c r="L7627" s="134">
        <f>IF('2-E-Communication'!$R$67="no","",ROUND($I7627,4))</f>
        <v>0.58199999999999996</v>
      </c>
      <c r="M7627" s="134">
        <f>IF('2-E-Communication'!$R$68="no","",ROUND($I7627,4))</f>
        <v>0.58199999999999996</v>
      </c>
    </row>
    <row r="7628" spans="9:13" x14ac:dyDescent="0.25">
      <c r="I7628" s="134">
        <f t="shared" si="313"/>
        <v>0.58300000000000041</v>
      </c>
      <c r="J7628" s="134">
        <f>IF('2-E-Communication'!$R$65="no","",ROUND($I7628,4))</f>
        <v>0.58299999999999996</v>
      </c>
      <c r="K7628" s="134">
        <f>IF('2-E-Communication'!$R$66="no","",ROUND($I7628,4))</f>
        <v>0.58299999999999996</v>
      </c>
      <c r="L7628" s="134">
        <f>IF('2-E-Communication'!$R$67="no","",ROUND($I7628,4))</f>
        <v>0.58299999999999996</v>
      </c>
      <c r="M7628" s="134">
        <f>IF('2-E-Communication'!$R$68="no","",ROUND($I7628,4))</f>
        <v>0.58299999999999996</v>
      </c>
    </row>
    <row r="7629" spans="9:13" x14ac:dyDescent="0.25">
      <c r="I7629" s="134">
        <f t="shared" si="313"/>
        <v>0.58400000000000041</v>
      </c>
      <c r="J7629" s="134">
        <f>IF('2-E-Communication'!$R$65="no","",ROUND($I7629,4))</f>
        <v>0.58399999999999996</v>
      </c>
      <c r="K7629" s="134">
        <f>IF('2-E-Communication'!$R$66="no","",ROUND($I7629,4))</f>
        <v>0.58399999999999996</v>
      </c>
      <c r="L7629" s="134">
        <f>IF('2-E-Communication'!$R$67="no","",ROUND($I7629,4))</f>
        <v>0.58399999999999996</v>
      </c>
      <c r="M7629" s="134">
        <f>IF('2-E-Communication'!$R$68="no","",ROUND($I7629,4))</f>
        <v>0.58399999999999996</v>
      </c>
    </row>
    <row r="7630" spans="9:13" x14ac:dyDescent="0.25">
      <c r="I7630" s="134">
        <f t="shared" si="313"/>
        <v>0.58500000000000041</v>
      </c>
      <c r="J7630" s="134">
        <f>IF('2-E-Communication'!$R$65="no","",ROUND($I7630,4))</f>
        <v>0.58499999999999996</v>
      </c>
      <c r="K7630" s="134">
        <f>IF('2-E-Communication'!$R$66="no","",ROUND($I7630,4))</f>
        <v>0.58499999999999996</v>
      </c>
      <c r="L7630" s="134">
        <f>IF('2-E-Communication'!$R$67="no","",ROUND($I7630,4))</f>
        <v>0.58499999999999996</v>
      </c>
      <c r="M7630" s="134">
        <f>IF('2-E-Communication'!$R$68="no","",ROUND($I7630,4))</f>
        <v>0.58499999999999996</v>
      </c>
    </row>
    <row r="7631" spans="9:13" x14ac:dyDescent="0.25">
      <c r="I7631" s="134">
        <f t="shared" si="313"/>
        <v>0.58600000000000041</v>
      </c>
      <c r="J7631" s="134">
        <f>IF('2-E-Communication'!$R$65="no","",ROUND($I7631,4))</f>
        <v>0.58599999999999997</v>
      </c>
      <c r="K7631" s="134">
        <f>IF('2-E-Communication'!$R$66="no","",ROUND($I7631,4))</f>
        <v>0.58599999999999997</v>
      </c>
      <c r="L7631" s="134">
        <f>IF('2-E-Communication'!$R$67="no","",ROUND($I7631,4))</f>
        <v>0.58599999999999997</v>
      </c>
      <c r="M7631" s="134">
        <f>IF('2-E-Communication'!$R$68="no","",ROUND($I7631,4))</f>
        <v>0.58599999999999997</v>
      </c>
    </row>
    <row r="7632" spans="9:13" x14ac:dyDescent="0.25">
      <c r="I7632" s="134">
        <f t="shared" si="313"/>
        <v>0.58700000000000041</v>
      </c>
      <c r="J7632" s="134">
        <f>IF('2-E-Communication'!$R$65="no","",ROUND($I7632,4))</f>
        <v>0.58699999999999997</v>
      </c>
      <c r="K7632" s="134">
        <f>IF('2-E-Communication'!$R$66="no","",ROUND($I7632,4))</f>
        <v>0.58699999999999997</v>
      </c>
      <c r="L7632" s="134">
        <f>IF('2-E-Communication'!$R$67="no","",ROUND($I7632,4))</f>
        <v>0.58699999999999997</v>
      </c>
      <c r="M7632" s="134">
        <f>IF('2-E-Communication'!$R$68="no","",ROUND($I7632,4))</f>
        <v>0.58699999999999997</v>
      </c>
    </row>
    <row r="7633" spans="9:13" x14ac:dyDescent="0.25">
      <c r="I7633" s="134">
        <f t="shared" si="313"/>
        <v>0.58800000000000041</v>
      </c>
      <c r="J7633" s="134">
        <f>IF('2-E-Communication'!$R$65="no","",ROUND($I7633,4))</f>
        <v>0.58799999999999997</v>
      </c>
      <c r="K7633" s="134">
        <f>IF('2-E-Communication'!$R$66="no","",ROUND($I7633,4))</f>
        <v>0.58799999999999997</v>
      </c>
      <c r="L7633" s="134">
        <f>IF('2-E-Communication'!$R$67="no","",ROUND($I7633,4))</f>
        <v>0.58799999999999997</v>
      </c>
      <c r="M7633" s="134">
        <f>IF('2-E-Communication'!$R$68="no","",ROUND($I7633,4))</f>
        <v>0.58799999999999997</v>
      </c>
    </row>
    <row r="7634" spans="9:13" x14ac:dyDescent="0.25">
      <c r="I7634" s="134">
        <f t="shared" si="313"/>
        <v>0.58900000000000041</v>
      </c>
      <c r="J7634" s="134">
        <f>IF('2-E-Communication'!$R$65="no","",ROUND($I7634,4))</f>
        <v>0.58899999999999997</v>
      </c>
      <c r="K7634" s="134">
        <f>IF('2-E-Communication'!$R$66="no","",ROUND($I7634,4))</f>
        <v>0.58899999999999997</v>
      </c>
      <c r="L7634" s="134">
        <f>IF('2-E-Communication'!$R$67="no","",ROUND($I7634,4))</f>
        <v>0.58899999999999997</v>
      </c>
      <c r="M7634" s="134">
        <f>IF('2-E-Communication'!$R$68="no","",ROUND($I7634,4))</f>
        <v>0.58899999999999997</v>
      </c>
    </row>
    <row r="7635" spans="9:13" x14ac:dyDescent="0.25">
      <c r="I7635" s="134">
        <f t="shared" si="313"/>
        <v>0.59000000000000041</v>
      </c>
      <c r="J7635" s="134">
        <f>IF('2-E-Communication'!$R$65="no","",ROUND($I7635,4))</f>
        <v>0.59</v>
      </c>
      <c r="K7635" s="134">
        <f>IF('2-E-Communication'!$R$66="no","",ROUND($I7635,4))</f>
        <v>0.59</v>
      </c>
      <c r="L7635" s="134">
        <f>IF('2-E-Communication'!$R$67="no","",ROUND($I7635,4))</f>
        <v>0.59</v>
      </c>
      <c r="M7635" s="134">
        <f>IF('2-E-Communication'!$R$68="no","",ROUND($I7635,4))</f>
        <v>0.59</v>
      </c>
    </row>
    <row r="7636" spans="9:13" x14ac:dyDescent="0.25">
      <c r="I7636" s="134">
        <f t="shared" si="313"/>
        <v>0.59100000000000041</v>
      </c>
      <c r="J7636" s="134">
        <f>IF('2-E-Communication'!$R$65="no","",ROUND($I7636,4))</f>
        <v>0.59099999999999997</v>
      </c>
      <c r="K7636" s="134">
        <f>IF('2-E-Communication'!$R$66="no","",ROUND($I7636,4))</f>
        <v>0.59099999999999997</v>
      </c>
      <c r="L7636" s="134">
        <f>IF('2-E-Communication'!$R$67="no","",ROUND($I7636,4))</f>
        <v>0.59099999999999997</v>
      </c>
      <c r="M7636" s="134">
        <f>IF('2-E-Communication'!$R$68="no","",ROUND($I7636,4))</f>
        <v>0.59099999999999997</v>
      </c>
    </row>
    <row r="7637" spans="9:13" x14ac:dyDescent="0.25">
      <c r="I7637" s="134">
        <f t="shared" si="313"/>
        <v>0.59200000000000041</v>
      </c>
      <c r="J7637" s="134">
        <f>IF('2-E-Communication'!$R$65="no","",ROUND($I7637,4))</f>
        <v>0.59199999999999997</v>
      </c>
      <c r="K7637" s="134">
        <f>IF('2-E-Communication'!$R$66="no","",ROUND($I7637,4))</f>
        <v>0.59199999999999997</v>
      </c>
      <c r="L7637" s="134">
        <f>IF('2-E-Communication'!$R$67="no","",ROUND($I7637,4))</f>
        <v>0.59199999999999997</v>
      </c>
      <c r="M7637" s="134">
        <f>IF('2-E-Communication'!$R$68="no","",ROUND($I7637,4))</f>
        <v>0.59199999999999997</v>
      </c>
    </row>
    <row r="7638" spans="9:13" x14ac:dyDescent="0.25">
      <c r="I7638" s="134">
        <f t="shared" si="313"/>
        <v>0.59300000000000042</v>
      </c>
      <c r="J7638" s="134">
        <f>IF('2-E-Communication'!$R$65="no","",ROUND($I7638,4))</f>
        <v>0.59299999999999997</v>
      </c>
      <c r="K7638" s="134">
        <f>IF('2-E-Communication'!$R$66="no","",ROUND($I7638,4))</f>
        <v>0.59299999999999997</v>
      </c>
      <c r="L7638" s="134">
        <f>IF('2-E-Communication'!$R$67="no","",ROUND($I7638,4))</f>
        <v>0.59299999999999997</v>
      </c>
      <c r="M7638" s="134">
        <f>IF('2-E-Communication'!$R$68="no","",ROUND($I7638,4))</f>
        <v>0.59299999999999997</v>
      </c>
    </row>
    <row r="7639" spans="9:13" x14ac:dyDescent="0.25">
      <c r="I7639" s="134">
        <f t="shared" si="313"/>
        <v>0.59400000000000042</v>
      </c>
      <c r="J7639" s="134">
        <f>IF('2-E-Communication'!$R$65="no","",ROUND($I7639,4))</f>
        <v>0.59399999999999997</v>
      </c>
      <c r="K7639" s="134">
        <f>IF('2-E-Communication'!$R$66="no","",ROUND($I7639,4))</f>
        <v>0.59399999999999997</v>
      </c>
      <c r="L7639" s="134">
        <f>IF('2-E-Communication'!$R$67="no","",ROUND($I7639,4))</f>
        <v>0.59399999999999997</v>
      </c>
      <c r="M7639" s="134">
        <f>IF('2-E-Communication'!$R$68="no","",ROUND($I7639,4))</f>
        <v>0.59399999999999997</v>
      </c>
    </row>
    <row r="7640" spans="9:13" x14ac:dyDescent="0.25">
      <c r="I7640" s="134">
        <f t="shared" si="313"/>
        <v>0.59500000000000042</v>
      </c>
      <c r="J7640" s="134">
        <f>IF('2-E-Communication'!$R$65="no","",ROUND($I7640,4))</f>
        <v>0.59499999999999997</v>
      </c>
      <c r="K7640" s="134">
        <f>IF('2-E-Communication'!$R$66="no","",ROUND($I7640,4))</f>
        <v>0.59499999999999997</v>
      </c>
      <c r="L7640" s="134">
        <f>IF('2-E-Communication'!$R$67="no","",ROUND($I7640,4))</f>
        <v>0.59499999999999997</v>
      </c>
      <c r="M7640" s="134">
        <f>IF('2-E-Communication'!$R$68="no","",ROUND($I7640,4))</f>
        <v>0.59499999999999997</v>
      </c>
    </row>
    <row r="7641" spans="9:13" x14ac:dyDescent="0.25">
      <c r="I7641" s="134">
        <f t="shared" si="313"/>
        <v>0.59600000000000042</v>
      </c>
      <c r="J7641" s="134">
        <f>IF('2-E-Communication'!$R$65="no","",ROUND($I7641,4))</f>
        <v>0.59599999999999997</v>
      </c>
      <c r="K7641" s="134">
        <f>IF('2-E-Communication'!$R$66="no","",ROUND($I7641,4))</f>
        <v>0.59599999999999997</v>
      </c>
      <c r="L7641" s="134">
        <f>IF('2-E-Communication'!$R$67="no","",ROUND($I7641,4))</f>
        <v>0.59599999999999997</v>
      </c>
      <c r="M7641" s="134">
        <f>IF('2-E-Communication'!$R$68="no","",ROUND($I7641,4))</f>
        <v>0.59599999999999997</v>
      </c>
    </row>
    <row r="7642" spans="9:13" x14ac:dyDescent="0.25">
      <c r="I7642" s="134">
        <f t="shared" si="313"/>
        <v>0.59700000000000042</v>
      </c>
      <c r="J7642" s="134">
        <f>IF('2-E-Communication'!$R$65="no","",ROUND($I7642,4))</f>
        <v>0.59699999999999998</v>
      </c>
      <c r="K7642" s="134">
        <f>IF('2-E-Communication'!$R$66="no","",ROUND($I7642,4))</f>
        <v>0.59699999999999998</v>
      </c>
      <c r="L7642" s="134">
        <f>IF('2-E-Communication'!$R$67="no","",ROUND($I7642,4))</f>
        <v>0.59699999999999998</v>
      </c>
      <c r="M7642" s="134">
        <f>IF('2-E-Communication'!$R$68="no","",ROUND($I7642,4))</f>
        <v>0.59699999999999998</v>
      </c>
    </row>
    <row r="7643" spans="9:13" x14ac:dyDescent="0.25">
      <c r="I7643" s="134">
        <f t="shared" si="313"/>
        <v>0.59800000000000042</v>
      </c>
      <c r="J7643" s="134">
        <f>IF('2-E-Communication'!$R$65="no","",ROUND($I7643,4))</f>
        <v>0.59799999999999998</v>
      </c>
      <c r="K7643" s="134">
        <f>IF('2-E-Communication'!$R$66="no","",ROUND($I7643,4))</f>
        <v>0.59799999999999998</v>
      </c>
      <c r="L7643" s="134">
        <f>IF('2-E-Communication'!$R$67="no","",ROUND($I7643,4))</f>
        <v>0.59799999999999998</v>
      </c>
      <c r="M7643" s="134">
        <f>IF('2-E-Communication'!$R$68="no","",ROUND($I7643,4))</f>
        <v>0.59799999999999998</v>
      </c>
    </row>
    <row r="7644" spans="9:13" x14ac:dyDescent="0.25">
      <c r="I7644" s="134">
        <f t="shared" si="313"/>
        <v>0.59900000000000042</v>
      </c>
      <c r="J7644" s="134">
        <f>IF('2-E-Communication'!$R$65="no","",ROUND($I7644,4))</f>
        <v>0.59899999999999998</v>
      </c>
      <c r="K7644" s="134">
        <f>IF('2-E-Communication'!$R$66="no","",ROUND($I7644,4))</f>
        <v>0.59899999999999998</v>
      </c>
      <c r="L7644" s="134">
        <f>IF('2-E-Communication'!$R$67="no","",ROUND($I7644,4))</f>
        <v>0.59899999999999998</v>
      </c>
      <c r="M7644" s="134">
        <f>IF('2-E-Communication'!$R$68="no","",ROUND($I7644,4))</f>
        <v>0.59899999999999998</v>
      </c>
    </row>
    <row r="7645" spans="9:13" x14ac:dyDescent="0.25">
      <c r="I7645" s="134">
        <f t="shared" si="313"/>
        <v>0.60000000000000042</v>
      </c>
      <c r="J7645" s="134">
        <f>IF('2-E-Communication'!$R$65="no","",ROUND($I7645,4))</f>
        <v>0.6</v>
      </c>
      <c r="K7645" s="134">
        <f>IF('2-E-Communication'!$R$66="no","",ROUND($I7645,4))</f>
        <v>0.6</v>
      </c>
      <c r="L7645" s="134">
        <f>IF('2-E-Communication'!$R$67="no","",ROUND($I7645,4))</f>
        <v>0.6</v>
      </c>
      <c r="M7645" s="134">
        <f>IF('2-E-Communication'!$R$68="no","",ROUND($I7645,4))</f>
        <v>0.6</v>
      </c>
    </row>
    <row r="7646" spans="9:13" x14ac:dyDescent="0.25">
      <c r="I7646" s="134">
        <f t="shared" si="313"/>
        <v>0.60100000000000042</v>
      </c>
      <c r="J7646" s="134">
        <f>IF('2-E-Communication'!$R$65="no","",ROUND($I7646,4))</f>
        <v>0.60099999999999998</v>
      </c>
      <c r="K7646" s="134">
        <f>IF('2-E-Communication'!$R$66="no","",ROUND($I7646,4))</f>
        <v>0.60099999999999998</v>
      </c>
      <c r="L7646" s="134">
        <f>IF('2-E-Communication'!$R$67="no","",ROUND($I7646,4))</f>
        <v>0.60099999999999998</v>
      </c>
      <c r="M7646" s="134">
        <f>IF('2-E-Communication'!$R$68="no","",ROUND($I7646,4))</f>
        <v>0.60099999999999998</v>
      </c>
    </row>
    <row r="7647" spans="9:13" x14ac:dyDescent="0.25">
      <c r="I7647" s="134">
        <f t="shared" si="313"/>
        <v>0.60200000000000042</v>
      </c>
      <c r="J7647" s="134">
        <f>IF('2-E-Communication'!$R$65="no","",ROUND($I7647,4))</f>
        <v>0.60199999999999998</v>
      </c>
      <c r="K7647" s="134">
        <f>IF('2-E-Communication'!$R$66="no","",ROUND($I7647,4))</f>
        <v>0.60199999999999998</v>
      </c>
      <c r="L7647" s="134">
        <f>IF('2-E-Communication'!$R$67="no","",ROUND($I7647,4))</f>
        <v>0.60199999999999998</v>
      </c>
      <c r="M7647" s="134">
        <f>IF('2-E-Communication'!$R$68="no","",ROUND($I7647,4))</f>
        <v>0.60199999999999998</v>
      </c>
    </row>
    <row r="7648" spans="9:13" x14ac:dyDescent="0.25">
      <c r="I7648" s="134">
        <f t="shared" si="313"/>
        <v>0.60300000000000042</v>
      </c>
      <c r="J7648" s="134">
        <f>IF('2-E-Communication'!$R$65="no","",ROUND($I7648,4))</f>
        <v>0.60299999999999998</v>
      </c>
      <c r="K7648" s="134">
        <f>IF('2-E-Communication'!$R$66="no","",ROUND($I7648,4))</f>
        <v>0.60299999999999998</v>
      </c>
      <c r="L7648" s="134">
        <f>IF('2-E-Communication'!$R$67="no","",ROUND($I7648,4))</f>
        <v>0.60299999999999998</v>
      </c>
      <c r="M7648" s="134">
        <f>IF('2-E-Communication'!$R$68="no","",ROUND($I7648,4))</f>
        <v>0.60299999999999998</v>
      </c>
    </row>
    <row r="7649" spans="9:13" x14ac:dyDescent="0.25">
      <c r="I7649" s="134">
        <f t="shared" si="313"/>
        <v>0.60400000000000043</v>
      </c>
      <c r="J7649" s="134">
        <f>IF('2-E-Communication'!$R$65="no","",ROUND($I7649,4))</f>
        <v>0.60399999999999998</v>
      </c>
      <c r="K7649" s="134">
        <f>IF('2-E-Communication'!$R$66="no","",ROUND($I7649,4))</f>
        <v>0.60399999999999998</v>
      </c>
      <c r="L7649" s="134">
        <f>IF('2-E-Communication'!$R$67="no","",ROUND($I7649,4))</f>
        <v>0.60399999999999998</v>
      </c>
      <c r="M7649" s="134">
        <f>IF('2-E-Communication'!$R$68="no","",ROUND($I7649,4))</f>
        <v>0.60399999999999998</v>
      </c>
    </row>
    <row r="7650" spans="9:13" x14ac:dyDescent="0.25">
      <c r="I7650" s="134">
        <f t="shared" si="313"/>
        <v>0.60500000000000043</v>
      </c>
      <c r="J7650" s="134">
        <f>IF('2-E-Communication'!$R$65="no","",ROUND($I7650,4))</f>
        <v>0.60499999999999998</v>
      </c>
      <c r="K7650" s="134">
        <f>IF('2-E-Communication'!$R$66="no","",ROUND($I7650,4))</f>
        <v>0.60499999999999998</v>
      </c>
      <c r="L7650" s="134">
        <f>IF('2-E-Communication'!$R$67="no","",ROUND($I7650,4))</f>
        <v>0.60499999999999998</v>
      </c>
      <c r="M7650" s="134">
        <f>IF('2-E-Communication'!$R$68="no","",ROUND($I7650,4))</f>
        <v>0.60499999999999998</v>
      </c>
    </row>
    <row r="7651" spans="9:13" x14ac:dyDescent="0.25">
      <c r="I7651" s="134">
        <f t="shared" si="313"/>
        <v>0.60600000000000043</v>
      </c>
      <c r="J7651" s="134">
        <f>IF('2-E-Communication'!$R$65="no","",ROUND($I7651,4))</f>
        <v>0.60599999999999998</v>
      </c>
      <c r="K7651" s="134">
        <f>IF('2-E-Communication'!$R$66="no","",ROUND($I7651,4))</f>
        <v>0.60599999999999998</v>
      </c>
      <c r="L7651" s="134">
        <f>IF('2-E-Communication'!$R$67="no","",ROUND($I7651,4))</f>
        <v>0.60599999999999998</v>
      </c>
      <c r="M7651" s="134">
        <f>IF('2-E-Communication'!$R$68="no","",ROUND($I7651,4))</f>
        <v>0.60599999999999998</v>
      </c>
    </row>
    <row r="7652" spans="9:13" x14ac:dyDescent="0.25">
      <c r="I7652" s="134">
        <f t="shared" si="313"/>
        <v>0.60700000000000043</v>
      </c>
      <c r="J7652" s="134">
        <f>IF('2-E-Communication'!$R$65="no","",ROUND($I7652,4))</f>
        <v>0.60699999999999998</v>
      </c>
      <c r="K7652" s="134">
        <f>IF('2-E-Communication'!$R$66="no","",ROUND($I7652,4))</f>
        <v>0.60699999999999998</v>
      </c>
      <c r="L7652" s="134">
        <f>IF('2-E-Communication'!$R$67="no","",ROUND($I7652,4))</f>
        <v>0.60699999999999998</v>
      </c>
      <c r="M7652" s="134">
        <f>IF('2-E-Communication'!$R$68="no","",ROUND($I7652,4))</f>
        <v>0.60699999999999998</v>
      </c>
    </row>
    <row r="7653" spans="9:13" x14ac:dyDescent="0.25">
      <c r="I7653" s="134">
        <f t="shared" si="313"/>
        <v>0.60800000000000043</v>
      </c>
      <c r="J7653" s="134">
        <f>IF('2-E-Communication'!$R$65="no","",ROUND($I7653,4))</f>
        <v>0.60799999999999998</v>
      </c>
      <c r="K7653" s="134">
        <f>IF('2-E-Communication'!$R$66="no","",ROUND($I7653,4))</f>
        <v>0.60799999999999998</v>
      </c>
      <c r="L7653" s="134">
        <f>IF('2-E-Communication'!$R$67="no","",ROUND($I7653,4))</f>
        <v>0.60799999999999998</v>
      </c>
      <c r="M7653" s="134">
        <f>IF('2-E-Communication'!$R$68="no","",ROUND($I7653,4))</f>
        <v>0.60799999999999998</v>
      </c>
    </row>
    <row r="7654" spans="9:13" x14ac:dyDescent="0.25">
      <c r="I7654" s="134">
        <f t="shared" si="313"/>
        <v>0.60900000000000043</v>
      </c>
      <c r="J7654" s="134">
        <f>IF('2-E-Communication'!$R$65="no","",ROUND($I7654,4))</f>
        <v>0.60899999999999999</v>
      </c>
      <c r="K7654" s="134">
        <f>IF('2-E-Communication'!$R$66="no","",ROUND($I7654,4))</f>
        <v>0.60899999999999999</v>
      </c>
      <c r="L7654" s="134">
        <f>IF('2-E-Communication'!$R$67="no","",ROUND($I7654,4))</f>
        <v>0.60899999999999999</v>
      </c>
      <c r="M7654" s="134">
        <f>IF('2-E-Communication'!$R$68="no","",ROUND($I7654,4))</f>
        <v>0.60899999999999999</v>
      </c>
    </row>
    <row r="7655" spans="9:13" x14ac:dyDescent="0.25">
      <c r="I7655" s="134">
        <f t="shared" si="313"/>
        <v>0.61000000000000043</v>
      </c>
      <c r="J7655" s="134">
        <f>IF('2-E-Communication'!$R$65="no","",ROUND($I7655,4))</f>
        <v>0.61</v>
      </c>
      <c r="K7655" s="134">
        <f>IF('2-E-Communication'!$R$66="no","",ROUND($I7655,4))</f>
        <v>0.61</v>
      </c>
      <c r="L7655" s="134">
        <f>IF('2-E-Communication'!$R$67="no","",ROUND($I7655,4))</f>
        <v>0.61</v>
      </c>
      <c r="M7655" s="134">
        <f>IF('2-E-Communication'!$R$68="no","",ROUND($I7655,4))</f>
        <v>0.61</v>
      </c>
    </row>
    <row r="7656" spans="9:13" x14ac:dyDescent="0.25">
      <c r="I7656" s="134">
        <f t="shared" si="313"/>
        <v>0.61100000000000043</v>
      </c>
      <c r="J7656" s="134">
        <f>IF('2-E-Communication'!$R$65="no","",ROUND($I7656,4))</f>
        <v>0.61099999999999999</v>
      </c>
      <c r="K7656" s="134">
        <f>IF('2-E-Communication'!$R$66="no","",ROUND($I7656,4))</f>
        <v>0.61099999999999999</v>
      </c>
      <c r="L7656" s="134">
        <f>IF('2-E-Communication'!$R$67="no","",ROUND($I7656,4))</f>
        <v>0.61099999999999999</v>
      </c>
      <c r="M7656" s="134">
        <f>IF('2-E-Communication'!$R$68="no","",ROUND($I7656,4))</f>
        <v>0.61099999999999999</v>
      </c>
    </row>
    <row r="7657" spans="9:13" x14ac:dyDescent="0.25">
      <c r="I7657" s="134">
        <f t="shared" si="313"/>
        <v>0.61200000000000043</v>
      </c>
      <c r="J7657" s="134">
        <f>IF('2-E-Communication'!$R$65="no","",ROUND($I7657,4))</f>
        <v>0.61199999999999999</v>
      </c>
      <c r="K7657" s="134">
        <f>IF('2-E-Communication'!$R$66="no","",ROUND($I7657,4))</f>
        <v>0.61199999999999999</v>
      </c>
      <c r="L7657" s="134">
        <f>IF('2-E-Communication'!$R$67="no","",ROUND($I7657,4))</f>
        <v>0.61199999999999999</v>
      </c>
      <c r="M7657" s="134">
        <f>IF('2-E-Communication'!$R$68="no","",ROUND($I7657,4))</f>
        <v>0.61199999999999999</v>
      </c>
    </row>
    <row r="7658" spans="9:13" x14ac:dyDescent="0.25">
      <c r="I7658" s="134">
        <f t="shared" si="313"/>
        <v>0.61300000000000043</v>
      </c>
      <c r="J7658" s="134">
        <f>IF('2-E-Communication'!$R$65="no","",ROUND($I7658,4))</f>
        <v>0.61299999999999999</v>
      </c>
      <c r="K7658" s="134">
        <f>IF('2-E-Communication'!$R$66="no","",ROUND($I7658,4))</f>
        <v>0.61299999999999999</v>
      </c>
      <c r="L7658" s="134">
        <f>IF('2-E-Communication'!$R$67="no","",ROUND($I7658,4))</f>
        <v>0.61299999999999999</v>
      </c>
      <c r="M7658" s="134">
        <f>IF('2-E-Communication'!$R$68="no","",ROUND($I7658,4))</f>
        <v>0.61299999999999999</v>
      </c>
    </row>
    <row r="7659" spans="9:13" x14ac:dyDescent="0.25">
      <c r="I7659" s="134">
        <f t="shared" si="313"/>
        <v>0.61400000000000043</v>
      </c>
      <c r="J7659" s="134">
        <f>IF('2-E-Communication'!$R$65="no","",ROUND($I7659,4))</f>
        <v>0.61399999999999999</v>
      </c>
      <c r="K7659" s="134">
        <f>IF('2-E-Communication'!$R$66="no","",ROUND($I7659,4))</f>
        <v>0.61399999999999999</v>
      </c>
      <c r="L7659" s="134">
        <f>IF('2-E-Communication'!$R$67="no","",ROUND($I7659,4))</f>
        <v>0.61399999999999999</v>
      </c>
      <c r="M7659" s="134">
        <f>IF('2-E-Communication'!$R$68="no","",ROUND($I7659,4))</f>
        <v>0.61399999999999999</v>
      </c>
    </row>
    <row r="7660" spans="9:13" x14ac:dyDescent="0.25">
      <c r="I7660" s="134">
        <f t="shared" si="313"/>
        <v>0.61500000000000044</v>
      </c>
      <c r="J7660" s="134">
        <f>IF('2-E-Communication'!$R$65="no","",ROUND($I7660,4))</f>
        <v>0.61499999999999999</v>
      </c>
      <c r="K7660" s="134">
        <f>IF('2-E-Communication'!$R$66="no","",ROUND($I7660,4))</f>
        <v>0.61499999999999999</v>
      </c>
      <c r="L7660" s="134">
        <f>IF('2-E-Communication'!$R$67="no","",ROUND($I7660,4))</f>
        <v>0.61499999999999999</v>
      </c>
      <c r="M7660" s="134">
        <f>IF('2-E-Communication'!$R$68="no","",ROUND($I7660,4))</f>
        <v>0.61499999999999999</v>
      </c>
    </row>
    <row r="7661" spans="9:13" x14ac:dyDescent="0.25">
      <c r="I7661" s="134">
        <f t="shared" si="313"/>
        <v>0.61600000000000044</v>
      </c>
      <c r="J7661" s="134">
        <f>IF('2-E-Communication'!$R$65="no","",ROUND($I7661,4))</f>
        <v>0.61599999999999999</v>
      </c>
      <c r="K7661" s="134">
        <f>IF('2-E-Communication'!$R$66="no","",ROUND($I7661,4))</f>
        <v>0.61599999999999999</v>
      </c>
      <c r="L7661" s="134">
        <f>IF('2-E-Communication'!$R$67="no","",ROUND($I7661,4))</f>
        <v>0.61599999999999999</v>
      </c>
      <c r="M7661" s="134">
        <f>IF('2-E-Communication'!$R$68="no","",ROUND($I7661,4))</f>
        <v>0.61599999999999999</v>
      </c>
    </row>
    <row r="7662" spans="9:13" x14ac:dyDescent="0.25">
      <c r="I7662" s="134">
        <f t="shared" si="313"/>
        <v>0.61700000000000044</v>
      </c>
      <c r="J7662" s="134">
        <f>IF('2-E-Communication'!$R$65="no","",ROUND($I7662,4))</f>
        <v>0.61699999999999999</v>
      </c>
      <c r="K7662" s="134">
        <f>IF('2-E-Communication'!$R$66="no","",ROUND($I7662,4))</f>
        <v>0.61699999999999999</v>
      </c>
      <c r="L7662" s="134">
        <f>IF('2-E-Communication'!$R$67="no","",ROUND($I7662,4))</f>
        <v>0.61699999999999999</v>
      </c>
      <c r="M7662" s="134">
        <f>IF('2-E-Communication'!$R$68="no","",ROUND($I7662,4))</f>
        <v>0.61699999999999999</v>
      </c>
    </row>
    <row r="7663" spans="9:13" x14ac:dyDescent="0.25">
      <c r="I7663" s="134">
        <f t="shared" si="313"/>
        <v>0.61800000000000044</v>
      </c>
      <c r="J7663" s="134">
        <f>IF('2-E-Communication'!$R$65="no","",ROUND($I7663,4))</f>
        <v>0.61799999999999999</v>
      </c>
      <c r="K7663" s="134">
        <f>IF('2-E-Communication'!$R$66="no","",ROUND($I7663,4))</f>
        <v>0.61799999999999999</v>
      </c>
      <c r="L7663" s="134">
        <f>IF('2-E-Communication'!$R$67="no","",ROUND($I7663,4))</f>
        <v>0.61799999999999999</v>
      </c>
      <c r="M7663" s="134">
        <f>IF('2-E-Communication'!$R$68="no","",ROUND($I7663,4))</f>
        <v>0.61799999999999999</v>
      </c>
    </row>
    <row r="7664" spans="9:13" x14ac:dyDescent="0.25">
      <c r="I7664" s="134">
        <f t="shared" si="313"/>
        <v>0.61900000000000044</v>
      </c>
      <c r="J7664" s="134">
        <f>IF('2-E-Communication'!$R$65="no","",ROUND($I7664,4))</f>
        <v>0.61899999999999999</v>
      </c>
      <c r="K7664" s="134">
        <f>IF('2-E-Communication'!$R$66="no","",ROUND($I7664,4))</f>
        <v>0.61899999999999999</v>
      </c>
      <c r="L7664" s="134">
        <f>IF('2-E-Communication'!$R$67="no","",ROUND($I7664,4))</f>
        <v>0.61899999999999999</v>
      </c>
      <c r="M7664" s="134">
        <f>IF('2-E-Communication'!$R$68="no","",ROUND($I7664,4))</f>
        <v>0.61899999999999999</v>
      </c>
    </row>
    <row r="7665" spans="9:13" x14ac:dyDescent="0.25">
      <c r="I7665" s="134">
        <f t="shared" si="313"/>
        <v>0.62000000000000044</v>
      </c>
      <c r="J7665" s="134">
        <f>IF('2-E-Communication'!$R$65="no","",ROUND($I7665,4))</f>
        <v>0.62</v>
      </c>
      <c r="K7665" s="134">
        <f>IF('2-E-Communication'!$R$66="no","",ROUND($I7665,4))</f>
        <v>0.62</v>
      </c>
      <c r="L7665" s="134">
        <f>IF('2-E-Communication'!$R$67="no","",ROUND($I7665,4))</f>
        <v>0.62</v>
      </c>
      <c r="M7665" s="134">
        <f>IF('2-E-Communication'!$R$68="no","",ROUND($I7665,4))</f>
        <v>0.62</v>
      </c>
    </row>
    <row r="7666" spans="9:13" x14ac:dyDescent="0.25">
      <c r="I7666" s="134">
        <f t="shared" si="313"/>
        <v>0.62100000000000044</v>
      </c>
      <c r="J7666" s="134">
        <f>IF('2-E-Communication'!$R$65="no","",ROUND($I7666,4))</f>
        <v>0.621</v>
      </c>
      <c r="K7666" s="134">
        <f>IF('2-E-Communication'!$R$66="no","",ROUND($I7666,4))</f>
        <v>0.621</v>
      </c>
      <c r="L7666" s="134">
        <f>IF('2-E-Communication'!$R$67="no","",ROUND($I7666,4))</f>
        <v>0.621</v>
      </c>
      <c r="M7666" s="134">
        <f>IF('2-E-Communication'!$R$68="no","",ROUND($I7666,4))</f>
        <v>0.621</v>
      </c>
    </row>
    <row r="7667" spans="9:13" x14ac:dyDescent="0.25">
      <c r="I7667" s="134">
        <f t="shared" si="313"/>
        <v>0.62200000000000044</v>
      </c>
      <c r="J7667" s="134">
        <f>IF('2-E-Communication'!$R$65="no","",ROUND($I7667,4))</f>
        <v>0.622</v>
      </c>
      <c r="K7667" s="134">
        <f>IF('2-E-Communication'!$R$66="no","",ROUND($I7667,4))</f>
        <v>0.622</v>
      </c>
      <c r="L7667" s="134">
        <f>IF('2-E-Communication'!$R$67="no","",ROUND($I7667,4))</f>
        <v>0.622</v>
      </c>
      <c r="M7667" s="134">
        <f>IF('2-E-Communication'!$R$68="no","",ROUND($I7667,4))</f>
        <v>0.622</v>
      </c>
    </row>
    <row r="7668" spans="9:13" x14ac:dyDescent="0.25">
      <c r="I7668" s="134">
        <f t="shared" si="313"/>
        <v>0.62300000000000044</v>
      </c>
      <c r="J7668" s="134">
        <f>IF('2-E-Communication'!$R$65="no","",ROUND($I7668,4))</f>
        <v>0.623</v>
      </c>
      <c r="K7668" s="134">
        <f>IF('2-E-Communication'!$R$66="no","",ROUND($I7668,4))</f>
        <v>0.623</v>
      </c>
      <c r="L7668" s="134">
        <f>IF('2-E-Communication'!$R$67="no","",ROUND($I7668,4))</f>
        <v>0.623</v>
      </c>
      <c r="M7668" s="134">
        <f>IF('2-E-Communication'!$R$68="no","",ROUND($I7668,4))</f>
        <v>0.623</v>
      </c>
    </row>
    <row r="7669" spans="9:13" x14ac:dyDescent="0.25">
      <c r="I7669" s="134">
        <f t="shared" si="313"/>
        <v>0.62400000000000044</v>
      </c>
      <c r="J7669" s="134">
        <f>IF('2-E-Communication'!$R$65="no","",ROUND($I7669,4))</f>
        <v>0.624</v>
      </c>
      <c r="K7669" s="134">
        <f>IF('2-E-Communication'!$R$66="no","",ROUND($I7669,4))</f>
        <v>0.624</v>
      </c>
      <c r="L7669" s="134">
        <f>IF('2-E-Communication'!$R$67="no","",ROUND($I7669,4))</f>
        <v>0.624</v>
      </c>
      <c r="M7669" s="134">
        <f>IF('2-E-Communication'!$R$68="no","",ROUND($I7669,4))</f>
        <v>0.624</v>
      </c>
    </row>
    <row r="7670" spans="9:13" x14ac:dyDescent="0.25">
      <c r="I7670" s="134">
        <f t="shared" si="313"/>
        <v>0.62500000000000044</v>
      </c>
      <c r="J7670" s="134">
        <f>IF('2-E-Communication'!$R$65="no","",ROUND($I7670,4))</f>
        <v>0.625</v>
      </c>
      <c r="K7670" s="134">
        <f>IF('2-E-Communication'!$R$66="no","",ROUND($I7670,4))</f>
        <v>0.625</v>
      </c>
      <c r="L7670" s="134">
        <f>IF('2-E-Communication'!$R$67="no","",ROUND($I7670,4))</f>
        <v>0.625</v>
      </c>
      <c r="M7670" s="134">
        <f>IF('2-E-Communication'!$R$68="no","",ROUND($I7670,4))</f>
        <v>0.625</v>
      </c>
    </row>
    <row r="7671" spans="9:13" x14ac:dyDescent="0.25">
      <c r="I7671" s="134">
        <f t="shared" si="313"/>
        <v>0.62600000000000044</v>
      </c>
      <c r="J7671" s="134">
        <f>IF('2-E-Communication'!$R$65="no","",ROUND($I7671,4))</f>
        <v>0.626</v>
      </c>
      <c r="K7671" s="134">
        <f>IF('2-E-Communication'!$R$66="no","",ROUND($I7671,4))</f>
        <v>0.626</v>
      </c>
      <c r="L7671" s="134">
        <f>IF('2-E-Communication'!$R$67="no","",ROUND($I7671,4))</f>
        <v>0.626</v>
      </c>
      <c r="M7671" s="134">
        <f>IF('2-E-Communication'!$R$68="no","",ROUND($I7671,4))</f>
        <v>0.626</v>
      </c>
    </row>
    <row r="7672" spans="9:13" x14ac:dyDescent="0.25">
      <c r="I7672" s="134">
        <f t="shared" si="313"/>
        <v>0.62700000000000045</v>
      </c>
      <c r="J7672" s="134">
        <f>IF('2-E-Communication'!$R$65="no","",ROUND($I7672,4))</f>
        <v>0.627</v>
      </c>
      <c r="K7672" s="134">
        <f>IF('2-E-Communication'!$R$66="no","",ROUND($I7672,4))</f>
        <v>0.627</v>
      </c>
      <c r="L7672" s="134">
        <f>IF('2-E-Communication'!$R$67="no","",ROUND($I7672,4))</f>
        <v>0.627</v>
      </c>
      <c r="M7672" s="134">
        <f>IF('2-E-Communication'!$R$68="no","",ROUND($I7672,4))</f>
        <v>0.627</v>
      </c>
    </row>
    <row r="7673" spans="9:13" x14ac:dyDescent="0.25">
      <c r="I7673" s="134">
        <f t="shared" si="313"/>
        <v>0.62800000000000045</v>
      </c>
      <c r="J7673" s="134">
        <f>IF('2-E-Communication'!$R$65="no","",ROUND($I7673,4))</f>
        <v>0.628</v>
      </c>
      <c r="K7673" s="134">
        <f>IF('2-E-Communication'!$R$66="no","",ROUND($I7673,4))</f>
        <v>0.628</v>
      </c>
      <c r="L7673" s="134">
        <f>IF('2-E-Communication'!$R$67="no","",ROUND($I7673,4))</f>
        <v>0.628</v>
      </c>
      <c r="M7673" s="134">
        <f>IF('2-E-Communication'!$R$68="no","",ROUND($I7673,4))</f>
        <v>0.628</v>
      </c>
    </row>
    <row r="7674" spans="9:13" x14ac:dyDescent="0.25">
      <c r="I7674" s="134">
        <f t="shared" si="313"/>
        <v>0.62900000000000045</v>
      </c>
      <c r="J7674" s="134">
        <f>IF('2-E-Communication'!$R$65="no","",ROUND($I7674,4))</f>
        <v>0.629</v>
      </c>
      <c r="K7674" s="134">
        <f>IF('2-E-Communication'!$R$66="no","",ROUND($I7674,4))</f>
        <v>0.629</v>
      </c>
      <c r="L7674" s="134">
        <f>IF('2-E-Communication'!$R$67="no","",ROUND($I7674,4))</f>
        <v>0.629</v>
      </c>
      <c r="M7674" s="134">
        <f>IF('2-E-Communication'!$R$68="no","",ROUND($I7674,4))</f>
        <v>0.629</v>
      </c>
    </row>
    <row r="7675" spans="9:13" x14ac:dyDescent="0.25">
      <c r="I7675" s="134">
        <f t="shared" si="313"/>
        <v>0.63000000000000045</v>
      </c>
      <c r="J7675" s="134">
        <f>IF('2-E-Communication'!$R$65="no","",ROUND($I7675,4))</f>
        <v>0.63</v>
      </c>
      <c r="K7675" s="134">
        <f>IF('2-E-Communication'!$R$66="no","",ROUND($I7675,4))</f>
        <v>0.63</v>
      </c>
      <c r="L7675" s="134">
        <f>IF('2-E-Communication'!$R$67="no","",ROUND($I7675,4))</f>
        <v>0.63</v>
      </c>
      <c r="M7675" s="134">
        <f>IF('2-E-Communication'!$R$68="no","",ROUND($I7675,4))</f>
        <v>0.63</v>
      </c>
    </row>
    <row r="7676" spans="9:13" x14ac:dyDescent="0.25">
      <c r="I7676" s="134">
        <f t="shared" si="313"/>
        <v>0.63100000000000045</v>
      </c>
      <c r="J7676" s="134">
        <f>IF('2-E-Communication'!$R$65="no","",ROUND($I7676,4))</f>
        <v>0.63100000000000001</v>
      </c>
      <c r="K7676" s="134">
        <f>IF('2-E-Communication'!$R$66="no","",ROUND($I7676,4))</f>
        <v>0.63100000000000001</v>
      </c>
      <c r="L7676" s="134">
        <f>IF('2-E-Communication'!$R$67="no","",ROUND($I7676,4))</f>
        <v>0.63100000000000001</v>
      </c>
      <c r="M7676" s="134">
        <f>IF('2-E-Communication'!$R$68="no","",ROUND($I7676,4))</f>
        <v>0.63100000000000001</v>
      </c>
    </row>
    <row r="7677" spans="9:13" x14ac:dyDescent="0.25">
      <c r="I7677" s="134">
        <f t="shared" si="313"/>
        <v>0.63200000000000045</v>
      </c>
      <c r="J7677" s="134">
        <f>IF('2-E-Communication'!$R$65="no","",ROUND($I7677,4))</f>
        <v>0.63200000000000001</v>
      </c>
      <c r="K7677" s="134">
        <f>IF('2-E-Communication'!$R$66="no","",ROUND($I7677,4))</f>
        <v>0.63200000000000001</v>
      </c>
      <c r="L7677" s="134">
        <f>IF('2-E-Communication'!$R$67="no","",ROUND($I7677,4))</f>
        <v>0.63200000000000001</v>
      </c>
      <c r="M7677" s="134">
        <f>IF('2-E-Communication'!$R$68="no","",ROUND($I7677,4))</f>
        <v>0.63200000000000001</v>
      </c>
    </row>
    <row r="7678" spans="9:13" x14ac:dyDescent="0.25">
      <c r="I7678" s="134">
        <f t="shared" ref="I7678:I7741" si="314">I7677+0.001</f>
        <v>0.63300000000000045</v>
      </c>
      <c r="J7678" s="134">
        <f>IF('2-E-Communication'!$R$65="no","",ROUND($I7678,4))</f>
        <v>0.63300000000000001</v>
      </c>
      <c r="K7678" s="134">
        <f>IF('2-E-Communication'!$R$66="no","",ROUND($I7678,4))</f>
        <v>0.63300000000000001</v>
      </c>
      <c r="L7678" s="134">
        <f>IF('2-E-Communication'!$R$67="no","",ROUND($I7678,4))</f>
        <v>0.63300000000000001</v>
      </c>
      <c r="M7678" s="134">
        <f>IF('2-E-Communication'!$R$68="no","",ROUND($I7678,4))</f>
        <v>0.63300000000000001</v>
      </c>
    </row>
    <row r="7679" spans="9:13" x14ac:dyDescent="0.25">
      <c r="I7679" s="134">
        <f t="shared" si="314"/>
        <v>0.63400000000000045</v>
      </c>
      <c r="J7679" s="134">
        <f>IF('2-E-Communication'!$R$65="no","",ROUND($I7679,4))</f>
        <v>0.63400000000000001</v>
      </c>
      <c r="K7679" s="134">
        <f>IF('2-E-Communication'!$R$66="no","",ROUND($I7679,4))</f>
        <v>0.63400000000000001</v>
      </c>
      <c r="L7679" s="134">
        <f>IF('2-E-Communication'!$R$67="no","",ROUND($I7679,4))</f>
        <v>0.63400000000000001</v>
      </c>
      <c r="M7679" s="134">
        <f>IF('2-E-Communication'!$R$68="no","",ROUND($I7679,4))</f>
        <v>0.63400000000000001</v>
      </c>
    </row>
    <row r="7680" spans="9:13" x14ac:dyDescent="0.25">
      <c r="I7680" s="134">
        <f t="shared" si="314"/>
        <v>0.63500000000000045</v>
      </c>
      <c r="J7680" s="134">
        <f>IF('2-E-Communication'!$R$65="no","",ROUND($I7680,4))</f>
        <v>0.63500000000000001</v>
      </c>
      <c r="K7680" s="134">
        <f>IF('2-E-Communication'!$R$66="no","",ROUND($I7680,4))</f>
        <v>0.63500000000000001</v>
      </c>
      <c r="L7680" s="134">
        <f>IF('2-E-Communication'!$R$67="no","",ROUND($I7680,4))</f>
        <v>0.63500000000000001</v>
      </c>
      <c r="M7680" s="134">
        <f>IF('2-E-Communication'!$R$68="no","",ROUND($I7680,4))</f>
        <v>0.63500000000000001</v>
      </c>
    </row>
    <row r="7681" spans="9:13" x14ac:dyDescent="0.25">
      <c r="I7681" s="134">
        <f t="shared" si="314"/>
        <v>0.63600000000000045</v>
      </c>
      <c r="J7681" s="134">
        <f>IF('2-E-Communication'!$R$65="no","",ROUND($I7681,4))</f>
        <v>0.63600000000000001</v>
      </c>
      <c r="K7681" s="134">
        <f>IF('2-E-Communication'!$R$66="no","",ROUND($I7681,4))</f>
        <v>0.63600000000000001</v>
      </c>
      <c r="L7681" s="134">
        <f>IF('2-E-Communication'!$R$67="no","",ROUND($I7681,4))</f>
        <v>0.63600000000000001</v>
      </c>
      <c r="M7681" s="134">
        <f>IF('2-E-Communication'!$R$68="no","",ROUND($I7681,4))</f>
        <v>0.63600000000000001</v>
      </c>
    </row>
    <row r="7682" spans="9:13" x14ac:dyDescent="0.25">
      <c r="I7682" s="134">
        <f t="shared" si="314"/>
        <v>0.63700000000000045</v>
      </c>
      <c r="J7682" s="134">
        <f>IF('2-E-Communication'!$R$65="no","",ROUND($I7682,4))</f>
        <v>0.63700000000000001</v>
      </c>
      <c r="K7682" s="134">
        <f>IF('2-E-Communication'!$R$66="no","",ROUND($I7682,4))</f>
        <v>0.63700000000000001</v>
      </c>
      <c r="L7682" s="134">
        <f>IF('2-E-Communication'!$R$67="no","",ROUND($I7682,4))</f>
        <v>0.63700000000000001</v>
      </c>
      <c r="M7682" s="134">
        <f>IF('2-E-Communication'!$R$68="no","",ROUND($I7682,4))</f>
        <v>0.63700000000000001</v>
      </c>
    </row>
    <row r="7683" spans="9:13" x14ac:dyDescent="0.25">
      <c r="I7683" s="134">
        <f t="shared" si="314"/>
        <v>0.63800000000000046</v>
      </c>
      <c r="J7683" s="134">
        <f>IF('2-E-Communication'!$R$65="no","",ROUND($I7683,4))</f>
        <v>0.63800000000000001</v>
      </c>
      <c r="K7683" s="134">
        <f>IF('2-E-Communication'!$R$66="no","",ROUND($I7683,4))</f>
        <v>0.63800000000000001</v>
      </c>
      <c r="L7683" s="134">
        <f>IF('2-E-Communication'!$R$67="no","",ROUND($I7683,4))</f>
        <v>0.63800000000000001</v>
      </c>
      <c r="M7683" s="134">
        <f>IF('2-E-Communication'!$R$68="no","",ROUND($I7683,4))</f>
        <v>0.63800000000000001</v>
      </c>
    </row>
    <row r="7684" spans="9:13" x14ac:dyDescent="0.25">
      <c r="I7684" s="134">
        <f t="shared" si="314"/>
        <v>0.63900000000000046</v>
      </c>
      <c r="J7684" s="134">
        <f>IF('2-E-Communication'!$R$65="no","",ROUND($I7684,4))</f>
        <v>0.63900000000000001</v>
      </c>
      <c r="K7684" s="134">
        <f>IF('2-E-Communication'!$R$66="no","",ROUND($I7684,4))</f>
        <v>0.63900000000000001</v>
      </c>
      <c r="L7684" s="134">
        <f>IF('2-E-Communication'!$R$67="no","",ROUND($I7684,4))</f>
        <v>0.63900000000000001</v>
      </c>
      <c r="M7684" s="134">
        <f>IF('2-E-Communication'!$R$68="no","",ROUND($I7684,4))</f>
        <v>0.63900000000000001</v>
      </c>
    </row>
    <row r="7685" spans="9:13" x14ac:dyDescent="0.25">
      <c r="I7685" s="134">
        <f t="shared" si="314"/>
        <v>0.64000000000000046</v>
      </c>
      <c r="J7685" s="134">
        <f>IF('2-E-Communication'!$R$65="no","",ROUND($I7685,4))</f>
        <v>0.64</v>
      </c>
      <c r="K7685" s="134">
        <f>IF('2-E-Communication'!$R$66="no","",ROUND($I7685,4))</f>
        <v>0.64</v>
      </c>
      <c r="L7685" s="134">
        <f>IF('2-E-Communication'!$R$67="no","",ROUND($I7685,4))</f>
        <v>0.64</v>
      </c>
      <c r="M7685" s="134">
        <f>IF('2-E-Communication'!$R$68="no","",ROUND($I7685,4))</f>
        <v>0.64</v>
      </c>
    </row>
    <row r="7686" spans="9:13" x14ac:dyDescent="0.25">
      <c r="I7686" s="134">
        <f t="shared" si="314"/>
        <v>0.64100000000000046</v>
      </c>
      <c r="J7686" s="134">
        <f>IF('2-E-Communication'!$R$65="no","",ROUND($I7686,4))</f>
        <v>0.64100000000000001</v>
      </c>
      <c r="K7686" s="134">
        <f>IF('2-E-Communication'!$R$66="no","",ROUND($I7686,4))</f>
        <v>0.64100000000000001</v>
      </c>
      <c r="L7686" s="134">
        <f>IF('2-E-Communication'!$R$67="no","",ROUND($I7686,4))</f>
        <v>0.64100000000000001</v>
      </c>
      <c r="M7686" s="134">
        <f>IF('2-E-Communication'!$R$68="no","",ROUND($I7686,4))</f>
        <v>0.64100000000000001</v>
      </c>
    </row>
    <row r="7687" spans="9:13" x14ac:dyDescent="0.25">
      <c r="I7687" s="134">
        <f t="shared" si="314"/>
        <v>0.64200000000000046</v>
      </c>
      <c r="J7687" s="134">
        <f>IF('2-E-Communication'!$R$65="no","",ROUND($I7687,4))</f>
        <v>0.64200000000000002</v>
      </c>
      <c r="K7687" s="134">
        <f>IF('2-E-Communication'!$R$66="no","",ROUND($I7687,4))</f>
        <v>0.64200000000000002</v>
      </c>
      <c r="L7687" s="134">
        <f>IF('2-E-Communication'!$R$67="no","",ROUND($I7687,4))</f>
        <v>0.64200000000000002</v>
      </c>
      <c r="M7687" s="134">
        <f>IF('2-E-Communication'!$R$68="no","",ROUND($I7687,4))</f>
        <v>0.64200000000000002</v>
      </c>
    </row>
    <row r="7688" spans="9:13" x14ac:dyDescent="0.25">
      <c r="I7688" s="134">
        <f t="shared" si="314"/>
        <v>0.64300000000000046</v>
      </c>
      <c r="J7688" s="134">
        <f>IF('2-E-Communication'!$R$65="no","",ROUND($I7688,4))</f>
        <v>0.64300000000000002</v>
      </c>
      <c r="K7688" s="134">
        <f>IF('2-E-Communication'!$R$66="no","",ROUND($I7688,4))</f>
        <v>0.64300000000000002</v>
      </c>
      <c r="L7688" s="134">
        <f>IF('2-E-Communication'!$R$67="no","",ROUND($I7688,4))</f>
        <v>0.64300000000000002</v>
      </c>
      <c r="M7688" s="134">
        <f>IF('2-E-Communication'!$R$68="no","",ROUND($I7688,4))</f>
        <v>0.64300000000000002</v>
      </c>
    </row>
    <row r="7689" spans="9:13" x14ac:dyDescent="0.25">
      <c r="I7689" s="134">
        <f t="shared" si="314"/>
        <v>0.64400000000000046</v>
      </c>
      <c r="J7689" s="134">
        <f>IF('2-E-Communication'!$R$65="no","",ROUND($I7689,4))</f>
        <v>0.64400000000000002</v>
      </c>
      <c r="K7689" s="134">
        <f>IF('2-E-Communication'!$R$66="no","",ROUND($I7689,4))</f>
        <v>0.64400000000000002</v>
      </c>
      <c r="L7689" s="134">
        <f>IF('2-E-Communication'!$R$67="no","",ROUND($I7689,4))</f>
        <v>0.64400000000000002</v>
      </c>
      <c r="M7689" s="134">
        <f>IF('2-E-Communication'!$R$68="no","",ROUND($I7689,4))</f>
        <v>0.64400000000000002</v>
      </c>
    </row>
    <row r="7690" spans="9:13" x14ac:dyDescent="0.25">
      <c r="I7690" s="134">
        <f t="shared" si="314"/>
        <v>0.64500000000000046</v>
      </c>
      <c r="J7690" s="134">
        <f>IF('2-E-Communication'!$R$65="no","",ROUND($I7690,4))</f>
        <v>0.64500000000000002</v>
      </c>
      <c r="K7690" s="134">
        <f>IF('2-E-Communication'!$R$66="no","",ROUND($I7690,4))</f>
        <v>0.64500000000000002</v>
      </c>
      <c r="L7690" s="134">
        <f>IF('2-E-Communication'!$R$67="no","",ROUND($I7690,4))</f>
        <v>0.64500000000000002</v>
      </c>
      <c r="M7690" s="134">
        <f>IF('2-E-Communication'!$R$68="no","",ROUND($I7690,4))</f>
        <v>0.64500000000000002</v>
      </c>
    </row>
    <row r="7691" spans="9:13" x14ac:dyDescent="0.25">
      <c r="I7691" s="134">
        <f t="shared" si="314"/>
        <v>0.64600000000000046</v>
      </c>
      <c r="J7691" s="134">
        <f>IF('2-E-Communication'!$R$65="no","",ROUND($I7691,4))</f>
        <v>0.64600000000000002</v>
      </c>
      <c r="K7691" s="134">
        <f>IF('2-E-Communication'!$R$66="no","",ROUND($I7691,4))</f>
        <v>0.64600000000000002</v>
      </c>
      <c r="L7691" s="134">
        <f>IF('2-E-Communication'!$R$67="no","",ROUND($I7691,4))</f>
        <v>0.64600000000000002</v>
      </c>
      <c r="M7691" s="134">
        <f>IF('2-E-Communication'!$R$68="no","",ROUND($I7691,4))</f>
        <v>0.64600000000000002</v>
      </c>
    </row>
    <row r="7692" spans="9:13" x14ac:dyDescent="0.25">
      <c r="I7692" s="134">
        <f t="shared" si="314"/>
        <v>0.64700000000000046</v>
      </c>
      <c r="J7692" s="134">
        <f>IF('2-E-Communication'!$R$65="no","",ROUND($I7692,4))</f>
        <v>0.64700000000000002</v>
      </c>
      <c r="K7692" s="134">
        <f>IF('2-E-Communication'!$R$66="no","",ROUND($I7692,4))</f>
        <v>0.64700000000000002</v>
      </c>
      <c r="L7692" s="134">
        <f>IF('2-E-Communication'!$R$67="no","",ROUND($I7692,4))</f>
        <v>0.64700000000000002</v>
      </c>
      <c r="M7692" s="134">
        <f>IF('2-E-Communication'!$R$68="no","",ROUND($I7692,4))</f>
        <v>0.64700000000000002</v>
      </c>
    </row>
    <row r="7693" spans="9:13" x14ac:dyDescent="0.25">
      <c r="I7693" s="134">
        <f t="shared" si="314"/>
        <v>0.64800000000000046</v>
      </c>
      <c r="J7693" s="134">
        <f>IF('2-E-Communication'!$R$65="no","",ROUND($I7693,4))</f>
        <v>0.64800000000000002</v>
      </c>
      <c r="K7693" s="134">
        <f>IF('2-E-Communication'!$R$66="no","",ROUND($I7693,4))</f>
        <v>0.64800000000000002</v>
      </c>
      <c r="L7693" s="134">
        <f>IF('2-E-Communication'!$R$67="no","",ROUND($I7693,4))</f>
        <v>0.64800000000000002</v>
      </c>
      <c r="M7693" s="134">
        <f>IF('2-E-Communication'!$R$68="no","",ROUND($I7693,4))</f>
        <v>0.64800000000000002</v>
      </c>
    </row>
    <row r="7694" spans="9:13" x14ac:dyDescent="0.25">
      <c r="I7694" s="134">
        <f t="shared" si="314"/>
        <v>0.64900000000000047</v>
      </c>
      <c r="J7694" s="134">
        <f>IF('2-E-Communication'!$R$65="no","",ROUND($I7694,4))</f>
        <v>0.64900000000000002</v>
      </c>
      <c r="K7694" s="134">
        <f>IF('2-E-Communication'!$R$66="no","",ROUND($I7694,4))</f>
        <v>0.64900000000000002</v>
      </c>
      <c r="L7694" s="134">
        <f>IF('2-E-Communication'!$R$67="no","",ROUND($I7694,4))</f>
        <v>0.64900000000000002</v>
      </c>
      <c r="M7694" s="134">
        <f>IF('2-E-Communication'!$R$68="no","",ROUND($I7694,4))</f>
        <v>0.64900000000000002</v>
      </c>
    </row>
    <row r="7695" spans="9:13" x14ac:dyDescent="0.25">
      <c r="I7695" s="134">
        <f t="shared" si="314"/>
        <v>0.65000000000000047</v>
      </c>
      <c r="J7695" s="134">
        <f>IF('2-E-Communication'!$R$65="no","",ROUND($I7695,4))</f>
        <v>0.65</v>
      </c>
      <c r="K7695" s="134">
        <f>IF('2-E-Communication'!$R$66="no","",ROUND($I7695,4))</f>
        <v>0.65</v>
      </c>
      <c r="L7695" s="134">
        <f>IF('2-E-Communication'!$R$67="no","",ROUND($I7695,4))</f>
        <v>0.65</v>
      </c>
      <c r="M7695" s="134">
        <f>IF('2-E-Communication'!$R$68="no","",ROUND($I7695,4))</f>
        <v>0.65</v>
      </c>
    </row>
    <row r="7696" spans="9:13" x14ac:dyDescent="0.25">
      <c r="I7696" s="134">
        <f t="shared" si="314"/>
        <v>0.65100000000000047</v>
      </c>
      <c r="J7696" s="134">
        <f>IF('2-E-Communication'!$R$65="no","",ROUND($I7696,4))</f>
        <v>0.65100000000000002</v>
      </c>
      <c r="K7696" s="134">
        <f>IF('2-E-Communication'!$R$66="no","",ROUND($I7696,4))</f>
        <v>0.65100000000000002</v>
      </c>
      <c r="L7696" s="134">
        <f>IF('2-E-Communication'!$R$67="no","",ROUND($I7696,4))</f>
        <v>0.65100000000000002</v>
      </c>
      <c r="M7696" s="134">
        <f>IF('2-E-Communication'!$R$68="no","",ROUND($I7696,4))</f>
        <v>0.65100000000000002</v>
      </c>
    </row>
    <row r="7697" spans="9:13" x14ac:dyDescent="0.25">
      <c r="I7697" s="134">
        <f t="shared" si="314"/>
        <v>0.65200000000000047</v>
      </c>
      <c r="J7697" s="134">
        <f>IF('2-E-Communication'!$R$65="no","",ROUND($I7697,4))</f>
        <v>0.65200000000000002</v>
      </c>
      <c r="K7697" s="134">
        <f>IF('2-E-Communication'!$R$66="no","",ROUND($I7697,4))</f>
        <v>0.65200000000000002</v>
      </c>
      <c r="L7697" s="134">
        <f>IF('2-E-Communication'!$R$67="no","",ROUND($I7697,4))</f>
        <v>0.65200000000000002</v>
      </c>
      <c r="M7697" s="134">
        <f>IF('2-E-Communication'!$R$68="no","",ROUND($I7697,4))</f>
        <v>0.65200000000000002</v>
      </c>
    </row>
    <row r="7698" spans="9:13" x14ac:dyDescent="0.25">
      <c r="I7698" s="134">
        <f t="shared" si="314"/>
        <v>0.65300000000000047</v>
      </c>
      <c r="J7698" s="134">
        <f>IF('2-E-Communication'!$R$65="no","",ROUND($I7698,4))</f>
        <v>0.65300000000000002</v>
      </c>
      <c r="K7698" s="134">
        <f>IF('2-E-Communication'!$R$66="no","",ROUND($I7698,4))</f>
        <v>0.65300000000000002</v>
      </c>
      <c r="L7698" s="134">
        <f>IF('2-E-Communication'!$R$67="no","",ROUND($I7698,4))</f>
        <v>0.65300000000000002</v>
      </c>
      <c r="M7698" s="134">
        <f>IF('2-E-Communication'!$R$68="no","",ROUND($I7698,4))</f>
        <v>0.65300000000000002</v>
      </c>
    </row>
    <row r="7699" spans="9:13" x14ac:dyDescent="0.25">
      <c r="I7699" s="134">
        <f t="shared" si="314"/>
        <v>0.65400000000000047</v>
      </c>
      <c r="J7699" s="134">
        <f>IF('2-E-Communication'!$R$65="no","",ROUND($I7699,4))</f>
        <v>0.65400000000000003</v>
      </c>
      <c r="K7699" s="134">
        <f>IF('2-E-Communication'!$R$66="no","",ROUND($I7699,4))</f>
        <v>0.65400000000000003</v>
      </c>
      <c r="L7699" s="134">
        <f>IF('2-E-Communication'!$R$67="no","",ROUND($I7699,4))</f>
        <v>0.65400000000000003</v>
      </c>
      <c r="M7699" s="134">
        <f>IF('2-E-Communication'!$R$68="no","",ROUND($I7699,4))</f>
        <v>0.65400000000000003</v>
      </c>
    </row>
    <row r="7700" spans="9:13" x14ac:dyDescent="0.25">
      <c r="I7700" s="134">
        <f t="shared" si="314"/>
        <v>0.65500000000000047</v>
      </c>
      <c r="J7700" s="134">
        <f>IF('2-E-Communication'!$R$65="no","",ROUND($I7700,4))</f>
        <v>0.65500000000000003</v>
      </c>
      <c r="K7700" s="134">
        <f>IF('2-E-Communication'!$R$66="no","",ROUND($I7700,4))</f>
        <v>0.65500000000000003</v>
      </c>
      <c r="L7700" s="134">
        <f>IF('2-E-Communication'!$R$67="no","",ROUND($I7700,4))</f>
        <v>0.65500000000000003</v>
      </c>
      <c r="M7700" s="134">
        <f>IF('2-E-Communication'!$R$68="no","",ROUND($I7700,4))</f>
        <v>0.65500000000000003</v>
      </c>
    </row>
    <row r="7701" spans="9:13" x14ac:dyDescent="0.25">
      <c r="I7701" s="134">
        <f t="shared" si="314"/>
        <v>0.65600000000000047</v>
      </c>
      <c r="J7701" s="134">
        <f>IF('2-E-Communication'!$R$65="no","",ROUND($I7701,4))</f>
        <v>0.65600000000000003</v>
      </c>
      <c r="K7701" s="134">
        <f>IF('2-E-Communication'!$R$66="no","",ROUND($I7701,4))</f>
        <v>0.65600000000000003</v>
      </c>
      <c r="L7701" s="134">
        <f>IF('2-E-Communication'!$R$67="no","",ROUND($I7701,4))</f>
        <v>0.65600000000000003</v>
      </c>
      <c r="M7701" s="134">
        <f>IF('2-E-Communication'!$R$68="no","",ROUND($I7701,4))</f>
        <v>0.65600000000000003</v>
      </c>
    </row>
    <row r="7702" spans="9:13" x14ac:dyDescent="0.25">
      <c r="I7702" s="134">
        <f t="shared" si="314"/>
        <v>0.65700000000000047</v>
      </c>
      <c r="J7702" s="134">
        <f>IF('2-E-Communication'!$R$65="no","",ROUND($I7702,4))</f>
        <v>0.65700000000000003</v>
      </c>
      <c r="K7702" s="134">
        <f>IF('2-E-Communication'!$R$66="no","",ROUND($I7702,4))</f>
        <v>0.65700000000000003</v>
      </c>
      <c r="L7702" s="134">
        <f>IF('2-E-Communication'!$R$67="no","",ROUND($I7702,4))</f>
        <v>0.65700000000000003</v>
      </c>
      <c r="M7702" s="134">
        <f>IF('2-E-Communication'!$R$68="no","",ROUND($I7702,4))</f>
        <v>0.65700000000000003</v>
      </c>
    </row>
    <row r="7703" spans="9:13" x14ac:dyDescent="0.25">
      <c r="I7703" s="134">
        <f t="shared" si="314"/>
        <v>0.65800000000000047</v>
      </c>
      <c r="J7703" s="134">
        <f>IF('2-E-Communication'!$R$65="no","",ROUND($I7703,4))</f>
        <v>0.65800000000000003</v>
      </c>
      <c r="K7703" s="134">
        <f>IF('2-E-Communication'!$R$66="no","",ROUND($I7703,4))</f>
        <v>0.65800000000000003</v>
      </c>
      <c r="L7703" s="134">
        <f>IF('2-E-Communication'!$R$67="no","",ROUND($I7703,4))</f>
        <v>0.65800000000000003</v>
      </c>
      <c r="M7703" s="134">
        <f>IF('2-E-Communication'!$R$68="no","",ROUND($I7703,4))</f>
        <v>0.65800000000000003</v>
      </c>
    </row>
    <row r="7704" spans="9:13" x14ac:dyDescent="0.25">
      <c r="I7704" s="134">
        <f t="shared" si="314"/>
        <v>0.65900000000000047</v>
      </c>
      <c r="J7704" s="134">
        <f>IF('2-E-Communication'!$R$65="no","",ROUND($I7704,4))</f>
        <v>0.65900000000000003</v>
      </c>
      <c r="K7704" s="134">
        <f>IF('2-E-Communication'!$R$66="no","",ROUND($I7704,4))</f>
        <v>0.65900000000000003</v>
      </c>
      <c r="L7704" s="134">
        <f>IF('2-E-Communication'!$R$67="no","",ROUND($I7704,4))</f>
        <v>0.65900000000000003</v>
      </c>
      <c r="M7704" s="134">
        <f>IF('2-E-Communication'!$R$68="no","",ROUND($I7704,4))</f>
        <v>0.65900000000000003</v>
      </c>
    </row>
    <row r="7705" spans="9:13" x14ac:dyDescent="0.25">
      <c r="I7705" s="134">
        <f t="shared" si="314"/>
        <v>0.66000000000000048</v>
      </c>
      <c r="J7705" s="134">
        <f>IF('2-E-Communication'!$R$65="no","",ROUND($I7705,4))</f>
        <v>0.66</v>
      </c>
      <c r="K7705" s="134">
        <f>IF('2-E-Communication'!$R$66="no","",ROUND($I7705,4))</f>
        <v>0.66</v>
      </c>
      <c r="L7705" s="134">
        <f>IF('2-E-Communication'!$R$67="no","",ROUND($I7705,4))</f>
        <v>0.66</v>
      </c>
      <c r="M7705" s="134">
        <f>IF('2-E-Communication'!$R$68="no","",ROUND($I7705,4))</f>
        <v>0.66</v>
      </c>
    </row>
    <row r="7706" spans="9:13" x14ac:dyDescent="0.25">
      <c r="I7706" s="134">
        <f t="shared" si="314"/>
        <v>0.66100000000000048</v>
      </c>
      <c r="J7706" s="134">
        <f>IF('2-E-Communication'!$R$65="no","",ROUND($I7706,4))</f>
        <v>0.66100000000000003</v>
      </c>
      <c r="K7706" s="134">
        <f>IF('2-E-Communication'!$R$66="no","",ROUND($I7706,4))</f>
        <v>0.66100000000000003</v>
      </c>
      <c r="L7706" s="134">
        <f>IF('2-E-Communication'!$R$67="no","",ROUND($I7706,4))</f>
        <v>0.66100000000000003</v>
      </c>
      <c r="M7706" s="134">
        <f>IF('2-E-Communication'!$R$68="no","",ROUND($I7706,4))</f>
        <v>0.66100000000000003</v>
      </c>
    </row>
    <row r="7707" spans="9:13" x14ac:dyDescent="0.25">
      <c r="I7707" s="134">
        <f t="shared" si="314"/>
        <v>0.66200000000000048</v>
      </c>
      <c r="J7707" s="134">
        <f>IF('2-E-Communication'!$R$65="no","",ROUND($I7707,4))</f>
        <v>0.66200000000000003</v>
      </c>
      <c r="K7707" s="134">
        <f>IF('2-E-Communication'!$R$66="no","",ROUND($I7707,4))</f>
        <v>0.66200000000000003</v>
      </c>
      <c r="L7707" s="134">
        <f>IF('2-E-Communication'!$R$67="no","",ROUND($I7707,4))</f>
        <v>0.66200000000000003</v>
      </c>
      <c r="M7707" s="134">
        <f>IF('2-E-Communication'!$R$68="no","",ROUND($I7707,4))</f>
        <v>0.66200000000000003</v>
      </c>
    </row>
    <row r="7708" spans="9:13" x14ac:dyDescent="0.25">
      <c r="I7708" s="134">
        <f t="shared" si="314"/>
        <v>0.66300000000000048</v>
      </c>
      <c r="J7708" s="134">
        <f>IF('2-E-Communication'!$R$65="no","",ROUND($I7708,4))</f>
        <v>0.66300000000000003</v>
      </c>
      <c r="K7708" s="134">
        <f>IF('2-E-Communication'!$R$66="no","",ROUND($I7708,4))</f>
        <v>0.66300000000000003</v>
      </c>
      <c r="L7708" s="134">
        <f>IF('2-E-Communication'!$R$67="no","",ROUND($I7708,4))</f>
        <v>0.66300000000000003</v>
      </c>
      <c r="M7708" s="134">
        <f>IF('2-E-Communication'!$R$68="no","",ROUND($I7708,4))</f>
        <v>0.66300000000000003</v>
      </c>
    </row>
    <row r="7709" spans="9:13" x14ac:dyDescent="0.25">
      <c r="I7709" s="134">
        <f t="shared" si="314"/>
        <v>0.66400000000000048</v>
      </c>
      <c r="J7709" s="134">
        <f>IF('2-E-Communication'!$R$65="no","",ROUND($I7709,4))</f>
        <v>0.66400000000000003</v>
      </c>
      <c r="K7709" s="134">
        <f>IF('2-E-Communication'!$R$66="no","",ROUND($I7709,4))</f>
        <v>0.66400000000000003</v>
      </c>
      <c r="L7709" s="134">
        <f>IF('2-E-Communication'!$R$67="no","",ROUND($I7709,4))</f>
        <v>0.66400000000000003</v>
      </c>
      <c r="M7709" s="134">
        <f>IF('2-E-Communication'!$R$68="no","",ROUND($I7709,4))</f>
        <v>0.66400000000000003</v>
      </c>
    </row>
    <row r="7710" spans="9:13" x14ac:dyDescent="0.25">
      <c r="I7710" s="134">
        <f t="shared" si="314"/>
        <v>0.66500000000000048</v>
      </c>
      <c r="J7710" s="134">
        <f>IF('2-E-Communication'!$R$65="no","",ROUND($I7710,4))</f>
        <v>0.66500000000000004</v>
      </c>
      <c r="K7710" s="134">
        <f>IF('2-E-Communication'!$R$66="no","",ROUND($I7710,4))</f>
        <v>0.66500000000000004</v>
      </c>
      <c r="L7710" s="134">
        <f>IF('2-E-Communication'!$R$67="no","",ROUND($I7710,4))</f>
        <v>0.66500000000000004</v>
      </c>
      <c r="M7710" s="134">
        <f>IF('2-E-Communication'!$R$68="no","",ROUND($I7710,4))</f>
        <v>0.66500000000000004</v>
      </c>
    </row>
    <row r="7711" spans="9:13" x14ac:dyDescent="0.25">
      <c r="I7711" s="134">
        <f t="shared" si="314"/>
        <v>0.66600000000000048</v>
      </c>
      <c r="J7711" s="134">
        <f>IF('2-E-Communication'!$R$65="no","",ROUND($I7711,4))</f>
        <v>0.66600000000000004</v>
      </c>
      <c r="K7711" s="134">
        <f>IF('2-E-Communication'!$R$66="no","",ROUND($I7711,4))</f>
        <v>0.66600000000000004</v>
      </c>
      <c r="L7711" s="134">
        <f>IF('2-E-Communication'!$R$67="no","",ROUND($I7711,4))</f>
        <v>0.66600000000000004</v>
      </c>
      <c r="M7711" s="134">
        <f>IF('2-E-Communication'!$R$68="no","",ROUND($I7711,4))</f>
        <v>0.66600000000000004</v>
      </c>
    </row>
    <row r="7712" spans="9:13" x14ac:dyDescent="0.25">
      <c r="I7712" s="134">
        <f t="shared" si="314"/>
        <v>0.66700000000000048</v>
      </c>
      <c r="J7712" s="134">
        <f>IF('2-E-Communication'!$R$65="no","",ROUND($I7712,4))</f>
        <v>0.66700000000000004</v>
      </c>
      <c r="K7712" s="134">
        <f>IF('2-E-Communication'!$R$66="no","",ROUND($I7712,4))</f>
        <v>0.66700000000000004</v>
      </c>
      <c r="L7712" s="134">
        <f>IF('2-E-Communication'!$R$67="no","",ROUND($I7712,4))</f>
        <v>0.66700000000000004</v>
      </c>
      <c r="M7712" s="134">
        <f>IF('2-E-Communication'!$R$68="no","",ROUND($I7712,4))</f>
        <v>0.66700000000000004</v>
      </c>
    </row>
    <row r="7713" spans="9:13" x14ac:dyDescent="0.25">
      <c r="I7713" s="134">
        <f t="shared" si="314"/>
        <v>0.66800000000000048</v>
      </c>
      <c r="J7713" s="134">
        <f>IF('2-E-Communication'!$R$65="no","",ROUND($I7713,4))</f>
        <v>0.66800000000000004</v>
      </c>
      <c r="K7713" s="134">
        <f>IF('2-E-Communication'!$R$66="no","",ROUND($I7713,4))</f>
        <v>0.66800000000000004</v>
      </c>
      <c r="L7713" s="134">
        <f>IF('2-E-Communication'!$R$67="no","",ROUND($I7713,4))</f>
        <v>0.66800000000000004</v>
      </c>
      <c r="M7713" s="134">
        <f>IF('2-E-Communication'!$R$68="no","",ROUND($I7713,4))</f>
        <v>0.66800000000000004</v>
      </c>
    </row>
    <row r="7714" spans="9:13" x14ac:dyDescent="0.25">
      <c r="I7714" s="134">
        <f t="shared" si="314"/>
        <v>0.66900000000000048</v>
      </c>
      <c r="J7714" s="134">
        <f>IF('2-E-Communication'!$R$65="no","",ROUND($I7714,4))</f>
        <v>0.66900000000000004</v>
      </c>
      <c r="K7714" s="134">
        <f>IF('2-E-Communication'!$R$66="no","",ROUND($I7714,4))</f>
        <v>0.66900000000000004</v>
      </c>
      <c r="L7714" s="134">
        <f>IF('2-E-Communication'!$R$67="no","",ROUND($I7714,4))</f>
        <v>0.66900000000000004</v>
      </c>
      <c r="M7714" s="134">
        <f>IF('2-E-Communication'!$R$68="no","",ROUND($I7714,4))</f>
        <v>0.66900000000000004</v>
      </c>
    </row>
    <row r="7715" spans="9:13" x14ac:dyDescent="0.25">
      <c r="I7715" s="134">
        <f t="shared" si="314"/>
        <v>0.67000000000000048</v>
      </c>
      <c r="J7715" s="134">
        <f>IF('2-E-Communication'!$R$65="no","",ROUND($I7715,4))</f>
        <v>0.67</v>
      </c>
      <c r="K7715" s="134">
        <f>IF('2-E-Communication'!$R$66="no","",ROUND($I7715,4))</f>
        <v>0.67</v>
      </c>
      <c r="L7715" s="134">
        <f>IF('2-E-Communication'!$R$67="no","",ROUND($I7715,4))</f>
        <v>0.67</v>
      </c>
      <c r="M7715" s="134">
        <f>IF('2-E-Communication'!$R$68="no","",ROUND($I7715,4))</f>
        <v>0.67</v>
      </c>
    </row>
    <row r="7716" spans="9:13" x14ac:dyDescent="0.25">
      <c r="I7716" s="134">
        <f t="shared" si="314"/>
        <v>0.67100000000000048</v>
      </c>
      <c r="J7716" s="134">
        <f>IF('2-E-Communication'!$R$65="no","",ROUND($I7716,4))</f>
        <v>0.67100000000000004</v>
      </c>
      <c r="K7716" s="134">
        <f>IF('2-E-Communication'!$R$66="no","",ROUND($I7716,4))</f>
        <v>0.67100000000000004</v>
      </c>
      <c r="L7716" s="134">
        <f>IF('2-E-Communication'!$R$67="no","",ROUND($I7716,4))</f>
        <v>0.67100000000000004</v>
      </c>
      <c r="M7716" s="134">
        <f>IF('2-E-Communication'!$R$68="no","",ROUND($I7716,4))</f>
        <v>0.67100000000000004</v>
      </c>
    </row>
    <row r="7717" spans="9:13" x14ac:dyDescent="0.25">
      <c r="I7717" s="134">
        <f t="shared" si="314"/>
        <v>0.67200000000000049</v>
      </c>
      <c r="J7717" s="134">
        <f>IF('2-E-Communication'!$R$65="no","",ROUND($I7717,4))</f>
        <v>0.67200000000000004</v>
      </c>
      <c r="K7717" s="134">
        <f>IF('2-E-Communication'!$R$66="no","",ROUND($I7717,4))</f>
        <v>0.67200000000000004</v>
      </c>
      <c r="L7717" s="134">
        <f>IF('2-E-Communication'!$R$67="no","",ROUND($I7717,4))</f>
        <v>0.67200000000000004</v>
      </c>
      <c r="M7717" s="134">
        <f>IF('2-E-Communication'!$R$68="no","",ROUND($I7717,4))</f>
        <v>0.67200000000000004</v>
      </c>
    </row>
    <row r="7718" spans="9:13" x14ac:dyDescent="0.25">
      <c r="I7718" s="134">
        <f t="shared" si="314"/>
        <v>0.67300000000000049</v>
      </c>
      <c r="J7718" s="134">
        <f>IF('2-E-Communication'!$R$65="no","",ROUND($I7718,4))</f>
        <v>0.67300000000000004</v>
      </c>
      <c r="K7718" s="134">
        <f>IF('2-E-Communication'!$R$66="no","",ROUND($I7718,4))</f>
        <v>0.67300000000000004</v>
      </c>
      <c r="L7718" s="134">
        <f>IF('2-E-Communication'!$R$67="no","",ROUND($I7718,4))</f>
        <v>0.67300000000000004</v>
      </c>
      <c r="M7718" s="134">
        <f>IF('2-E-Communication'!$R$68="no","",ROUND($I7718,4))</f>
        <v>0.67300000000000004</v>
      </c>
    </row>
    <row r="7719" spans="9:13" x14ac:dyDescent="0.25">
      <c r="I7719" s="134">
        <f t="shared" si="314"/>
        <v>0.67400000000000049</v>
      </c>
      <c r="J7719" s="134">
        <f>IF('2-E-Communication'!$R$65="no","",ROUND($I7719,4))</f>
        <v>0.67400000000000004</v>
      </c>
      <c r="K7719" s="134">
        <f>IF('2-E-Communication'!$R$66="no","",ROUND($I7719,4))</f>
        <v>0.67400000000000004</v>
      </c>
      <c r="L7719" s="134">
        <f>IF('2-E-Communication'!$R$67="no","",ROUND($I7719,4))</f>
        <v>0.67400000000000004</v>
      </c>
      <c r="M7719" s="134">
        <f>IF('2-E-Communication'!$R$68="no","",ROUND($I7719,4))</f>
        <v>0.67400000000000004</v>
      </c>
    </row>
    <row r="7720" spans="9:13" x14ac:dyDescent="0.25">
      <c r="I7720" s="134">
        <f t="shared" si="314"/>
        <v>0.67500000000000049</v>
      </c>
      <c r="J7720" s="134">
        <f>IF('2-E-Communication'!$R$65="no","",ROUND($I7720,4))</f>
        <v>0.67500000000000004</v>
      </c>
      <c r="K7720" s="134">
        <f>IF('2-E-Communication'!$R$66="no","",ROUND($I7720,4))</f>
        <v>0.67500000000000004</v>
      </c>
      <c r="L7720" s="134">
        <f>IF('2-E-Communication'!$R$67="no","",ROUND($I7720,4))</f>
        <v>0.67500000000000004</v>
      </c>
      <c r="M7720" s="134">
        <f>IF('2-E-Communication'!$R$68="no","",ROUND($I7720,4))</f>
        <v>0.67500000000000004</v>
      </c>
    </row>
    <row r="7721" spans="9:13" x14ac:dyDescent="0.25">
      <c r="I7721" s="134">
        <f t="shared" si="314"/>
        <v>0.67600000000000049</v>
      </c>
      <c r="J7721" s="134">
        <f>IF('2-E-Communication'!$R$65="no","",ROUND($I7721,4))</f>
        <v>0.67600000000000005</v>
      </c>
      <c r="K7721" s="134">
        <f>IF('2-E-Communication'!$R$66="no","",ROUND($I7721,4))</f>
        <v>0.67600000000000005</v>
      </c>
      <c r="L7721" s="134">
        <f>IF('2-E-Communication'!$R$67="no","",ROUND($I7721,4))</f>
        <v>0.67600000000000005</v>
      </c>
      <c r="M7721" s="134">
        <f>IF('2-E-Communication'!$R$68="no","",ROUND($I7721,4))</f>
        <v>0.67600000000000005</v>
      </c>
    </row>
    <row r="7722" spans="9:13" x14ac:dyDescent="0.25">
      <c r="I7722" s="134">
        <f t="shared" si="314"/>
        <v>0.67700000000000049</v>
      </c>
      <c r="J7722" s="134">
        <f>IF('2-E-Communication'!$R$65="no","",ROUND($I7722,4))</f>
        <v>0.67700000000000005</v>
      </c>
      <c r="K7722" s="134">
        <f>IF('2-E-Communication'!$R$66="no","",ROUND($I7722,4))</f>
        <v>0.67700000000000005</v>
      </c>
      <c r="L7722" s="134">
        <f>IF('2-E-Communication'!$R$67="no","",ROUND($I7722,4))</f>
        <v>0.67700000000000005</v>
      </c>
      <c r="M7722" s="134">
        <f>IF('2-E-Communication'!$R$68="no","",ROUND($I7722,4))</f>
        <v>0.67700000000000005</v>
      </c>
    </row>
    <row r="7723" spans="9:13" x14ac:dyDescent="0.25">
      <c r="I7723" s="134">
        <f t="shared" si="314"/>
        <v>0.67800000000000049</v>
      </c>
      <c r="J7723" s="134">
        <f>IF('2-E-Communication'!$R$65="no","",ROUND($I7723,4))</f>
        <v>0.67800000000000005</v>
      </c>
      <c r="K7723" s="134">
        <f>IF('2-E-Communication'!$R$66="no","",ROUND($I7723,4))</f>
        <v>0.67800000000000005</v>
      </c>
      <c r="L7723" s="134">
        <f>IF('2-E-Communication'!$R$67="no","",ROUND($I7723,4))</f>
        <v>0.67800000000000005</v>
      </c>
      <c r="M7723" s="134">
        <f>IF('2-E-Communication'!$R$68="no","",ROUND($I7723,4))</f>
        <v>0.67800000000000005</v>
      </c>
    </row>
    <row r="7724" spans="9:13" x14ac:dyDescent="0.25">
      <c r="I7724" s="134">
        <f t="shared" si="314"/>
        <v>0.67900000000000049</v>
      </c>
      <c r="J7724" s="134">
        <f>IF('2-E-Communication'!$R$65="no","",ROUND($I7724,4))</f>
        <v>0.67900000000000005</v>
      </c>
      <c r="K7724" s="134">
        <f>IF('2-E-Communication'!$R$66="no","",ROUND($I7724,4))</f>
        <v>0.67900000000000005</v>
      </c>
      <c r="L7724" s="134">
        <f>IF('2-E-Communication'!$R$67="no","",ROUND($I7724,4))</f>
        <v>0.67900000000000005</v>
      </c>
      <c r="M7724" s="134">
        <f>IF('2-E-Communication'!$R$68="no","",ROUND($I7724,4))</f>
        <v>0.67900000000000005</v>
      </c>
    </row>
    <row r="7725" spans="9:13" x14ac:dyDescent="0.25">
      <c r="I7725" s="134">
        <f t="shared" si="314"/>
        <v>0.68000000000000049</v>
      </c>
      <c r="J7725" s="134">
        <f>IF('2-E-Communication'!$R$65="no","",ROUND($I7725,4))</f>
        <v>0.68</v>
      </c>
      <c r="K7725" s="134">
        <f>IF('2-E-Communication'!$R$66="no","",ROUND($I7725,4))</f>
        <v>0.68</v>
      </c>
      <c r="L7725" s="134">
        <f>IF('2-E-Communication'!$R$67="no","",ROUND($I7725,4))</f>
        <v>0.68</v>
      </c>
      <c r="M7725" s="134">
        <f>IF('2-E-Communication'!$R$68="no","",ROUND($I7725,4))</f>
        <v>0.68</v>
      </c>
    </row>
    <row r="7726" spans="9:13" x14ac:dyDescent="0.25">
      <c r="I7726" s="134">
        <f t="shared" si="314"/>
        <v>0.68100000000000049</v>
      </c>
      <c r="J7726" s="134">
        <f>IF('2-E-Communication'!$R$65="no","",ROUND($I7726,4))</f>
        <v>0.68100000000000005</v>
      </c>
      <c r="K7726" s="134">
        <f>IF('2-E-Communication'!$R$66="no","",ROUND($I7726,4))</f>
        <v>0.68100000000000005</v>
      </c>
      <c r="L7726" s="134">
        <f>IF('2-E-Communication'!$R$67="no","",ROUND($I7726,4))</f>
        <v>0.68100000000000005</v>
      </c>
      <c r="M7726" s="134">
        <f>IF('2-E-Communication'!$R$68="no","",ROUND($I7726,4))</f>
        <v>0.68100000000000005</v>
      </c>
    </row>
    <row r="7727" spans="9:13" x14ac:dyDescent="0.25">
      <c r="I7727" s="134">
        <f t="shared" si="314"/>
        <v>0.68200000000000049</v>
      </c>
      <c r="J7727" s="134">
        <f>IF('2-E-Communication'!$R$65="no","",ROUND($I7727,4))</f>
        <v>0.68200000000000005</v>
      </c>
      <c r="K7727" s="134">
        <f>IF('2-E-Communication'!$R$66="no","",ROUND($I7727,4))</f>
        <v>0.68200000000000005</v>
      </c>
      <c r="L7727" s="134">
        <f>IF('2-E-Communication'!$R$67="no","",ROUND($I7727,4))</f>
        <v>0.68200000000000005</v>
      </c>
      <c r="M7727" s="134">
        <f>IF('2-E-Communication'!$R$68="no","",ROUND($I7727,4))</f>
        <v>0.68200000000000005</v>
      </c>
    </row>
    <row r="7728" spans="9:13" x14ac:dyDescent="0.25">
      <c r="I7728" s="134">
        <f t="shared" si="314"/>
        <v>0.6830000000000005</v>
      </c>
      <c r="J7728" s="134">
        <f>IF('2-E-Communication'!$R$65="no","",ROUND($I7728,4))</f>
        <v>0.68300000000000005</v>
      </c>
      <c r="K7728" s="134">
        <f>IF('2-E-Communication'!$R$66="no","",ROUND($I7728,4))</f>
        <v>0.68300000000000005</v>
      </c>
      <c r="L7728" s="134">
        <f>IF('2-E-Communication'!$R$67="no","",ROUND($I7728,4))</f>
        <v>0.68300000000000005</v>
      </c>
      <c r="M7728" s="134">
        <f>IF('2-E-Communication'!$R$68="no","",ROUND($I7728,4))</f>
        <v>0.68300000000000005</v>
      </c>
    </row>
    <row r="7729" spans="9:13" x14ac:dyDescent="0.25">
      <c r="I7729" s="134">
        <f t="shared" si="314"/>
        <v>0.6840000000000005</v>
      </c>
      <c r="J7729" s="134">
        <f>IF('2-E-Communication'!$R$65="no","",ROUND($I7729,4))</f>
        <v>0.68400000000000005</v>
      </c>
      <c r="K7729" s="134">
        <f>IF('2-E-Communication'!$R$66="no","",ROUND($I7729,4))</f>
        <v>0.68400000000000005</v>
      </c>
      <c r="L7729" s="134">
        <f>IF('2-E-Communication'!$R$67="no","",ROUND($I7729,4))</f>
        <v>0.68400000000000005</v>
      </c>
      <c r="M7729" s="134">
        <f>IF('2-E-Communication'!$R$68="no","",ROUND($I7729,4))</f>
        <v>0.68400000000000005</v>
      </c>
    </row>
    <row r="7730" spans="9:13" x14ac:dyDescent="0.25">
      <c r="I7730" s="134">
        <f t="shared" si="314"/>
        <v>0.6850000000000005</v>
      </c>
      <c r="J7730" s="134">
        <f>IF('2-E-Communication'!$R$65="no","",ROUND($I7730,4))</f>
        <v>0.68500000000000005</v>
      </c>
      <c r="K7730" s="134">
        <f>IF('2-E-Communication'!$R$66="no","",ROUND($I7730,4))</f>
        <v>0.68500000000000005</v>
      </c>
      <c r="L7730" s="134">
        <f>IF('2-E-Communication'!$R$67="no","",ROUND($I7730,4))</f>
        <v>0.68500000000000005</v>
      </c>
      <c r="M7730" s="134">
        <f>IF('2-E-Communication'!$R$68="no","",ROUND($I7730,4))</f>
        <v>0.68500000000000005</v>
      </c>
    </row>
    <row r="7731" spans="9:13" x14ac:dyDescent="0.25">
      <c r="I7731" s="134">
        <f t="shared" si="314"/>
        <v>0.6860000000000005</v>
      </c>
      <c r="J7731" s="134">
        <f>IF('2-E-Communication'!$R$65="no","",ROUND($I7731,4))</f>
        <v>0.68600000000000005</v>
      </c>
      <c r="K7731" s="134">
        <f>IF('2-E-Communication'!$R$66="no","",ROUND($I7731,4))</f>
        <v>0.68600000000000005</v>
      </c>
      <c r="L7731" s="134">
        <f>IF('2-E-Communication'!$R$67="no","",ROUND($I7731,4))</f>
        <v>0.68600000000000005</v>
      </c>
      <c r="M7731" s="134">
        <f>IF('2-E-Communication'!$R$68="no","",ROUND($I7731,4))</f>
        <v>0.68600000000000005</v>
      </c>
    </row>
    <row r="7732" spans="9:13" x14ac:dyDescent="0.25">
      <c r="I7732" s="134">
        <f t="shared" si="314"/>
        <v>0.6870000000000005</v>
      </c>
      <c r="J7732" s="134">
        <f>IF('2-E-Communication'!$R$65="no","",ROUND($I7732,4))</f>
        <v>0.68700000000000006</v>
      </c>
      <c r="K7732" s="134">
        <f>IF('2-E-Communication'!$R$66="no","",ROUND($I7732,4))</f>
        <v>0.68700000000000006</v>
      </c>
      <c r="L7732" s="134">
        <f>IF('2-E-Communication'!$R$67="no","",ROUND($I7732,4))</f>
        <v>0.68700000000000006</v>
      </c>
      <c r="M7732" s="134">
        <f>IF('2-E-Communication'!$R$68="no","",ROUND($I7732,4))</f>
        <v>0.68700000000000006</v>
      </c>
    </row>
    <row r="7733" spans="9:13" x14ac:dyDescent="0.25">
      <c r="I7733" s="134">
        <f t="shared" si="314"/>
        <v>0.6880000000000005</v>
      </c>
      <c r="J7733" s="134">
        <f>IF('2-E-Communication'!$R$65="no","",ROUND($I7733,4))</f>
        <v>0.68799999999999994</v>
      </c>
      <c r="K7733" s="134">
        <f>IF('2-E-Communication'!$R$66="no","",ROUND($I7733,4))</f>
        <v>0.68799999999999994</v>
      </c>
      <c r="L7733" s="134">
        <f>IF('2-E-Communication'!$R$67="no","",ROUND($I7733,4))</f>
        <v>0.68799999999999994</v>
      </c>
      <c r="M7733" s="134">
        <f>IF('2-E-Communication'!$R$68="no","",ROUND($I7733,4))</f>
        <v>0.68799999999999994</v>
      </c>
    </row>
    <row r="7734" spans="9:13" x14ac:dyDescent="0.25">
      <c r="I7734" s="134">
        <f t="shared" si="314"/>
        <v>0.6890000000000005</v>
      </c>
      <c r="J7734" s="134">
        <f>IF('2-E-Communication'!$R$65="no","",ROUND($I7734,4))</f>
        <v>0.68899999999999995</v>
      </c>
      <c r="K7734" s="134">
        <f>IF('2-E-Communication'!$R$66="no","",ROUND($I7734,4))</f>
        <v>0.68899999999999995</v>
      </c>
      <c r="L7734" s="134">
        <f>IF('2-E-Communication'!$R$67="no","",ROUND($I7734,4))</f>
        <v>0.68899999999999995</v>
      </c>
      <c r="M7734" s="134">
        <f>IF('2-E-Communication'!$R$68="no","",ROUND($I7734,4))</f>
        <v>0.68899999999999995</v>
      </c>
    </row>
    <row r="7735" spans="9:13" x14ac:dyDescent="0.25">
      <c r="I7735" s="134">
        <f t="shared" si="314"/>
        <v>0.6900000000000005</v>
      </c>
      <c r="J7735" s="134">
        <f>IF('2-E-Communication'!$R$65="no","",ROUND($I7735,4))</f>
        <v>0.69</v>
      </c>
      <c r="K7735" s="134">
        <f>IF('2-E-Communication'!$R$66="no","",ROUND($I7735,4))</f>
        <v>0.69</v>
      </c>
      <c r="L7735" s="134">
        <f>IF('2-E-Communication'!$R$67="no","",ROUND($I7735,4))</f>
        <v>0.69</v>
      </c>
      <c r="M7735" s="134">
        <f>IF('2-E-Communication'!$R$68="no","",ROUND($I7735,4))</f>
        <v>0.69</v>
      </c>
    </row>
    <row r="7736" spans="9:13" x14ac:dyDescent="0.25">
      <c r="I7736" s="134">
        <f t="shared" si="314"/>
        <v>0.6910000000000005</v>
      </c>
      <c r="J7736" s="134">
        <f>IF('2-E-Communication'!$R$65="no","",ROUND($I7736,4))</f>
        <v>0.69099999999999995</v>
      </c>
      <c r="K7736" s="134">
        <f>IF('2-E-Communication'!$R$66="no","",ROUND($I7736,4))</f>
        <v>0.69099999999999995</v>
      </c>
      <c r="L7736" s="134">
        <f>IF('2-E-Communication'!$R$67="no","",ROUND($I7736,4))</f>
        <v>0.69099999999999995</v>
      </c>
      <c r="M7736" s="134">
        <f>IF('2-E-Communication'!$R$68="no","",ROUND($I7736,4))</f>
        <v>0.69099999999999995</v>
      </c>
    </row>
    <row r="7737" spans="9:13" x14ac:dyDescent="0.25">
      <c r="I7737" s="134">
        <f t="shared" si="314"/>
        <v>0.6920000000000005</v>
      </c>
      <c r="J7737" s="134">
        <f>IF('2-E-Communication'!$R$65="no","",ROUND($I7737,4))</f>
        <v>0.69199999999999995</v>
      </c>
      <c r="K7737" s="134">
        <f>IF('2-E-Communication'!$R$66="no","",ROUND($I7737,4))</f>
        <v>0.69199999999999995</v>
      </c>
      <c r="L7737" s="134">
        <f>IF('2-E-Communication'!$R$67="no","",ROUND($I7737,4))</f>
        <v>0.69199999999999995</v>
      </c>
      <c r="M7737" s="134">
        <f>IF('2-E-Communication'!$R$68="no","",ROUND($I7737,4))</f>
        <v>0.69199999999999995</v>
      </c>
    </row>
    <row r="7738" spans="9:13" x14ac:dyDescent="0.25">
      <c r="I7738" s="134">
        <f t="shared" si="314"/>
        <v>0.6930000000000005</v>
      </c>
      <c r="J7738" s="134">
        <f>IF('2-E-Communication'!$R$65="no","",ROUND($I7738,4))</f>
        <v>0.69299999999999995</v>
      </c>
      <c r="K7738" s="134">
        <f>IF('2-E-Communication'!$R$66="no","",ROUND($I7738,4))</f>
        <v>0.69299999999999995</v>
      </c>
      <c r="L7738" s="134">
        <f>IF('2-E-Communication'!$R$67="no","",ROUND($I7738,4))</f>
        <v>0.69299999999999995</v>
      </c>
      <c r="M7738" s="134">
        <f>IF('2-E-Communication'!$R$68="no","",ROUND($I7738,4))</f>
        <v>0.69299999999999995</v>
      </c>
    </row>
    <row r="7739" spans="9:13" x14ac:dyDescent="0.25">
      <c r="I7739" s="134">
        <f t="shared" si="314"/>
        <v>0.69400000000000051</v>
      </c>
      <c r="J7739" s="134">
        <f>IF('2-E-Communication'!$R$65="no","",ROUND($I7739,4))</f>
        <v>0.69399999999999995</v>
      </c>
      <c r="K7739" s="134">
        <f>IF('2-E-Communication'!$R$66="no","",ROUND($I7739,4))</f>
        <v>0.69399999999999995</v>
      </c>
      <c r="L7739" s="134">
        <f>IF('2-E-Communication'!$R$67="no","",ROUND($I7739,4))</f>
        <v>0.69399999999999995</v>
      </c>
      <c r="M7739" s="134">
        <f>IF('2-E-Communication'!$R$68="no","",ROUND($I7739,4))</f>
        <v>0.69399999999999995</v>
      </c>
    </row>
    <row r="7740" spans="9:13" x14ac:dyDescent="0.25">
      <c r="I7740" s="134">
        <f t="shared" si="314"/>
        <v>0.69500000000000051</v>
      </c>
      <c r="J7740" s="134">
        <f>IF('2-E-Communication'!$R$65="no","",ROUND($I7740,4))</f>
        <v>0.69499999999999995</v>
      </c>
      <c r="K7740" s="134">
        <f>IF('2-E-Communication'!$R$66="no","",ROUND($I7740,4))</f>
        <v>0.69499999999999995</v>
      </c>
      <c r="L7740" s="134">
        <f>IF('2-E-Communication'!$R$67="no","",ROUND($I7740,4))</f>
        <v>0.69499999999999995</v>
      </c>
      <c r="M7740" s="134">
        <f>IF('2-E-Communication'!$R$68="no","",ROUND($I7740,4))</f>
        <v>0.69499999999999995</v>
      </c>
    </row>
    <row r="7741" spans="9:13" x14ac:dyDescent="0.25">
      <c r="I7741" s="134">
        <f t="shared" si="314"/>
        <v>0.69600000000000051</v>
      </c>
      <c r="J7741" s="134">
        <f>IF('2-E-Communication'!$R$65="no","",ROUND($I7741,4))</f>
        <v>0.69599999999999995</v>
      </c>
      <c r="K7741" s="134">
        <f>IF('2-E-Communication'!$R$66="no","",ROUND($I7741,4))</f>
        <v>0.69599999999999995</v>
      </c>
      <c r="L7741" s="134">
        <f>IF('2-E-Communication'!$R$67="no","",ROUND($I7741,4))</f>
        <v>0.69599999999999995</v>
      </c>
      <c r="M7741" s="134">
        <f>IF('2-E-Communication'!$R$68="no","",ROUND($I7741,4))</f>
        <v>0.69599999999999995</v>
      </c>
    </row>
    <row r="7742" spans="9:13" x14ac:dyDescent="0.25">
      <c r="I7742" s="134">
        <f t="shared" ref="I7742:I7805" si="315">I7741+0.001</f>
        <v>0.69700000000000051</v>
      </c>
      <c r="J7742" s="134">
        <f>IF('2-E-Communication'!$R$65="no","",ROUND($I7742,4))</f>
        <v>0.69699999999999995</v>
      </c>
      <c r="K7742" s="134">
        <f>IF('2-E-Communication'!$R$66="no","",ROUND($I7742,4))</f>
        <v>0.69699999999999995</v>
      </c>
      <c r="L7742" s="134">
        <f>IF('2-E-Communication'!$R$67="no","",ROUND($I7742,4))</f>
        <v>0.69699999999999995</v>
      </c>
      <c r="M7742" s="134">
        <f>IF('2-E-Communication'!$R$68="no","",ROUND($I7742,4))</f>
        <v>0.69699999999999995</v>
      </c>
    </row>
    <row r="7743" spans="9:13" x14ac:dyDescent="0.25">
      <c r="I7743" s="134">
        <f t="shared" si="315"/>
        <v>0.69800000000000051</v>
      </c>
      <c r="J7743" s="134">
        <f>IF('2-E-Communication'!$R$65="no","",ROUND($I7743,4))</f>
        <v>0.69799999999999995</v>
      </c>
      <c r="K7743" s="134">
        <f>IF('2-E-Communication'!$R$66="no","",ROUND($I7743,4))</f>
        <v>0.69799999999999995</v>
      </c>
      <c r="L7743" s="134">
        <f>IF('2-E-Communication'!$R$67="no","",ROUND($I7743,4))</f>
        <v>0.69799999999999995</v>
      </c>
      <c r="M7743" s="134">
        <f>IF('2-E-Communication'!$R$68="no","",ROUND($I7743,4))</f>
        <v>0.69799999999999995</v>
      </c>
    </row>
    <row r="7744" spans="9:13" x14ac:dyDescent="0.25">
      <c r="I7744" s="134">
        <f t="shared" si="315"/>
        <v>0.69900000000000051</v>
      </c>
      <c r="J7744" s="134">
        <f>IF('2-E-Communication'!$R$65="no","",ROUND($I7744,4))</f>
        <v>0.69899999999999995</v>
      </c>
      <c r="K7744" s="134">
        <f>IF('2-E-Communication'!$R$66="no","",ROUND($I7744,4))</f>
        <v>0.69899999999999995</v>
      </c>
      <c r="L7744" s="134">
        <f>IF('2-E-Communication'!$R$67="no","",ROUND($I7744,4))</f>
        <v>0.69899999999999995</v>
      </c>
      <c r="M7744" s="134">
        <f>IF('2-E-Communication'!$R$68="no","",ROUND($I7744,4))</f>
        <v>0.69899999999999995</v>
      </c>
    </row>
    <row r="7745" spans="9:13" x14ac:dyDescent="0.25">
      <c r="I7745" s="134">
        <f t="shared" si="315"/>
        <v>0.70000000000000051</v>
      </c>
      <c r="J7745" s="134">
        <f>IF('2-E-Communication'!$R$65="no","",ROUND($I7745,4))</f>
        <v>0.7</v>
      </c>
      <c r="K7745" s="134">
        <f>IF('2-E-Communication'!$R$66="no","",ROUND($I7745,4))</f>
        <v>0.7</v>
      </c>
      <c r="L7745" s="134">
        <f>IF('2-E-Communication'!$R$67="no","",ROUND($I7745,4))</f>
        <v>0.7</v>
      </c>
      <c r="M7745" s="134">
        <f>IF('2-E-Communication'!$R$68="no","",ROUND($I7745,4))</f>
        <v>0.7</v>
      </c>
    </row>
    <row r="7746" spans="9:13" x14ac:dyDescent="0.25">
      <c r="I7746" s="134">
        <f t="shared" si="315"/>
        <v>0.70100000000000051</v>
      </c>
      <c r="J7746" s="134">
        <f>IF('2-E-Communication'!$R$65="no","",ROUND($I7746,4))</f>
        <v>0.70099999999999996</v>
      </c>
      <c r="K7746" s="134">
        <f>IF('2-E-Communication'!$R$66="no","",ROUND($I7746,4))</f>
        <v>0.70099999999999996</v>
      </c>
      <c r="L7746" s="134">
        <f>IF('2-E-Communication'!$R$67="no","",ROUND($I7746,4))</f>
        <v>0.70099999999999996</v>
      </c>
      <c r="M7746" s="134">
        <f>IF('2-E-Communication'!$R$68="no","",ROUND($I7746,4))</f>
        <v>0.70099999999999996</v>
      </c>
    </row>
    <row r="7747" spans="9:13" x14ac:dyDescent="0.25">
      <c r="I7747" s="134">
        <f t="shared" si="315"/>
        <v>0.70200000000000051</v>
      </c>
      <c r="J7747" s="134">
        <f>IF('2-E-Communication'!$R$65="no","",ROUND($I7747,4))</f>
        <v>0.70199999999999996</v>
      </c>
      <c r="K7747" s="134">
        <f>IF('2-E-Communication'!$R$66="no","",ROUND($I7747,4))</f>
        <v>0.70199999999999996</v>
      </c>
      <c r="L7747" s="134">
        <f>IF('2-E-Communication'!$R$67="no","",ROUND($I7747,4))</f>
        <v>0.70199999999999996</v>
      </c>
      <c r="M7747" s="134">
        <f>IF('2-E-Communication'!$R$68="no","",ROUND($I7747,4))</f>
        <v>0.70199999999999996</v>
      </c>
    </row>
    <row r="7748" spans="9:13" x14ac:dyDescent="0.25">
      <c r="I7748" s="134">
        <f t="shared" si="315"/>
        <v>0.70300000000000051</v>
      </c>
      <c r="J7748" s="134">
        <f>IF('2-E-Communication'!$R$65="no","",ROUND($I7748,4))</f>
        <v>0.70299999999999996</v>
      </c>
      <c r="K7748" s="134">
        <f>IF('2-E-Communication'!$R$66="no","",ROUND($I7748,4))</f>
        <v>0.70299999999999996</v>
      </c>
      <c r="L7748" s="134">
        <f>IF('2-E-Communication'!$R$67="no","",ROUND($I7748,4))</f>
        <v>0.70299999999999996</v>
      </c>
      <c r="M7748" s="134">
        <f>IF('2-E-Communication'!$R$68="no","",ROUND($I7748,4))</f>
        <v>0.70299999999999996</v>
      </c>
    </row>
    <row r="7749" spans="9:13" x14ac:dyDescent="0.25">
      <c r="I7749" s="134">
        <f t="shared" si="315"/>
        <v>0.70400000000000051</v>
      </c>
      <c r="J7749" s="134">
        <f>IF('2-E-Communication'!$R$65="no","",ROUND($I7749,4))</f>
        <v>0.70399999999999996</v>
      </c>
      <c r="K7749" s="134">
        <f>IF('2-E-Communication'!$R$66="no","",ROUND($I7749,4))</f>
        <v>0.70399999999999996</v>
      </c>
      <c r="L7749" s="134">
        <f>IF('2-E-Communication'!$R$67="no","",ROUND($I7749,4))</f>
        <v>0.70399999999999996</v>
      </c>
      <c r="M7749" s="134">
        <f>IF('2-E-Communication'!$R$68="no","",ROUND($I7749,4))</f>
        <v>0.70399999999999996</v>
      </c>
    </row>
    <row r="7750" spans="9:13" x14ac:dyDescent="0.25">
      <c r="I7750" s="134">
        <f t="shared" si="315"/>
        <v>0.70500000000000052</v>
      </c>
      <c r="J7750" s="134">
        <f>IF('2-E-Communication'!$R$65="no","",ROUND($I7750,4))</f>
        <v>0.70499999999999996</v>
      </c>
      <c r="K7750" s="134">
        <f>IF('2-E-Communication'!$R$66="no","",ROUND($I7750,4))</f>
        <v>0.70499999999999996</v>
      </c>
      <c r="L7750" s="134">
        <f>IF('2-E-Communication'!$R$67="no","",ROUND($I7750,4))</f>
        <v>0.70499999999999996</v>
      </c>
      <c r="M7750" s="134">
        <f>IF('2-E-Communication'!$R$68="no","",ROUND($I7750,4))</f>
        <v>0.70499999999999996</v>
      </c>
    </row>
    <row r="7751" spans="9:13" x14ac:dyDescent="0.25">
      <c r="I7751" s="134">
        <f t="shared" si="315"/>
        <v>0.70600000000000052</v>
      </c>
      <c r="J7751" s="134">
        <f>IF('2-E-Communication'!$R$65="no","",ROUND($I7751,4))</f>
        <v>0.70599999999999996</v>
      </c>
      <c r="K7751" s="134">
        <f>IF('2-E-Communication'!$R$66="no","",ROUND($I7751,4))</f>
        <v>0.70599999999999996</v>
      </c>
      <c r="L7751" s="134">
        <f>IF('2-E-Communication'!$R$67="no","",ROUND($I7751,4))</f>
        <v>0.70599999999999996</v>
      </c>
      <c r="M7751" s="134">
        <f>IF('2-E-Communication'!$R$68="no","",ROUND($I7751,4))</f>
        <v>0.70599999999999996</v>
      </c>
    </row>
    <row r="7752" spans="9:13" x14ac:dyDescent="0.25">
      <c r="I7752" s="134">
        <f t="shared" si="315"/>
        <v>0.70700000000000052</v>
      </c>
      <c r="J7752" s="134">
        <f>IF('2-E-Communication'!$R$65="no","",ROUND($I7752,4))</f>
        <v>0.70699999999999996</v>
      </c>
      <c r="K7752" s="134">
        <f>IF('2-E-Communication'!$R$66="no","",ROUND($I7752,4))</f>
        <v>0.70699999999999996</v>
      </c>
      <c r="L7752" s="134">
        <f>IF('2-E-Communication'!$R$67="no","",ROUND($I7752,4))</f>
        <v>0.70699999999999996</v>
      </c>
      <c r="M7752" s="134">
        <f>IF('2-E-Communication'!$R$68="no","",ROUND($I7752,4))</f>
        <v>0.70699999999999996</v>
      </c>
    </row>
    <row r="7753" spans="9:13" x14ac:dyDescent="0.25">
      <c r="I7753" s="134">
        <f t="shared" si="315"/>
        <v>0.70800000000000052</v>
      </c>
      <c r="J7753" s="134">
        <f>IF('2-E-Communication'!$R$65="no","",ROUND($I7753,4))</f>
        <v>0.70799999999999996</v>
      </c>
      <c r="K7753" s="134">
        <f>IF('2-E-Communication'!$R$66="no","",ROUND($I7753,4))</f>
        <v>0.70799999999999996</v>
      </c>
      <c r="L7753" s="134">
        <f>IF('2-E-Communication'!$R$67="no","",ROUND($I7753,4))</f>
        <v>0.70799999999999996</v>
      </c>
      <c r="M7753" s="134">
        <f>IF('2-E-Communication'!$R$68="no","",ROUND($I7753,4))</f>
        <v>0.70799999999999996</v>
      </c>
    </row>
    <row r="7754" spans="9:13" x14ac:dyDescent="0.25">
      <c r="I7754" s="134">
        <f t="shared" si="315"/>
        <v>0.70900000000000052</v>
      </c>
      <c r="J7754" s="134">
        <f>IF('2-E-Communication'!$R$65="no","",ROUND($I7754,4))</f>
        <v>0.70899999999999996</v>
      </c>
      <c r="K7754" s="134">
        <f>IF('2-E-Communication'!$R$66="no","",ROUND($I7754,4))</f>
        <v>0.70899999999999996</v>
      </c>
      <c r="L7754" s="134">
        <f>IF('2-E-Communication'!$R$67="no","",ROUND($I7754,4))</f>
        <v>0.70899999999999996</v>
      </c>
      <c r="M7754" s="134">
        <f>IF('2-E-Communication'!$R$68="no","",ROUND($I7754,4))</f>
        <v>0.70899999999999996</v>
      </c>
    </row>
    <row r="7755" spans="9:13" x14ac:dyDescent="0.25">
      <c r="I7755" s="134">
        <f t="shared" si="315"/>
        <v>0.71000000000000052</v>
      </c>
      <c r="J7755" s="134">
        <f>IF('2-E-Communication'!$R$65="no","",ROUND($I7755,4))</f>
        <v>0.71</v>
      </c>
      <c r="K7755" s="134">
        <f>IF('2-E-Communication'!$R$66="no","",ROUND($I7755,4))</f>
        <v>0.71</v>
      </c>
      <c r="L7755" s="134">
        <f>IF('2-E-Communication'!$R$67="no","",ROUND($I7755,4))</f>
        <v>0.71</v>
      </c>
      <c r="M7755" s="134">
        <f>IF('2-E-Communication'!$R$68="no","",ROUND($I7755,4))</f>
        <v>0.71</v>
      </c>
    </row>
    <row r="7756" spans="9:13" x14ac:dyDescent="0.25">
      <c r="I7756" s="134">
        <f t="shared" si="315"/>
        <v>0.71100000000000052</v>
      </c>
      <c r="J7756" s="134">
        <f>IF('2-E-Communication'!$R$65="no","",ROUND($I7756,4))</f>
        <v>0.71099999999999997</v>
      </c>
      <c r="K7756" s="134">
        <f>IF('2-E-Communication'!$R$66="no","",ROUND($I7756,4))</f>
        <v>0.71099999999999997</v>
      </c>
      <c r="L7756" s="134">
        <f>IF('2-E-Communication'!$R$67="no","",ROUND($I7756,4))</f>
        <v>0.71099999999999997</v>
      </c>
      <c r="M7756" s="134">
        <f>IF('2-E-Communication'!$R$68="no","",ROUND($I7756,4))</f>
        <v>0.71099999999999997</v>
      </c>
    </row>
    <row r="7757" spans="9:13" x14ac:dyDescent="0.25">
      <c r="I7757" s="134">
        <f t="shared" si="315"/>
        <v>0.71200000000000052</v>
      </c>
      <c r="J7757" s="134">
        <f>IF('2-E-Communication'!$R$65="no","",ROUND($I7757,4))</f>
        <v>0.71199999999999997</v>
      </c>
      <c r="K7757" s="134">
        <f>IF('2-E-Communication'!$R$66="no","",ROUND($I7757,4))</f>
        <v>0.71199999999999997</v>
      </c>
      <c r="L7757" s="134">
        <f>IF('2-E-Communication'!$R$67="no","",ROUND($I7757,4))</f>
        <v>0.71199999999999997</v>
      </c>
      <c r="M7757" s="134">
        <f>IF('2-E-Communication'!$R$68="no","",ROUND($I7757,4))</f>
        <v>0.71199999999999997</v>
      </c>
    </row>
    <row r="7758" spans="9:13" x14ac:dyDescent="0.25">
      <c r="I7758" s="134">
        <f t="shared" si="315"/>
        <v>0.71300000000000052</v>
      </c>
      <c r="J7758" s="134">
        <f>IF('2-E-Communication'!$R$65="no","",ROUND($I7758,4))</f>
        <v>0.71299999999999997</v>
      </c>
      <c r="K7758" s="134">
        <f>IF('2-E-Communication'!$R$66="no","",ROUND($I7758,4))</f>
        <v>0.71299999999999997</v>
      </c>
      <c r="L7758" s="134">
        <f>IF('2-E-Communication'!$R$67="no","",ROUND($I7758,4))</f>
        <v>0.71299999999999997</v>
      </c>
      <c r="M7758" s="134">
        <f>IF('2-E-Communication'!$R$68="no","",ROUND($I7758,4))</f>
        <v>0.71299999999999997</v>
      </c>
    </row>
    <row r="7759" spans="9:13" x14ac:dyDescent="0.25">
      <c r="I7759" s="134">
        <f t="shared" si="315"/>
        <v>0.71400000000000052</v>
      </c>
      <c r="J7759" s="134">
        <f>IF('2-E-Communication'!$R$65="no","",ROUND($I7759,4))</f>
        <v>0.71399999999999997</v>
      </c>
      <c r="K7759" s="134">
        <f>IF('2-E-Communication'!$R$66="no","",ROUND($I7759,4))</f>
        <v>0.71399999999999997</v>
      </c>
      <c r="L7759" s="134">
        <f>IF('2-E-Communication'!$R$67="no","",ROUND($I7759,4))</f>
        <v>0.71399999999999997</v>
      </c>
      <c r="M7759" s="134">
        <f>IF('2-E-Communication'!$R$68="no","",ROUND($I7759,4))</f>
        <v>0.71399999999999997</v>
      </c>
    </row>
    <row r="7760" spans="9:13" x14ac:dyDescent="0.25">
      <c r="I7760" s="134">
        <f t="shared" si="315"/>
        <v>0.71500000000000052</v>
      </c>
      <c r="J7760" s="134">
        <f>IF('2-E-Communication'!$R$65="no","",ROUND($I7760,4))</f>
        <v>0.71499999999999997</v>
      </c>
      <c r="K7760" s="134">
        <f>IF('2-E-Communication'!$R$66="no","",ROUND($I7760,4))</f>
        <v>0.71499999999999997</v>
      </c>
      <c r="L7760" s="134">
        <f>IF('2-E-Communication'!$R$67="no","",ROUND($I7760,4))</f>
        <v>0.71499999999999997</v>
      </c>
      <c r="M7760" s="134">
        <f>IF('2-E-Communication'!$R$68="no","",ROUND($I7760,4))</f>
        <v>0.71499999999999997</v>
      </c>
    </row>
    <row r="7761" spans="9:13" x14ac:dyDescent="0.25">
      <c r="I7761" s="134">
        <f t="shared" si="315"/>
        <v>0.71600000000000052</v>
      </c>
      <c r="J7761" s="134">
        <f>IF('2-E-Communication'!$R$65="no","",ROUND($I7761,4))</f>
        <v>0.71599999999999997</v>
      </c>
      <c r="K7761" s="134">
        <f>IF('2-E-Communication'!$R$66="no","",ROUND($I7761,4))</f>
        <v>0.71599999999999997</v>
      </c>
      <c r="L7761" s="134">
        <f>IF('2-E-Communication'!$R$67="no","",ROUND($I7761,4))</f>
        <v>0.71599999999999997</v>
      </c>
      <c r="M7761" s="134">
        <f>IF('2-E-Communication'!$R$68="no","",ROUND($I7761,4))</f>
        <v>0.71599999999999997</v>
      </c>
    </row>
    <row r="7762" spans="9:13" x14ac:dyDescent="0.25">
      <c r="I7762" s="134">
        <f t="shared" si="315"/>
        <v>0.71700000000000053</v>
      </c>
      <c r="J7762" s="134">
        <f>IF('2-E-Communication'!$R$65="no","",ROUND($I7762,4))</f>
        <v>0.71699999999999997</v>
      </c>
      <c r="K7762" s="134">
        <f>IF('2-E-Communication'!$R$66="no","",ROUND($I7762,4))</f>
        <v>0.71699999999999997</v>
      </c>
      <c r="L7762" s="134">
        <f>IF('2-E-Communication'!$R$67="no","",ROUND($I7762,4))</f>
        <v>0.71699999999999997</v>
      </c>
      <c r="M7762" s="134">
        <f>IF('2-E-Communication'!$R$68="no","",ROUND($I7762,4))</f>
        <v>0.71699999999999997</v>
      </c>
    </row>
    <row r="7763" spans="9:13" x14ac:dyDescent="0.25">
      <c r="I7763" s="134">
        <f t="shared" si="315"/>
        <v>0.71800000000000053</v>
      </c>
      <c r="J7763" s="134">
        <f>IF('2-E-Communication'!$R$65="no","",ROUND($I7763,4))</f>
        <v>0.71799999999999997</v>
      </c>
      <c r="K7763" s="134">
        <f>IF('2-E-Communication'!$R$66="no","",ROUND($I7763,4))</f>
        <v>0.71799999999999997</v>
      </c>
      <c r="L7763" s="134">
        <f>IF('2-E-Communication'!$R$67="no","",ROUND($I7763,4))</f>
        <v>0.71799999999999997</v>
      </c>
      <c r="M7763" s="134">
        <f>IF('2-E-Communication'!$R$68="no","",ROUND($I7763,4))</f>
        <v>0.71799999999999997</v>
      </c>
    </row>
    <row r="7764" spans="9:13" x14ac:dyDescent="0.25">
      <c r="I7764" s="134">
        <f t="shared" si="315"/>
        <v>0.71900000000000053</v>
      </c>
      <c r="J7764" s="134">
        <f>IF('2-E-Communication'!$R$65="no","",ROUND($I7764,4))</f>
        <v>0.71899999999999997</v>
      </c>
      <c r="K7764" s="134">
        <f>IF('2-E-Communication'!$R$66="no","",ROUND($I7764,4))</f>
        <v>0.71899999999999997</v>
      </c>
      <c r="L7764" s="134">
        <f>IF('2-E-Communication'!$R$67="no","",ROUND($I7764,4))</f>
        <v>0.71899999999999997</v>
      </c>
      <c r="M7764" s="134">
        <f>IF('2-E-Communication'!$R$68="no","",ROUND($I7764,4))</f>
        <v>0.71899999999999997</v>
      </c>
    </row>
    <row r="7765" spans="9:13" x14ac:dyDescent="0.25">
      <c r="I7765" s="134">
        <f t="shared" si="315"/>
        <v>0.72000000000000053</v>
      </c>
      <c r="J7765" s="134">
        <f>IF('2-E-Communication'!$R$65="no","",ROUND($I7765,4))</f>
        <v>0.72</v>
      </c>
      <c r="K7765" s="134">
        <f>IF('2-E-Communication'!$R$66="no","",ROUND($I7765,4))</f>
        <v>0.72</v>
      </c>
      <c r="L7765" s="134">
        <f>IF('2-E-Communication'!$R$67="no","",ROUND($I7765,4))</f>
        <v>0.72</v>
      </c>
      <c r="M7765" s="134">
        <f>IF('2-E-Communication'!$R$68="no","",ROUND($I7765,4))</f>
        <v>0.72</v>
      </c>
    </row>
    <row r="7766" spans="9:13" x14ac:dyDescent="0.25">
      <c r="I7766" s="134">
        <f t="shared" si="315"/>
        <v>0.72100000000000053</v>
      </c>
      <c r="J7766" s="134">
        <f>IF('2-E-Communication'!$R$65="no","",ROUND($I7766,4))</f>
        <v>0.72099999999999997</v>
      </c>
      <c r="K7766" s="134">
        <f>IF('2-E-Communication'!$R$66="no","",ROUND($I7766,4))</f>
        <v>0.72099999999999997</v>
      </c>
      <c r="L7766" s="134">
        <f>IF('2-E-Communication'!$R$67="no","",ROUND($I7766,4))</f>
        <v>0.72099999999999997</v>
      </c>
      <c r="M7766" s="134">
        <f>IF('2-E-Communication'!$R$68="no","",ROUND($I7766,4))</f>
        <v>0.72099999999999997</v>
      </c>
    </row>
    <row r="7767" spans="9:13" x14ac:dyDescent="0.25">
      <c r="I7767" s="134">
        <f t="shared" si="315"/>
        <v>0.72200000000000053</v>
      </c>
      <c r="J7767" s="134">
        <f>IF('2-E-Communication'!$R$65="no","",ROUND($I7767,4))</f>
        <v>0.72199999999999998</v>
      </c>
      <c r="K7767" s="134">
        <f>IF('2-E-Communication'!$R$66="no","",ROUND($I7767,4))</f>
        <v>0.72199999999999998</v>
      </c>
      <c r="L7767" s="134">
        <f>IF('2-E-Communication'!$R$67="no","",ROUND($I7767,4))</f>
        <v>0.72199999999999998</v>
      </c>
      <c r="M7767" s="134">
        <f>IF('2-E-Communication'!$R$68="no","",ROUND($I7767,4))</f>
        <v>0.72199999999999998</v>
      </c>
    </row>
    <row r="7768" spans="9:13" x14ac:dyDescent="0.25">
      <c r="I7768" s="134">
        <f t="shared" si="315"/>
        <v>0.72300000000000053</v>
      </c>
      <c r="J7768" s="134">
        <f>IF('2-E-Communication'!$R$65="no","",ROUND($I7768,4))</f>
        <v>0.72299999999999998</v>
      </c>
      <c r="K7768" s="134">
        <f>IF('2-E-Communication'!$R$66="no","",ROUND($I7768,4))</f>
        <v>0.72299999999999998</v>
      </c>
      <c r="L7768" s="134">
        <f>IF('2-E-Communication'!$R$67="no","",ROUND($I7768,4))</f>
        <v>0.72299999999999998</v>
      </c>
      <c r="M7768" s="134">
        <f>IF('2-E-Communication'!$R$68="no","",ROUND($I7768,4))</f>
        <v>0.72299999999999998</v>
      </c>
    </row>
    <row r="7769" spans="9:13" x14ac:dyDescent="0.25">
      <c r="I7769" s="134">
        <f t="shared" si="315"/>
        <v>0.72400000000000053</v>
      </c>
      <c r="J7769" s="134">
        <f>IF('2-E-Communication'!$R$65="no","",ROUND($I7769,4))</f>
        <v>0.72399999999999998</v>
      </c>
      <c r="K7769" s="134">
        <f>IF('2-E-Communication'!$R$66="no","",ROUND($I7769,4))</f>
        <v>0.72399999999999998</v>
      </c>
      <c r="L7769" s="134">
        <f>IF('2-E-Communication'!$R$67="no","",ROUND($I7769,4))</f>
        <v>0.72399999999999998</v>
      </c>
      <c r="M7769" s="134">
        <f>IF('2-E-Communication'!$R$68="no","",ROUND($I7769,4))</f>
        <v>0.72399999999999998</v>
      </c>
    </row>
    <row r="7770" spans="9:13" x14ac:dyDescent="0.25">
      <c r="I7770" s="134">
        <f t="shared" si="315"/>
        <v>0.72500000000000053</v>
      </c>
      <c r="J7770" s="134">
        <f>IF('2-E-Communication'!$R$65="no","",ROUND($I7770,4))</f>
        <v>0.72499999999999998</v>
      </c>
      <c r="K7770" s="134">
        <f>IF('2-E-Communication'!$R$66="no","",ROUND($I7770,4))</f>
        <v>0.72499999999999998</v>
      </c>
      <c r="L7770" s="134">
        <f>IF('2-E-Communication'!$R$67="no","",ROUND($I7770,4))</f>
        <v>0.72499999999999998</v>
      </c>
      <c r="M7770" s="134">
        <f>IF('2-E-Communication'!$R$68="no","",ROUND($I7770,4))</f>
        <v>0.72499999999999998</v>
      </c>
    </row>
    <row r="7771" spans="9:13" x14ac:dyDescent="0.25">
      <c r="I7771" s="134">
        <f t="shared" si="315"/>
        <v>0.72600000000000053</v>
      </c>
      <c r="J7771" s="134">
        <f>IF('2-E-Communication'!$R$65="no","",ROUND($I7771,4))</f>
        <v>0.72599999999999998</v>
      </c>
      <c r="K7771" s="134">
        <f>IF('2-E-Communication'!$R$66="no","",ROUND($I7771,4))</f>
        <v>0.72599999999999998</v>
      </c>
      <c r="L7771" s="134">
        <f>IF('2-E-Communication'!$R$67="no","",ROUND($I7771,4))</f>
        <v>0.72599999999999998</v>
      </c>
      <c r="M7771" s="134">
        <f>IF('2-E-Communication'!$R$68="no","",ROUND($I7771,4))</f>
        <v>0.72599999999999998</v>
      </c>
    </row>
    <row r="7772" spans="9:13" x14ac:dyDescent="0.25">
      <c r="I7772" s="134">
        <f t="shared" si="315"/>
        <v>0.72700000000000053</v>
      </c>
      <c r="J7772" s="134">
        <f>IF('2-E-Communication'!$R$65="no","",ROUND($I7772,4))</f>
        <v>0.72699999999999998</v>
      </c>
      <c r="K7772" s="134">
        <f>IF('2-E-Communication'!$R$66="no","",ROUND($I7772,4))</f>
        <v>0.72699999999999998</v>
      </c>
      <c r="L7772" s="134">
        <f>IF('2-E-Communication'!$R$67="no","",ROUND($I7772,4))</f>
        <v>0.72699999999999998</v>
      </c>
      <c r="M7772" s="134">
        <f>IF('2-E-Communication'!$R$68="no","",ROUND($I7772,4))</f>
        <v>0.72699999999999998</v>
      </c>
    </row>
    <row r="7773" spans="9:13" x14ac:dyDescent="0.25">
      <c r="I7773" s="134">
        <f t="shared" si="315"/>
        <v>0.72800000000000054</v>
      </c>
      <c r="J7773" s="134">
        <f>IF('2-E-Communication'!$R$65="no","",ROUND($I7773,4))</f>
        <v>0.72799999999999998</v>
      </c>
      <c r="K7773" s="134">
        <f>IF('2-E-Communication'!$R$66="no","",ROUND($I7773,4))</f>
        <v>0.72799999999999998</v>
      </c>
      <c r="L7773" s="134">
        <f>IF('2-E-Communication'!$R$67="no","",ROUND($I7773,4))</f>
        <v>0.72799999999999998</v>
      </c>
      <c r="M7773" s="134">
        <f>IF('2-E-Communication'!$R$68="no","",ROUND($I7773,4))</f>
        <v>0.72799999999999998</v>
      </c>
    </row>
    <row r="7774" spans="9:13" x14ac:dyDescent="0.25">
      <c r="I7774" s="134">
        <f t="shared" si="315"/>
        <v>0.72900000000000054</v>
      </c>
      <c r="J7774" s="134">
        <f>IF('2-E-Communication'!$R$65="no","",ROUND($I7774,4))</f>
        <v>0.72899999999999998</v>
      </c>
      <c r="K7774" s="134">
        <f>IF('2-E-Communication'!$R$66="no","",ROUND($I7774,4))</f>
        <v>0.72899999999999998</v>
      </c>
      <c r="L7774" s="134">
        <f>IF('2-E-Communication'!$R$67="no","",ROUND($I7774,4))</f>
        <v>0.72899999999999998</v>
      </c>
      <c r="M7774" s="134">
        <f>IF('2-E-Communication'!$R$68="no","",ROUND($I7774,4))</f>
        <v>0.72899999999999998</v>
      </c>
    </row>
    <row r="7775" spans="9:13" x14ac:dyDescent="0.25">
      <c r="I7775" s="134">
        <f t="shared" si="315"/>
        <v>0.73000000000000054</v>
      </c>
      <c r="J7775" s="134">
        <f>IF('2-E-Communication'!$R$65="no","",ROUND($I7775,4))</f>
        <v>0.73</v>
      </c>
      <c r="K7775" s="134">
        <f>IF('2-E-Communication'!$R$66="no","",ROUND($I7775,4))</f>
        <v>0.73</v>
      </c>
      <c r="L7775" s="134">
        <f>IF('2-E-Communication'!$R$67="no","",ROUND($I7775,4))</f>
        <v>0.73</v>
      </c>
      <c r="M7775" s="134">
        <f>IF('2-E-Communication'!$R$68="no","",ROUND($I7775,4))</f>
        <v>0.73</v>
      </c>
    </row>
    <row r="7776" spans="9:13" x14ac:dyDescent="0.25">
      <c r="I7776" s="134">
        <f t="shared" si="315"/>
        <v>0.73100000000000054</v>
      </c>
      <c r="J7776" s="134">
        <f>IF('2-E-Communication'!$R$65="no","",ROUND($I7776,4))</f>
        <v>0.73099999999999998</v>
      </c>
      <c r="K7776" s="134">
        <f>IF('2-E-Communication'!$R$66="no","",ROUND($I7776,4))</f>
        <v>0.73099999999999998</v>
      </c>
      <c r="L7776" s="134">
        <f>IF('2-E-Communication'!$R$67="no","",ROUND($I7776,4))</f>
        <v>0.73099999999999998</v>
      </c>
      <c r="M7776" s="134">
        <f>IF('2-E-Communication'!$R$68="no","",ROUND($I7776,4))</f>
        <v>0.73099999999999998</v>
      </c>
    </row>
    <row r="7777" spans="9:13" x14ac:dyDescent="0.25">
      <c r="I7777" s="134">
        <f t="shared" si="315"/>
        <v>0.73200000000000054</v>
      </c>
      <c r="J7777" s="134">
        <f>IF('2-E-Communication'!$R$65="no","",ROUND($I7777,4))</f>
        <v>0.73199999999999998</v>
      </c>
      <c r="K7777" s="134">
        <f>IF('2-E-Communication'!$R$66="no","",ROUND($I7777,4))</f>
        <v>0.73199999999999998</v>
      </c>
      <c r="L7777" s="134">
        <f>IF('2-E-Communication'!$R$67="no","",ROUND($I7777,4))</f>
        <v>0.73199999999999998</v>
      </c>
      <c r="M7777" s="134">
        <f>IF('2-E-Communication'!$R$68="no","",ROUND($I7777,4))</f>
        <v>0.73199999999999998</v>
      </c>
    </row>
    <row r="7778" spans="9:13" x14ac:dyDescent="0.25">
      <c r="I7778" s="134">
        <f t="shared" si="315"/>
        <v>0.73300000000000054</v>
      </c>
      <c r="J7778" s="134">
        <f>IF('2-E-Communication'!$R$65="no","",ROUND($I7778,4))</f>
        <v>0.73299999999999998</v>
      </c>
      <c r="K7778" s="134">
        <f>IF('2-E-Communication'!$R$66="no","",ROUND($I7778,4))</f>
        <v>0.73299999999999998</v>
      </c>
      <c r="L7778" s="134">
        <f>IF('2-E-Communication'!$R$67="no","",ROUND($I7778,4))</f>
        <v>0.73299999999999998</v>
      </c>
      <c r="M7778" s="134">
        <f>IF('2-E-Communication'!$R$68="no","",ROUND($I7778,4))</f>
        <v>0.73299999999999998</v>
      </c>
    </row>
    <row r="7779" spans="9:13" x14ac:dyDescent="0.25">
      <c r="I7779" s="134">
        <f t="shared" si="315"/>
        <v>0.73400000000000054</v>
      </c>
      <c r="J7779" s="134">
        <f>IF('2-E-Communication'!$R$65="no","",ROUND($I7779,4))</f>
        <v>0.73399999999999999</v>
      </c>
      <c r="K7779" s="134">
        <f>IF('2-E-Communication'!$R$66="no","",ROUND($I7779,4))</f>
        <v>0.73399999999999999</v>
      </c>
      <c r="L7779" s="134">
        <f>IF('2-E-Communication'!$R$67="no","",ROUND($I7779,4))</f>
        <v>0.73399999999999999</v>
      </c>
      <c r="M7779" s="134">
        <f>IF('2-E-Communication'!$R$68="no","",ROUND($I7779,4))</f>
        <v>0.73399999999999999</v>
      </c>
    </row>
    <row r="7780" spans="9:13" x14ac:dyDescent="0.25">
      <c r="I7780" s="134">
        <f t="shared" si="315"/>
        <v>0.73500000000000054</v>
      </c>
      <c r="J7780" s="134">
        <f>IF('2-E-Communication'!$R$65="no","",ROUND($I7780,4))</f>
        <v>0.73499999999999999</v>
      </c>
      <c r="K7780" s="134">
        <f>IF('2-E-Communication'!$R$66="no","",ROUND($I7780,4))</f>
        <v>0.73499999999999999</v>
      </c>
      <c r="L7780" s="134">
        <f>IF('2-E-Communication'!$R$67="no","",ROUND($I7780,4))</f>
        <v>0.73499999999999999</v>
      </c>
      <c r="M7780" s="134">
        <f>IF('2-E-Communication'!$R$68="no","",ROUND($I7780,4))</f>
        <v>0.73499999999999999</v>
      </c>
    </row>
    <row r="7781" spans="9:13" x14ac:dyDescent="0.25">
      <c r="I7781" s="134">
        <f t="shared" si="315"/>
        <v>0.73600000000000054</v>
      </c>
      <c r="J7781" s="134">
        <f>IF('2-E-Communication'!$R$65="no","",ROUND($I7781,4))</f>
        <v>0.73599999999999999</v>
      </c>
      <c r="K7781" s="134">
        <f>IF('2-E-Communication'!$R$66="no","",ROUND($I7781,4))</f>
        <v>0.73599999999999999</v>
      </c>
      <c r="L7781" s="134">
        <f>IF('2-E-Communication'!$R$67="no","",ROUND($I7781,4))</f>
        <v>0.73599999999999999</v>
      </c>
      <c r="M7781" s="134">
        <f>IF('2-E-Communication'!$R$68="no","",ROUND($I7781,4))</f>
        <v>0.73599999999999999</v>
      </c>
    </row>
    <row r="7782" spans="9:13" x14ac:dyDescent="0.25">
      <c r="I7782" s="134">
        <f t="shared" si="315"/>
        <v>0.73700000000000054</v>
      </c>
      <c r="J7782" s="134">
        <f>IF('2-E-Communication'!$R$65="no","",ROUND($I7782,4))</f>
        <v>0.73699999999999999</v>
      </c>
      <c r="K7782" s="134">
        <f>IF('2-E-Communication'!$R$66="no","",ROUND($I7782,4))</f>
        <v>0.73699999999999999</v>
      </c>
      <c r="L7782" s="134">
        <f>IF('2-E-Communication'!$R$67="no","",ROUND($I7782,4))</f>
        <v>0.73699999999999999</v>
      </c>
      <c r="M7782" s="134">
        <f>IF('2-E-Communication'!$R$68="no","",ROUND($I7782,4))</f>
        <v>0.73699999999999999</v>
      </c>
    </row>
    <row r="7783" spans="9:13" x14ac:dyDescent="0.25">
      <c r="I7783" s="134">
        <f t="shared" si="315"/>
        <v>0.73800000000000054</v>
      </c>
      <c r="J7783" s="134">
        <f>IF('2-E-Communication'!$R$65="no","",ROUND($I7783,4))</f>
        <v>0.73799999999999999</v>
      </c>
      <c r="K7783" s="134">
        <f>IF('2-E-Communication'!$R$66="no","",ROUND($I7783,4))</f>
        <v>0.73799999999999999</v>
      </c>
      <c r="L7783" s="134">
        <f>IF('2-E-Communication'!$R$67="no","",ROUND($I7783,4))</f>
        <v>0.73799999999999999</v>
      </c>
      <c r="M7783" s="134">
        <f>IF('2-E-Communication'!$R$68="no","",ROUND($I7783,4))</f>
        <v>0.73799999999999999</v>
      </c>
    </row>
    <row r="7784" spans="9:13" x14ac:dyDescent="0.25">
      <c r="I7784" s="134">
        <f t="shared" si="315"/>
        <v>0.73900000000000055</v>
      </c>
      <c r="J7784" s="134">
        <f>IF('2-E-Communication'!$R$65="no","",ROUND($I7784,4))</f>
        <v>0.73899999999999999</v>
      </c>
      <c r="K7784" s="134">
        <f>IF('2-E-Communication'!$R$66="no","",ROUND($I7784,4))</f>
        <v>0.73899999999999999</v>
      </c>
      <c r="L7784" s="134">
        <f>IF('2-E-Communication'!$R$67="no","",ROUND($I7784,4))</f>
        <v>0.73899999999999999</v>
      </c>
      <c r="M7784" s="134">
        <f>IF('2-E-Communication'!$R$68="no","",ROUND($I7784,4))</f>
        <v>0.73899999999999999</v>
      </c>
    </row>
    <row r="7785" spans="9:13" x14ac:dyDescent="0.25">
      <c r="I7785" s="134">
        <f t="shared" si="315"/>
        <v>0.74000000000000055</v>
      </c>
      <c r="J7785" s="134">
        <f>IF('2-E-Communication'!$R$65="no","",ROUND($I7785,4))</f>
        <v>0.74</v>
      </c>
      <c r="K7785" s="134">
        <f>IF('2-E-Communication'!$R$66="no","",ROUND($I7785,4))</f>
        <v>0.74</v>
      </c>
      <c r="L7785" s="134">
        <f>IF('2-E-Communication'!$R$67="no","",ROUND($I7785,4))</f>
        <v>0.74</v>
      </c>
      <c r="M7785" s="134">
        <f>IF('2-E-Communication'!$R$68="no","",ROUND($I7785,4))</f>
        <v>0.74</v>
      </c>
    </row>
    <row r="7786" spans="9:13" x14ac:dyDescent="0.25">
      <c r="I7786" s="134">
        <f t="shared" si="315"/>
        <v>0.74100000000000055</v>
      </c>
      <c r="J7786" s="134">
        <f>IF('2-E-Communication'!$R$65="no","",ROUND($I7786,4))</f>
        <v>0.74099999999999999</v>
      </c>
      <c r="K7786" s="134">
        <f>IF('2-E-Communication'!$R$66="no","",ROUND($I7786,4))</f>
        <v>0.74099999999999999</v>
      </c>
      <c r="L7786" s="134">
        <f>IF('2-E-Communication'!$R$67="no","",ROUND($I7786,4))</f>
        <v>0.74099999999999999</v>
      </c>
      <c r="M7786" s="134">
        <f>IF('2-E-Communication'!$R$68="no","",ROUND($I7786,4))</f>
        <v>0.74099999999999999</v>
      </c>
    </row>
    <row r="7787" spans="9:13" x14ac:dyDescent="0.25">
      <c r="I7787" s="134">
        <f t="shared" si="315"/>
        <v>0.74200000000000055</v>
      </c>
      <c r="J7787" s="134">
        <f>IF('2-E-Communication'!$R$65="no","",ROUND($I7787,4))</f>
        <v>0.74199999999999999</v>
      </c>
      <c r="K7787" s="134">
        <f>IF('2-E-Communication'!$R$66="no","",ROUND($I7787,4))</f>
        <v>0.74199999999999999</v>
      </c>
      <c r="L7787" s="134">
        <f>IF('2-E-Communication'!$R$67="no","",ROUND($I7787,4))</f>
        <v>0.74199999999999999</v>
      </c>
      <c r="M7787" s="134">
        <f>IF('2-E-Communication'!$R$68="no","",ROUND($I7787,4))</f>
        <v>0.74199999999999999</v>
      </c>
    </row>
    <row r="7788" spans="9:13" x14ac:dyDescent="0.25">
      <c r="I7788" s="134">
        <f t="shared" si="315"/>
        <v>0.74300000000000055</v>
      </c>
      <c r="J7788" s="134">
        <f>IF('2-E-Communication'!$R$65="no","",ROUND($I7788,4))</f>
        <v>0.74299999999999999</v>
      </c>
      <c r="K7788" s="134">
        <f>IF('2-E-Communication'!$R$66="no","",ROUND($I7788,4))</f>
        <v>0.74299999999999999</v>
      </c>
      <c r="L7788" s="134">
        <f>IF('2-E-Communication'!$R$67="no","",ROUND($I7788,4))</f>
        <v>0.74299999999999999</v>
      </c>
      <c r="M7788" s="134">
        <f>IF('2-E-Communication'!$R$68="no","",ROUND($I7788,4))</f>
        <v>0.74299999999999999</v>
      </c>
    </row>
    <row r="7789" spans="9:13" x14ac:dyDescent="0.25">
      <c r="I7789" s="134">
        <f t="shared" si="315"/>
        <v>0.74400000000000055</v>
      </c>
      <c r="J7789" s="134">
        <f>IF('2-E-Communication'!$R$65="no","",ROUND($I7789,4))</f>
        <v>0.74399999999999999</v>
      </c>
      <c r="K7789" s="134">
        <f>IF('2-E-Communication'!$R$66="no","",ROUND($I7789,4))</f>
        <v>0.74399999999999999</v>
      </c>
      <c r="L7789" s="134">
        <f>IF('2-E-Communication'!$R$67="no","",ROUND($I7789,4))</f>
        <v>0.74399999999999999</v>
      </c>
      <c r="M7789" s="134">
        <f>IF('2-E-Communication'!$R$68="no","",ROUND($I7789,4))</f>
        <v>0.74399999999999999</v>
      </c>
    </row>
    <row r="7790" spans="9:13" x14ac:dyDescent="0.25">
      <c r="I7790" s="134">
        <f t="shared" si="315"/>
        <v>0.74500000000000055</v>
      </c>
      <c r="J7790" s="134">
        <f>IF('2-E-Communication'!$R$65="no","",ROUND($I7790,4))</f>
        <v>0.745</v>
      </c>
      <c r="K7790" s="134">
        <f>IF('2-E-Communication'!$R$66="no","",ROUND($I7790,4))</f>
        <v>0.745</v>
      </c>
      <c r="L7790" s="134">
        <f>IF('2-E-Communication'!$R$67="no","",ROUND($I7790,4))</f>
        <v>0.745</v>
      </c>
      <c r="M7790" s="134">
        <f>IF('2-E-Communication'!$R$68="no","",ROUND($I7790,4))</f>
        <v>0.745</v>
      </c>
    </row>
    <row r="7791" spans="9:13" x14ac:dyDescent="0.25">
      <c r="I7791" s="134">
        <f t="shared" si="315"/>
        <v>0.74600000000000055</v>
      </c>
      <c r="J7791" s="134">
        <f>IF('2-E-Communication'!$R$65="no","",ROUND($I7791,4))</f>
        <v>0.746</v>
      </c>
      <c r="K7791" s="134">
        <f>IF('2-E-Communication'!$R$66="no","",ROUND($I7791,4))</f>
        <v>0.746</v>
      </c>
      <c r="L7791" s="134">
        <f>IF('2-E-Communication'!$R$67="no","",ROUND($I7791,4))</f>
        <v>0.746</v>
      </c>
      <c r="M7791" s="134">
        <f>IF('2-E-Communication'!$R$68="no","",ROUND($I7791,4))</f>
        <v>0.746</v>
      </c>
    </row>
    <row r="7792" spans="9:13" x14ac:dyDescent="0.25">
      <c r="I7792" s="134">
        <f t="shared" si="315"/>
        <v>0.74700000000000055</v>
      </c>
      <c r="J7792" s="134">
        <f>IF('2-E-Communication'!$R$65="no","",ROUND($I7792,4))</f>
        <v>0.747</v>
      </c>
      <c r="K7792" s="134">
        <f>IF('2-E-Communication'!$R$66="no","",ROUND($I7792,4))</f>
        <v>0.747</v>
      </c>
      <c r="L7792" s="134">
        <f>IF('2-E-Communication'!$R$67="no","",ROUND($I7792,4))</f>
        <v>0.747</v>
      </c>
      <c r="M7792" s="134">
        <f>IF('2-E-Communication'!$R$68="no","",ROUND($I7792,4))</f>
        <v>0.747</v>
      </c>
    </row>
    <row r="7793" spans="9:13" x14ac:dyDescent="0.25">
      <c r="I7793" s="134">
        <f t="shared" si="315"/>
        <v>0.74800000000000055</v>
      </c>
      <c r="J7793" s="134">
        <f>IF('2-E-Communication'!$R$65="no","",ROUND($I7793,4))</f>
        <v>0.748</v>
      </c>
      <c r="K7793" s="134">
        <f>IF('2-E-Communication'!$R$66="no","",ROUND($I7793,4))</f>
        <v>0.748</v>
      </c>
      <c r="L7793" s="134">
        <f>IF('2-E-Communication'!$R$67="no","",ROUND($I7793,4))</f>
        <v>0.748</v>
      </c>
      <c r="M7793" s="134">
        <f>IF('2-E-Communication'!$R$68="no","",ROUND($I7793,4))</f>
        <v>0.748</v>
      </c>
    </row>
    <row r="7794" spans="9:13" x14ac:dyDescent="0.25">
      <c r="I7794" s="134">
        <f t="shared" si="315"/>
        <v>0.74900000000000055</v>
      </c>
      <c r="J7794" s="134">
        <f>IF('2-E-Communication'!$R$65="no","",ROUND($I7794,4))</f>
        <v>0.749</v>
      </c>
      <c r="K7794" s="134">
        <f>IF('2-E-Communication'!$R$66="no","",ROUND($I7794,4))</f>
        <v>0.749</v>
      </c>
      <c r="L7794" s="134">
        <f>IF('2-E-Communication'!$R$67="no","",ROUND($I7794,4))</f>
        <v>0.749</v>
      </c>
      <c r="M7794" s="134">
        <f>IF('2-E-Communication'!$R$68="no","",ROUND($I7794,4))</f>
        <v>0.749</v>
      </c>
    </row>
    <row r="7795" spans="9:13" x14ac:dyDescent="0.25">
      <c r="I7795" s="134">
        <f t="shared" si="315"/>
        <v>0.75000000000000056</v>
      </c>
      <c r="J7795" s="134">
        <f>IF('2-E-Communication'!$R$65="no","",ROUND($I7795,4))</f>
        <v>0.75</v>
      </c>
      <c r="K7795" s="134">
        <f>IF('2-E-Communication'!$R$66="no","",ROUND($I7795,4))</f>
        <v>0.75</v>
      </c>
      <c r="L7795" s="134">
        <f>IF('2-E-Communication'!$R$67="no","",ROUND($I7795,4))</f>
        <v>0.75</v>
      </c>
      <c r="M7795" s="134">
        <f>IF('2-E-Communication'!$R$68="no","",ROUND($I7795,4))</f>
        <v>0.75</v>
      </c>
    </row>
    <row r="7796" spans="9:13" x14ac:dyDescent="0.25">
      <c r="I7796" s="134">
        <f t="shared" si="315"/>
        <v>0.75100000000000056</v>
      </c>
      <c r="J7796" s="134">
        <f>IF('2-E-Communication'!$R$65="no","",ROUND($I7796,4))</f>
        <v>0.751</v>
      </c>
      <c r="K7796" s="134">
        <f>IF('2-E-Communication'!$R$66="no","",ROUND($I7796,4))</f>
        <v>0.751</v>
      </c>
      <c r="L7796" s="134">
        <f>IF('2-E-Communication'!$R$67="no","",ROUND($I7796,4))</f>
        <v>0.751</v>
      </c>
      <c r="M7796" s="134">
        <f>IF('2-E-Communication'!$R$68="no","",ROUND($I7796,4))</f>
        <v>0.751</v>
      </c>
    </row>
    <row r="7797" spans="9:13" x14ac:dyDescent="0.25">
      <c r="I7797" s="134">
        <f t="shared" si="315"/>
        <v>0.75200000000000056</v>
      </c>
      <c r="J7797" s="134">
        <f>IF('2-E-Communication'!$R$65="no","",ROUND($I7797,4))</f>
        <v>0.752</v>
      </c>
      <c r="K7797" s="134">
        <f>IF('2-E-Communication'!$R$66="no","",ROUND($I7797,4))</f>
        <v>0.752</v>
      </c>
      <c r="L7797" s="134">
        <f>IF('2-E-Communication'!$R$67="no","",ROUND($I7797,4))</f>
        <v>0.752</v>
      </c>
      <c r="M7797" s="134">
        <f>IF('2-E-Communication'!$R$68="no","",ROUND($I7797,4))</f>
        <v>0.752</v>
      </c>
    </row>
    <row r="7798" spans="9:13" x14ac:dyDescent="0.25">
      <c r="I7798" s="134">
        <f t="shared" si="315"/>
        <v>0.75300000000000056</v>
      </c>
      <c r="J7798" s="134">
        <f>IF('2-E-Communication'!$R$65="no","",ROUND($I7798,4))</f>
        <v>0.753</v>
      </c>
      <c r="K7798" s="134">
        <f>IF('2-E-Communication'!$R$66="no","",ROUND($I7798,4))</f>
        <v>0.753</v>
      </c>
      <c r="L7798" s="134">
        <f>IF('2-E-Communication'!$R$67="no","",ROUND($I7798,4))</f>
        <v>0.753</v>
      </c>
      <c r="M7798" s="134">
        <f>IF('2-E-Communication'!$R$68="no","",ROUND($I7798,4))</f>
        <v>0.753</v>
      </c>
    </row>
    <row r="7799" spans="9:13" x14ac:dyDescent="0.25">
      <c r="I7799" s="134">
        <f t="shared" si="315"/>
        <v>0.75400000000000056</v>
      </c>
      <c r="J7799" s="134">
        <f>IF('2-E-Communication'!$R$65="no","",ROUND($I7799,4))</f>
        <v>0.754</v>
      </c>
      <c r="K7799" s="134">
        <f>IF('2-E-Communication'!$R$66="no","",ROUND($I7799,4))</f>
        <v>0.754</v>
      </c>
      <c r="L7799" s="134">
        <f>IF('2-E-Communication'!$R$67="no","",ROUND($I7799,4))</f>
        <v>0.754</v>
      </c>
      <c r="M7799" s="134">
        <f>IF('2-E-Communication'!$R$68="no","",ROUND($I7799,4))</f>
        <v>0.754</v>
      </c>
    </row>
    <row r="7800" spans="9:13" x14ac:dyDescent="0.25">
      <c r="I7800" s="134">
        <f t="shared" si="315"/>
        <v>0.75500000000000056</v>
      </c>
      <c r="J7800" s="134">
        <f>IF('2-E-Communication'!$R$65="no","",ROUND($I7800,4))</f>
        <v>0.755</v>
      </c>
      <c r="K7800" s="134">
        <f>IF('2-E-Communication'!$R$66="no","",ROUND($I7800,4))</f>
        <v>0.755</v>
      </c>
      <c r="L7800" s="134">
        <f>IF('2-E-Communication'!$R$67="no","",ROUND($I7800,4))</f>
        <v>0.755</v>
      </c>
      <c r="M7800" s="134">
        <f>IF('2-E-Communication'!$R$68="no","",ROUND($I7800,4))</f>
        <v>0.755</v>
      </c>
    </row>
    <row r="7801" spans="9:13" x14ac:dyDescent="0.25">
      <c r="I7801" s="134">
        <f t="shared" si="315"/>
        <v>0.75600000000000056</v>
      </c>
      <c r="J7801" s="134">
        <f>IF('2-E-Communication'!$R$65="no","",ROUND($I7801,4))</f>
        <v>0.75600000000000001</v>
      </c>
      <c r="K7801" s="134">
        <f>IF('2-E-Communication'!$R$66="no","",ROUND($I7801,4))</f>
        <v>0.75600000000000001</v>
      </c>
      <c r="L7801" s="134">
        <f>IF('2-E-Communication'!$R$67="no","",ROUND($I7801,4))</f>
        <v>0.75600000000000001</v>
      </c>
      <c r="M7801" s="134">
        <f>IF('2-E-Communication'!$R$68="no","",ROUND($I7801,4))</f>
        <v>0.75600000000000001</v>
      </c>
    </row>
    <row r="7802" spans="9:13" x14ac:dyDescent="0.25">
      <c r="I7802" s="134">
        <f t="shared" si="315"/>
        <v>0.75700000000000056</v>
      </c>
      <c r="J7802" s="134">
        <f>IF('2-E-Communication'!$R$65="no","",ROUND($I7802,4))</f>
        <v>0.75700000000000001</v>
      </c>
      <c r="K7802" s="134">
        <f>IF('2-E-Communication'!$R$66="no","",ROUND($I7802,4))</f>
        <v>0.75700000000000001</v>
      </c>
      <c r="L7802" s="134">
        <f>IF('2-E-Communication'!$R$67="no","",ROUND($I7802,4))</f>
        <v>0.75700000000000001</v>
      </c>
      <c r="M7802" s="134">
        <f>IF('2-E-Communication'!$R$68="no","",ROUND($I7802,4))</f>
        <v>0.75700000000000001</v>
      </c>
    </row>
    <row r="7803" spans="9:13" x14ac:dyDescent="0.25">
      <c r="I7803" s="134">
        <f t="shared" si="315"/>
        <v>0.75800000000000056</v>
      </c>
      <c r="J7803" s="134">
        <f>IF('2-E-Communication'!$R$65="no","",ROUND($I7803,4))</f>
        <v>0.75800000000000001</v>
      </c>
      <c r="K7803" s="134">
        <f>IF('2-E-Communication'!$R$66="no","",ROUND($I7803,4))</f>
        <v>0.75800000000000001</v>
      </c>
      <c r="L7803" s="134">
        <f>IF('2-E-Communication'!$R$67="no","",ROUND($I7803,4))</f>
        <v>0.75800000000000001</v>
      </c>
      <c r="M7803" s="134">
        <f>IF('2-E-Communication'!$R$68="no","",ROUND($I7803,4))</f>
        <v>0.75800000000000001</v>
      </c>
    </row>
    <row r="7804" spans="9:13" x14ac:dyDescent="0.25">
      <c r="I7804" s="134">
        <f t="shared" si="315"/>
        <v>0.75900000000000056</v>
      </c>
      <c r="J7804" s="134">
        <f>IF('2-E-Communication'!$R$65="no","",ROUND($I7804,4))</f>
        <v>0.75900000000000001</v>
      </c>
      <c r="K7804" s="134">
        <f>IF('2-E-Communication'!$R$66="no","",ROUND($I7804,4))</f>
        <v>0.75900000000000001</v>
      </c>
      <c r="L7804" s="134">
        <f>IF('2-E-Communication'!$R$67="no","",ROUND($I7804,4))</f>
        <v>0.75900000000000001</v>
      </c>
      <c r="M7804" s="134">
        <f>IF('2-E-Communication'!$R$68="no","",ROUND($I7804,4))</f>
        <v>0.75900000000000001</v>
      </c>
    </row>
    <row r="7805" spans="9:13" x14ac:dyDescent="0.25">
      <c r="I7805" s="134">
        <f t="shared" si="315"/>
        <v>0.76000000000000056</v>
      </c>
      <c r="J7805" s="134">
        <f>IF('2-E-Communication'!$R$65="no","",ROUND($I7805,4))</f>
        <v>0.76</v>
      </c>
      <c r="K7805" s="134">
        <f>IF('2-E-Communication'!$R$66="no","",ROUND($I7805,4))</f>
        <v>0.76</v>
      </c>
      <c r="L7805" s="134">
        <f>IF('2-E-Communication'!$R$67="no","",ROUND($I7805,4))</f>
        <v>0.76</v>
      </c>
      <c r="M7805" s="134">
        <f>IF('2-E-Communication'!$R$68="no","",ROUND($I7805,4))</f>
        <v>0.76</v>
      </c>
    </row>
    <row r="7806" spans="9:13" x14ac:dyDescent="0.25">
      <c r="I7806" s="134">
        <f t="shared" ref="I7806:I7869" si="316">I7805+0.001</f>
        <v>0.76100000000000056</v>
      </c>
      <c r="J7806" s="134">
        <f>IF('2-E-Communication'!$R$65="no","",ROUND($I7806,4))</f>
        <v>0.76100000000000001</v>
      </c>
      <c r="K7806" s="134">
        <f>IF('2-E-Communication'!$R$66="no","",ROUND($I7806,4))</f>
        <v>0.76100000000000001</v>
      </c>
      <c r="L7806" s="134">
        <f>IF('2-E-Communication'!$R$67="no","",ROUND($I7806,4))</f>
        <v>0.76100000000000001</v>
      </c>
      <c r="M7806" s="134">
        <f>IF('2-E-Communication'!$R$68="no","",ROUND($I7806,4))</f>
        <v>0.76100000000000001</v>
      </c>
    </row>
    <row r="7807" spans="9:13" x14ac:dyDescent="0.25">
      <c r="I7807" s="134">
        <f t="shared" si="316"/>
        <v>0.76200000000000057</v>
      </c>
      <c r="J7807" s="134">
        <f>IF('2-E-Communication'!$R$65="no","",ROUND($I7807,4))</f>
        <v>0.76200000000000001</v>
      </c>
      <c r="K7807" s="134">
        <f>IF('2-E-Communication'!$R$66="no","",ROUND($I7807,4))</f>
        <v>0.76200000000000001</v>
      </c>
      <c r="L7807" s="134">
        <f>IF('2-E-Communication'!$R$67="no","",ROUND($I7807,4))</f>
        <v>0.76200000000000001</v>
      </c>
      <c r="M7807" s="134">
        <f>IF('2-E-Communication'!$R$68="no","",ROUND($I7807,4))</f>
        <v>0.76200000000000001</v>
      </c>
    </row>
    <row r="7808" spans="9:13" x14ac:dyDescent="0.25">
      <c r="I7808" s="134">
        <f t="shared" si="316"/>
        <v>0.76300000000000057</v>
      </c>
      <c r="J7808" s="134">
        <f>IF('2-E-Communication'!$R$65="no","",ROUND($I7808,4))</f>
        <v>0.76300000000000001</v>
      </c>
      <c r="K7808" s="134">
        <f>IF('2-E-Communication'!$R$66="no","",ROUND($I7808,4))</f>
        <v>0.76300000000000001</v>
      </c>
      <c r="L7808" s="134">
        <f>IF('2-E-Communication'!$R$67="no","",ROUND($I7808,4))</f>
        <v>0.76300000000000001</v>
      </c>
      <c r="M7808" s="134">
        <f>IF('2-E-Communication'!$R$68="no","",ROUND($I7808,4))</f>
        <v>0.76300000000000001</v>
      </c>
    </row>
    <row r="7809" spans="9:13" x14ac:dyDescent="0.25">
      <c r="I7809" s="134">
        <f t="shared" si="316"/>
        <v>0.76400000000000057</v>
      </c>
      <c r="J7809" s="134">
        <f>IF('2-E-Communication'!$R$65="no","",ROUND($I7809,4))</f>
        <v>0.76400000000000001</v>
      </c>
      <c r="K7809" s="134">
        <f>IF('2-E-Communication'!$R$66="no","",ROUND($I7809,4))</f>
        <v>0.76400000000000001</v>
      </c>
      <c r="L7809" s="134">
        <f>IF('2-E-Communication'!$R$67="no","",ROUND($I7809,4))</f>
        <v>0.76400000000000001</v>
      </c>
      <c r="M7809" s="134">
        <f>IF('2-E-Communication'!$R$68="no","",ROUND($I7809,4))</f>
        <v>0.76400000000000001</v>
      </c>
    </row>
    <row r="7810" spans="9:13" x14ac:dyDescent="0.25">
      <c r="I7810" s="134">
        <f t="shared" si="316"/>
        <v>0.76500000000000057</v>
      </c>
      <c r="J7810" s="134">
        <f>IF('2-E-Communication'!$R$65="no","",ROUND($I7810,4))</f>
        <v>0.76500000000000001</v>
      </c>
      <c r="K7810" s="134">
        <f>IF('2-E-Communication'!$R$66="no","",ROUND($I7810,4))</f>
        <v>0.76500000000000001</v>
      </c>
      <c r="L7810" s="134">
        <f>IF('2-E-Communication'!$R$67="no","",ROUND($I7810,4))</f>
        <v>0.76500000000000001</v>
      </c>
      <c r="M7810" s="134">
        <f>IF('2-E-Communication'!$R$68="no","",ROUND($I7810,4))</f>
        <v>0.76500000000000001</v>
      </c>
    </row>
    <row r="7811" spans="9:13" x14ac:dyDescent="0.25">
      <c r="I7811" s="134">
        <f t="shared" si="316"/>
        <v>0.76600000000000057</v>
      </c>
      <c r="J7811" s="134">
        <f>IF('2-E-Communication'!$R$65="no","",ROUND($I7811,4))</f>
        <v>0.76600000000000001</v>
      </c>
      <c r="K7811" s="134">
        <f>IF('2-E-Communication'!$R$66="no","",ROUND($I7811,4))</f>
        <v>0.76600000000000001</v>
      </c>
      <c r="L7811" s="134">
        <f>IF('2-E-Communication'!$R$67="no","",ROUND($I7811,4))</f>
        <v>0.76600000000000001</v>
      </c>
      <c r="M7811" s="134">
        <f>IF('2-E-Communication'!$R$68="no","",ROUND($I7811,4))</f>
        <v>0.76600000000000001</v>
      </c>
    </row>
    <row r="7812" spans="9:13" x14ac:dyDescent="0.25">
      <c r="I7812" s="134">
        <f t="shared" si="316"/>
        <v>0.76700000000000057</v>
      </c>
      <c r="J7812" s="134">
        <f>IF('2-E-Communication'!$R$65="no","",ROUND($I7812,4))</f>
        <v>0.76700000000000002</v>
      </c>
      <c r="K7812" s="134">
        <f>IF('2-E-Communication'!$R$66="no","",ROUND($I7812,4))</f>
        <v>0.76700000000000002</v>
      </c>
      <c r="L7812" s="134">
        <f>IF('2-E-Communication'!$R$67="no","",ROUND($I7812,4))</f>
        <v>0.76700000000000002</v>
      </c>
      <c r="M7812" s="134">
        <f>IF('2-E-Communication'!$R$68="no","",ROUND($I7812,4))</f>
        <v>0.76700000000000002</v>
      </c>
    </row>
    <row r="7813" spans="9:13" x14ac:dyDescent="0.25">
      <c r="I7813" s="134">
        <f t="shared" si="316"/>
        <v>0.76800000000000057</v>
      </c>
      <c r="J7813" s="134">
        <f>IF('2-E-Communication'!$R$65="no","",ROUND($I7813,4))</f>
        <v>0.76800000000000002</v>
      </c>
      <c r="K7813" s="134">
        <f>IF('2-E-Communication'!$R$66="no","",ROUND($I7813,4))</f>
        <v>0.76800000000000002</v>
      </c>
      <c r="L7813" s="134">
        <f>IF('2-E-Communication'!$R$67="no","",ROUND($I7813,4))</f>
        <v>0.76800000000000002</v>
      </c>
      <c r="M7813" s="134">
        <f>IF('2-E-Communication'!$R$68="no","",ROUND($I7813,4))</f>
        <v>0.76800000000000002</v>
      </c>
    </row>
    <row r="7814" spans="9:13" x14ac:dyDescent="0.25">
      <c r="I7814" s="134">
        <f t="shared" si="316"/>
        <v>0.76900000000000057</v>
      </c>
      <c r="J7814" s="134">
        <f>IF('2-E-Communication'!$R$65="no","",ROUND($I7814,4))</f>
        <v>0.76900000000000002</v>
      </c>
      <c r="K7814" s="134">
        <f>IF('2-E-Communication'!$R$66="no","",ROUND($I7814,4))</f>
        <v>0.76900000000000002</v>
      </c>
      <c r="L7814" s="134">
        <f>IF('2-E-Communication'!$R$67="no","",ROUND($I7814,4))</f>
        <v>0.76900000000000002</v>
      </c>
      <c r="M7814" s="134">
        <f>IF('2-E-Communication'!$R$68="no","",ROUND($I7814,4))</f>
        <v>0.76900000000000002</v>
      </c>
    </row>
    <row r="7815" spans="9:13" x14ac:dyDescent="0.25">
      <c r="I7815" s="134">
        <f t="shared" si="316"/>
        <v>0.77000000000000057</v>
      </c>
      <c r="J7815" s="134">
        <f>IF('2-E-Communication'!$R$65="no","",ROUND($I7815,4))</f>
        <v>0.77</v>
      </c>
      <c r="K7815" s="134">
        <f>IF('2-E-Communication'!$R$66="no","",ROUND($I7815,4))</f>
        <v>0.77</v>
      </c>
      <c r="L7815" s="134">
        <f>IF('2-E-Communication'!$R$67="no","",ROUND($I7815,4))</f>
        <v>0.77</v>
      </c>
      <c r="M7815" s="134">
        <f>IF('2-E-Communication'!$R$68="no","",ROUND($I7815,4))</f>
        <v>0.77</v>
      </c>
    </row>
    <row r="7816" spans="9:13" x14ac:dyDescent="0.25">
      <c r="I7816" s="134">
        <f t="shared" si="316"/>
        <v>0.77100000000000057</v>
      </c>
      <c r="J7816" s="134">
        <f>IF('2-E-Communication'!$R$65="no","",ROUND($I7816,4))</f>
        <v>0.77100000000000002</v>
      </c>
      <c r="K7816" s="134">
        <f>IF('2-E-Communication'!$R$66="no","",ROUND($I7816,4))</f>
        <v>0.77100000000000002</v>
      </c>
      <c r="L7816" s="134">
        <f>IF('2-E-Communication'!$R$67="no","",ROUND($I7816,4))</f>
        <v>0.77100000000000002</v>
      </c>
      <c r="M7816" s="134">
        <f>IF('2-E-Communication'!$R$68="no","",ROUND($I7816,4))</f>
        <v>0.77100000000000002</v>
      </c>
    </row>
    <row r="7817" spans="9:13" x14ac:dyDescent="0.25">
      <c r="I7817" s="134">
        <f t="shared" si="316"/>
        <v>0.77200000000000057</v>
      </c>
      <c r="J7817" s="134">
        <f>IF('2-E-Communication'!$R$65="no","",ROUND($I7817,4))</f>
        <v>0.77200000000000002</v>
      </c>
      <c r="K7817" s="134">
        <f>IF('2-E-Communication'!$R$66="no","",ROUND($I7817,4))</f>
        <v>0.77200000000000002</v>
      </c>
      <c r="L7817" s="134">
        <f>IF('2-E-Communication'!$R$67="no","",ROUND($I7817,4))</f>
        <v>0.77200000000000002</v>
      </c>
      <c r="M7817" s="134">
        <f>IF('2-E-Communication'!$R$68="no","",ROUND($I7817,4))</f>
        <v>0.77200000000000002</v>
      </c>
    </row>
    <row r="7818" spans="9:13" x14ac:dyDescent="0.25">
      <c r="I7818" s="134">
        <f t="shared" si="316"/>
        <v>0.77300000000000058</v>
      </c>
      <c r="J7818" s="134">
        <f>IF('2-E-Communication'!$R$65="no","",ROUND($I7818,4))</f>
        <v>0.77300000000000002</v>
      </c>
      <c r="K7818" s="134">
        <f>IF('2-E-Communication'!$R$66="no","",ROUND($I7818,4))</f>
        <v>0.77300000000000002</v>
      </c>
      <c r="L7818" s="134">
        <f>IF('2-E-Communication'!$R$67="no","",ROUND($I7818,4))</f>
        <v>0.77300000000000002</v>
      </c>
      <c r="M7818" s="134">
        <f>IF('2-E-Communication'!$R$68="no","",ROUND($I7818,4))</f>
        <v>0.77300000000000002</v>
      </c>
    </row>
    <row r="7819" spans="9:13" x14ac:dyDescent="0.25">
      <c r="I7819" s="134">
        <f t="shared" si="316"/>
        <v>0.77400000000000058</v>
      </c>
      <c r="J7819" s="134">
        <f>IF('2-E-Communication'!$R$65="no","",ROUND($I7819,4))</f>
        <v>0.77400000000000002</v>
      </c>
      <c r="K7819" s="134">
        <f>IF('2-E-Communication'!$R$66="no","",ROUND($I7819,4))</f>
        <v>0.77400000000000002</v>
      </c>
      <c r="L7819" s="134">
        <f>IF('2-E-Communication'!$R$67="no","",ROUND($I7819,4))</f>
        <v>0.77400000000000002</v>
      </c>
      <c r="M7819" s="134">
        <f>IF('2-E-Communication'!$R$68="no","",ROUND($I7819,4))</f>
        <v>0.77400000000000002</v>
      </c>
    </row>
    <row r="7820" spans="9:13" x14ac:dyDescent="0.25">
      <c r="I7820" s="134">
        <f t="shared" si="316"/>
        <v>0.77500000000000058</v>
      </c>
      <c r="J7820" s="134">
        <f>IF('2-E-Communication'!$R$65="no","",ROUND($I7820,4))</f>
        <v>0.77500000000000002</v>
      </c>
      <c r="K7820" s="134">
        <f>IF('2-E-Communication'!$R$66="no","",ROUND($I7820,4))</f>
        <v>0.77500000000000002</v>
      </c>
      <c r="L7820" s="134">
        <f>IF('2-E-Communication'!$R$67="no","",ROUND($I7820,4))</f>
        <v>0.77500000000000002</v>
      </c>
      <c r="M7820" s="134">
        <f>IF('2-E-Communication'!$R$68="no","",ROUND($I7820,4))</f>
        <v>0.77500000000000002</v>
      </c>
    </row>
    <row r="7821" spans="9:13" x14ac:dyDescent="0.25">
      <c r="I7821" s="134">
        <f t="shared" si="316"/>
        <v>0.77600000000000058</v>
      </c>
      <c r="J7821" s="134">
        <f>IF('2-E-Communication'!$R$65="no","",ROUND($I7821,4))</f>
        <v>0.77600000000000002</v>
      </c>
      <c r="K7821" s="134">
        <f>IF('2-E-Communication'!$R$66="no","",ROUND($I7821,4))</f>
        <v>0.77600000000000002</v>
      </c>
      <c r="L7821" s="134">
        <f>IF('2-E-Communication'!$R$67="no","",ROUND($I7821,4))</f>
        <v>0.77600000000000002</v>
      </c>
      <c r="M7821" s="134">
        <f>IF('2-E-Communication'!$R$68="no","",ROUND($I7821,4))</f>
        <v>0.77600000000000002</v>
      </c>
    </row>
    <row r="7822" spans="9:13" x14ac:dyDescent="0.25">
      <c r="I7822" s="134">
        <f t="shared" si="316"/>
        <v>0.77700000000000058</v>
      </c>
      <c r="J7822" s="134">
        <f>IF('2-E-Communication'!$R$65="no","",ROUND($I7822,4))</f>
        <v>0.77700000000000002</v>
      </c>
      <c r="K7822" s="134">
        <f>IF('2-E-Communication'!$R$66="no","",ROUND($I7822,4))</f>
        <v>0.77700000000000002</v>
      </c>
      <c r="L7822" s="134">
        <f>IF('2-E-Communication'!$R$67="no","",ROUND($I7822,4))</f>
        <v>0.77700000000000002</v>
      </c>
      <c r="M7822" s="134">
        <f>IF('2-E-Communication'!$R$68="no","",ROUND($I7822,4))</f>
        <v>0.77700000000000002</v>
      </c>
    </row>
    <row r="7823" spans="9:13" x14ac:dyDescent="0.25">
      <c r="I7823" s="134">
        <f t="shared" si="316"/>
        <v>0.77800000000000058</v>
      </c>
      <c r="J7823" s="134">
        <f>IF('2-E-Communication'!$R$65="no","",ROUND($I7823,4))</f>
        <v>0.77800000000000002</v>
      </c>
      <c r="K7823" s="134">
        <f>IF('2-E-Communication'!$R$66="no","",ROUND($I7823,4))</f>
        <v>0.77800000000000002</v>
      </c>
      <c r="L7823" s="134">
        <f>IF('2-E-Communication'!$R$67="no","",ROUND($I7823,4))</f>
        <v>0.77800000000000002</v>
      </c>
      <c r="M7823" s="134">
        <f>IF('2-E-Communication'!$R$68="no","",ROUND($I7823,4))</f>
        <v>0.77800000000000002</v>
      </c>
    </row>
    <row r="7824" spans="9:13" x14ac:dyDescent="0.25">
      <c r="I7824" s="134">
        <f t="shared" si="316"/>
        <v>0.77900000000000058</v>
      </c>
      <c r="J7824" s="134">
        <f>IF('2-E-Communication'!$R$65="no","",ROUND($I7824,4))</f>
        <v>0.77900000000000003</v>
      </c>
      <c r="K7824" s="134">
        <f>IF('2-E-Communication'!$R$66="no","",ROUND($I7824,4))</f>
        <v>0.77900000000000003</v>
      </c>
      <c r="L7824" s="134">
        <f>IF('2-E-Communication'!$R$67="no","",ROUND($I7824,4))</f>
        <v>0.77900000000000003</v>
      </c>
      <c r="M7824" s="134">
        <f>IF('2-E-Communication'!$R$68="no","",ROUND($I7824,4))</f>
        <v>0.77900000000000003</v>
      </c>
    </row>
    <row r="7825" spans="9:13" x14ac:dyDescent="0.25">
      <c r="I7825" s="134">
        <f t="shared" si="316"/>
        <v>0.78000000000000058</v>
      </c>
      <c r="J7825" s="134">
        <f>IF('2-E-Communication'!$R$65="no","",ROUND($I7825,4))</f>
        <v>0.78</v>
      </c>
      <c r="K7825" s="134">
        <f>IF('2-E-Communication'!$R$66="no","",ROUND($I7825,4))</f>
        <v>0.78</v>
      </c>
      <c r="L7825" s="134">
        <f>IF('2-E-Communication'!$R$67="no","",ROUND($I7825,4))</f>
        <v>0.78</v>
      </c>
      <c r="M7825" s="134">
        <f>IF('2-E-Communication'!$R$68="no","",ROUND($I7825,4))</f>
        <v>0.78</v>
      </c>
    </row>
    <row r="7826" spans="9:13" x14ac:dyDescent="0.25">
      <c r="I7826" s="134">
        <f t="shared" si="316"/>
        <v>0.78100000000000058</v>
      </c>
      <c r="J7826" s="134">
        <f>IF('2-E-Communication'!$R$65="no","",ROUND($I7826,4))</f>
        <v>0.78100000000000003</v>
      </c>
      <c r="K7826" s="134">
        <f>IF('2-E-Communication'!$R$66="no","",ROUND($I7826,4))</f>
        <v>0.78100000000000003</v>
      </c>
      <c r="L7826" s="134">
        <f>IF('2-E-Communication'!$R$67="no","",ROUND($I7826,4))</f>
        <v>0.78100000000000003</v>
      </c>
      <c r="M7826" s="134">
        <f>IF('2-E-Communication'!$R$68="no","",ROUND($I7826,4))</f>
        <v>0.78100000000000003</v>
      </c>
    </row>
    <row r="7827" spans="9:13" x14ac:dyDescent="0.25">
      <c r="I7827" s="134">
        <f t="shared" si="316"/>
        <v>0.78200000000000058</v>
      </c>
      <c r="J7827" s="134">
        <f>IF('2-E-Communication'!$R$65="no","",ROUND($I7827,4))</f>
        <v>0.78200000000000003</v>
      </c>
      <c r="K7827" s="134">
        <f>IF('2-E-Communication'!$R$66="no","",ROUND($I7827,4))</f>
        <v>0.78200000000000003</v>
      </c>
      <c r="L7827" s="134">
        <f>IF('2-E-Communication'!$R$67="no","",ROUND($I7827,4))</f>
        <v>0.78200000000000003</v>
      </c>
      <c r="M7827" s="134">
        <f>IF('2-E-Communication'!$R$68="no","",ROUND($I7827,4))</f>
        <v>0.78200000000000003</v>
      </c>
    </row>
    <row r="7828" spans="9:13" x14ac:dyDescent="0.25">
      <c r="I7828" s="134">
        <f t="shared" si="316"/>
        <v>0.78300000000000058</v>
      </c>
      <c r="J7828" s="134">
        <f>IF('2-E-Communication'!$R$65="no","",ROUND($I7828,4))</f>
        <v>0.78300000000000003</v>
      </c>
      <c r="K7828" s="134">
        <f>IF('2-E-Communication'!$R$66="no","",ROUND($I7828,4))</f>
        <v>0.78300000000000003</v>
      </c>
      <c r="L7828" s="134">
        <f>IF('2-E-Communication'!$R$67="no","",ROUND($I7828,4))</f>
        <v>0.78300000000000003</v>
      </c>
      <c r="M7828" s="134">
        <f>IF('2-E-Communication'!$R$68="no","",ROUND($I7828,4))</f>
        <v>0.78300000000000003</v>
      </c>
    </row>
    <row r="7829" spans="9:13" x14ac:dyDescent="0.25">
      <c r="I7829" s="134">
        <f t="shared" si="316"/>
        <v>0.78400000000000059</v>
      </c>
      <c r="J7829" s="134">
        <f>IF('2-E-Communication'!$R$65="no","",ROUND($I7829,4))</f>
        <v>0.78400000000000003</v>
      </c>
      <c r="K7829" s="134">
        <f>IF('2-E-Communication'!$R$66="no","",ROUND($I7829,4))</f>
        <v>0.78400000000000003</v>
      </c>
      <c r="L7829" s="134">
        <f>IF('2-E-Communication'!$R$67="no","",ROUND($I7829,4))</f>
        <v>0.78400000000000003</v>
      </c>
      <c r="M7829" s="134">
        <f>IF('2-E-Communication'!$R$68="no","",ROUND($I7829,4))</f>
        <v>0.78400000000000003</v>
      </c>
    </row>
    <row r="7830" spans="9:13" x14ac:dyDescent="0.25">
      <c r="I7830" s="134">
        <f t="shared" si="316"/>
        <v>0.78500000000000059</v>
      </c>
      <c r="J7830" s="134">
        <f>IF('2-E-Communication'!$R$65="no","",ROUND($I7830,4))</f>
        <v>0.78500000000000003</v>
      </c>
      <c r="K7830" s="134">
        <f>IF('2-E-Communication'!$R$66="no","",ROUND($I7830,4))</f>
        <v>0.78500000000000003</v>
      </c>
      <c r="L7830" s="134">
        <f>IF('2-E-Communication'!$R$67="no","",ROUND($I7830,4))</f>
        <v>0.78500000000000003</v>
      </c>
      <c r="M7830" s="134">
        <f>IF('2-E-Communication'!$R$68="no","",ROUND($I7830,4))</f>
        <v>0.78500000000000003</v>
      </c>
    </row>
    <row r="7831" spans="9:13" x14ac:dyDescent="0.25">
      <c r="I7831" s="134">
        <f t="shared" si="316"/>
        <v>0.78600000000000059</v>
      </c>
      <c r="J7831" s="134">
        <f>IF('2-E-Communication'!$R$65="no","",ROUND($I7831,4))</f>
        <v>0.78600000000000003</v>
      </c>
      <c r="K7831" s="134">
        <f>IF('2-E-Communication'!$R$66="no","",ROUND($I7831,4))</f>
        <v>0.78600000000000003</v>
      </c>
      <c r="L7831" s="134">
        <f>IF('2-E-Communication'!$R$67="no","",ROUND($I7831,4))</f>
        <v>0.78600000000000003</v>
      </c>
      <c r="M7831" s="134">
        <f>IF('2-E-Communication'!$R$68="no","",ROUND($I7831,4))</f>
        <v>0.78600000000000003</v>
      </c>
    </row>
    <row r="7832" spans="9:13" x14ac:dyDescent="0.25">
      <c r="I7832" s="134">
        <f t="shared" si="316"/>
        <v>0.78700000000000059</v>
      </c>
      <c r="J7832" s="134">
        <f>IF('2-E-Communication'!$R$65="no","",ROUND($I7832,4))</f>
        <v>0.78700000000000003</v>
      </c>
      <c r="K7832" s="134">
        <f>IF('2-E-Communication'!$R$66="no","",ROUND($I7832,4))</f>
        <v>0.78700000000000003</v>
      </c>
      <c r="L7832" s="134">
        <f>IF('2-E-Communication'!$R$67="no","",ROUND($I7832,4))</f>
        <v>0.78700000000000003</v>
      </c>
      <c r="M7832" s="134">
        <f>IF('2-E-Communication'!$R$68="no","",ROUND($I7832,4))</f>
        <v>0.78700000000000003</v>
      </c>
    </row>
    <row r="7833" spans="9:13" x14ac:dyDescent="0.25">
      <c r="I7833" s="134">
        <f t="shared" si="316"/>
        <v>0.78800000000000059</v>
      </c>
      <c r="J7833" s="134">
        <f>IF('2-E-Communication'!$R$65="no","",ROUND($I7833,4))</f>
        <v>0.78800000000000003</v>
      </c>
      <c r="K7833" s="134">
        <f>IF('2-E-Communication'!$R$66="no","",ROUND($I7833,4))</f>
        <v>0.78800000000000003</v>
      </c>
      <c r="L7833" s="134">
        <f>IF('2-E-Communication'!$R$67="no","",ROUND($I7833,4))</f>
        <v>0.78800000000000003</v>
      </c>
      <c r="M7833" s="134">
        <f>IF('2-E-Communication'!$R$68="no","",ROUND($I7833,4))</f>
        <v>0.78800000000000003</v>
      </c>
    </row>
    <row r="7834" spans="9:13" x14ac:dyDescent="0.25">
      <c r="I7834" s="134">
        <f t="shared" si="316"/>
        <v>0.78900000000000059</v>
      </c>
      <c r="J7834" s="134">
        <f>IF('2-E-Communication'!$R$65="no","",ROUND($I7834,4))</f>
        <v>0.78900000000000003</v>
      </c>
      <c r="K7834" s="134">
        <f>IF('2-E-Communication'!$R$66="no","",ROUND($I7834,4))</f>
        <v>0.78900000000000003</v>
      </c>
      <c r="L7834" s="134">
        <f>IF('2-E-Communication'!$R$67="no","",ROUND($I7834,4))</f>
        <v>0.78900000000000003</v>
      </c>
      <c r="M7834" s="134">
        <f>IF('2-E-Communication'!$R$68="no","",ROUND($I7834,4))</f>
        <v>0.78900000000000003</v>
      </c>
    </row>
    <row r="7835" spans="9:13" x14ac:dyDescent="0.25">
      <c r="I7835" s="134">
        <f t="shared" si="316"/>
        <v>0.79000000000000059</v>
      </c>
      <c r="J7835" s="134">
        <f>IF('2-E-Communication'!$R$65="no","",ROUND($I7835,4))</f>
        <v>0.79</v>
      </c>
      <c r="K7835" s="134">
        <f>IF('2-E-Communication'!$R$66="no","",ROUND($I7835,4))</f>
        <v>0.79</v>
      </c>
      <c r="L7835" s="134">
        <f>IF('2-E-Communication'!$R$67="no","",ROUND($I7835,4))</f>
        <v>0.79</v>
      </c>
      <c r="M7835" s="134">
        <f>IF('2-E-Communication'!$R$68="no","",ROUND($I7835,4))</f>
        <v>0.79</v>
      </c>
    </row>
    <row r="7836" spans="9:13" x14ac:dyDescent="0.25">
      <c r="I7836" s="134">
        <f t="shared" si="316"/>
        <v>0.79100000000000059</v>
      </c>
      <c r="J7836" s="134">
        <f>IF('2-E-Communication'!$R$65="no","",ROUND($I7836,4))</f>
        <v>0.79100000000000004</v>
      </c>
      <c r="K7836" s="134">
        <f>IF('2-E-Communication'!$R$66="no","",ROUND($I7836,4))</f>
        <v>0.79100000000000004</v>
      </c>
      <c r="L7836" s="134">
        <f>IF('2-E-Communication'!$R$67="no","",ROUND($I7836,4))</f>
        <v>0.79100000000000004</v>
      </c>
      <c r="M7836" s="134">
        <f>IF('2-E-Communication'!$R$68="no","",ROUND($I7836,4))</f>
        <v>0.79100000000000004</v>
      </c>
    </row>
    <row r="7837" spans="9:13" x14ac:dyDescent="0.25">
      <c r="I7837" s="134">
        <f t="shared" si="316"/>
        <v>0.79200000000000059</v>
      </c>
      <c r="J7837" s="134">
        <f>IF('2-E-Communication'!$R$65="no","",ROUND($I7837,4))</f>
        <v>0.79200000000000004</v>
      </c>
      <c r="K7837" s="134">
        <f>IF('2-E-Communication'!$R$66="no","",ROUND($I7837,4))</f>
        <v>0.79200000000000004</v>
      </c>
      <c r="L7837" s="134">
        <f>IF('2-E-Communication'!$R$67="no","",ROUND($I7837,4))</f>
        <v>0.79200000000000004</v>
      </c>
      <c r="M7837" s="134">
        <f>IF('2-E-Communication'!$R$68="no","",ROUND($I7837,4))</f>
        <v>0.79200000000000004</v>
      </c>
    </row>
    <row r="7838" spans="9:13" x14ac:dyDescent="0.25">
      <c r="I7838" s="134">
        <f t="shared" si="316"/>
        <v>0.79300000000000059</v>
      </c>
      <c r="J7838" s="134">
        <f>IF('2-E-Communication'!$R$65="no","",ROUND($I7838,4))</f>
        <v>0.79300000000000004</v>
      </c>
      <c r="K7838" s="134">
        <f>IF('2-E-Communication'!$R$66="no","",ROUND($I7838,4))</f>
        <v>0.79300000000000004</v>
      </c>
      <c r="L7838" s="134">
        <f>IF('2-E-Communication'!$R$67="no","",ROUND($I7838,4))</f>
        <v>0.79300000000000004</v>
      </c>
      <c r="M7838" s="134">
        <f>IF('2-E-Communication'!$R$68="no","",ROUND($I7838,4))</f>
        <v>0.79300000000000004</v>
      </c>
    </row>
    <row r="7839" spans="9:13" x14ac:dyDescent="0.25">
      <c r="I7839" s="134">
        <f t="shared" si="316"/>
        <v>0.79400000000000059</v>
      </c>
      <c r="J7839" s="134">
        <f>IF('2-E-Communication'!$R$65="no","",ROUND($I7839,4))</f>
        <v>0.79400000000000004</v>
      </c>
      <c r="K7839" s="134">
        <f>IF('2-E-Communication'!$R$66="no","",ROUND($I7839,4))</f>
        <v>0.79400000000000004</v>
      </c>
      <c r="L7839" s="134">
        <f>IF('2-E-Communication'!$R$67="no","",ROUND($I7839,4))</f>
        <v>0.79400000000000004</v>
      </c>
      <c r="M7839" s="134">
        <f>IF('2-E-Communication'!$R$68="no","",ROUND($I7839,4))</f>
        <v>0.79400000000000004</v>
      </c>
    </row>
    <row r="7840" spans="9:13" x14ac:dyDescent="0.25">
      <c r="I7840" s="134">
        <f t="shared" si="316"/>
        <v>0.7950000000000006</v>
      </c>
      <c r="J7840" s="134">
        <f>IF('2-E-Communication'!$R$65="no","",ROUND($I7840,4))</f>
        <v>0.79500000000000004</v>
      </c>
      <c r="K7840" s="134">
        <f>IF('2-E-Communication'!$R$66="no","",ROUND($I7840,4))</f>
        <v>0.79500000000000004</v>
      </c>
      <c r="L7840" s="134">
        <f>IF('2-E-Communication'!$R$67="no","",ROUND($I7840,4))</f>
        <v>0.79500000000000004</v>
      </c>
      <c r="M7840" s="134">
        <f>IF('2-E-Communication'!$R$68="no","",ROUND($I7840,4))</f>
        <v>0.79500000000000004</v>
      </c>
    </row>
    <row r="7841" spans="9:13" x14ac:dyDescent="0.25">
      <c r="I7841" s="134">
        <f t="shared" si="316"/>
        <v>0.7960000000000006</v>
      </c>
      <c r="J7841" s="134">
        <f>IF('2-E-Communication'!$R$65="no","",ROUND($I7841,4))</f>
        <v>0.79600000000000004</v>
      </c>
      <c r="K7841" s="134">
        <f>IF('2-E-Communication'!$R$66="no","",ROUND($I7841,4))</f>
        <v>0.79600000000000004</v>
      </c>
      <c r="L7841" s="134">
        <f>IF('2-E-Communication'!$R$67="no","",ROUND($I7841,4))</f>
        <v>0.79600000000000004</v>
      </c>
      <c r="M7841" s="134">
        <f>IF('2-E-Communication'!$R$68="no","",ROUND($I7841,4))</f>
        <v>0.79600000000000004</v>
      </c>
    </row>
    <row r="7842" spans="9:13" x14ac:dyDescent="0.25">
      <c r="I7842" s="134">
        <f t="shared" si="316"/>
        <v>0.7970000000000006</v>
      </c>
      <c r="J7842" s="134">
        <f>IF('2-E-Communication'!$R$65="no","",ROUND($I7842,4))</f>
        <v>0.79700000000000004</v>
      </c>
      <c r="K7842" s="134">
        <f>IF('2-E-Communication'!$R$66="no","",ROUND($I7842,4))</f>
        <v>0.79700000000000004</v>
      </c>
      <c r="L7842" s="134">
        <f>IF('2-E-Communication'!$R$67="no","",ROUND($I7842,4))</f>
        <v>0.79700000000000004</v>
      </c>
      <c r="M7842" s="134">
        <f>IF('2-E-Communication'!$R$68="no","",ROUND($I7842,4))</f>
        <v>0.79700000000000004</v>
      </c>
    </row>
    <row r="7843" spans="9:13" x14ac:dyDescent="0.25">
      <c r="I7843" s="134">
        <f t="shared" si="316"/>
        <v>0.7980000000000006</v>
      </c>
      <c r="J7843" s="134">
        <f>IF('2-E-Communication'!$R$65="no","",ROUND($I7843,4))</f>
        <v>0.79800000000000004</v>
      </c>
      <c r="K7843" s="134">
        <f>IF('2-E-Communication'!$R$66="no","",ROUND($I7843,4))</f>
        <v>0.79800000000000004</v>
      </c>
      <c r="L7843" s="134">
        <f>IF('2-E-Communication'!$R$67="no","",ROUND($I7843,4))</f>
        <v>0.79800000000000004</v>
      </c>
      <c r="M7843" s="134">
        <f>IF('2-E-Communication'!$R$68="no","",ROUND($I7843,4))</f>
        <v>0.79800000000000004</v>
      </c>
    </row>
    <row r="7844" spans="9:13" x14ac:dyDescent="0.25">
      <c r="I7844" s="134">
        <f t="shared" si="316"/>
        <v>0.7990000000000006</v>
      </c>
      <c r="J7844" s="134">
        <f>IF('2-E-Communication'!$R$65="no","",ROUND($I7844,4))</f>
        <v>0.79900000000000004</v>
      </c>
      <c r="K7844" s="134">
        <f>IF('2-E-Communication'!$R$66="no","",ROUND($I7844,4))</f>
        <v>0.79900000000000004</v>
      </c>
      <c r="L7844" s="134">
        <f>IF('2-E-Communication'!$R$67="no","",ROUND($I7844,4))</f>
        <v>0.79900000000000004</v>
      </c>
      <c r="M7844" s="134">
        <f>IF('2-E-Communication'!$R$68="no","",ROUND($I7844,4))</f>
        <v>0.79900000000000004</v>
      </c>
    </row>
    <row r="7845" spans="9:13" x14ac:dyDescent="0.25">
      <c r="I7845" s="134">
        <f t="shared" si="316"/>
        <v>0.8000000000000006</v>
      </c>
      <c r="J7845" s="134">
        <f>IF('2-E-Communication'!$R$65="no","",ROUND($I7845,4))</f>
        <v>0.8</v>
      </c>
      <c r="K7845" s="134">
        <f>IF('2-E-Communication'!$R$66="no","",ROUND($I7845,4))</f>
        <v>0.8</v>
      </c>
      <c r="L7845" s="134">
        <f>IF('2-E-Communication'!$R$67="no","",ROUND($I7845,4))</f>
        <v>0.8</v>
      </c>
      <c r="M7845" s="134">
        <f>IF('2-E-Communication'!$R$68="no","",ROUND($I7845,4))</f>
        <v>0.8</v>
      </c>
    </row>
    <row r="7846" spans="9:13" x14ac:dyDescent="0.25">
      <c r="I7846" s="134">
        <f t="shared" si="316"/>
        <v>0.8010000000000006</v>
      </c>
      <c r="J7846" s="134">
        <f>IF('2-E-Communication'!$R$65="no","",ROUND($I7846,4))</f>
        <v>0.80100000000000005</v>
      </c>
      <c r="K7846" s="134">
        <f>IF('2-E-Communication'!$R$66="no","",ROUND($I7846,4))</f>
        <v>0.80100000000000005</v>
      </c>
      <c r="L7846" s="134">
        <f>IF('2-E-Communication'!$R$67="no","",ROUND($I7846,4))</f>
        <v>0.80100000000000005</v>
      </c>
      <c r="M7846" s="134">
        <f>IF('2-E-Communication'!$R$68="no","",ROUND($I7846,4))</f>
        <v>0.80100000000000005</v>
      </c>
    </row>
    <row r="7847" spans="9:13" x14ac:dyDescent="0.25">
      <c r="I7847" s="134">
        <f t="shared" si="316"/>
        <v>0.8020000000000006</v>
      </c>
      <c r="J7847" s="134">
        <f>IF('2-E-Communication'!$R$65="no","",ROUND($I7847,4))</f>
        <v>0.80200000000000005</v>
      </c>
      <c r="K7847" s="134">
        <f>IF('2-E-Communication'!$R$66="no","",ROUND($I7847,4))</f>
        <v>0.80200000000000005</v>
      </c>
      <c r="L7847" s="134">
        <f>IF('2-E-Communication'!$R$67="no","",ROUND($I7847,4))</f>
        <v>0.80200000000000005</v>
      </c>
      <c r="M7847" s="134">
        <f>IF('2-E-Communication'!$R$68="no","",ROUND($I7847,4))</f>
        <v>0.80200000000000005</v>
      </c>
    </row>
    <row r="7848" spans="9:13" x14ac:dyDescent="0.25">
      <c r="I7848" s="134">
        <f t="shared" si="316"/>
        <v>0.8030000000000006</v>
      </c>
      <c r="J7848" s="134">
        <f>IF('2-E-Communication'!$R$65="no","",ROUND($I7848,4))</f>
        <v>0.80300000000000005</v>
      </c>
      <c r="K7848" s="134">
        <f>IF('2-E-Communication'!$R$66="no","",ROUND($I7848,4))</f>
        <v>0.80300000000000005</v>
      </c>
      <c r="L7848" s="134">
        <f>IF('2-E-Communication'!$R$67="no","",ROUND($I7848,4))</f>
        <v>0.80300000000000005</v>
      </c>
      <c r="M7848" s="134">
        <f>IF('2-E-Communication'!$R$68="no","",ROUND($I7848,4))</f>
        <v>0.80300000000000005</v>
      </c>
    </row>
    <row r="7849" spans="9:13" x14ac:dyDescent="0.25">
      <c r="I7849" s="134">
        <f t="shared" si="316"/>
        <v>0.8040000000000006</v>
      </c>
      <c r="J7849" s="134">
        <f>IF('2-E-Communication'!$R$65="no","",ROUND($I7849,4))</f>
        <v>0.80400000000000005</v>
      </c>
      <c r="K7849" s="134">
        <f>IF('2-E-Communication'!$R$66="no","",ROUND($I7849,4))</f>
        <v>0.80400000000000005</v>
      </c>
      <c r="L7849" s="134">
        <f>IF('2-E-Communication'!$R$67="no","",ROUND($I7849,4))</f>
        <v>0.80400000000000005</v>
      </c>
      <c r="M7849" s="134">
        <f>IF('2-E-Communication'!$R$68="no","",ROUND($I7849,4))</f>
        <v>0.80400000000000005</v>
      </c>
    </row>
    <row r="7850" spans="9:13" x14ac:dyDescent="0.25">
      <c r="I7850" s="134">
        <f t="shared" si="316"/>
        <v>0.8050000000000006</v>
      </c>
      <c r="J7850" s="134">
        <f>IF('2-E-Communication'!$R$65="no","",ROUND($I7850,4))</f>
        <v>0.80500000000000005</v>
      </c>
      <c r="K7850" s="134">
        <f>IF('2-E-Communication'!$R$66="no","",ROUND($I7850,4))</f>
        <v>0.80500000000000005</v>
      </c>
      <c r="L7850" s="134">
        <f>IF('2-E-Communication'!$R$67="no","",ROUND($I7850,4))</f>
        <v>0.80500000000000005</v>
      </c>
      <c r="M7850" s="134">
        <f>IF('2-E-Communication'!$R$68="no","",ROUND($I7850,4))</f>
        <v>0.80500000000000005</v>
      </c>
    </row>
    <row r="7851" spans="9:13" x14ac:dyDescent="0.25">
      <c r="I7851" s="134">
        <f t="shared" si="316"/>
        <v>0.8060000000000006</v>
      </c>
      <c r="J7851" s="134">
        <f>IF('2-E-Communication'!$R$65="no","",ROUND($I7851,4))</f>
        <v>0.80600000000000005</v>
      </c>
      <c r="K7851" s="134">
        <f>IF('2-E-Communication'!$R$66="no","",ROUND($I7851,4))</f>
        <v>0.80600000000000005</v>
      </c>
      <c r="L7851" s="134">
        <f>IF('2-E-Communication'!$R$67="no","",ROUND($I7851,4))</f>
        <v>0.80600000000000005</v>
      </c>
      <c r="M7851" s="134">
        <f>IF('2-E-Communication'!$R$68="no","",ROUND($I7851,4))</f>
        <v>0.80600000000000005</v>
      </c>
    </row>
    <row r="7852" spans="9:13" x14ac:dyDescent="0.25">
      <c r="I7852" s="134">
        <f t="shared" si="316"/>
        <v>0.80700000000000061</v>
      </c>
      <c r="J7852" s="134">
        <f>IF('2-E-Communication'!$R$65="no","",ROUND($I7852,4))</f>
        <v>0.80700000000000005</v>
      </c>
      <c r="K7852" s="134">
        <f>IF('2-E-Communication'!$R$66="no","",ROUND($I7852,4))</f>
        <v>0.80700000000000005</v>
      </c>
      <c r="L7852" s="134">
        <f>IF('2-E-Communication'!$R$67="no","",ROUND($I7852,4))</f>
        <v>0.80700000000000005</v>
      </c>
      <c r="M7852" s="134">
        <f>IF('2-E-Communication'!$R$68="no","",ROUND($I7852,4))</f>
        <v>0.80700000000000005</v>
      </c>
    </row>
    <row r="7853" spans="9:13" x14ac:dyDescent="0.25">
      <c r="I7853" s="134">
        <f t="shared" si="316"/>
        <v>0.80800000000000061</v>
      </c>
      <c r="J7853" s="134">
        <f>IF('2-E-Communication'!$R$65="no","",ROUND($I7853,4))</f>
        <v>0.80800000000000005</v>
      </c>
      <c r="K7853" s="134">
        <f>IF('2-E-Communication'!$R$66="no","",ROUND($I7853,4))</f>
        <v>0.80800000000000005</v>
      </c>
      <c r="L7853" s="134">
        <f>IF('2-E-Communication'!$R$67="no","",ROUND($I7853,4))</f>
        <v>0.80800000000000005</v>
      </c>
      <c r="M7853" s="134">
        <f>IF('2-E-Communication'!$R$68="no","",ROUND($I7853,4))</f>
        <v>0.80800000000000005</v>
      </c>
    </row>
    <row r="7854" spans="9:13" x14ac:dyDescent="0.25">
      <c r="I7854" s="134">
        <f t="shared" si="316"/>
        <v>0.80900000000000061</v>
      </c>
      <c r="J7854" s="134">
        <f>IF('2-E-Communication'!$R$65="no","",ROUND($I7854,4))</f>
        <v>0.80900000000000005</v>
      </c>
      <c r="K7854" s="134">
        <f>IF('2-E-Communication'!$R$66="no","",ROUND($I7854,4))</f>
        <v>0.80900000000000005</v>
      </c>
      <c r="L7854" s="134">
        <f>IF('2-E-Communication'!$R$67="no","",ROUND($I7854,4))</f>
        <v>0.80900000000000005</v>
      </c>
      <c r="M7854" s="134">
        <f>IF('2-E-Communication'!$R$68="no","",ROUND($I7854,4))</f>
        <v>0.80900000000000005</v>
      </c>
    </row>
    <row r="7855" spans="9:13" x14ac:dyDescent="0.25">
      <c r="I7855" s="134">
        <f t="shared" si="316"/>
        <v>0.81000000000000061</v>
      </c>
      <c r="J7855" s="134">
        <f>IF('2-E-Communication'!$R$65="no","",ROUND($I7855,4))</f>
        <v>0.81</v>
      </c>
      <c r="K7855" s="134">
        <f>IF('2-E-Communication'!$R$66="no","",ROUND($I7855,4))</f>
        <v>0.81</v>
      </c>
      <c r="L7855" s="134">
        <f>IF('2-E-Communication'!$R$67="no","",ROUND($I7855,4))</f>
        <v>0.81</v>
      </c>
      <c r="M7855" s="134">
        <f>IF('2-E-Communication'!$R$68="no","",ROUND($I7855,4))</f>
        <v>0.81</v>
      </c>
    </row>
    <row r="7856" spans="9:13" x14ac:dyDescent="0.25">
      <c r="I7856" s="134">
        <f t="shared" si="316"/>
        <v>0.81100000000000061</v>
      </c>
      <c r="J7856" s="134">
        <f>IF('2-E-Communication'!$R$65="no","",ROUND($I7856,4))</f>
        <v>0.81100000000000005</v>
      </c>
      <c r="K7856" s="134">
        <f>IF('2-E-Communication'!$R$66="no","",ROUND($I7856,4))</f>
        <v>0.81100000000000005</v>
      </c>
      <c r="L7856" s="134">
        <f>IF('2-E-Communication'!$R$67="no","",ROUND($I7856,4))</f>
        <v>0.81100000000000005</v>
      </c>
      <c r="M7856" s="134">
        <f>IF('2-E-Communication'!$R$68="no","",ROUND($I7856,4))</f>
        <v>0.81100000000000005</v>
      </c>
    </row>
    <row r="7857" spans="9:13" x14ac:dyDescent="0.25">
      <c r="I7857" s="134">
        <f t="shared" si="316"/>
        <v>0.81200000000000061</v>
      </c>
      <c r="J7857" s="134">
        <f>IF('2-E-Communication'!$R$65="no","",ROUND($I7857,4))</f>
        <v>0.81200000000000006</v>
      </c>
      <c r="K7857" s="134">
        <f>IF('2-E-Communication'!$R$66="no","",ROUND($I7857,4))</f>
        <v>0.81200000000000006</v>
      </c>
      <c r="L7857" s="134">
        <f>IF('2-E-Communication'!$R$67="no","",ROUND($I7857,4))</f>
        <v>0.81200000000000006</v>
      </c>
      <c r="M7857" s="134">
        <f>IF('2-E-Communication'!$R$68="no","",ROUND($I7857,4))</f>
        <v>0.81200000000000006</v>
      </c>
    </row>
    <row r="7858" spans="9:13" x14ac:dyDescent="0.25">
      <c r="I7858" s="134">
        <f t="shared" si="316"/>
        <v>0.81300000000000061</v>
      </c>
      <c r="J7858" s="134">
        <f>IF('2-E-Communication'!$R$65="no","",ROUND($I7858,4))</f>
        <v>0.81299999999999994</v>
      </c>
      <c r="K7858" s="134">
        <f>IF('2-E-Communication'!$R$66="no","",ROUND($I7858,4))</f>
        <v>0.81299999999999994</v>
      </c>
      <c r="L7858" s="134">
        <f>IF('2-E-Communication'!$R$67="no","",ROUND($I7858,4))</f>
        <v>0.81299999999999994</v>
      </c>
      <c r="M7858" s="134">
        <f>IF('2-E-Communication'!$R$68="no","",ROUND($I7858,4))</f>
        <v>0.81299999999999994</v>
      </c>
    </row>
    <row r="7859" spans="9:13" x14ac:dyDescent="0.25">
      <c r="I7859" s="134">
        <f t="shared" si="316"/>
        <v>0.81400000000000061</v>
      </c>
      <c r="J7859" s="134">
        <f>IF('2-E-Communication'!$R$65="no","",ROUND($I7859,4))</f>
        <v>0.81399999999999995</v>
      </c>
      <c r="K7859" s="134">
        <f>IF('2-E-Communication'!$R$66="no","",ROUND($I7859,4))</f>
        <v>0.81399999999999995</v>
      </c>
      <c r="L7859" s="134">
        <f>IF('2-E-Communication'!$R$67="no","",ROUND($I7859,4))</f>
        <v>0.81399999999999995</v>
      </c>
      <c r="M7859" s="134">
        <f>IF('2-E-Communication'!$R$68="no","",ROUND($I7859,4))</f>
        <v>0.81399999999999995</v>
      </c>
    </row>
    <row r="7860" spans="9:13" x14ac:dyDescent="0.25">
      <c r="I7860" s="134">
        <f t="shared" si="316"/>
        <v>0.81500000000000061</v>
      </c>
      <c r="J7860" s="134">
        <f>IF('2-E-Communication'!$R$65="no","",ROUND($I7860,4))</f>
        <v>0.81499999999999995</v>
      </c>
      <c r="K7860" s="134">
        <f>IF('2-E-Communication'!$R$66="no","",ROUND($I7860,4))</f>
        <v>0.81499999999999995</v>
      </c>
      <c r="L7860" s="134">
        <f>IF('2-E-Communication'!$R$67="no","",ROUND($I7860,4))</f>
        <v>0.81499999999999995</v>
      </c>
      <c r="M7860" s="134">
        <f>IF('2-E-Communication'!$R$68="no","",ROUND($I7860,4))</f>
        <v>0.81499999999999995</v>
      </c>
    </row>
    <row r="7861" spans="9:13" x14ac:dyDescent="0.25">
      <c r="I7861" s="134">
        <f t="shared" si="316"/>
        <v>0.81600000000000061</v>
      </c>
      <c r="J7861" s="134">
        <f>IF('2-E-Communication'!$R$65="no","",ROUND($I7861,4))</f>
        <v>0.81599999999999995</v>
      </c>
      <c r="K7861" s="134">
        <f>IF('2-E-Communication'!$R$66="no","",ROUND($I7861,4))</f>
        <v>0.81599999999999995</v>
      </c>
      <c r="L7861" s="134">
        <f>IF('2-E-Communication'!$R$67="no","",ROUND($I7861,4))</f>
        <v>0.81599999999999995</v>
      </c>
      <c r="M7861" s="134">
        <f>IF('2-E-Communication'!$R$68="no","",ROUND($I7861,4))</f>
        <v>0.81599999999999995</v>
      </c>
    </row>
    <row r="7862" spans="9:13" x14ac:dyDescent="0.25">
      <c r="I7862" s="134">
        <f t="shared" si="316"/>
        <v>0.81700000000000061</v>
      </c>
      <c r="J7862" s="134">
        <f>IF('2-E-Communication'!$R$65="no","",ROUND($I7862,4))</f>
        <v>0.81699999999999995</v>
      </c>
      <c r="K7862" s="134">
        <f>IF('2-E-Communication'!$R$66="no","",ROUND($I7862,4))</f>
        <v>0.81699999999999995</v>
      </c>
      <c r="L7862" s="134">
        <f>IF('2-E-Communication'!$R$67="no","",ROUND($I7862,4))</f>
        <v>0.81699999999999995</v>
      </c>
      <c r="M7862" s="134">
        <f>IF('2-E-Communication'!$R$68="no","",ROUND($I7862,4))</f>
        <v>0.81699999999999995</v>
      </c>
    </row>
    <row r="7863" spans="9:13" x14ac:dyDescent="0.25">
      <c r="I7863" s="134">
        <f t="shared" si="316"/>
        <v>0.81800000000000062</v>
      </c>
      <c r="J7863" s="134">
        <f>IF('2-E-Communication'!$R$65="no","",ROUND($I7863,4))</f>
        <v>0.81799999999999995</v>
      </c>
      <c r="K7863" s="134">
        <f>IF('2-E-Communication'!$R$66="no","",ROUND($I7863,4))</f>
        <v>0.81799999999999995</v>
      </c>
      <c r="L7863" s="134">
        <f>IF('2-E-Communication'!$R$67="no","",ROUND($I7863,4))</f>
        <v>0.81799999999999995</v>
      </c>
      <c r="M7863" s="134">
        <f>IF('2-E-Communication'!$R$68="no","",ROUND($I7863,4))</f>
        <v>0.81799999999999995</v>
      </c>
    </row>
    <row r="7864" spans="9:13" x14ac:dyDescent="0.25">
      <c r="I7864" s="134">
        <f t="shared" si="316"/>
        <v>0.81900000000000062</v>
      </c>
      <c r="J7864" s="134">
        <f>IF('2-E-Communication'!$R$65="no","",ROUND($I7864,4))</f>
        <v>0.81899999999999995</v>
      </c>
      <c r="K7864" s="134">
        <f>IF('2-E-Communication'!$R$66="no","",ROUND($I7864,4))</f>
        <v>0.81899999999999995</v>
      </c>
      <c r="L7864" s="134">
        <f>IF('2-E-Communication'!$R$67="no","",ROUND($I7864,4))</f>
        <v>0.81899999999999995</v>
      </c>
      <c r="M7864" s="134">
        <f>IF('2-E-Communication'!$R$68="no","",ROUND($I7864,4))</f>
        <v>0.81899999999999995</v>
      </c>
    </row>
    <row r="7865" spans="9:13" x14ac:dyDescent="0.25">
      <c r="I7865" s="134">
        <f t="shared" si="316"/>
        <v>0.82000000000000062</v>
      </c>
      <c r="J7865" s="134">
        <f>IF('2-E-Communication'!$R$65="no","",ROUND($I7865,4))</f>
        <v>0.82</v>
      </c>
      <c r="K7865" s="134">
        <f>IF('2-E-Communication'!$R$66="no","",ROUND($I7865,4))</f>
        <v>0.82</v>
      </c>
      <c r="L7865" s="134">
        <f>IF('2-E-Communication'!$R$67="no","",ROUND($I7865,4))</f>
        <v>0.82</v>
      </c>
      <c r="M7865" s="134">
        <f>IF('2-E-Communication'!$R$68="no","",ROUND($I7865,4))</f>
        <v>0.82</v>
      </c>
    </row>
    <row r="7866" spans="9:13" x14ac:dyDescent="0.25">
      <c r="I7866" s="134">
        <f t="shared" si="316"/>
        <v>0.82100000000000062</v>
      </c>
      <c r="J7866" s="134">
        <f>IF('2-E-Communication'!$R$65="no","",ROUND($I7866,4))</f>
        <v>0.82099999999999995</v>
      </c>
      <c r="K7866" s="134">
        <f>IF('2-E-Communication'!$R$66="no","",ROUND($I7866,4))</f>
        <v>0.82099999999999995</v>
      </c>
      <c r="L7866" s="134">
        <f>IF('2-E-Communication'!$R$67="no","",ROUND($I7866,4))</f>
        <v>0.82099999999999995</v>
      </c>
      <c r="M7866" s="134">
        <f>IF('2-E-Communication'!$R$68="no","",ROUND($I7866,4))</f>
        <v>0.82099999999999995</v>
      </c>
    </row>
    <row r="7867" spans="9:13" x14ac:dyDescent="0.25">
      <c r="I7867" s="134">
        <f t="shared" si="316"/>
        <v>0.82200000000000062</v>
      </c>
      <c r="J7867" s="134">
        <f>IF('2-E-Communication'!$R$65="no","",ROUND($I7867,4))</f>
        <v>0.82199999999999995</v>
      </c>
      <c r="K7867" s="134">
        <f>IF('2-E-Communication'!$R$66="no","",ROUND($I7867,4))</f>
        <v>0.82199999999999995</v>
      </c>
      <c r="L7867" s="134">
        <f>IF('2-E-Communication'!$R$67="no","",ROUND($I7867,4))</f>
        <v>0.82199999999999995</v>
      </c>
      <c r="M7867" s="134">
        <f>IF('2-E-Communication'!$R$68="no","",ROUND($I7867,4))</f>
        <v>0.82199999999999995</v>
      </c>
    </row>
    <row r="7868" spans="9:13" x14ac:dyDescent="0.25">
      <c r="I7868" s="134">
        <f t="shared" si="316"/>
        <v>0.82300000000000062</v>
      </c>
      <c r="J7868" s="134">
        <f>IF('2-E-Communication'!$R$65="no","",ROUND($I7868,4))</f>
        <v>0.82299999999999995</v>
      </c>
      <c r="K7868" s="134">
        <f>IF('2-E-Communication'!$R$66="no","",ROUND($I7868,4))</f>
        <v>0.82299999999999995</v>
      </c>
      <c r="L7868" s="134">
        <f>IF('2-E-Communication'!$R$67="no","",ROUND($I7868,4))</f>
        <v>0.82299999999999995</v>
      </c>
      <c r="M7868" s="134">
        <f>IF('2-E-Communication'!$R$68="no","",ROUND($I7868,4))</f>
        <v>0.82299999999999995</v>
      </c>
    </row>
    <row r="7869" spans="9:13" x14ac:dyDescent="0.25">
      <c r="I7869" s="134">
        <f t="shared" si="316"/>
        <v>0.82400000000000062</v>
      </c>
      <c r="J7869" s="134">
        <f>IF('2-E-Communication'!$R$65="no","",ROUND($I7869,4))</f>
        <v>0.82399999999999995</v>
      </c>
      <c r="K7869" s="134">
        <f>IF('2-E-Communication'!$R$66="no","",ROUND($I7869,4))</f>
        <v>0.82399999999999995</v>
      </c>
      <c r="L7869" s="134">
        <f>IF('2-E-Communication'!$R$67="no","",ROUND($I7869,4))</f>
        <v>0.82399999999999995</v>
      </c>
      <c r="M7869" s="134">
        <f>IF('2-E-Communication'!$R$68="no","",ROUND($I7869,4))</f>
        <v>0.82399999999999995</v>
      </c>
    </row>
    <row r="7870" spans="9:13" x14ac:dyDescent="0.25">
      <c r="I7870" s="134">
        <f t="shared" ref="I7870:I7933" si="317">I7869+0.001</f>
        <v>0.82500000000000062</v>
      </c>
      <c r="J7870" s="134">
        <f>IF('2-E-Communication'!$R$65="no","",ROUND($I7870,4))</f>
        <v>0.82499999999999996</v>
      </c>
      <c r="K7870" s="134">
        <f>IF('2-E-Communication'!$R$66="no","",ROUND($I7870,4))</f>
        <v>0.82499999999999996</v>
      </c>
      <c r="L7870" s="134">
        <f>IF('2-E-Communication'!$R$67="no","",ROUND($I7870,4))</f>
        <v>0.82499999999999996</v>
      </c>
      <c r="M7870" s="134">
        <f>IF('2-E-Communication'!$R$68="no","",ROUND($I7870,4))</f>
        <v>0.82499999999999996</v>
      </c>
    </row>
    <row r="7871" spans="9:13" x14ac:dyDescent="0.25">
      <c r="I7871" s="134">
        <f t="shared" si="317"/>
        <v>0.82600000000000062</v>
      </c>
      <c r="J7871" s="134">
        <f>IF('2-E-Communication'!$R$65="no","",ROUND($I7871,4))</f>
        <v>0.82599999999999996</v>
      </c>
      <c r="K7871" s="134">
        <f>IF('2-E-Communication'!$R$66="no","",ROUND($I7871,4))</f>
        <v>0.82599999999999996</v>
      </c>
      <c r="L7871" s="134">
        <f>IF('2-E-Communication'!$R$67="no","",ROUND($I7871,4))</f>
        <v>0.82599999999999996</v>
      </c>
      <c r="M7871" s="134">
        <f>IF('2-E-Communication'!$R$68="no","",ROUND($I7871,4))</f>
        <v>0.82599999999999996</v>
      </c>
    </row>
    <row r="7872" spans="9:13" x14ac:dyDescent="0.25">
      <c r="I7872" s="134">
        <f t="shared" si="317"/>
        <v>0.82700000000000062</v>
      </c>
      <c r="J7872" s="134">
        <f>IF('2-E-Communication'!$R$65="no","",ROUND($I7872,4))</f>
        <v>0.82699999999999996</v>
      </c>
      <c r="K7872" s="134">
        <f>IF('2-E-Communication'!$R$66="no","",ROUND($I7872,4))</f>
        <v>0.82699999999999996</v>
      </c>
      <c r="L7872" s="134">
        <f>IF('2-E-Communication'!$R$67="no","",ROUND($I7872,4))</f>
        <v>0.82699999999999996</v>
      </c>
      <c r="M7872" s="134">
        <f>IF('2-E-Communication'!$R$68="no","",ROUND($I7872,4))</f>
        <v>0.82699999999999996</v>
      </c>
    </row>
    <row r="7873" spans="9:13" x14ac:dyDescent="0.25">
      <c r="I7873" s="134">
        <f t="shared" si="317"/>
        <v>0.82800000000000062</v>
      </c>
      <c r="J7873" s="134">
        <f>IF('2-E-Communication'!$R$65="no","",ROUND($I7873,4))</f>
        <v>0.82799999999999996</v>
      </c>
      <c r="K7873" s="134">
        <f>IF('2-E-Communication'!$R$66="no","",ROUND($I7873,4))</f>
        <v>0.82799999999999996</v>
      </c>
      <c r="L7873" s="134">
        <f>IF('2-E-Communication'!$R$67="no","",ROUND($I7873,4))</f>
        <v>0.82799999999999996</v>
      </c>
      <c r="M7873" s="134">
        <f>IF('2-E-Communication'!$R$68="no","",ROUND($I7873,4))</f>
        <v>0.82799999999999996</v>
      </c>
    </row>
    <row r="7874" spans="9:13" x14ac:dyDescent="0.25">
      <c r="I7874" s="134">
        <f t="shared" si="317"/>
        <v>0.82900000000000063</v>
      </c>
      <c r="J7874" s="134">
        <f>IF('2-E-Communication'!$R$65="no","",ROUND($I7874,4))</f>
        <v>0.82899999999999996</v>
      </c>
      <c r="K7874" s="134">
        <f>IF('2-E-Communication'!$R$66="no","",ROUND($I7874,4))</f>
        <v>0.82899999999999996</v>
      </c>
      <c r="L7874" s="134">
        <f>IF('2-E-Communication'!$R$67="no","",ROUND($I7874,4))</f>
        <v>0.82899999999999996</v>
      </c>
      <c r="M7874" s="134">
        <f>IF('2-E-Communication'!$R$68="no","",ROUND($I7874,4))</f>
        <v>0.82899999999999996</v>
      </c>
    </row>
    <row r="7875" spans="9:13" x14ac:dyDescent="0.25">
      <c r="I7875" s="134">
        <f t="shared" si="317"/>
        <v>0.83000000000000063</v>
      </c>
      <c r="J7875" s="134">
        <f>IF('2-E-Communication'!$R$65="no","",ROUND($I7875,4))</f>
        <v>0.83</v>
      </c>
      <c r="K7875" s="134">
        <f>IF('2-E-Communication'!$R$66="no","",ROUND($I7875,4))</f>
        <v>0.83</v>
      </c>
      <c r="L7875" s="134">
        <f>IF('2-E-Communication'!$R$67="no","",ROUND($I7875,4))</f>
        <v>0.83</v>
      </c>
      <c r="M7875" s="134">
        <f>IF('2-E-Communication'!$R$68="no","",ROUND($I7875,4))</f>
        <v>0.83</v>
      </c>
    </row>
    <row r="7876" spans="9:13" x14ac:dyDescent="0.25">
      <c r="I7876" s="134">
        <f t="shared" si="317"/>
        <v>0.83100000000000063</v>
      </c>
      <c r="J7876" s="134">
        <f>IF('2-E-Communication'!$R$65="no","",ROUND($I7876,4))</f>
        <v>0.83099999999999996</v>
      </c>
      <c r="K7876" s="134">
        <f>IF('2-E-Communication'!$R$66="no","",ROUND($I7876,4))</f>
        <v>0.83099999999999996</v>
      </c>
      <c r="L7876" s="134">
        <f>IF('2-E-Communication'!$R$67="no","",ROUND($I7876,4))</f>
        <v>0.83099999999999996</v>
      </c>
      <c r="M7876" s="134">
        <f>IF('2-E-Communication'!$R$68="no","",ROUND($I7876,4))</f>
        <v>0.83099999999999996</v>
      </c>
    </row>
    <row r="7877" spans="9:13" x14ac:dyDescent="0.25">
      <c r="I7877" s="134">
        <f t="shared" si="317"/>
        <v>0.83200000000000063</v>
      </c>
      <c r="J7877" s="134">
        <f>IF('2-E-Communication'!$R$65="no","",ROUND($I7877,4))</f>
        <v>0.83199999999999996</v>
      </c>
      <c r="K7877" s="134">
        <f>IF('2-E-Communication'!$R$66="no","",ROUND($I7877,4))</f>
        <v>0.83199999999999996</v>
      </c>
      <c r="L7877" s="134">
        <f>IF('2-E-Communication'!$R$67="no","",ROUND($I7877,4))</f>
        <v>0.83199999999999996</v>
      </c>
      <c r="M7877" s="134">
        <f>IF('2-E-Communication'!$R$68="no","",ROUND($I7877,4))</f>
        <v>0.83199999999999996</v>
      </c>
    </row>
    <row r="7878" spans="9:13" x14ac:dyDescent="0.25">
      <c r="I7878" s="134">
        <f t="shared" si="317"/>
        <v>0.83300000000000063</v>
      </c>
      <c r="J7878" s="134">
        <f>IF('2-E-Communication'!$R$65="no","",ROUND($I7878,4))</f>
        <v>0.83299999999999996</v>
      </c>
      <c r="K7878" s="134">
        <f>IF('2-E-Communication'!$R$66="no","",ROUND($I7878,4))</f>
        <v>0.83299999999999996</v>
      </c>
      <c r="L7878" s="134">
        <f>IF('2-E-Communication'!$R$67="no","",ROUND($I7878,4))</f>
        <v>0.83299999999999996</v>
      </c>
      <c r="M7878" s="134">
        <f>IF('2-E-Communication'!$R$68="no","",ROUND($I7878,4))</f>
        <v>0.83299999999999996</v>
      </c>
    </row>
    <row r="7879" spans="9:13" x14ac:dyDescent="0.25">
      <c r="I7879" s="134">
        <f t="shared" si="317"/>
        <v>0.83400000000000063</v>
      </c>
      <c r="J7879" s="134">
        <f>IF('2-E-Communication'!$R$65="no","",ROUND($I7879,4))</f>
        <v>0.83399999999999996</v>
      </c>
      <c r="K7879" s="134">
        <f>IF('2-E-Communication'!$R$66="no","",ROUND($I7879,4))</f>
        <v>0.83399999999999996</v>
      </c>
      <c r="L7879" s="134">
        <f>IF('2-E-Communication'!$R$67="no","",ROUND($I7879,4))</f>
        <v>0.83399999999999996</v>
      </c>
      <c r="M7879" s="134">
        <f>IF('2-E-Communication'!$R$68="no","",ROUND($I7879,4))</f>
        <v>0.83399999999999996</v>
      </c>
    </row>
    <row r="7880" spans="9:13" x14ac:dyDescent="0.25">
      <c r="I7880" s="134">
        <f t="shared" si="317"/>
        <v>0.83500000000000063</v>
      </c>
      <c r="J7880" s="134">
        <f>IF('2-E-Communication'!$R$65="no","",ROUND($I7880,4))</f>
        <v>0.83499999999999996</v>
      </c>
      <c r="K7880" s="134">
        <f>IF('2-E-Communication'!$R$66="no","",ROUND($I7880,4))</f>
        <v>0.83499999999999996</v>
      </c>
      <c r="L7880" s="134">
        <f>IF('2-E-Communication'!$R$67="no","",ROUND($I7880,4))</f>
        <v>0.83499999999999996</v>
      </c>
      <c r="M7880" s="134">
        <f>IF('2-E-Communication'!$R$68="no","",ROUND($I7880,4))</f>
        <v>0.83499999999999996</v>
      </c>
    </row>
    <row r="7881" spans="9:13" x14ac:dyDescent="0.25">
      <c r="I7881" s="134">
        <f t="shared" si="317"/>
        <v>0.83600000000000063</v>
      </c>
      <c r="J7881" s="134">
        <f>IF('2-E-Communication'!$R$65="no","",ROUND($I7881,4))</f>
        <v>0.83599999999999997</v>
      </c>
      <c r="K7881" s="134">
        <f>IF('2-E-Communication'!$R$66="no","",ROUND($I7881,4))</f>
        <v>0.83599999999999997</v>
      </c>
      <c r="L7881" s="134">
        <f>IF('2-E-Communication'!$R$67="no","",ROUND($I7881,4))</f>
        <v>0.83599999999999997</v>
      </c>
      <c r="M7881" s="134">
        <f>IF('2-E-Communication'!$R$68="no","",ROUND($I7881,4))</f>
        <v>0.83599999999999997</v>
      </c>
    </row>
    <row r="7882" spans="9:13" x14ac:dyDescent="0.25">
      <c r="I7882" s="134">
        <f t="shared" si="317"/>
        <v>0.83700000000000063</v>
      </c>
      <c r="J7882" s="134">
        <f>IF('2-E-Communication'!$R$65="no","",ROUND($I7882,4))</f>
        <v>0.83699999999999997</v>
      </c>
      <c r="K7882" s="134">
        <f>IF('2-E-Communication'!$R$66="no","",ROUND($I7882,4))</f>
        <v>0.83699999999999997</v>
      </c>
      <c r="L7882" s="134">
        <f>IF('2-E-Communication'!$R$67="no","",ROUND($I7882,4))</f>
        <v>0.83699999999999997</v>
      </c>
      <c r="M7882" s="134">
        <f>IF('2-E-Communication'!$R$68="no","",ROUND($I7882,4))</f>
        <v>0.83699999999999997</v>
      </c>
    </row>
    <row r="7883" spans="9:13" x14ac:dyDescent="0.25">
      <c r="I7883" s="134">
        <f t="shared" si="317"/>
        <v>0.83800000000000063</v>
      </c>
      <c r="J7883" s="134">
        <f>IF('2-E-Communication'!$R$65="no","",ROUND($I7883,4))</f>
        <v>0.83799999999999997</v>
      </c>
      <c r="K7883" s="134">
        <f>IF('2-E-Communication'!$R$66="no","",ROUND($I7883,4))</f>
        <v>0.83799999999999997</v>
      </c>
      <c r="L7883" s="134">
        <f>IF('2-E-Communication'!$R$67="no","",ROUND($I7883,4))</f>
        <v>0.83799999999999997</v>
      </c>
      <c r="M7883" s="134">
        <f>IF('2-E-Communication'!$R$68="no","",ROUND($I7883,4))</f>
        <v>0.83799999999999997</v>
      </c>
    </row>
    <row r="7884" spans="9:13" x14ac:dyDescent="0.25">
      <c r="I7884" s="134">
        <f t="shared" si="317"/>
        <v>0.83900000000000063</v>
      </c>
      <c r="J7884" s="134">
        <f>IF('2-E-Communication'!$R$65="no","",ROUND($I7884,4))</f>
        <v>0.83899999999999997</v>
      </c>
      <c r="K7884" s="134">
        <f>IF('2-E-Communication'!$R$66="no","",ROUND($I7884,4))</f>
        <v>0.83899999999999997</v>
      </c>
      <c r="L7884" s="134">
        <f>IF('2-E-Communication'!$R$67="no","",ROUND($I7884,4))</f>
        <v>0.83899999999999997</v>
      </c>
      <c r="M7884" s="134">
        <f>IF('2-E-Communication'!$R$68="no","",ROUND($I7884,4))</f>
        <v>0.83899999999999997</v>
      </c>
    </row>
    <row r="7885" spans="9:13" x14ac:dyDescent="0.25">
      <c r="I7885" s="134">
        <f t="shared" si="317"/>
        <v>0.84000000000000064</v>
      </c>
      <c r="J7885" s="134">
        <f>IF('2-E-Communication'!$R$65="no","",ROUND($I7885,4))</f>
        <v>0.84</v>
      </c>
      <c r="K7885" s="134">
        <f>IF('2-E-Communication'!$R$66="no","",ROUND($I7885,4))</f>
        <v>0.84</v>
      </c>
      <c r="L7885" s="134">
        <f>IF('2-E-Communication'!$R$67="no","",ROUND($I7885,4))</f>
        <v>0.84</v>
      </c>
      <c r="M7885" s="134">
        <f>IF('2-E-Communication'!$R$68="no","",ROUND($I7885,4))</f>
        <v>0.84</v>
      </c>
    </row>
    <row r="7886" spans="9:13" x14ac:dyDescent="0.25">
      <c r="I7886" s="134">
        <f t="shared" si="317"/>
        <v>0.84100000000000064</v>
      </c>
      <c r="J7886" s="134">
        <f>IF('2-E-Communication'!$R$65="no","",ROUND($I7886,4))</f>
        <v>0.84099999999999997</v>
      </c>
      <c r="K7886" s="134">
        <f>IF('2-E-Communication'!$R$66="no","",ROUND($I7886,4))</f>
        <v>0.84099999999999997</v>
      </c>
      <c r="L7886" s="134">
        <f>IF('2-E-Communication'!$R$67="no","",ROUND($I7886,4))</f>
        <v>0.84099999999999997</v>
      </c>
      <c r="M7886" s="134">
        <f>IF('2-E-Communication'!$R$68="no","",ROUND($I7886,4))</f>
        <v>0.84099999999999997</v>
      </c>
    </row>
    <row r="7887" spans="9:13" x14ac:dyDescent="0.25">
      <c r="I7887" s="134">
        <f t="shared" si="317"/>
        <v>0.84200000000000064</v>
      </c>
      <c r="J7887" s="134">
        <f>IF('2-E-Communication'!$R$65="no","",ROUND($I7887,4))</f>
        <v>0.84199999999999997</v>
      </c>
      <c r="K7887" s="134">
        <f>IF('2-E-Communication'!$R$66="no","",ROUND($I7887,4))</f>
        <v>0.84199999999999997</v>
      </c>
      <c r="L7887" s="134">
        <f>IF('2-E-Communication'!$R$67="no","",ROUND($I7887,4))</f>
        <v>0.84199999999999997</v>
      </c>
      <c r="M7887" s="134">
        <f>IF('2-E-Communication'!$R$68="no","",ROUND($I7887,4))</f>
        <v>0.84199999999999997</v>
      </c>
    </row>
    <row r="7888" spans="9:13" x14ac:dyDescent="0.25">
      <c r="I7888" s="134">
        <f t="shared" si="317"/>
        <v>0.84300000000000064</v>
      </c>
      <c r="J7888" s="134">
        <f>IF('2-E-Communication'!$R$65="no","",ROUND($I7888,4))</f>
        <v>0.84299999999999997</v>
      </c>
      <c r="K7888" s="134">
        <f>IF('2-E-Communication'!$R$66="no","",ROUND($I7888,4))</f>
        <v>0.84299999999999997</v>
      </c>
      <c r="L7888" s="134">
        <f>IF('2-E-Communication'!$R$67="no","",ROUND($I7888,4))</f>
        <v>0.84299999999999997</v>
      </c>
      <c r="M7888" s="134">
        <f>IF('2-E-Communication'!$R$68="no","",ROUND($I7888,4))</f>
        <v>0.84299999999999997</v>
      </c>
    </row>
    <row r="7889" spans="9:13" x14ac:dyDescent="0.25">
      <c r="I7889" s="134">
        <f t="shared" si="317"/>
        <v>0.84400000000000064</v>
      </c>
      <c r="J7889" s="134">
        <f>IF('2-E-Communication'!$R$65="no","",ROUND($I7889,4))</f>
        <v>0.84399999999999997</v>
      </c>
      <c r="K7889" s="134">
        <f>IF('2-E-Communication'!$R$66="no","",ROUND($I7889,4))</f>
        <v>0.84399999999999997</v>
      </c>
      <c r="L7889" s="134">
        <f>IF('2-E-Communication'!$R$67="no","",ROUND($I7889,4))</f>
        <v>0.84399999999999997</v>
      </c>
      <c r="M7889" s="134">
        <f>IF('2-E-Communication'!$R$68="no","",ROUND($I7889,4))</f>
        <v>0.84399999999999997</v>
      </c>
    </row>
    <row r="7890" spans="9:13" x14ac:dyDescent="0.25">
      <c r="I7890" s="134">
        <f t="shared" si="317"/>
        <v>0.84500000000000064</v>
      </c>
      <c r="J7890" s="134">
        <f>IF('2-E-Communication'!$R$65="no","",ROUND($I7890,4))</f>
        <v>0.84499999999999997</v>
      </c>
      <c r="K7890" s="134">
        <f>IF('2-E-Communication'!$R$66="no","",ROUND($I7890,4))</f>
        <v>0.84499999999999997</v>
      </c>
      <c r="L7890" s="134">
        <f>IF('2-E-Communication'!$R$67="no","",ROUND($I7890,4))</f>
        <v>0.84499999999999997</v>
      </c>
      <c r="M7890" s="134">
        <f>IF('2-E-Communication'!$R$68="no","",ROUND($I7890,4))</f>
        <v>0.84499999999999997</v>
      </c>
    </row>
    <row r="7891" spans="9:13" x14ac:dyDescent="0.25">
      <c r="I7891" s="134">
        <f t="shared" si="317"/>
        <v>0.84600000000000064</v>
      </c>
      <c r="J7891" s="134">
        <f>IF('2-E-Communication'!$R$65="no","",ROUND($I7891,4))</f>
        <v>0.84599999999999997</v>
      </c>
      <c r="K7891" s="134">
        <f>IF('2-E-Communication'!$R$66="no","",ROUND($I7891,4))</f>
        <v>0.84599999999999997</v>
      </c>
      <c r="L7891" s="134">
        <f>IF('2-E-Communication'!$R$67="no","",ROUND($I7891,4))</f>
        <v>0.84599999999999997</v>
      </c>
      <c r="M7891" s="134">
        <f>IF('2-E-Communication'!$R$68="no","",ROUND($I7891,4))</f>
        <v>0.84599999999999997</v>
      </c>
    </row>
    <row r="7892" spans="9:13" x14ac:dyDescent="0.25">
      <c r="I7892" s="134">
        <f t="shared" si="317"/>
        <v>0.84700000000000064</v>
      </c>
      <c r="J7892" s="134">
        <f>IF('2-E-Communication'!$R$65="no","",ROUND($I7892,4))</f>
        <v>0.84699999999999998</v>
      </c>
      <c r="K7892" s="134">
        <f>IF('2-E-Communication'!$R$66="no","",ROUND($I7892,4))</f>
        <v>0.84699999999999998</v>
      </c>
      <c r="L7892" s="134">
        <f>IF('2-E-Communication'!$R$67="no","",ROUND($I7892,4))</f>
        <v>0.84699999999999998</v>
      </c>
      <c r="M7892" s="134">
        <f>IF('2-E-Communication'!$R$68="no","",ROUND($I7892,4))</f>
        <v>0.84699999999999998</v>
      </c>
    </row>
    <row r="7893" spans="9:13" x14ac:dyDescent="0.25">
      <c r="I7893" s="134">
        <f t="shared" si="317"/>
        <v>0.84800000000000064</v>
      </c>
      <c r="J7893" s="134">
        <f>IF('2-E-Communication'!$R$65="no","",ROUND($I7893,4))</f>
        <v>0.84799999999999998</v>
      </c>
      <c r="K7893" s="134">
        <f>IF('2-E-Communication'!$R$66="no","",ROUND($I7893,4))</f>
        <v>0.84799999999999998</v>
      </c>
      <c r="L7893" s="134">
        <f>IF('2-E-Communication'!$R$67="no","",ROUND($I7893,4))</f>
        <v>0.84799999999999998</v>
      </c>
      <c r="M7893" s="134">
        <f>IF('2-E-Communication'!$R$68="no","",ROUND($I7893,4))</f>
        <v>0.84799999999999998</v>
      </c>
    </row>
    <row r="7894" spans="9:13" x14ac:dyDescent="0.25">
      <c r="I7894" s="134">
        <f t="shared" si="317"/>
        <v>0.84900000000000064</v>
      </c>
      <c r="J7894" s="134">
        <f>IF('2-E-Communication'!$R$65="no","",ROUND($I7894,4))</f>
        <v>0.84899999999999998</v>
      </c>
      <c r="K7894" s="134">
        <f>IF('2-E-Communication'!$R$66="no","",ROUND($I7894,4))</f>
        <v>0.84899999999999998</v>
      </c>
      <c r="L7894" s="134">
        <f>IF('2-E-Communication'!$R$67="no","",ROUND($I7894,4))</f>
        <v>0.84899999999999998</v>
      </c>
      <c r="M7894" s="134">
        <f>IF('2-E-Communication'!$R$68="no","",ROUND($I7894,4))</f>
        <v>0.84899999999999998</v>
      </c>
    </row>
    <row r="7895" spans="9:13" x14ac:dyDescent="0.25">
      <c r="I7895" s="134">
        <f t="shared" si="317"/>
        <v>0.85000000000000064</v>
      </c>
      <c r="J7895" s="134">
        <f>IF('2-E-Communication'!$R$65="no","",ROUND($I7895,4))</f>
        <v>0.85</v>
      </c>
      <c r="K7895" s="134">
        <f>IF('2-E-Communication'!$R$66="no","",ROUND($I7895,4))</f>
        <v>0.85</v>
      </c>
      <c r="L7895" s="134">
        <f>IF('2-E-Communication'!$R$67="no","",ROUND($I7895,4))</f>
        <v>0.85</v>
      </c>
      <c r="M7895" s="134">
        <f>IF('2-E-Communication'!$R$68="no","",ROUND($I7895,4))</f>
        <v>0.85</v>
      </c>
    </row>
    <row r="7896" spans="9:13" x14ac:dyDescent="0.25">
      <c r="I7896" s="134">
        <f t="shared" si="317"/>
        <v>0.85100000000000064</v>
      </c>
      <c r="J7896" s="134">
        <f>IF('2-E-Communication'!$R$65="no","",ROUND($I7896,4))</f>
        <v>0.85099999999999998</v>
      </c>
      <c r="K7896" s="134">
        <f>IF('2-E-Communication'!$R$66="no","",ROUND($I7896,4))</f>
        <v>0.85099999999999998</v>
      </c>
      <c r="L7896" s="134">
        <f>IF('2-E-Communication'!$R$67="no","",ROUND($I7896,4))</f>
        <v>0.85099999999999998</v>
      </c>
      <c r="M7896" s="134">
        <f>IF('2-E-Communication'!$R$68="no","",ROUND($I7896,4))</f>
        <v>0.85099999999999998</v>
      </c>
    </row>
    <row r="7897" spans="9:13" x14ac:dyDescent="0.25">
      <c r="I7897" s="134">
        <f t="shared" si="317"/>
        <v>0.85200000000000065</v>
      </c>
      <c r="J7897" s="134">
        <f>IF('2-E-Communication'!$R$65="no","",ROUND($I7897,4))</f>
        <v>0.85199999999999998</v>
      </c>
      <c r="K7897" s="134">
        <f>IF('2-E-Communication'!$R$66="no","",ROUND($I7897,4))</f>
        <v>0.85199999999999998</v>
      </c>
      <c r="L7897" s="134">
        <f>IF('2-E-Communication'!$R$67="no","",ROUND($I7897,4))</f>
        <v>0.85199999999999998</v>
      </c>
      <c r="M7897" s="134">
        <f>IF('2-E-Communication'!$R$68="no","",ROUND($I7897,4))</f>
        <v>0.85199999999999998</v>
      </c>
    </row>
    <row r="7898" spans="9:13" x14ac:dyDescent="0.25">
      <c r="I7898" s="134">
        <f t="shared" si="317"/>
        <v>0.85300000000000065</v>
      </c>
      <c r="J7898" s="134">
        <f>IF('2-E-Communication'!$R$65="no","",ROUND($I7898,4))</f>
        <v>0.85299999999999998</v>
      </c>
      <c r="K7898" s="134">
        <f>IF('2-E-Communication'!$R$66="no","",ROUND($I7898,4))</f>
        <v>0.85299999999999998</v>
      </c>
      <c r="L7898" s="134">
        <f>IF('2-E-Communication'!$R$67="no","",ROUND($I7898,4))</f>
        <v>0.85299999999999998</v>
      </c>
      <c r="M7898" s="134">
        <f>IF('2-E-Communication'!$R$68="no","",ROUND($I7898,4))</f>
        <v>0.85299999999999998</v>
      </c>
    </row>
    <row r="7899" spans="9:13" x14ac:dyDescent="0.25">
      <c r="I7899" s="134">
        <f t="shared" si="317"/>
        <v>0.85400000000000065</v>
      </c>
      <c r="J7899" s="134">
        <f>IF('2-E-Communication'!$R$65="no","",ROUND($I7899,4))</f>
        <v>0.85399999999999998</v>
      </c>
      <c r="K7899" s="134">
        <f>IF('2-E-Communication'!$R$66="no","",ROUND($I7899,4))</f>
        <v>0.85399999999999998</v>
      </c>
      <c r="L7899" s="134">
        <f>IF('2-E-Communication'!$R$67="no","",ROUND($I7899,4))</f>
        <v>0.85399999999999998</v>
      </c>
      <c r="M7899" s="134">
        <f>IF('2-E-Communication'!$R$68="no","",ROUND($I7899,4))</f>
        <v>0.85399999999999998</v>
      </c>
    </row>
    <row r="7900" spans="9:13" x14ac:dyDescent="0.25">
      <c r="I7900" s="134">
        <f t="shared" si="317"/>
        <v>0.85500000000000065</v>
      </c>
      <c r="J7900" s="134">
        <f>IF('2-E-Communication'!$R$65="no","",ROUND($I7900,4))</f>
        <v>0.85499999999999998</v>
      </c>
      <c r="K7900" s="134">
        <f>IF('2-E-Communication'!$R$66="no","",ROUND($I7900,4))</f>
        <v>0.85499999999999998</v>
      </c>
      <c r="L7900" s="134">
        <f>IF('2-E-Communication'!$R$67="no","",ROUND($I7900,4))</f>
        <v>0.85499999999999998</v>
      </c>
      <c r="M7900" s="134">
        <f>IF('2-E-Communication'!$R$68="no","",ROUND($I7900,4))</f>
        <v>0.85499999999999998</v>
      </c>
    </row>
    <row r="7901" spans="9:13" x14ac:dyDescent="0.25">
      <c r="I7901" s="134">
        <f t="shared" si="317"/>
        <v>0.85600000000000065</v>
      </c>
      <c r="J7901" s="134">
        <f>IF('2-E-Communication'!$R$65="no","",ROUND($I7901,4))</f>
        <v>0.85599999999999998</v>
      </c>
      <c r="K7901" s="134">
        <f>IF('2-E-Communication'!$R$66="no","",ROUND($I7901,4))</f>
        <v>0.85599999999999998</v>
      </c>
      <c r="L7901" s="134">
        <f>IF('2-E-Communication'!$R$67="no","",ROUND($I7901,4))</f>
        <v>0.85599999999999998</v>
      </c>
      <c r="M7901" s="134">
        <f>IF('2-E-Communication'!$R$68="no","",ROUND($I7901,4))</f>
        <v>0.85599999999999998</v>
      </c>
    </row>
    <row r="7902" spans="9:13" x14ac:dyDescent="0.25">
      <c r="I7902" s="134">
        <f t="shared" si="317"/>
        <v>0.85700000000000065</v>
      </c>
      <c r="J7902" s="134">
        <f>IF('2-E-Communication'!$R$65="no","",ROUND($I7902,4))</f>
        <v>0.85699999999999998</v>
      </c>
      <c r="K7902" s="134">
        <f>IF('2-E-Communication'!$R$66="no","",ROUND($I7902,4))</f>
        <v>0.85699999999999998</v>
      </c>
      <c r="L7902" s="134">
        <f>IF('2-E-Communication'!$R$67="no","",ROUND($I7902,4))</f>
        <v>0.85699999999999998</v>
      </c>
      <c r="M7902" s="134">
        <f>IF('2-E-Communication'!$R$68="no","",ROUND($I7902,4))</f>
        <v>0.85699999999999998</v>
      </c>
    </row>
    <row r="7903" spans="9:13" x14ac:dyDescent="0.25">
      <c r="I7903" s="134">
        <f t="shared" si="317"/>
        <v>0.85800000000000065</v>
      </c>
      <c r="J7903" s="134">
        <f>IF('2-E-Communication'!$R$65="no","",ROUND($I7903,4))</f>
        <v>0.85799999999999998</v>
      </c>
      <c r="K7903" s="134">
        <f>IF('2-E-Communication'!$R$66="no","",ROUND($I7903,4))</f>
        <v>0.85799999999999998</v>
      </c>
      <c r="L7903" s="134">
        <f>IF('2-E-Communication'!$R$67="no","",ROUND($I7903,4))</f>
        <v>0.85799999999999998</v>
      </c>
      <c r="M7903" s="134">
        <f>IF('2-E-Communication'!$R$68="no","",ROUND($I7903,4))</f>
        <v>0.85799999999999998</v>
      </c>
    </row>
    <row r="7904" spans="9:13" x14ac:dyDescent="0.25">
      <c r="I7904" s="134">
        <f t="shared" si="317"/>
        <v>0.85900000000000065</v>
      </c>
      <c r="J7904" s="134">
        <f>IF('2-E-Communication'!$R$65="no","",ROUND($I7904,4))</f>
        <v>0.85899999999999999</v>
      </c>
      <c r="K7904" s="134">
        <f>IF('2-E-Communication'!$R$66="no","",ROUND($I7904,4))</f>
        <v>0.85899999999999999</v>
      </c>
      <c r="L7904" s="134">
        <f>IF('2-E-Communication'!$R$67="no","",ROUND($I7904,4))</f>
        <v>0.85899999999999999</v>
      </c>
      <c r="M7904" s="134">
        <f>IF('2-E-Communication'!$R$68="no","",ROUND($I7904,4))</f>
        <v>0.85899999999999999</v>
      </c>
    </row>
    <row r="7905" spans="9:13" x14ac:dyDescent="0.25">
      <c r="I7905" s="134">
        <f t="shared" si="317"/>
        <v>0.86000000000000065</v>
      </c>
      <c r="J7905" s="134">
        <f>IF('2-E-Communication'!$R$65="no","",ROUND($I7905,4))</f>
        <v>0.86</v>
      </c>
      <c r="K7905" s="134">
        <f>IF('2-E-Communication'!$R$66="no","",ROUND($I7905,4))</f>
        <v>0.86</v>
      </c>
      <c r="L7905" s="134">
        <f>IF('2-E-Communication'!$R$67="no","",ROUND($I7905,4))</f>
        <v>0.86</v>
      </c>
      <c r="M7905" s="134">
        <f>IF('2-E-Communication'!$R$68="no","",ROUND($I7905,4))</f>
        <v>0.86</v>
      </c>
    </row>
    <row r="7906" spans="9:13" x14ac:dyDescent="0.25">
      <c r="I7906" s="134">
        <f t="shared" si="317"/>
        <v>0.86100000000000065</v>
      </c>
      <c r="J7906" s="134">
        <f>IF('2-E-Communication'!$R$65="no","",ROUND($I7906,4))</f>
        <v>0.86099999999999999</v>
      </c>
      <c r="K7906" s="134">
        <f>IF('2-E-Communication'!$R$66="no","",ROUND($I7906,4))</f>
        <v>0.86099999999999999</v>
      </c>
      <c r="L7906" s="134">
        <f>IF('2-E-Communication'!$R$67="no","",ROUND($I7906,4))</f>
        <v>0.86099999999999999</v>
      </c>
      <c r="M7906" s="134">
        <f>IF('2-E-Communication'!$R$68="no","",ROUND($I7906,4))</f>
        <v>0.86099999999999999</v>
      </c>
    </row>
    <row r="7907" spans="9:13" x14ac:dyDescent="0.25">
      <c r="I7907" s="134">
        <f t="shared" si="317"/>
        <v>0.86200000000000065</v>
      </c>
      <c r="J7907" s="134">
        <f>IF('2-E-Communication'!$R$65="no","",ROUND($I7907,4))</f>
        <v>0.86199999999999999</v>
      </c>
      <c r="K7907" s="134">
        <f>IF('2-E-Communication'!$R$66="no","",ROUND($I7907,4))</f>
        <v>0.86199999999999999</v>
      </c>
      <c r="L7907" s="134">
        <f>IF('2-E-Communication'!$R$67="no","",ROUND($I7907,4))</f>
        <v>0.86199999999999999</v>
      </c>
      <c r="M7907" s="134">
        <f>IF('2-E-Communication'!$R$68="no","",ROUND($I7907,4))</f>
        <v>0.86199999999999999</v>
      </c>
    </row>
    <row r="7908" spans="9:13" x14ac:dyDescent="0.25">
      <c r="I7908" s="134">
        <f t="shared" si="317"/>
        <v>0.86300000000000066</v>
      </c>
      <c r="J7908" s="134">
        <f>IF('2-E-Communication'!$R$65="no","",ROUND($I7908,4))</f>
        <v>0.86299999999999999</v>
      </c>
      <c r="K7908" s="134">
        <f>IF('2-E-Communication'!$R$66="no","",ROUND($I7908,4))</f>
        <v>0.86299999999999999</v>
      </c>
      <c r="L7908" s="134">
        <f>IF('2-E-Communication'!$R$67="no","",ROUND($I7908,4))</f>
        <v>0.86299999999999999</v>
      </c>
      <c r="M7908" s="134">
        <f>IF('2-E-Communication'!$R$68="no","",ROUND($I7908,4))</f>
        <v>0.86299999999999999</v>
      </c>
    </row>
    <row r="7909" spans="9:13" x14ac:dyDescent="0.25">
      <c r="I7909" s="134">
        <f t="shared" si="317"/>
        <v>0.86400000000000066</v>
      </c>
      <c r="J7909" s="134">
        <f>IF('2-E-Communication'!$R$65="no","",ROUND($I7909,4))</f>
        <v>0.86399999999999999</v>
      </c>
      <c r="K7909" s="134">
        <f>IF('2-E-Communication'!$R$66="no","",ROUND($I7909,4))</f>
        <v>0.86399999999999999</v>
      </c>
      <c r="L7909" s="134">
        <f>IF('2-E-Communication'!$R$67="no","",ROUND($I7909,4))</f>
        <v>0.86399999999999999</v>
      </c>
      <c r="M7909" s="134">
        <f>IF('2-E-Communication'!$R$68="no","",ROUND($I7909,4))</f>
        <v>0.86399999999999999</v>
      </c>
    </row>
    <row r="7910" spans="9:13" x14ac:dyDescent="0.25">
      <c r="I7910" s="134">
        <f t="shared" si="317"/>
        <v>0.86500000000000066</v>
      </c>
      <c r="J7910" s="134">
        <f>IF('2-E-Communication'!$R$65="no","",ROUND($I7910,4))</f>
        <v>0.86499999999999999</v>
      </c>
      <c r="K7910" s="134">
        <f>IF('2-E-Communication'!$R$66="no","",ROUND($I7910,4))</f>
        <v>0.86499999999999999</v>
      </c>
      <c r="L7910" s="134">
        <f>IF('2-E-Communication'!$R$67="no","",ROUND($I7910,4))</f>
        <v>0.86499999999999999</v>
      </c>
      <c r="M7910" s="134">
        <f>IF('2-E-Communication'!$R$68="no","",ROUND($I7910,4))</f>
        <v>0.86499999999999999</v>
      </c>
    </row>
    <row r="7911" spans="9:13" x14ac:dyDescent="0.25">
      <c r="I7911" s="134">
        <f t="shared" si="317"/>
        <v>0.86600000000000066</v>
      </c>
      <c r="J7911" s="134">
        <f>IF('2-E-Communication'!$R$65="no","",ROUND($I7911,4))</f>
        <v>0.86599999999999999</v>
      </c>
      <c r="K7911" s="134">
        <f>IF('2-E-Communication'!$R$66="no","",ROUND($I7911,4))</f>
        <v>0.86599999999999999</v>
      </c>
      <c r="L7911" s="134">
        <f>IF('2-E-Communication'!$R$67="no","",ROUND($I7911,4))</f>
        <v>0.86599999999999999</v>
      </c>
      <c r="M7911" s="134">
        <f>IF('2-E-Communication'!$R$68="no","",ROUND($I7911,4))</f>
        <v>0.86599999999999999</v>
      </c>
    </row>
    <row r="7912" spans="9:13" x14ac:dyDescent="0.25">
      <c r="I7912" s="134">
        <f t="shared" si="317"/>
        <v>0.86700000000000066</v>
      </c>
      <c r="J7912" s="134">
        <f>IF('2-E-Communication'!$R$65="no","",ROUND($I7912,4))</f>
        <v>0.86699999999999999</v>
      </c>
      <c r="K7912" s="134">
        <f>IF('2-E-Communication'!$R$66="no","",ROUND($I7912,4))</f>
        <v>0.86699999999999999</v>
      </c>
      <c r="L7912" s="134">
        <f>IF('2-E-Communication'!$R$67="no","",ROUND($I7912,4))</f>
        <v>0.86699999999999999</v>
      </c>
      <c r="M7912" s="134">
        <f>IF('2-E-Communication'!$R$68="no","",ROUND($I7912,4))</f>
        <v>0.86699999999999999</v>
      </c>
    </row>
    <row r="7913" spans="9:13" x14ac:dyDescent="0.25">
      <c r="I7913" s="134">
        <f t="shared" si="317"/>
        <v>0.86800000000000066</v>
      </c>
      <c r="J7913" s="134">
        <f>IF('2-E-Communication'!$R$65="no","",ROUND($I7913,4))</f>
        <v>0.86799999999999999</v>
      </c>
      <c r="K7913" s="134">
        <f>IF('2-E-Communication'!$R$66="no","",ROUND($I7913,4))</f>
        <v>0.86799999999999999</v>
      </c>
      <c r="L7913" s="134">
        <f>IF('2-E-Communication'!$R$67="no","",ROUND($I7913,4))</f>
        <v>0.86799999999999999</v>
      </c>
      <c r="M7913" s="134">
        <f>IF('2-E-Communication'!$R$68="no","",ROUND($I7913,4))</f>
        <v>0.86799999999999999</v>
      </c>
    </row>
    <row r="7914" spans="9:13" x14ac:dyDescent="0.25">
      <c r="I7914" s="134">
        <f t="shared" si="317"/>
        <v>0.86900000000000066</v>
      </c>
      <c r="J7914" s="134">
        <f>IF('2-E-Communication'!$R$65="no","",ROUND($I7914,4))</f>
        <v>0.86899999999999999</v>
      </c>
      <c r="K7914" s="134">
        <f>IF('2-E-Communication'!$R$66="no","",ROUND($I7914,4))</f>
        <v>0.86899999999999999</v>
      </c>
      <c r="L7914" s="134">
        <f>IF('2-E-Communication'!$R$67="no","",ROUND($I7914,4))</f>
        <v>0.86899999999999999</v>
      </c>
      <c r="M7914" s="134">
        <f>IF('2-E-Communication'!$R$68="no","",ROUND($I7914,4))</f>
        <v>0.86899999999999999</v>
      </c>
    </row>
    <row r="7915" spans="9:13" x14ac:dyDescent="0.25">
      <c r="I7915" s="134">
        <f t="shared" si="317"/>
        <v>0.87000000000000066</v>
      </c>
      <c r="J7915" s="134">
        <f>IF('2-E-Communication'!$R$65="no","",ROUND($I7915,4))</f>
        <v>0.87</v>
      </c>
      <c r="K7915" s="134">
        <f>IF('2-E-Communication'!$R$66="no","",ROUND($I7915,4))</f>
        <v>0.87</v>
      </c>
      <c r="L7915" s="134">
        <f>IF('2-E-Communication'!$R$67="no","",ROUND($I7915,4))</f>
        <v>0.87</v>
      </c>
      <c r="M7915" s="134">
        <f>IF('2-E-Communication'!$R$68="no","",ROUND($I7915,4))</f>
        <v>0.87</v>
      </c>
    </row>
    <row r="7916" spans="9:13" x14ac:dyDescent="0.25">
      <c r="I7916" s="134">
        <f t="shared" si="317"/>
        <v>0.87100000000000066</v>
      </c>
      <c r="J7916" s="134">
        <f>IF('2-E-Communication'!$R$65="no","",ROUND($I7916,4))</f>
        <v>0.871</v>
      </c>
      <c r="K7916" s="134">
        <f>IF('2-E-Communication'!$R$66="no","",ROUND($I7916,4))</f>
        <v>0.871</v>
      </c>
      <c r="L7916" s="134">
        <f>IF('2-E-Communication'!$R$67="no","",ROUND($I7916,4))</f>
        <v>0.871</v>
      </c>
      <c r="M7916" s="134">
        <f>IF('2-E-Communication'!$R$68="no","",ROUND($I7916,4))</f>
        <v>0.871</v>
      </c>
    </row>
    <row r="7917" spans="9:13" x14ac:dyDescent="0.25">
      <c r="I7917" s="134">
        <f t="shared" si="317"/>
        <v>0.87200000000000066</v>
      </c>
      <c r="J7917" s="134">
        <f>IF('2-E-Communication'!$R$65="no","",ROUND($I7917,4))</f>
        <v>0.872</v>
      </c>
      <c r="K7917" s="134">
        <f>IF('2-E-Communication'!$R$66="no","",ROUND($I7917,4))</f>
        <v>0.872</v>
      </c>
      <c r="L7917" s="134">
        <f>IF('2-E-Communication'!$R$67="no","",ROUND($I7917,4))</f>
        <v>0.872</v>
      </c>
      <c r="M7917" s="134">
        <f>IF('2-E-Communication'!$R$68="no","",ROUND($I7917,4))</f>
        <v>0.872</v>
      </c>
    </row>
    <row r="7918" spans="9:13" x14ac:dyDescent="0.25">
      <c r="I7918" s="134">
        <f t="shared" si="317"/>
        <v>0.87300000000000066</v>
      </c>
      <c r="J7918" s="134">
        <f>IF('2-E-Communication'!$R$65="no","",ROUND($I7918,4))</f>
        <v>0.873</v>
      </c>
      <c r="K7918" s="134">
        <f>IF('2-E-Communication'!$R$66="no","",ROUND($I7918,4))</f>
        <v>0.873</v>
      </c>
      <c r="L7918" s="134">
        <f>IF('2-E-Communication'!$R$67="no","",ROUND($I7918,4))</f>
        <v>0.873</v>
      </c>
      <c r="M7918" s="134">
        <f>IF('2-E-Communication'!$R$68="no","",ROUND($I7918,4))</f>
        <v>0.873</v>
      </c>
    </row>
    <row r="7919" spans="9:13" x14ac:dyDescent="0.25">
      <c r="I7919" s="134">
        <f t="shared" si="317"/>
        <v>0.87400000000000067</v>
      </c>
      <c r="J7919" s="134">
        <f>IF('2-E-Communication'!$R$65="no","",ROUND($I7919,4))</f>
        <v>0.874</v>
      </c>
      <c r="K7919" s="134">
        <f>IF('2-E-Communication'!$R$66="no","",ROUND($I7919,4))</f>
        <v>0.874</v>
      </c>
      <c r="L7919" s="134">
        <f>IF('2-E-Communication'!$R$67="no","",ROUND($I7919,4))</f>
        <v>0.874</v>
      </c>
      <c r="M7919" s="134">
        <f>IF('2-E-Communication'!$R$68="no","",ROUND($I7919,4))</f>
        <v>0.874</v>
      </c>
    </row>
    <row r="7920" spans="9:13" x14ac:dyDescent="0.25">
      <c r="I7920" s="134">
        <f t="shared" si="317"/>
        <v>0.87500000000000067</v>
      </c>
      <c r="J7920" s="134">
        <f>IF('2-E-Communication'!$R$65="no","",ROUND($I7920,4))</f>
        <v>0.875</v>
      </c>
      <c r="K7920" s="134">
        <f>IF('2-E-Communication'!$R$66="no","",ROUND($I7920,4))</f>
        <v>0.875</v>
      </c>
      <c r="L7920" s="134">
        <f>IF('2-E-Communication'!$R$67="no","",ROUND($I7920,4))</f>
        <v>0.875</v>
      </c>
      <c r="M7920" s="134">
        <f>IF('2-E-Communication'!$R$68="no","",ROUND($I7920,4))</f>
        <v>0.875</v>
      </c>
    </row>
    <row r="7921" spans="9:13" x14ac:dyDescent="0.25">
      <c r="I7921" s="134">
        <f t="shared" si="317"/>
        <v>0.87600000000000067</v>
      </c>
      <c r="J7921" s="134">
        <f>IF('2-E-Communication'!$R$65="no","",ROUND($I7921,4))</f>
        <v>0.876</v>
      </c>
      <c r="K7921" s="134">
        <f>IF('2-E-Communication'!$R$66="no","",ROUND($I7921,4))</f>
        <v>0.876</v>
      </c>
      <c r="L7921" s="134">
        <f>IF('2-E-Communication'!$R$67="no","",ROUND($I7921,4))</f>
        <v>0.876</v>
      </c>
      <c r="M7921" s="134">
        <f>IF('2-E-Communication'!$R$68="no","",ROUND($I7921,4))</f>
        <v>0.876</v>
      </c>
    </row>
    <row r="7922" spans="9:13" x14ac:dyDescent="0.25">
      <c r="I7922" s="134">
        <f t="shared" si="317"/>
        <v>0.87700000000000067</v>
      </c>
      <c r="J7922" s="134">
        <f>IF('2-E-Communication'!$R$65="no","",ROUND($I7922,4))</f>
        <v>0.877</v>
      </c>
      <c r="K7922" s="134">
        <f>IF('2-E-Communication'!$R$66="no","",ROUND($I7922,4))</f>
        <v>0.877</v>
      </c>
      <c r="L7922" s="134">
        <f>IF('2-E-Communication'!$R$67="no","",ROUND($I7922,4))</f>
        <v>0.877</v>
      </c>
      <c r="M7922" s="134">
        <f>IF('2-E-Communication'!$R$68="no","",ROUND($I7922,4))</f>
        <v>0.877</v>
      </c>
    </row>
    <row r="7923" spans="9:13" x14ac:dyDescent="0.25">
      <c r="I7923" s="134">
        <f t="shared" si="317"/>
        <v>0.87800000000000067</v>
      </c>
      <c r="J7923" s="134">
        <f>IF('2-E-Communication'!$R$65="no","",ROUND($I7923,4))</f>
        <v>0.878</v>
      </c>
      <c r="K7923" s="134">
        <f>IF('2-E-Communication'!$R$66="no","",ROUND($I7923,4))</f>
        <v>0.878</v>
      </c>
      <c r="L7923" s="134">
        <f>IF('2-E-Communication'!$R$67="no","",ROUND($I7923,4))</f>
        <v>0.878</v>
      </c>
      <c r="M7923" s="134">
        <f>IF('2-E-Communication'!$R$68="no","",ROUND($I7923,4))</f>
        <v>0.878</v>
      </c>
    </row>
    <row r="7924" spans="9:13" x14ac:dyDescent="0.25">
      <c r="I7924" s="134">
        <f t="shared" si="317"/>
        <v>0.87900000000000067</v>
      </c>
      <c r="J7924" s="134">
        <f>IF('2-E-Communication'!$R$65="no","",ROUND($I7924,4))</f>
        <v>0.879</v>
      </c>
      <c r="K7924" s="134">
        <f>IF('2-E-Communication'!$R$66="no","",ROUND($I7924,4))</f>
        <v>0.879</v>
      </c>
      <c r="L7924" s="134">
        <f>IF('2-E-Communication'!$R$67="no","",ROUND($I7924,4))</f>
        <v>0.879</v>
      </c>
      <c r="M7924" s="134">
        <f>IF('2-E-Communication'!$R$68="no","",ROUND($I7924,4))</f>
        <v>0.879</v>
      </c>
    </row>
    <row r="7925" spans="9:13" x14ac:dyDescent="0.25">
      <c r="I7925" s="134">
        <f t="shared" si="317"/>
        <v>0.88000000000000067</v>
      </c>
      <c r="J7925" s="134">
        <f>IF('2-E-Communication'!$R$65="no","",ROUND($I7925,4))</f>
        <v>0.88</v>
      </c>
      <c r="K7925" s="134">
        <f>IF('2-E-Communication'!$R$66="no","",ROUND($I7925,4))</f>
        <v>0.88</v>
      </c>
      <c r="L7925" s="134">
        <f>IF('2-E-Communication'!$R$67="no","",ROUND($I7925,4))</f>
        <v>0.88</v>
      </c>
      <c r="M7925" s="134">
        <f>IF('2-E-Communication'!$R$68="no","",ROUND($I7925,4))</f>
        <v>0.88</v>
      </c>
    </row>
    <row r="7926" spans="9:13" x14ac:dyDescent="0.25">
      <c r="I7926" s="134">
        <f t="shared" si="317"/>
        <v>0.88100000000000067</v>
      </c>
      <c r="J7926" s="134">
        <f>IF('2-E-Communication'!$R$65="no","",ROUND($I7926,4))</f>
        <v>0.88100000000000001</v>
      </c>
      <c r="K7926" s="134">
        <f>IF('2-E-Communication'!$R$66="no","",ROUND($I7926,4))</f>
        <v>0.88100000000000001</v>
      </c>
      <c r="L7926" s="134">
        <f>IF('2-E-Communication'!$R$67="no","",ROUND($I7926,4))</f>
        <v>0.88100000000000001</v>
      </c>
      <c r="M7926" s="134">
        <f>IF('2-E-Communication'!$R$68="no","",ROUND($I7926,4))</f>
        <v>0.88100000000000001</v>
      </c>
    </row>
    <row r="7927" spans="9:13" x14ac:dyDescent="0.25">
      <c r="I7927" s="134">
        <f t="shared" si="317"/>
        <v>0.88200000000000067</v>
      </c>
      <c r="J7927" s="134">
        <f>IF('2-E-Communication'!$R$65="no","",ROUND($I7927,4))</f>
        <v>0.88200000000000001</v>
      </c>
      <c r="K7927" s="134">
        <f>IF('2-E-Communication'!$R$66="no","",ROUND($I7927,4))</f>
        <v>0.88200000000000001</v>
      </c>
      <c r="L7927" s="134">
        <f>IF('2-E-Communication'!$R$67="no","",ROUND($I7927,4))</f>
        <v>0.88200000000000001</v>
      </c>
      <c r="M7927" s="134">
        <f>IF('2-E-Communication'!$R$68="no","",ROUND($I7927,4))</f>
        <v>0.88200000000000001</v>
      </c>
    </row>
    <row r="7928" spans="9:13" x14ac:dyDescent="0.25">
      <c r="I7928" s="134">
        <f t="shared" si="317"/>
        <v>0.88300000000000067</v>
      </c>
      <c r="J7928" s="134">
        <f>IF('2-E-Communication'!$R$65="no","",ROUND($I7928,4))</f>
        <v>0.88300000000000001</v>
      </c>
      <c r="K7928" s="134">
        <f>IF('2-E-Communication'!$R$66="no","",ROUND($I7928,4))</f>
        <v>0.88300000000000001</v>
      </c>
      <c r="L7928" s="134">
        <f>IF('2-E-Communication'!$R$67="no","",ROUND($I7928,4))</f>
        <v>0.88300000000000001</v>
      </c>
      <c r="M7928" s="134">
        <f>IF('2-E-Communication'!$R$68="no","",ROUND($I7928,4))</f>
        <v>0.88300000000000001</v>
      </c>
    </row>
    <row r="7929" spans="9:13" x14ac:dyDescent="0.25">
      <c r="I7929" s="134">
        <f t="shared" si="317"/>
        <v>0.88400000000000067</v>
      </c>
      <c r="J7929" s="134">
        <f>IF('2-E-Communication'!$R$65="no","",ROUND($I7929,4))</f>
        <v>0.88400000000000001</v>
      </c>
      <c r="K7929" s="134">
        <f>IF('2-E-Communication'!$R$66="no","",ROUND($I7929,4))</f>
        <v>0.88400000000000001</v>
      </c>
      <c r="L7929" s="134">
        <f>IF('2-E-Communication'!$R$67="no","",ROUND($I7929,4))</f>
        <v>0.88400000000000001</v>
      </c>
      <c r="M7929" s="134">
        <f>IF('2-E-Communication'!$R$68="no","",ROUND($I7929,4))</f>
        <v>0.88400000000000001</v>
      </c>
    </row>
    <row r="7930" spans="9:13" x14ac:dyDescent="0.25">
      <c r="I7930" s="134">
        <f t="shared" si="317"/>
        <v>0.88500000000000068</v>
      </c>
      <c r="J7930" s="134">
        <f>IF('2-E-Communication'!$R$65="no","",ROUND($I7930,4))</f>
        <v>0.88500000000000001</v>
      </c>
      <c r="K7930" s="134">
        <f>IF('2-E-Communication'!$R$66="no","",ROUND($I7930,4))</f>
        <v>0.88500000000000001</v>
      </c>
      <c r="L7930" s="134">
        <f>IF('2-E-Communication'!$R$67="no","",ROUND($I7930,4))</f>
        <v>0.88500000000000001</v>
      </c>
      <c r="M7930" s="134">
        <f>IF('2-E-Communication'!$R$68="no","",ROUND($I7930,4))</f>
        <v>0.88500000000000001</v>
      </c>
    </row>
    <row r="7931" spans="9:13" x14ac:dyDescent="0.25">
      <c r="I7931" s="134">
        <f t="shared" si="317"/>
        <v>0.88600000000000068</v>
      </c>
      <c r="J7931" s="134">
        <f>IF('2-E-Communication'!$R$65="no","",ROUND($I7931,4))</f>
        <v>0.88600000000000001</v>
      </c>
      <c r="K7931" s="134">
        <f>IF('2-E-Communication'!$R$66="no","",ROUND($I7931,4))</f>
        <v>0.88600000000000001</v>
      </c>
      <c r="L7931" s="134">
        <f>IF('2-E-Communication'!$R$67="no","",ROUND($I7931,4))</f>
        <v>0.88600000000000001</v>
      </c>
      <c r="M7931" s="134">
        <f>IF('2-E-Communication'!$R$68="no","",ROUND($I7931,4))</f>
        <v>0.88600000000000001</v>
      </c>
    </row>
    <row r="7932" spans="9:13" x14ac:dyDescent="0.25">
      <c r="I7932" s="134">
        <f t="shared" si="317"/>
        <v>0.88700000000000068</v>
      </c>
      <c r="J7932" s="134">
        <f>IF('2-E-Communication'!$R$65="no","",ROUND($I7932,4))</f>
        <v>0.88700000000000001</v>
      </c>
      <c r="K7932" s="134">
        <f>IF('2-E-Communication'!$R$66="no","",ROUND($I7932,4))</f>
        <v>0.88700000000000001</v>
      </c>
      <c r="L7932" s="134">
        <f>IF('2-E-Communication'!$R$67="no","",ROUND($I7932,4))</f>
        <v>0.88700000000000001</v>
      </c>
      <c r="M7932" s="134">
        <f>IF('2-E-Communication'!$R$68="no","",ROUND($I7932,4))</f>
        <v>0.88700000000000001</v>
      </c>
    </row>
    <row r="7933" spans="9:13" x14ac:dyDescent="0.25">
      <c r="I7933" s="134">
        <f t="shared" si="317"/>
        <v>0.88800000000000068</v>
      </c>
      <c r="J7933" s="134">
        <f>IF('2-E-Communication'!$R$65="no","",ROUND($I7933,4))</f>
        <v>0.88800000000000001</v>
      </c>
      <c r="K7933" s="134">
        <f>IF('2-E-Communication'!$R$66="no","",ROUND($I7933,4))</f>
        <v>0.88800000000000001</v>
      </c>
      <c r="L7933" s="134">
        <f>IF('2-E-Communication'!$R$67="no","",ROUND($I7933,4))</f>
        <v>0.88800000000000001</v>
      </c>
      <c r="M7933" s="134">
        <f>IF('2-E-Communication'!$R$68="no","",ROUND($I7933,4))</f>
        <v>0.88800000000000001</v>
      </c>
    </row>
    <row r="7934" spans="9:13" x14ac:dyDescent="0.25">
      <c r="I7934" s="134">
        <f t="shared" ref="I7934:I7997" si="318">I7933+0.001</f>
        <v>0.88900000000000068</v>
      </c>
      <c r="J7934" s="134">
        <f>IF('2-E-Communication'!$R$65="no","",ROUND($I7934,4))</f>
        <v>0.88900000000000001</v>
      </c>
      <c r="K7934" s="134">
        <f>IF('2-E-Communication'!$R$66="no","",ROUND($I7934,4))</f>
        <v>0.88900000000000001</v>
      </c>
      <c r="L7934" s="134">
        <f>IF('2-E-Communication'!$R$67="no","",ROUND($I7934,4))</f>
        <v>0.88900000000000001</v>
      </c>
      <c r="M7934" s="134">
        <f>IF('2-E-Communication'!$R$68="no","",ROUND($I7934,4))</f>
        <v>0.88900000000000001</v>
      </c>
    </row>
    <row r="7935" spans="9:13" x14ac:dyDescent="0.25">
      <c r="I7935" s="134">
        <f t="shared" si="318"/>
        <v>0.89000000000000068</v>
      </c>
      <c r="J7935" s="134">
        <f>IF('2-E-Communication'!$R$65="no","",ROUND($I7935,4))</f>
        <v>0.89</v>
      </c>
      <c r="K7935" s="134">
        <f>IF('2-E-Communication'!$R$66="no","",ROUND($I7935,4))</f>
        <v>0.89</v>
      </c>
      <c r="L7935" s="134">
        <f>IF('2-E-Communication'!$R$67="no","",ROUND($I7935,4))</f>
        <v>0.89</v>
      </c>
      <c r="M7935" s="134">
        <f>IF('2-E-Communication'!$R$68="no","",ROUND($I7935,4))</f>
        <v>0.89</v>
      </c>
    </row>
    <row r="7936" spans="9:13" x14ac:dyDescent="0.25">
      <c r="I7936" s="134">
        <f t="shared" si="318"/>
        <v>0.89100000000000068</v>
      </c>
      <c r="J7936" s="134">
        <f>IF('2-E-Communication'!$R$65="no","",ROUND($I7936,4))</f>
        <v>0.89100000000000001</v>
      </c>
      <c r="K7936" s="134">
        <f>IF('2-E-Communication'!$R$66="no","",ROUND($I7936,4))</f>
        <v>0.89100000000000001</v>
      </c>
      <c r="L7936" s="134">
        <f>IF('2-E-Communication'!$R$67="no","",ROUND($I7936,4))</f>
        <v>0.89100000000000001</v>
      </c>
      <c r="M7936" s="134">
        <f>IF('2-E-Communication'!$R$68="no","",ROUND($I7936,4))</f>
        <v>0.89100000000000001</v>
      </c>
    </row>
    <row r="7937" spans="9:13" x14ac:dyDescent="0.25">
      <c r="I7937" s="134">
        <f t="shared" si="318"/>
        <v>0.89200000000000068</v>
      </c>
      <c r="J7937" s="134">
        <f>IF('2-E-Communication'!$R$65="no","",ROUND($I7937,4))</f>
        <v>0.89200000000000002</v>
      </c>
      <c r="K7937" s="134">
        <f>IF('2-E-Communication'!$R$66="no","",ROUND($I7937,4))</f>
        <v>0.89200000000000002</v>
      </c>
      <c r="L7937" s="134">
        <f>IF('2-E-Communication'!$R$67="no","",ROUND($I7937,4))</f>
        <v>0.89200000000000002</v>
      </c>
      <c r="M7937" s="134">
        <f>IF('2-E-Communication'!$R$68="no","",ROUND($I7937,4))</f>
        <v>0.89200000000000002</v>
      </c>
    </row>
    <row r="7938" spans="9:13" x14ac:dyDescent="0.25">
      <c r="I7938" s="134">
        <f t="shared" si="318"/>
        <v>0.89300000000000068</v>
      </c>
      <c r="J7938" s="134">
        <f>IF('2-E-Communication'!$R$65="no","",ROUND($I7938,4))</f>
        <v>0.89300000000000002</v>
      </c>
      <c r="K7938" s="134">
        <f>IF('2-E-Communication'!$R$66="no","",ROUND($I7938,4))</f>
        <v>0.89300000000000002</v>
      </c>
      <c r="L7938" s="134">
        <f>IF('2-E-Communication'!$R$67="no","",ROUND($I7938,4))</f>
        <v>0.89300000000000002</v>
      </c>
      <c r="M7938" s="134">
        <f>IF('2-E-Communication'!$R$68="no","",ROUND($I7938,4))</f>
        <v>0.89300000000000002</v>
      </c>
    </row>
    <row r="7939" spans="9:13" x14ac:dyDescent="0.25">
      <c r="I7939" s="134">
        <f t="shared" si="318"/>
        <v>0.89400000000000068</v>
      </c>
      <c r="J7939" s="134">
        <f>IF('2-E-Communication'!$R$65="no","",ROUND($I7939,4))</f>
        <v>0.89400000000000002</v>
      </c>
      <c r="K7939" s="134">
        <f>IF('2-E-Communication'!$R$66="no","",ROUND($I7939,4))</f>
        <v>0.89400000000000002</v>
      </c>
      <c r="L7939" s="134">
        <f>IF('2-E-Communication'!$R$67="no","",ROUND($I7939,4))</f>
        <v>0.89400000000000002</v>
      </c>
      <c r="M7939" s="134">
        <f>IF('2-E-Communication'!$R$68="no","",ROUND($I7939,4))</f>
        <v>0.89400000000000002</v>
      </c>
    </row>
    <row r="7940" spans="9:13" x14ac:dyDescent="0.25">
      <c r="I7940" s="134">
        <f t="shared" si="318"/>
        <v>0.89500000000000068</v>
      </c>
      <c r="J7940" s="134">
        <f>IF('2-E-Communication'!$R$65="no","",ROUND($I7940,4))</f>
        <v>0.89500000000000002</v>
      </c>
      <c r="K7940" s="134">
        <f>IF('2-E-Communication'!$R$66="no","",ROUND($I7940,4))</f>
        <v>0.89500000000000002</v>
      </c>
      <c r="L7940" s="134">
        <f>IF('2-E-Communication'!$R$67="no","",ROUND($I7940,4))</f>
        <v>0.89500000000000002</v>
      </c>
      <c r="M7940" s="134">
        <f>IF('2-E-Communication'!$R$68="no","",ROUND($I7940,4))</f>
        <v>0.89500000000000002</v>
      </c>
    </row>
    <row r="7941" spans="9:13" x14ac:dyDescent="0.25">
      <c r="I7941" s="134">
        <f t="shared" si="318"/>
        <v>0.89600000000000068</v>
      </c>
      <c r="J7941" s="134">
        <f>IF('2-E-Communication'!$R$65="no","",ROUND($I7941,4))</f>
        <v>0.89600000000000002</v>
      </c>
      <c r="K7941" s="134">
        <f>IF('2-E-Communication'!$R$66="no","",ROUND($I7941,4))</f>
        <v>0.89600000000000002</v>
      </c>
      <c r="L7941" s="134">
        <f>IF('2-E-Communication'!$R$67="no","",ROUND($I7941,4))</f>
        <v>0.89600000000000002</v>
      </c>
      <c r="M7941" s="134">
        <f>IF('2-E-Communication'!$R$68="no","",ROUND($I7941,4))</f>
        <v>0.89600000000000002</v>
      </c>
    </row>
    <row r="7942" spans="9:13" x14ac:dyDescent="0.25">
      <c r="I7942" s="134">
        <f t="shared" si="318"/>
        <v>0.89700000000000069</v>
      </c>
      <c r="J7942" s="134">
        <f>IF('2-E-Communication'!$R$65="no","",ROUND($I7942,4))</f>
        <v>0.89700000000000002</v>
      </c>
      <c r="K7942" s="134">
        <f>IF('2-E-Communication'!$R$66="no","",ROUND($I7942,4))</f>
        <v>0.89700000000000002</v>
      </c>
      <c r="L7942" s="134">
        <f>IF('2-E-Communication'!$R$67="no","",ROUND($I7942,4))</f>
        <v>0.89700000000000002</v>
      </c>
      <c r="M7942" s="134">
        <f>IF('2-E-Communication'!$R$68="no","",ROUND($I7942,4))</f>
        <v>0.89700000000000002</v>
      </c>
    </row>
    <row r="7943" spans="9:13" x14ac:dyDescent="0.25">
      <c r="I7943" s="134">
        <f t="shared" si="318"/>
        <v>0.89800000000000069</v>
      </c>
      <c r="J7943" s="134">
        <f>IF('2-E-Communication'!$R$65="no","",ROUND($I7943,4))</f>
        <v>0.89800000000000002</v>
      </c>
      <c r="K7943" s="134">
        <f>IF('2-E-Communication'!$R$66="no","",ROUND($I7943,4))</f>
        <v>0.89800000000000002</v>
      </c>
      <c r="L7943" s="134">
        <f>IF('2-E-Communication'!$R$67="no","",ROUND($I7943,4))</f>
        <v>0.89800000000000002</v>
      </c>
      <c r="M7943" s="134">
        <f>IF('2-E-Communication'!$R$68="no","",ROUND($I7943,4))</f>
        <v>0.89800000000000002</v>
      </c>
    </row>
    <row r="7944" spans="9:13" x14ac:dyDescent="0.25">
      <c r="I7944" s="134">
        <f t="shared" si="318"/>
        <v>0.89900000000000069</v>
      </c>
      <c r="J7944" s="134">
        <f>IF('2-E-Communication'!$R$65="no","",ROUND($I7944,4))</f>
        <v>0.89900000000000002</v>
      </c>
      <c r="K7944" s="134">
        <f>IF('2-E-Communication'!$R$66="no","",ROUND($I7944,4))</f>
        <v>0.89900000000000002</v>
      </c>
      <c r="L7944" s="134">
        <f>IF('2-E-Communication'!$R$67="no","",ROUND($I7944,4))</f>
        <v>0.89900000000000002</v>
      </c>
      <c r="M7944" s="134">
        <f>IF('2-E-Communication'!$R$68="no","",ROUND($I7944,4))</f>
        <v>0.89900000000000002</v>
      </c>
    </row>
    <row r="7945" spans="9:13" x14ac:dyDescent="0.25">
      <c r="I7945" s="134">
        <f t="shared" si="318"/>
        <v>0.90000000000000069</v>
      </c>
      <c r="J7945" s="134">
        <f>IF('2-E-Communication'!$R$65="no","",ROUND($I7945,4))</f>
        <v>0.9</v>
      </c>
      <c r="K7945" s="134">
        <f>IF('2-E-Communication'!$R$66="no","",ROUND($I7945,4))</f>
        <v>0.9</v>
      </c>
      <c r="L7945" s="134">
        <f>IF('2-E-Communication'!$R$67="no","",ROUND($I7945,4))</f>
        <v>0.9</v>
      </c>
      <c r="M7945" s="134">
        <f>IF('2-E-Communication'!$R$68="no","",ROUND($I7945,4))</f>
        <v>0.9</v>
      </c>
    </row>
    <row r="7946" spans="9:13" x14ac:dyDescent="0.25">
      <c r="I7946" s="134">
        <f t="shared" si="318"/>
        <v>0.90100000000000069</v>
      </c>
      <c r="J7946" s="134">
        <f>IF('2-E-Communication'!$R$65="no","",ROUND($I7946,4))</f>
        <v>0.90100000000000002</v>
      </c>
      <c r="K7946" s="134">
        <f>IF('2-E-Communication'!$R$66="no","",ROUND($I7946,4))</f>
        <v>0.90100000000000002</v>
      </c>
      <c r="L7946" s="134">
        <f>IF('2-E-Communication'!$R$67="no","",ROUND($I7946,4))</f>
        <v>0.90100000000000002</v>
      </c>
      <c r="M7946" s="134">
        <f>IF('2-E-Communication'!$R$68="no","",ROUND($I7946,4))</f>
        <v>0.90100000000000002</v>
      </c>
    </row>
    <row r="7947" spans="9:13" x14ac:dyDescent="0.25">
      <c r="I7947" s="134">
        <f t="shared" si="318"/>
        <v>0.90200000000000069</v>
      </c>
      <c r="J7947" s="134">
        <f>IF('2-E-Communication'!$R$65="no","",ROUND($I7947,4))</f>
        <v>0.90200000000000002</v>
      </c>
      <c r="K7947" s="134">
        <f>IF('2-E-Communication'!$R$66="no","",ROUND($I7947,4))</f>
        <v>0.90200000000000002</v>
      </c>
      <c r="L7947" s="134">
        <f>IF('2-E-Communication'!$R$67="no","",ROUND($I7947,4))</f>
        <v>0.90200000000000002</v>
      </c>
      <c r="M7947" s="134">
        <f>IF('2-E-Communication'!$R$68="no","",ROUND($I7947,4))</f>
        <v>0.90200000000000002</v>
      </c>
    </row>
    <row r="7948" spans="9:13" x14ac:dyDescent="0.25">
      <c r="I7948" s="134">
        <f t="shared" si="318"/>
        <v>0.90300000000000069</v>
      </c>
      <c r="J7948" s="134">
        <f>IF('2-E-Communication'!$R$65="no","",ROUND($I7948,4))</f>
        <v>0.90300000000000002</v>
      </c>
      <c r="K7948" s="134">
        <f>IF('2-E-Communication'!$R$66="no","",ROUND($I7948,4))</f>
        <v>0.90300000000000002</v>
      </c>
      <c r="L7948" s="134">
        <f>IF('2-E-Communication'!$R$67="no","",ROUND($I7948,4))</f>
        <v>0.90300000000000002</v>
      </c>
      <c r="M7948" s="134">
        <f>IF('2-E-Communication'!$R$68="no","",ROUND($I7948,4))</f>
        <v>0.90300000000000002</v>
      </c>
    </row>
    <row r="7949" spans="9:13" x14ac:dyDescent="0.25">
      <c r="I7949" s="134">
        <f t="shared" si="318"/>
        <v>0.90400000000000069</v>
      </c>
      <c r="J7949" s="134">
        <f>IF('2-E-Communication'!$R$65="no","",ROUND($I7949,4))</f>
        <v>0.90400000000000003</v>
      </c>
      <c r="K7949" s="134">
        <f>IF('2-E-Communication'!$R$66="no","",ROUND($I7949,4))</f>
        <v>0.90400000000000003</v>
      </c>
      <c r="L7949" s="134">
        <f>IF('2-E-Communication'!$R$67="no","",ROUND($I7949,4))</f>
        <v>0.90400000000000003</v>
      </c>
      <c r="M7949" s="134">
        <f>IF('2-E-Communication'!$R$68="no","",ROUND($I7949,4))</f>
        <v>0.90400000000000003</v>
      </c>
    </row>
    <row r="7950" spans="9:13" x14ac:dyDescent="0.25">
      <c r="I7950" s="134">
        <f t="shared" si="318"/>
        <v>0.90500000000000069</v>
      </c>
      <c r="J7950" s="134">
        <f>IF('2-E-Communication'!$R$65="no","",ROUND($I7950,4))</f>
        <v>0.90500000000000003</v>
      </c>
      <c r="K7950" s="134">
        <f>IF('2-E-Communication'!$R$66="no","",ROUND($I7950,4))</f>
        <v>0.90500000000000003</v>
      </c>
      <c r="L7950" s="134">
        <f>IF('2-E-Communication'!$R$67="no","",ROUND($I7950,4))</f>
        <v>0.90500000000000003</v>
      </c>
      <c r="M7950" s="134">
        <f>IF('2-E-Communication'!$R$68="no","",ROUND($I7950,4))</f>
        <v>0.90500000000000003</v>
      </c>
    </row>
    <row r="7951" spans="9:13" x14ac:dyDescent="0.25">
      <c r="I7951" s="134">
        <f t="shared" si="318"/>
        <v>0.90600000000000069</v>
      </c>
      <c r="J7951" s="134">
        <f>IF('2-E-Communication'!$R$65="no","",ROUND($I7951,4))</f>
        <v>0.90600000000000003</v>
      </c>
      <c r="K7951" s="134">
        <f>IF('2-E-Communication'!$R$66="no","",ROUND($I7951,4))</f>
        <v>0.90600000000000003</v>
      </c>
      <c r="L7951" s="134">
        <f>IF('2-E-Communication'!$R$67="no","",ROUND($I7951,4))</f>
        <v>0.90600000000000003</v>
      </c>
      <c r="M7951" s="134">
        <f>IF('2-E-Communication'!$R$68="no","",ROUND($I7951,4))</f>
        <v>0.90600000000000003</v>
      </c>
    </row>
    <row r="7952" spans="9:13" x14ac:dyDescent="0.25">
      <c r="I7952" s="134">
        <f t="shared" si="318"/>
        <v>0.90700000000000069</v>
      </c>
      <c r="J7952" s="134">
        <f>IF('2-E-Communication'!$R$65="no","",ROUND($I7952,4))</f>
        <v>0.90700000000000003</v>
      </c>
      <c r="K7952" s="134">
        <f>IF('2-E-Communication'!$R$66="no","",ROUND($I7952,4))</f>
        <v>0.90700000000000003</v>
      </c>
      <c r="L7952" s="134">
        <f>IF('2-E-Communication'!$R$67="no","",ROUND($I7952,4))</f>
        <v>0.90700000000000003</v>
      </c>
      <c r="M7952" s="134">
        <f>IF('2-E-Communication'!$R$68="no","",ROUND($I7952,4))</f>
        <v>0.90700000000000003</v>
      </c>
    </row>
    <row r="7953" spans="9:13" x14ac:dyDescent="0.25">
      <c r="I7953" s="134">
        <f t="shared" si="318"/>
        <v>0.9080000000000007</v>
      </c>
      <c r="J7953" s="134">
        <f>IF('2-E-Communication'!$R$65="no","",ROUND($I7953,4))</f>
        <v>0.90800000000000003</v>
      </c>
      <c r="K7953" s="134">
        <f>IF('2-E-Communication'!$R$66="no","",ROUND($I7953,4))</f>
        <v>0.90800000000000003</v>
      </c>
      <c r="L7953" s="134">
        <f>IF('2-E-Communication'!$R$67="no","",ROUND($I7953,4))</f>
        <v>0.90800000000000003</v>
      </c>
      <c r="M7953" s="134">
        <f>IF('2-E-Communication'!$R$68="no","",ROUND($I7953,4))</f>
        <v>0.90800000000000003</v>
      </c>
    </row>
    <row r="7954" spans="9:13" x14ac:dyDescent="0.25">
      <c r="I7954" s="134">
        <f t="shared" si="318"/>
        <v>0.9090000000000007</v>
      </c>
      <c r="J7954" s="134">
        <f>IF('2-E-Communication'!$R$65="no","",ROUND($I7954,4))</f>
        <v>0.90900000000000003</v>
      </c>
      <c r="K7954" s="134">
        <f>IF('2-E-Communication'!$R$66="no","",ROUND($I7954,4))</f>
        <v>0.90900000000000003</v>
      </c>
      <c r="L7954" s="134">
        <f>IF('2-E-Communication'!$R$67="no","",ROUND($I7954,4))</f>
        <v>0.90900000000000003</v>
      </c>
      <c r="M7954" s="134">
        <f>IF('2-E-Communication'!$R$68="no","",ROUND($I7954,4))</f>
        <v>0.90900000000000003</v>
      </c>
    </row>
    <row r="7955" spans="9:13" x14ac:dyDescent="0.25">
      <c r="I7955" s="134">
        <f t="shared" si="318"/>
        <v>0.9100000000000007</v>
      </c>
      <c r="J7955" s="134">
        <f>IF('2-E-Communication'!$R$65="no","",ROUND($I7955,4))</f>
        <v>0.91</v>
      </c>
      <c r="K7955" s="134">
        <f>IF('2-E-Communication'!$R$66="no","",ROUND($I7955,4))</f>
        <v>0.91</v>
      </c>
      <c r="L7955" s="134">
        <f>IF('2-E-Communication'!$R$67="no","",ROUND($I7955,4))</f>
        <v>0.91</v>
      </c>
      <c r="M7955" s="134">
        <f>IF('2-E-Communication'!$R$68="no","",ROUND($I7955,4))</f>
        <v>0.91</v>
      </c>
    </row>
    <row r="7956" spans="9:13" x14ac:dyDescent="0.25">
      <c r="I7956" s="134">
        <f t="shared" si="318"/>
        <v>0.9110000000000007</v>
      </c>
      <c r="J7956" s="134">
        <f>IF('2-E-Communication'!$R$65="no","",ROUND($I7956,4))</f>
        <v>0.91100000000000003</v>
      </c>
      <c r="K7956" s="134">
        <f>IF('2-E-Communication'!$R$66="no","",ROUND($I7956,4))</f>
        <v>0.91100000000000003</v>
      </c>
      <c r="L7956" s="134">
        <f>IF('2-E-Communication'!$R$67="no","",ROUND($I7956,4))</f>
        <v>0.91100000000000003</v>
      </c>
      <c r="M7956" s="134">
        <f>IF('2-E-Communication'!$R$68="no","",ROUND($I7956,4))</f>
        <v>0.91100000000000003</v>
      </c>
    </row>
    <row r="7957" spans="9:13" x14ac:dyDescent="0.25">
      <c r="I7957" s="134">
        <f t="shared" si="318"/>
        <v>0.9120000000000007</v>
      </c>
      <c r="J7957" s="134">
        <f>IF('2-E-Communication'!$R$65="no","",ROUND($I7957,4))</f>
        <v>0.91200000000000003</v>
      </c>
      <c r="K7957" s="134">
        <f>IF('2-E-Communication'!$R$66="no","",ROUND($I7957,4))</f>
        <v>0.91200000000000003</v>
      </c>
      <c r="L7957" s="134">
        <f>IF('2-E-Communication'!$R$67="no","",ROUND($I7957,4))</f>
        <v>0.91200000000000003</v>
      </c>
      <c r="M7957" s="134">
        <f>IF('2-E-Communication'!$R$68="no","",ROUND($I7957,4))</f>
        <v>0.91200000000000003</v>
      </c>
    </row>
    <row r="7958" spans="9:13" x14ac:dyDescent="0.25">
      <c r="I7958" s="134">
        <f t="shared" si="318"/>
        <v>0.9130000000000007</v>
      </c>
      <c r="J7958" s="134">
        <f>IF('2-E-Communication'!$R$65="no","",ROUND($I7958,4))</f>
        <v>0.91300000000000003</v>
      </c>
      <c r="K7958" s="134">
        <f>IF('2-E-Communication'!$R$66="no","",ROUND($I7958,4))</f>
        <v>0.91300000000000003</v>
      </c>
      <c r="L7958" s="134">
        <f>IF('2-E-Communication'!$R$67="no","",ROUND($I7958,4))</f>
        <v>0.91300000000000003</v>
      </c>
      <c r="M7958" s="134">
        <f>IF('2-E-Communication'!$R$68="no","",ROUND($I7958,4))</f>
        <v>0.91300000000000003</v>
      </c>
    </row>
    <row r="7959" spans="9:13" x14ac:dyDescent="0.25">
      <c r="I7959" s="134">
        <f t="shared" si="318"/>
        <v>0.9140000000000007</v>
      </c>
      <c r="J7959" s="134">
        <f>IF('2-E-Communication'!$R$65="no","",ROUND($I7959,4))</f>
        <v>0.91400000000000003</v>
      </c>
      <c r="K7959" s="134">
        <f>IF('2-E-Communication'!$R$66="no","",ROUND($I7959,4))</f>
        <v>0.91400000000000003</v>
      </c>
      <c r="L7959" s="134">
        <f>IF('2-E-Communication'!$R$67="no","",ROUND($I7959,4))</f>
        <v>0.91400000000000003</v>
      </c>
      <c r="M7959" s="134">
        <f>IF('2-E-Communication'!$R$68="no","",ROUND($I7959,4))</f>
        <v>0.91400000000000003</v>
      </c>
    </row>
    <row r="7960" spans="9:13" x14ac:dyDescent="0.25">
      <c r="I7960" s="134">
        <f t="shared" si="318"/>
        <v>0.9150000000000007</v>
      </c>
      <c r="J7960" s="134">
        <f>IF('2-E-Communication'!$R$65="no","",ROUND($I7960,4))</f>
        <v>0.91500000000000004</v>
      </c>
      <c r="K7960" s="134">
        <f>IF('2-E-Communication'!$R$66="no","",ROUND($I7960,4))</f>
        <v>0.91500000000000004</v>
      </c>
      <c r="L7960" s="134">
        <f>IF('2-E-Communication'!$R$67="no","",ROUND($I7960,4))</f>
        <v>0.91500000000000004</v>
      </c>
      <c r="M7960" s="134">
        <f>IF('2-E-Communication'!$R$68="no","",ROUND($I7960,4))</f>
        <v>0.91500000000000004</v>
      </c>
    </row>
    <row r="7961" spans="9:13" x14ac:dyDescent="0.25">
      <c r="I7961" s="134">
        <f t="shared" si="318"/>
        <v>0.9160000000000007</v>
      </c>
      <c r="J7961" s="134">
        <f>IF('2-E-Communication'!$R$65="no","",ROUND($I7961,4))</f>
        <v>0.91600000000000004</v>
      </c>
      <c r="K7961" s="134">
        <f>IF('2-E-Communication'!$R$66="no","",ROUND($I7961,4))</f>
        <v>0.91600000000000004</v>
      </c>
      <c r="L7961" s="134">
        <f>IF('2-E-Communication'!$R$67="no","",ROUND($I7961,4))</f>
        <v>0.91600000000000004</v>
      </c>
      <c r="M7961" s="134">
        <f>IF('2-E-Communication'!$R$68="no","",ROUND($I7961,4))</f>
        <v>0.91600000000000004</v>
      </c>
    </row>
    <row r="7962" spans="9:13" x14ac:dyDescent="0.25">
      <c r="I7962" s="134">
        <f t="shared" si="318"/>
        <v>0.9170000000000007</v>
      </c>
      <c r="J7962" s="134">
        <f>IF('2-E-Communication'!$R$65="no","",ROUND($I7962,4))</f>
        <v>0.91700000000000004</v>
      </c>
      <c r="K7962" s="134">
        <f>IF('2-E-Communication'!$R$66="no","",ROUND($I7962,4))</f>
        <v>0.91700000000000004</v>
      </c>
      <c r="L7962" s="134">
        <f>IF('2-E-Communication'!$R$67="no","",ROUND($I7962,4))</f>
        <v>0.91700000000000004</v>
      </c>
      <c r="M7962" s="134">
        <f>IF('2-E-Communication'!$R$68="no","",ROUND($I7962,4))</f>
        <v>0.91700000000000004</v>
      </c>
    </row>
    <row r="7963" spans="9:13" x14ac:dyDescent="0.25">
      <c r="I7963" s="134">
        <f t="shared" si="318"/>
        <v>0.9180000000000007</v>
      </c>
      <c r="J7963" s="134">
        <f>IF('2-E-Communication'!$R$65="no","",ROUND($I7963,4))</f>
        <v>0.91800000000000004</v>
      </c>
      <c r="K7963" s="134">
        <f>IF('2-E-Communication'!$R$66="no","",ROUND($I7963,4))</f>
        <v>0.91800000000000004</v>
      </c>
      <c r="L7963" s="134">
        <f>IF('2-E-Communication'!$R$67="no","",ROUND($I7963,4))</f>
        <v>0.91800000000000004</v>
      </c>
      <c r="M7963" s="134">
        <f>IF('2-E-Communication'!$R$68="no","",ROUND($I7963,4))</f>
        <v>0.91800000000000004</v>
      </c>
    </row>
    <row r="7964" spans="9:13" x14ac:dyDescent="0.25">
      <c r="I7964" s="134">
        <f t="shared" si="318"/>
        <v>0.91900000000000071</v>
      </c>
      <c r="J7964" s="134">
        <f>IF('2-E-Communication'!$R$65="no","",ROUND($I7964,4))</f>
        <v>0.91900000000000004</v>
      </c>
      <c r="K7964" s="134">
        <f>IF('2-E-Communication'!$R$66="no","",ROUND($I7964,4))</f>
        <v>0.91900000000000004</v>
      </c>
      <c r="L7964" s="134">
        <f>IF('2-E-Communication'!$R$67="no","",ROUND($I7964,4))</f>
        <v>0.91900000000000004</v>
      </c>
      <c r="M7964" s="134">
        <f>IF('2-E-Communication'!$R$68="no","",ROUND($I7964,4))</f>
        <v>0.91900000000000004</v>
      </c>
    </row>
    <row r="7965" spans="9:13" x14ac:dyDescent="0.25">
      <c r="I7965" s="134">
        <f t="shared" si="318"/>
        <v>0.92000000000000071</v>
      </c>
      <c r="J7965" s="134">
        <f>IF('2-E-Communication'!$R$65="no","",ROUND($I7965,4))</f>
        <v>0.92</v>
      </c>
      <c r="K7965" s="134">
        <f>IF('2-E-Communication'!$R$66="no","",ROUND($I7965,4))</f>
        <v>0.92</v>
      </c>
      <c r="L7965" s="134">
        <f>IF('2-E-Communication'!$R$67="no","",ROUND($I7965,4))</f>
        <v>0.92</v>
      </c>
      <c r="M7965" s="134">
        <f>IF('2-E-Communication'!$R$68="no","",ROUND($I7965,4))</f>
        <v>0.92</v>
      </c>
    </row>
    <row r="7966" spans="9:13" x14ac:dyDescent="0.25">
      <c r="I7966" s="134">
        <f t="shared" si="318"/>
        <v>0.92100000000000071</v>
      </c>
      <c r="J7966" s="134">
        <f>IF('2-E-Communication'!$R$65="no","",ROUND($I7966,4))</f>
        <v>0.92100000000000004</v>
      </c>
      <c r="K7966" s="134">
        <f>IF('2-E-Communication'!$R$66="no","",ROUND($I7966,4))</f>
        <v>0.92100000000000004</v>
      </c>
      <c r="L7966" s="134">
        <f>IF('2-E-Communication'!$R$67="no","",ROUND($I7966,4))</f>
        <v>0.92100000000000004</v>
      </c>
      <c r="M7966" s="134">
        <f>IF('2-E-Communication'!$R$68="no","",ROUND($I7966,4))</f>
        <v>0.92100000000000004</v>
      </c>
    </row>
    <row r="7967" spans="9:13" x14ac:dyDescent="0.25">
      <c r="I7967" s="134">
        <f t="shared" si="318"/>
        <v>0.92200000000000071</v>
      </c>
      <c r="J7967" s="134">
        <f>IF('2-E-Communication'!$R$65="no","",ROUND($I7967,4))</f>
        <v>0.92200000000000004</v>
      </c>
      <c r="K7967" s="134">
        <f>IF('2-E-Communication'!$R$66="no","",ROUND($I7967,4))</f>
        <v>0.92200000000000004</v>
      </c>
      <c r="L7967" s="134">
        <f>IF('2-E-Communication'!$R$67="no","",ROUND($I7967,4))</f>
        <v>0.92200000000000004</v>
      </c>
      <c r="M7967" s="134">
        <f>IF('2-E-Communication'!$R$68="no","",ROUND($I7967,4))</f>
        <v>0.92200000000000004</v>
      </c>
    </row>
    <row r="7968" spans="9:13" x14ac:dyDescent="0.25">
      <c r="I7968" s="134">
        <f t="shared" si="318"/>
        <v>0.92300000000000071</v>
      </c>
      <c r="J7968" s="134">
        <f>IF('2-E-Communication'!$R$65="no","",ROUND($I7968,4))</f>
        <v>0.92300000000000004</v>
      </c>
      <c r="K7968" s="134">
        <f>IF('2-E-Communication'!$R$66="no","",ROUND($I7968,4))</f>
        <v>0.92300000000000004</v>
      </c>
      <c r="L7968" s="134">
        <f>IF('2-E-Communication'!$R$67="no","",ROUND($I7968,4))</f>
        <v>0.92300000000000004</v>
      </c>
      <c r="M7968" s="134">
        <f>IF('2-E-Communication'!$R$68="no","",ROUND($I7968,4))</f>
        <v>0.92300000000000004</v>
      </c>
    </row>
    <row r="7969" spans="9:13" x14ac:dyDescent="0.25">
      <c r="I7969" s="134">
        <f t="shared" si="318"/>
        <v>0.92400000000000071</v>
      </c>
      <c r="J7969" s="134">
        <f>IF('2-E-Communication'!$R$65="no","",ROUND($I7969,4))</f>
        <v>0.92400000000000004</v>
      </c>
      <c r="K7969" s="134">
        <f>IF('2-E-Communication'!$R$66="no","",ROUND($I7969,4))</f>
        <v>0.92400000000000004</v>
      </c>
      <c r="L7969" s="134">
        <f>IF('2-E-Communication'!$R$67="no","",ROUND($I7969,4))</f>
        <v>0.92400000000000004</v>
      </c>
      <c r="M7969" s="134">
        <f>IF('2-E-Communication'!$R$68="no","",ROUND($I7969,4))</f>
        <v>0.92400000000000004</v>
      </c>
    </row>
    <row r="7970" spans="9:13" x14ac:dyDescent="0.25">
      <c r="I7970" s="134">
        <f t="shared" si="318"/>
        <v>0.92500000000000071</v>
      </c>
      <c r="J7970" s="134">
        <f>IF('2-E-Communication'!$R$65="no","",ROUND($I7970,4))</f>
        <v>0.92500000000000004</v>
      </c>
      <c r="K7970" s="134">
        <f>IF('2-E-Communication'!$R$66="no","",ROUND($I7970,4))</f>
        <v>0.92500000000000004</v>
      </c>
      <c r="L7970" s="134">
        <f>IF('2-E-Communication'!$R$67="no","",ROUND($I7970,4))</f>
        <v>0.92500000000000004</v>
      </c>
      <c r="M7970" s="134">
        <f>IF('2-E-Communication'!$R$68="no","",ROUND($I7970,4))</f>
        <v>0.92500000000000004</v>
      </c>
    </row>
    <row r="7971" spans="9:13" x14ac:dyDescent="0.25">
      <c r="I7971" s="134">
        <f t="shared" si="318"/>
        <v>0.92600000000000071</v>
      </c>
      <c r="J7971" s="134">
        <f>IF('2-E-Communication'!$R$65="no","",ROUND($I7971,4))</f>
        <v>0.92600000000000005</v>
      </c>
      <c r="K7971" s="134">
        <f>IF('2-E-Communication'!$R$66="no","",ROUND($I7971,4))</f>
        <v>0.92600000000000005</v>
      </c>
      <c r="L7971" s="134">
        <f>IF('2-E-Communication'!$R$67="no","",ROUND($I7971,4))</f>
        <v>0.92600000000000005</v>
      </c>
      <c r="M7971" s="134">
        <f>IF('2-E-Communication'!$R$68="no","",ROUND($I7971,4))</f>
        <v>0.92600000000000005</v>
      </c>
    </row>
    <row r="7972" spans="9:13" x14ac:dyDescent="0.25">
      <c r="I7972" s="134">
        <f t="shared" si="318"/>
        <v>0.92700000000000071</v>
      </c>
      <c r="J7972" s="134">
        <f>IF('2-E-Communication'!$R$65="no","",ROUND($I7972,4))</f>
        <v>0.92700000000000005</v>
      </c>
      <c r="K7972" s="134">
        <f>IF('2-E-Communication'!$R$66="no","",ROUND($I7972,4))</f>
        <v>0.92700000000000005</v>
      </c>
      <c r="L7972" s="134">
        <f>IF('2-E-Communication'!$R$67="no","",ROUND($I7972,4))</f>
        <v>0.92700000000000005</v>
      </c>
      <c r="M7972" s="134">
        <f>IF('2-E-Communication'!$R$68="no","",ROUND($I7972,4))</f>
        <v>0.92700000000000005</v>
      </c>
    </row>
    <row r="7973" spans="9:13" x14ac:dyDescent="0.25">
      <c r="I7973" s="134">
        <f t="shared" si="318"/>
        <v>0.92800000000000071</v>
      </c>
      <c r="J7973" s="134">
        <f>IF('2-E-Communication'!$R$65="no","",ROUND($I7973,4))</f>
        <v>0.92800000000000005</v>
      </c>
      <c r="K7973" s="134">
        <f>IF('2-E-Communication'!$R$66="no","",ROUND($I7973,4))</f>
        <v>0.92800000000000005</v>
      </c>
      <c r="L7973" s="134">
        <f>IF('2-E-Communication'!$R$67="no","",ROUND($I7973,4))</f>
        <v>0.92800000000000005</v>
      </c>
      <c r="M7973" s="134">
        <f>IF('2-E-Communication'!$R$68="no","",ROUND($I7973,4))</f>
        <v>0.92800000000000005</v>
      </c>
    </row>
    <row r="7974" spans="9:13" x14ac:dyDescent="0.25">
      <c r="I7974" s="134">
        <f t="shared" si="318"/>
        <v>0.92900000000000071</v>
      </c>
      <c r="J7974" s="134">
        <f>IF('2-E-Communication'!$R$65="no","",ROUND($I7974,4))</f>
        <v>0.92900000000000005</v>
      </c>
      <c r="K7974" s="134">
        <f>IF('2-E-Communication'!$R$66="no","",ROUND($I7974,4))</f>
        <v>0.92900000000000005</v>
      </c>
      <c r="L7974" s="134">
        <f>IF('2-E-Communication'!$R$67="no","",ROUND($I7974,4))</f>
        <v>0.92900000000000005</v>
      </c>
      <c r="M7974" s="134">
        <f>IF('2-E-Communication'!$R$68="no","",ROUND($I7974,4))</f>
        <v>0.92900000000000005</v>
      </c>
    </row>
    <row r="7975" spans="9:13" x14ac:dyDescent="0.25">
      <c r="I7975" s="134">
        <f t="shared" si="318"/>
        <v>0.93000000000000071</v>
      </c>
      <c r="J7975" s="134">
        <f>IF('2-E-Communication'!$R$65="no","",ROUND($I7975,4))</f>
        <v>0.93</v>
      </c>
      <c r="K7975" s="134">
        <f>IF('2-E-Communication'!$R$66="no","",ROUND($I7975,4))</f>
        <v>0.93</v>
      </c>
      <c r="L7975" s="134">
        <f>IF('2-E-Communication'!$R$67="no","",ROUND($I7975,4))</f>
        <v>0.93</v>
      </c>
      <c r="M7975" s="134">
        <f>IF('2-E-Communication'!$R$68="no","",ROUND($I7975,4))</f>
        <v>0.93</v>
      </c>
    </row>
    <row r="7976" spans="9:13" x14ac:dyDescent="0.25">
      <c r="I7976" s="134">
        <f t="shared" si="318"/>
        <v>0.93100000000000072</v>
      </c>
      <c r="J7976" s="134">
        <f>IF('2-E-Communication'!$R$65="no","",ROUND($I7976,4))</f>
        <v>0.93100000000000005</v>
      </c>
      <c r="K7976" s="134">
        <f>IF('2-E-Communication'!$R$66="no","",ROUND($I7976,4))</f>
        <v>0.93100000000000005</v>
      </c>
      <c r="L7976" s="134">
        <f>IF('2-E-Communication'!$R$67="no","",ROUND($I7976,4))</f>
        <v>0.93100000000000005</v>
      </c>
      <c r="M7976" s="134">
        <f>IF('2-E-Communication'!$R$68="no","",ROUND($I7976,4))</f>
        <v>0.93100000000000005</v>
      </c>
    </row>
    <row r="7977" spans="9:13" x14ac:dyDescent="0.25">
      <c r="I7977" s="134">
        <f t="shared" si="318"/>
        <v>0.93200000000000072</v>
      </c>
      <c r="J7977" s="134">
        <f>IF('2-E-Communication'!$R$65="no","",ROUND($I7977,4))</f>
        <v>0.93200000000000005</v>
      </c>
      <c r="K7977" s="134">
        <f>IF('2-E-Communication'!$R$66="no","",ROUND($I7977,4))</f>
        <v>0.93200000000000005</v>
      </c>
      <c r="L7977" s="134">
        <f>IF('2-E-Communication'!$R$67="no","",ROUND($I7977,4))</f>
        <v>0.93200000000000005</v>
      </c>
      <c r="M7977" s="134">
        <f>IF('2-E-Communication'!$R$68="no","",ROUND($I7977,4))</f>
        <v>0.93200000000000005</v>
      </c>
    </row>
    <row r="7978" spans="9:13" x14ac:dyDescent="0.25">
      <c r="I7978" s="134">
        <f t="shared" si="318"/>
        <v>0.93300000000000072</v>
      </c>
      <c r="J7978" s="134">
        <f>IF('2-E-Communication'!$R$65="no","",ROUND($I7978,4))</f>
        <v>0.93300000000000005</v>
      </c>
      <c r="K7978" s="134">
        <f>IF('2-E-Communication'!$R$66="no","",ROUND($I7978,4))</f>
        <v>0.93300000000000005</v>
      </c>
      <c r="L7978" s="134">
        <f>IF('2-E-Communication'!$R$67="no","",ROUND($I7978,4))</f>
        <v>0.93300000000000005</v>
      </c>
      <c r="M7978" s="134">
        <f>IF('2-E-Communication'!$R$68="no","",ROUND($I7978,4))</f>
        <v>0.93300000000000005</v>
      </c>
    </row>
    <row r="7979" spans="9:13" x14ac:dyDescent="0.25">
      <c r="I7979" s="134">
        <f t="shared" si="318"/>
        <v>0.93400000000000072</v>
      </c>
      <c r="J7979" s="134">
        <f>IF('2-E-Communication'!$R$65="no","",ROUND($I7979,4))</f>
        <v>0.93400000000000005</v>
      </c>
      <c r="K7979" s="134">
        <f>IF('2-E-Communication'!$R$66="no","",ROUND($I7979,4))</f>
        <v>0.93400000000000005</v>
      </c>
      <c r="L7979" s="134">
        <f>IF('2-E-Communication'!$R$67="no","",ROUND($I7979,4))</f>
        <v>0.93400000000000005</v>
      </c>
      <c r="M7979" s="134">
        <f>IF('2-E-Communication'!$R$68="no","",ROUND($I7979,4))</f>
        <v>0.93400000000000005</v>
      </c>
    </row>
    <row r="7980" spans="9:13" x14ac:dyDescent="0.25">
      <c r="I7980" s="134">
        <f t="shared" si="318"/>
        <v>0.93500000000000072</v>
      </c>
      <c r="J7980" s="134">
        <f>IF('2-E-Communication'!$R$65="no","",ROUND($I7980,4))</f>
        <v>0.93500000000000005</v>
      </c>
      <c r="K7980" s="134">
        <f>IF('2-E-Communication'!$R$66="no","",ROUND($I7980,4))</f>
        <v>0.93500000000000005</v>
      </c>
      <c r="L7980" s="134">
        <f>IF('2-E-Communication'!$R$67="no","",ROUND($I7980,4))</f>
        <v>0.93500000000000005</v>
      </c>
      <c r="M7980" s="134">
        <f>IF('2-E-Communication'!$R$68="no","",ROUND($I7980,4))</f>
        <v>0.93500000000000005</v>
      </c>
    </row>
    <row r="7981" spans="9:13" x14ac:dyDescent="0.25">
      <c r="I7981" s="134">
        <f t="shared" si="318"/>
        <v>0.93600000000000072</v>
      </c>
      <c r="J7981" s="134">
        <f>IF('2-E-Communication'!$R$65="no","",ROUND($I7981,4))</f>
        <v>0.93600000000000005</v>
      </c>
      <c r="K7981" s="134">
        <f>IF('2-E-Communication'!$R$66="no","",ROUND($I7981,4))</f>
        <v>0.93600000000000005</v>
      </c>
      <c r="L7981" s="134">
        <f>IF('2-E-Communication'!$R$67="no","",ROUND($I7981,4))</f>
        <v>0.93600000000000005</v>
      </c>
      <c r="M7981" s="134">
        <f>IF('2-E-Communication'!$R$68="no","",ROUND($I7981,4))</f>
        <v>0.93600000000000005</v>
      </c>
    </row>
    <row r="7982" spans="9:13" x14ac:dyDescent="0.25">
      <c r="I7982" s="134">
        <f t="shared" si="318"/>
        <v>0.93700000000000072</v>
      </c>
      <c r="J7982" s="134">
        <f>IF('2-E-Communication'!$R$65="no","",ROUND($I7982,4))</f>
        <v>0.93700000000000006</v>
      </c>
      <c r="K7982" s="134">
        <f>IF('2-E-Communication'!$R$66="no","",ROUND($I7982,4))</f>
        <v>0.93700000000000006</v>
      </c>
      <c r="L7982" s="134">
        <f>IF('2-E-Communication'!$R$67="no","",ROUND($I7982,4))</f>
        <v>0.93700000000000006</v>
      </c>
      <c r="M7982" s="134">
        <f>IF('2-E-Communication'!$R$68="no","",ROUND($I7982,4))</f>
        <v>0.93700000000000006</v>
      </c>
    </row>
    <row r="7983" spans="9:13" x14ac:dyDescent="0.25">
      <c r="I7983" s="134">
        <f t="shared" si="318"/>
        <v>0.93800000000000072</v>
      </c>
      <c r="J7983" s="134">
        <f>IF('2-E-Communication'!$R$65="no","",ROUND($I7983,4))</f>
        <v>0.93799999999999994</v>
      </c>
      <c r="K7983" s="134">
        <f>IF('2-E-Communication'!$R$66="no","",ROUND($I7983,4))</f>
        <v>0.93799999999999994</v>
      </c>
      <c r="L7983" s="134">
        <f>IF('2-E-Communication'!$R$67="no","",ROUND($I7983,4))</f>
        <v>0.93799999999999994</v>
      </c>
      <c r="M7983" s="134">
        <f>IF('2-E-Communication'!$R$68="no","",ROUND($I7983,4))</f>
        <v>0.93799999999999994</v>
      </c>
    </row>
    <row r="7984" spans="9:13" x14ac:dyDescent="0.25">
      <c r="I7984" s="134">
        <f t="shared" si="318"/>
        <v>0.93900000000000072</v>
      </c>
      <c r="J7984" s="134">
        <f>IF('2-E-Communication'!$R$65="no","",ROUND($I7984,4))</f>
        <v>0.93899999999999995</v>
      </c>
      <c r="K7984" s="134">
        <f>IF('2-E-Communication'!$R$66="no","",ROUND($I7984,4))</f>
        <v>0.93899999999999995</v>
      </c>
      <c r="L7984" s="134">
        <f>IF('2-E-Communication'!$R$67="no","",ROUND($I7984,4))</f>
        <v>0.93899999999999995</v>
      </c>
      <c r="M7984" s="134">
        <f>IF('2-E-Communication'!$R$68="no","",ROUND($I7984,4))</f>
        <v>0.93899999999999995</v>
      </c>
    </row>
    <row r="7985" spans="9:13" x14ac:dyDescent="0.25">
      <c r="I7985" s="134">
        <f t="shared" si="318"/>
        <v>0.94000000000000072</v>
      </c>
      <c r="J7985" s="134">
        <f>IF('2-E-Communication'!$R$65="no","",ROUND($I7985,4))</f>
        <v>0.94</v>
      </c>
      <c r="K7985" s="134">
        <f>IF('2-E-Communication'!$R$66="no","",ROUND($I7985,4))</f>
        <v>0.94</v>
      </c>
      <c r="L7985" s="134">
        <f>IF('2-E-Communication'!$R$67="no","",ROUND($I7985,4))</f>
        <v>0.94</v>
      </c>
      <c r="M7985" s="134">
        <f>IF('2-E-Communication'!$R$68="no","",ROUND($I7985,4))</f>
        <v>0.94</v>
      </c>
    </row>
    <row r="7986" spans="9:13" x14ac:dyDescent="0.25">
      <c r="I7986" s="134">
        <f t="shared" si="318"/>
        <v>0.94100000000000072</v>
      </c>
      <c r="J7986" s="134">
        <f>IF('2-E-Communication'!$R$65="no","",ROUND($I7986,4))</f>
        <v>0.94099999999999995</v>
      </c>
      <c r="K7986" s="134">
        <f>IF('2-E-Communication'!$R$66="no","",ROUND($I7986,4))</f>
        <v>0.94099999999999995</v>
      </c>
      <c r="L7986" s="134">
        <f>IF('2-E-Communication'!$R$67="no","",ROUND($I7986,4))</f>
        <v>0.94099999999999995</v>
      </c>
      <c r="M7986" s="134">
        <f>IF('2-E-Communication'!$R$68="no","",ROUND($I7986,4))</f>
        <v>0.94099999999999995</v>
      </c>
    </row>
    <row r="7987" spans="9:13" x14ac:dyDescent="0.25">
      <c r="I7987" s="134">
        <f t="shared" si="318"/>
        <v>0.94200000000000073</v>
      </c>
      <c r="J7987" s="134">
        <f>IF('2-E-Communication'!$R$65="no","",ROUND($I7987,4))</f>
        <v>0.94199999999999995</v>
      </c>
      <c r="K7987" s="134">
        <f>IF('2-E-Communication'!$R$66="no","",ROUND($I7987,4))</f>
        <v>0.94199999999999995</v>
      </c>
      <c r="L7987" s="134">
        <f>IF('2-E-Communication'!$R$67="no","",ROUND($I7987,4))</f>
        <v>0.94199999999999995</v>
      </c>
      <c r="M7987" s="134">
        <f>IF('2-E-Communication'!$R$68="no","",ROUND($I7987,4))</f>
        <v>0.94199999999999995</v>
      </c>
    </row>
    <row r="7988" spans="9:13" x14ac:dyDescent="0.25">
      <c r="I7988" s="134">
        <f t="shared" si="318"/>
        <v>0.94300000000000073</v>
      </c>
      <c r="J7988" s="134">
        <f>IF('2-E-Communication'!$R$65="no","",ROUND($I7988,4))</f>
        <v>0.94299999999999995</v>
      </c>
      <c r="K7988" s="134">
        <f>IF('2-E-Communication'!$R$66="no","",ROUND($I7988,4))</f>
        <v>0.94299999999999995</v>
      </c>
      <c r="L7988" s="134">
        <f>IF('2-E-Communication'!$R$67="no","",ROUND($I7988,4))</f>
        <v>0.94299999999999995</v>
      </c>
      <c r="M7988" s="134">
        <f>IF('2-E-Communication'!$R$68="no","",ROUND($I7988,4))</f>
        <v>0.94299999999999995</v>
      </c>
    </row>
    <row r="7989" spans="9:13" x14ac:dyDescent="0.25">
      <c r="I7989" s="134">
        <f t="shared" si="318"/>
        <v>0.94400000000000073</v>
      </c>
      <c r="J7989" s="134">
        <f>IF('2-E-Communication'!$R$65="no","",ROUND($I7989,4))</f>
        <v>0.94399999999999995</v>
      </c>
      <c r="K7989" s="134">
        <f>IF('2-E-Communication'!$R$66="no","",ROUND($I7989,4))</f>
        <v>0.94399999999999995</v>
      </c>
      <c r="L7989" s="134">
        <f>IF('2-E-Communication'!$R$67="no","",ROUND($I7989,4))</f>
        <v>0.94399999999999995</v>
      </c>
      <c r="M7989" s="134">
        <f>IF('2-E-Communication'!$R$68="no","",ROUND($I7989,4))</f>
        <v>0.94399999999999995</v>
      </c>
    </row>
    <row r="7990" spans="9:13" x14ac:dyDescent="0.25">
      <c r="I7990" s="134">
        <f t="shared" si="318"/>
        <v>0.94500000000000073</v>
      </c>
      <c r="J7990" s="134">
        <f>IF('2-E-Communication'!$R$65="no","",ROUND($I7990,4))</f>
        <v>0.94499999999999995</v>
      </c>
      <c r="K7990" s="134">
        <f>IF('2-E-Communication'!$R$66="no","",ROUND($I7990,4))</f>
        <v>0.94499999999999995</v>
      </c>
      <c r="L7990" s="134">
        <f>IF('2-E-Communication'!$R$67="no","",ROUND($I7990,4))</f>
        <v>0.94499999999999995</v>
      </c>
      <c r="M7990" s="134">
        <f>IF('2-E-Communication'!$R$68="no","",ROUND($I7990,4))</f>
        <v>0.94499999999999995</v>
      </c>
    </row>
    <row r="7991" spans="9:13" x14ac:dyDescent="0.25">
      <c r="I7991" s="134">
        <f t="shared" si="318"/>
        <v>0.94600000000000073</v>
      </c>
      <c r="J7991" s="134">
        <f>IF('2-E-Communication'!$R$65="no","",ROUND($I7991,4))</f>
        <v>0.94599999999999995</v>
      </c>
      <c r="K7991" s="134">
        <f>IF('2-E-Communication'!$R$66="no","",ROUND($I7991,4))</f>
        <v>0.94599999999999995</v>
      </c>
      <c r="L7991" s="134">
        <f>IF('2-E-Communication'!$R$67="no","",ROUND($I7991,4))</f>
        <v>0.94599999999999995</v>
      </c>
      <c r="M7991" s="134">
        <f>IF('2-E-Communication'!$R$68="no","",ROUND($I7991,4))</f>
        <v>0.94599999999999995</v>
      </c>
    </row>
    <row r="7992" spans="9:13" x14ac:dyDescent="0.25">
      <c r="I7992" s="134">
        <f t="shared" si="318"/>
        <v>0.94700000000000073</v>
      </c>
      <c r="J7992" s="134">
        <f>IF('2-E-Communication'!$R$65="no","",ROUND($I7992,4))</f>
        <v>0.94699999999999995</v>
      </c>
      <c r="K7992" s="134">
        <f>IF('2-E-Communication'!$R$66="no","",ROUND($I7992,4))</f>
        <v>0.94699999999999995</v>
      </c>
      <c r="L7992" s="134">
        <f>IF('2-E-Communication'!$R$67="no","",ROUND($I7992,4))</f>
        <v>0.94699999999999995</v>
      </c>
      <c r="M7992" s="134">
        <f>IF('2-E-Communication'!$R$68="no","",ROUND($I7992,4))</f>
        <v>0.94699999999999995</v>
      </c>
    </row>
    <row r="7993" spans="9:13" x14ac:dyDescent="0.25">
      <c r="I7993" s="134">
        <f t="shared" si="318"/>
        <v>0.94800000000000073</v>
      </c>
      <c r="J7993" s="134">
        <f>IF('2-E-Communication'!$R$65="no","",ROUND($I7993,4))</f>
        <v>0.94799999999999995</v>
      </c>
      <c r="K7993" s="134">
        <f>IF('2-E-Communication'!$R$66="no","",ROUND($I7993,4))</f>
        <v>0.94799999999999995</v>
      </c>
      <c r="L7993" s="134">
        <f>IF('2-E-Communication'!$R$67="no","",ROUND($I7993,4))</f>
        <v>0.94799999999999995</v>
      </c>
      <c r="M7993" s="134">
        <f>IF('2-E-Communication'!$R$68="no","",ROUND($I7993,4))</f>
        <v>0.94799999999999995</v>
      </c>
    </row>
    <row r="7994" spans="9:13" x14ac:dyDescent="0.25">
      <c r="I7994" s="134">
        <f t="shared" si="318"/>
        <v>0.94900000000000073</v>
      </c>
      <c r="J7994" s="134">
        <f>IF('2-E-Communication'!$R$65="no","",ROUND($I7994,4))</f>
        <v>0.94899999999999995</v>
      </c>
      <c r="K7994" s="134">
        <f>IF('2-E-Communication'!$R$66="no","",ROUND($I7994,4))</f>
        <v>0.94899999999999995</v>
      </c>
      <c r="L7994" s="134">
        <f>IF('2-E-Communication'!$R$67="no","",ROUND($I7994,4))</f>
        <v>0.94899999999999995</v>
      </c>
      <c r="M7994" s="134">
        <f>IF('2-E-Communication'!$R$68="no","",ROUND($I7994,4))</f>
        <v>0.94899999999999995</v>
      </c>
    </row>
    <row r="7995" spans="9:13" x14ac:dyDescent="0.25">
      <c r="I7995" s="134">
        <f t="shared" si="318"/>
        <v>0.95000000000000073</v>
      </c>
      <c r="J7995" s="134">
        <f>IF('2-E-Communication'!$R$65="no","",ROUND($I7995,4))</f>
        <v>0.95</v>
      </c>
      <c r="K7995" s="134">
        <f>IF('2-E-Communication'!$R$66="no","",ROUND($I7995,4))</f>
        <v>0.95</v>
      </c>
      <c r="L7995" s="134">
        <f>IF('2-E-Communication'!$R$67="no","",ROUND($I7995,4))</f>
        <v>0.95</v>
      </c>
      <c r="M7995" s="134">
        <f>IF('2-E-Communication'!$R$68="no","",ROUND($I7995,4))</f>
        <v>0.95</v>
      </c>
    </row>
    <row r="7996" spans="9:13" x14ac:dyDescent="0.25">
      <c r="I7996" s="134">
        <f t="shared" si="318"/>
        <v>0.95100000000000073</v>
      </c>
      <c r="J7996" s="134">
        <f>IF('2-E-Communication'!$R$65="no","",ROUND($I7996,4))</f>
        <v>0.95099999999999996</v>
      </c>
      <c r="K7996" s="134">
        <f>IF('2-E-Communication'!$R$66="no","",ROUND($I7996,4))</f>
        <v>0.95099999999999996</v>
      </c>
      <c r="L7996" s="134">
        <f>IF('2-E-Communication'!$R$67="no","",ROUND($I7996,4))</f>
        <v>0.95099999999999996</v>
      </c>
      <c r="M7996" s="134">
        <f>IF('2-E-Communication'!$R$68="no","",ROUND($I7996,4))</f>
        <v>0.95099999999999996</v>
      </c>
    </row>
    <row r="7997" spans="9:13" x14ac:dyDescent="0.25">
      <c r="I7997" s="134">
        <f t="shared" si="318"/>
        <v>0.95200000000000073</v>
      </c>
      <c r="J7997" s="134">
        <f>IF('2-E-Communication'!$R$65="no","",ROUND($I7997,4))</f>
        <v>0.95199999999999996</v>
      </c>
      <c r="K7997" s="134">
        <f>IF('2-E-Communication'!$R$66="no","",ROUND($I7997,4))</f>
        <v>0.95199999999999996</v>
      </c>
      <c r="L7997" s="134">
        <f>IF('2-E-Communication'!$R$67="no","",ROUND($I7997,4))</f>
        <v>0.95199999999999996</v>
      </c>
      <c r="M7997" s="134">
        <f>IF('2-E-Communication'!$R$68="no","",ROUND($I7997,4))</f>
        <v>0.95199999999999996</v>
      </c>
    </row>
    <row r="7998" spans="9:13" x14ac:dyDescent="0.25">
      <c r="I7998" s="134">
        <f t="shared" ref="I7998:I8045" si="319">I7997+0.001</f>
        <v>0.95300000000000074</v>
      </c>
      <c r="J7998" s="134">
        <f>IF('2-E-Communication'!$R$65="no","",ROUND($I7998,4))</f>
        <v>0.95299999999999996</v>
      </c>
      <c r="K7998" s="134">
        <f>IF('2-E-Communication'!$R$66="no","",ROUND($I7998,4))</f>
        <v>0.95299999999999996</v>
      </c>
      <c r="L7998" s="134">
        <f>IF('2-E-Communication'!$R$67="no","",ROUND($I7998,4))</f>
        <v>0.95299999999999996</v>
      </c>
      <c r="M7998" s="134">
        <f>IF('2-E-Communication'!$R$68="no","",ROUND($I7998,4))</f>
        <v>0.95299999999999996</v>
      </c>
    </row>
    <row r="7999" spans="9:13" x14ac:dyDescent="0.25">
      <c r="I7999" s="134">
        <f t="shared" si="319"/>
        <v>0.95400000000000074</v>
      </c>
      <c r="J7999" s="134">
        <f>IF('2-E-Communication'!$R$65="no","",ROUND($I7999,4))</f>
        <v>0.95399999999999996</v>
      </c>
      <c r="K7999" s="134">
        <f>IF('2-E-Communication'!$R$66="no","",ROUND($I7999,4))</f>
        <v>0.95399999999999996</v>
      </c>
      <c r="L7999" s="134">
        <f>IF('2-E-Communication'!$R$67="no","",ROUND($I7999,4))</f>
        <v>0.95399999999999996</v>
      </c>
      <c r="M7999" s="134">
        <f>IF('2-E-Communication'!$R$68="no","",ROUND($I7999,4))</f>
        <v>0.95399999999999996</v>
      </c>
    </row>
    <row r="8000" spans="9:13" x14ac:dyDescent="0.25">
      <c r="I8000" s="134">
        <f t="shared" si="319"/>
        <v>0.95500000000000074</v>
      </c>
      <c r="J8000" s="134">
        <f>IF('2-E-Communication'!$R$65="no","",ROUND($I8000,4))</f>
        <v>0.95499999999999996</v>
      </c>
      <c r="K8000" s="134">
        <f>IF('2-E-Communication'!$R$66="no","",ROUND($I8000,4))</f>
        <v>0.95499999999999996</v>
      </c>
      <c r="L8000" s="134">
        <f>IF('2-E-Communication'!$R$67="no","",ROUND($I8000,4))</f>
        <v>0.95499999999999996</v>
      </c>
      <c r="M8000" s="134">
        <f>IF('2-E-Communication'!$R$68="no","",ROUND($I8000,4))</f>
        <v>0.95499999999999996</v>
      </c>
    </row>
    <row r="8001" spans="9:13" x14ac:dyDescent="0.25">
      <c r="I8001" s="134">
        <f t="shared" si="319"/>
        <v>0.95600000000000074</v>
      </c>
      <c r="J8001" s="134">
        <f>IF('2-E-Communication'!$R$65="no","",ROUND($I8001,4))</f>
        <v>0.95599999999999996</v>
      </c>
      <c r="K8001" s="134">
        <f>IF('2-E-Communication'!$R$66="no","",ROUND($I8001,4))</f>
        <v>0.95599999999999996</v>
      </c>
      <c r="L8001" s="134">
        <f>IF('2-E-Communication'!$R$67="no","",ROUND($I8001,4))</f>
        <v>0.95599999999999996</v>
      </c>
      <c r="M8001" s="134">
        <f>IF('2-E-Communication'!$R$68="no","",ROUND($I8001,4))</f>
        <v>0.95599999999999996</v>
      </c>
    </row>
    <row r="8002" spans="9:13" x14ac:dyDescent="0.25">
      <c r="I8002" s="134">
        <f t="shared" si="319"/>
        <v>0.95700000000000074</v>
      </c>
      <c r="J8002" s="134">
        <f>IF('2-E-Communication'!$R$65="no","",ROUND($I8002,4))</f>
        <v>0.95699999999999996</v>
      </c>
      <c r="K8002" s="134">
        <f>IF('2-E-Communication'!$R$66="no","",ROUND($I8002,4))</f>
        <v>0.95699999999999996</v>
      </c>
      <c r="L8002" s="134">
        <f>IF('2-E-Communication'!$R$67="no","",ROUND($I8002,4))</f>
        <v>0.95699999999999996</v>
      </c>
      <c r="M8002" s="134">
        <f>IF('2-E-Communication'!$R$68="no","",ROUND($I8002,4))</f>
        <v>0.95699999999999996</v>
      </c>
    </row>
    <row r="8003" spans="9:13" x14ac:dyDescent="0.25">
      <c r="I8003" s="134">
        <f t="shared" si="319"/>
        <v>0.95800000000000074</v>
      </c>
      <c r="J8003" s="134">
        <f>IF('2-E-Communication'!$R$65="no","",ROUND($I8003,4))</f>
        <v>0.95799999999999996</v>
      </c>
      <c r="K8003" s="134">
        <f>IF('2-E-Communication'!$R$66="no","",ROUND($I8003,4))</f>
        <v>0.95799999999999996</v>
      </c>
      <c r="L8003" s="134">
        <f>IF('2-E-Communication'!$R$67="no","",ROUND($I8003,4))</f>
        <v>0.95799999999999996</v>
      </c>
      <c r="M8003" s="134">
        <f>IF('2-E-Communication'!$R$68="no","",ROUND($I8003,4))</f>
        <v>0.95799999999999996</v>
      </c>
    </row>
    <row r="8004" spans="9:13" x14ac:dyDescent="0.25">
      <c r="I8004" s="134">
        <f t="shared" si="319"/>
        <v>0.95900000000000074</v>
      </c>
      <c r="J8004" s="134">
        <f>IF('2-E-Communication'!$R$65="no","",ROUND($I8004,4))</f>
        <v>0.95899999999999996</v>
      </c>
      <c r="K8004" s="134">
        <f>IF('2-E-Communication'!$R$66="no","",ROUND($I8004,4))</f>
        <v>0.95899999999999996</v>
      </c>
      <c r="L8004" s="134">
        <f>IF('2-E-Communication'!$R$67="no","",ROUND($I8004,4))</f>
        <v>0.95899999999999996</v>
      </c>
      <c r="M8004" s="134">
        <f>IF('2-E-Communication'!$R$68="no","",ROUND($I8004,4))</f>
        <v>0.95899999999999996</v>
      </c>
    </row>
    <row r="8005" spans="9:13" x14ac:dyDescent="0.25">
      <c r="I8005" s="134">
        <f t="shared" si="319"/>
        <v>0.96000000000000074</v>
      </c>
      <c r="J8005" s="134">
        <f>IF('2-E-Communication'!$R$65="no","",ROUND($I8005,4))</f>
        <v>0.96</v>
      </c>
      <c r="K8005" s="134">
        <f>IF('2-E-Communication'!$R$66="no","",ROUND($I8005,4))</f>
        <v>0.96</v>
      </c>
      <c r="L8005" s="134">
        <f>IF('2-E-Communication'!$R$67="no","",ROUND($I8005,4))</f>
        <v>0.96</v>
      </c>
      <c r="M8005" s="134">
        <f>IF('2-E-Communication'!$R$68="no","",ROUND($I8005,4))</f>
        <v>0.96</v>
      </c>
    </row>
    <row r="8006" spans="9:13" x14ac:dyDescent="0.25">
      <c r="I8006" s="134">
        <f t="shared" si="319"/>
        <v>0.96100000000000074</v>
      </c>
      <c r="J8006" s="134">
        <f>IF('2-E-Communication'!$R$65="no","",ROUND($I8006,4))</f>
        <v>0.96099999999999997</v>
      </c>
      <c r="K8006" s="134">
        <f>IF('2-E-Communication'!$R$66="no","",ROUND($I8006,4))</f>
        <v>0.96099999999999997</v>
      </c>
      <c r="L8006" s="134">
        <f>IF('2-E-Communication'!$R$67="no","",ROUND($I8006,4))</f>
        <v>0.96099999999999997</v>
      </c>
      <c r="M8006" s="134">
        <f>IF('2-E-Communication'!$R$68="no","",ROUND($I8006,4))</f>
        <v>0.96099999999999997</v>
      </c>
    </row>
    <row r="8007" spans="9:13" x14ac:dyDescent="0.25">
      <c r="I8007" s="134">
        <f t="shared" si="319"/>
        <v>0.96200000000000074</v>
      </c>
      <c r="J8007" s="134">
        <f>IF('2-E-Communication'!$R$65="no","",ROUND($I8007,4))</f>
        <v>0.96199999999999997</v>
      </c>
      <c r="K8007" s="134">
        <f>IF('2-E-Communication'!$R$66="no","",ROUND($I8007,4))</f>
        <v>0.96199999999999997</v>
      </c>
      <c r="L8007" s="134">
        <f>IF('2-E-Communication'!$R$67="no","",ROUND($I8007,4))</f>
        <v>0.96199999999999997</v>
      </c>
      <c r="M8007" s="134">
        <f>IF('2-E-Communication'!$R$68="no","",ROUND($I8007,4))</f>
        <v>0.96199999999999997</v>
      </c>
    </row>
    <row r="8008" spans="9:13" x14ac:dyDescent="0.25">
      <c r="I8008" s="134">
        <f t="shared" si="319"/>
        <v>0.96300000000000074</v>
      </c>
      <c r="J8008" s="134">
        <f>IF('2-E-Communication'!$R$65="no","",ROUND($I8008,4))</f>
        <v>0.96299999999999997</v>
      </c>
      <c r="K8008" s="134">
        <f>IF('2-E-Communication'!$R$66="no","",ROUND($I8008,4))</f>
        <v>0.96299999999999997</v>
      </c>
      <c r="L8008" s="134">
        <f>IF('2-E-Communication'!$R$67="no","",ROUND($I8008,4))</f>
        <v>0.96299999999999997</v>
      </c>
      <c r="M8008" s="134">
        <f>IF('2-E-Communication'!$R$68="no","",ROUND($I8008,4))</f>
        <v>0.96299999999999997</v>
      </c>
    </row>
    <row r="8009" spans="9:13" x14ac:dyDescent="0.25">
      <c r="I8009" s="134">
        <f t="shared" si="319"/>
        <v>0.96400000000000075</v>
      </c>
      <c r="J8009" s="134">
        <f>IF('2-E-Communication'!$R$65="no","",ROUND($I8009,4))</f>
        <v>0.96399999999999997</v>
      </c>
      <c r="K8009" s="134">
        <f>IF('2-E-Communication'!$R$66="no","",ROUND($I8009,4))</f>
        <v>0.96399999999999997</v>
      </c>
      <c r="L8009" s="134">
        <f>IF('2-E-Communication'!$R$67="no","",ROUND($I8009,4))</f>
        <v>0.96399999999999997</v>
      </c>
      <c r="M8009" s="134">
        <f>IF('2-E-Communication'!$R$68="no","",ROUND($I8009,4))</f>
        <v>0.96399999999999997</v>
      </c>
    </row>
    <row r="8010" spans="9:13" x14ac:dyDescent="0.25">
      <c r="I8010" s="134">
        <f t="shared" si="319"/>
        <v>0.96500000000000075</v>
      </c>
      <c r="J8010" s="134">
        <f>IF('2-E-Communication'!$R$65="no","",ROUND($I8010,4))</f>
        <v>0.96499999999999997</v>
      </c>
      <c r="K8010" s="134">
        <f>IF('2-E-Communication'!$R$66="no","",ROUND($I8010,4))</f>
        <v>0.96499999999999997</v>
      </c>
      <c r="L8010" s="134">
        <f>IF('2-E-Communication'!$R$67="no","",ROUND($I8010,4))</f>
        <v>0.96499999999999997</v>
      </c>
      <c r="M8010" s="134">
        <f>IF('2-E-Communication'!$R$68="no","",ROUND($I8010,4))</f>
        <v>0.96499999999999997</v>
      </c>
    </row>
    <row r="8011" spans="9:13" x14ac:dyDescent="0.25">
      <c r="I8011" s="134">
        <f t="shared" si="319"/>
        <v>0.96600000000000075</v>
      </c>
      <c r="J8011" s="134">
        <f>IF('2-E-Communication'!$R$65="no","",ROUND($I8011,4))</f>
        <v>0.96599999999999997</v>
      </c>
      <c r="K8011" s="134">
        <f>IF('2-E-Communication'!$R$66="no","",ROUND($I8011,4))</f>
        <v>0.96599999999999997</v>
      </c>
      <c r="L8011" s="134">
        <f>IF('2-E-Communication'!$R$67="no","",ROUND($I8011,4))</f>
        <v>0.96599999999999997</v>
      </c>
      <c r="M8011" s="134">
        <f>IF('2-E-Communication'!$R$68="no","",ROUND($I8011,4))</f>
        <v>0.96599999999999997</v>
      </c>
    </row>
    <row r="8012" spans="9:13" x14ac:dyDescent="0.25">
      <c r="I8012" s="134">
        <f t="shared" si="319"/>
        <v>0.96700000000000075</v>
      </c>
      <c r="J8012" s="134">
        <f>IF('2-E-Communication'!$R$65="no","",ROUND($I8012,4))</f>
        <v>0.96699999999999997</v>
      </c>
      <c r="K8012" s="134">
        <f>IF('2-E-Communication'!$R$66="no","",ROUND($I8012,4))</f>
        <v>0.96699999999999997</v>
      </c>
      <c r="L8012" s="134">
        <f>IF('2-E-Communication'!$R$67="no","",ROUND($I8012,4))</f>
        <v>0.96699999999999997</v>
      </c>
      <c r="M8012" s="134">
        <f>IF('2-E-Communication'!$R$68="no","",ROUND($I8012,4))</f>
        <v>0.96699999999999997</v>
      </c>
    </row>
    <row r="8013" spans="9:13" x14ac:dyDescent="0.25">
      <c r="I8013" s="134">
        <f t="shared" si="319"/>
        <v>0.96800000000000075</v>
      </c>
      <c r="J8013" s="134">
        <f>IF('2-E-Communication'!$R$65="no","",ROUND($I8013,4))</f>
        <v>0.96799999999999997</v>
      </c>
      <c r="K8013" s="134">
        <f>IF('2-E-Communication'!$R$66="no","",ROUND($I8013,4))</f>
        <v>0.96799999999999997</v>
      </c>
      <c r="L8013" s="134">
        <f>IF('2-E-Communication'!$R$67="no","",ROUND($I8013,4))</f>
        <v>0.96799999999999997</v>
      </c>
      <c r="M8013" s="134">
        <f>IF('2-E-Communication'!$R$68="no","",ROUND($I8013,4))</f>
        <v>0.96799999999999997</v>
      </c>
    </row>
    <row r="8014" spans="9:13" x14ac:dyDescent="0.25">
      <c r="I8014" s="134">
        <f t="shared" si="319"/>
        <v>0.96900000000000075</v>
      </c>
      <c r="J8014" s="134">
        <f>IF('2-E-Communication'!$R$65="no","",ROUND($I8014,4))</f>
        <v>0.96899999999999997</v>
      </c>
      <c r="K8014" s="134">
        <f>IF('2-E-Communication'!$R$66="no","",ROUND($I8014,4))</f>
        <v>0.96899999999999997</v>
      </c>
      <c r="L8014" s="134">
        <f>IF('2-E-Communication'!$R$67="no","",ROUND($I8014,4))</f>
        <v>0.96899999999999997</v>
      </c>
      <c r="M8014" s="134">
        <f>IF('2-E-Communication'!$R$68="no","",ROUND($I8014,4))</f>
        <v>0.96899999999999997</v>
      </c>
    </row>
    <row r="8015" spans="9:13" x14ac:dyDescent="0.25">
      <c r="I8015" s="134">
        <f t="shared" si="319"/>
        <v>0.97000000000000075</v>
      </c>
      <c r="J8015" s="134">
        <f>IF('2-E-Communication'!$R$65="no","",ROUND($I8015,4))</f>
        <v>0.97</v>
      </c>
      <c r="K8015" s="134">
        <f>IF('2-E-Communication'!$R$66="no","",ROUND($I8015,4))</f>
        <v>0.97</v>
      </c>
      <c r="L8015" s="134">
        <f>IF('2-E-Communication'!$R$67="no","",ROUND($I8015,4))</f>
        <v>0.97</v>
      </c>
      <c r="M8015" s="134">
        <f>IF('2-E-Communication'!$R$68="no","",ROUND($I8015,4))</f>
        <v>0.97</v>
      </c>
    </row>
    <row r="8016" spans="9:13" x14ac:dyDescent="0.25">
      <c r="I8016" s="134">
        <f t="shared" si="319"/>
        <v>0.97100000000000075</v>
      </c>
      <c r="J8016" s="134">
        <f>IF('2-E-Communication'!$R$65="no","",ROUND($I8016,4))</f>
        <v>0.97099999999999997</v>
      </c>
      <c r="K8016" s="134">
        <f>IF('2-E-Communication'!$R$66="no","",ROUND($I8016,4))</f>
        <v>0.97099999999999997</v>
      </c>
      <c r="L8016" s="134">
        <f>IF('2-E-Communication'!$R$67="no","",ROUND($I8016,4))</f>
        <v>0.97099999999999997</v>
      </c>
      <c r="M8016" s="134">
        <f>IF('2-E-Communication'!$R$68="no","",ROUND($I8016,4))</f>
        <v>0.97099999999999997</v>
      </c>
    </row>
    <row r="8017" spans="9:13" x14ac:dyDescent="0.25">
      <c r="I8017" s="134">
        <f t="shared" si="319"/>
        <v>0.97200000000000075</v>
      </c>
      <c r="J8017" s="134">
        <f>IF('2-E-Communication'!$R$65="no","",ROUND($I8017,4))</f>
        <v>0.97199999999999998</v>
      </c>
      <c r="K8017" s="134">
        <f>IF('2-E-Communication'!$R$66="no","",ROUND($I8017,4))</f>
        <v>0.97199999999999998</v>
      </c>
      <c r="L8017" s="134">
        <f>IF('2-E-Communication'!$R$67="no","",ROUND($I8017,4))</f>
        <v>0.97199999999999998</v>
      </c>
      <c r="M8017" s="134">
        <f>IF('2-E-Communication'!$R$68="no","",ROUND($I8017,4))</f>
        <v>0.97199999999999998</v>
      </c>
    </row>
    <row r="8018" spans="9:13" x14ac:dyDescent="0.25">
      <c r="I8018" s="134">
        <f t="shared" si="319"/>
        <v>0.97300000000000075</v>
      </c>
      <c r="J8018" s="134">
        <f>IF('2-E-Communication'!$R$65="no","",ROUND($I8018,4))</f>
        <v>0.97299999999999998</v>
      </c>
      <c r="K8018" s="134">
        <f>IF('2-E-Communication'!$R$66="no","",ROUND($I8018,4))</f>
        <v>0.97299999999999998</v>
      </c>
      <c r="L8018" s="134">
        <f>IF('2-E-Communication'!$R$67="no","",ROUND($I8018,4))</f>
        <v>0.97299999999999998</v>
      </c>
      <c r="M8018" s="134">
        <f>IF('2-E-Communication'!$R$68="no","",ROUND($I8018,4))</f>
        <v>0.97299999999999998</v>
      </c>
    </row>
    <row r="8019" spans="9:13" x14ac:dyDescent="0.25">
      <c r="I8019" s="134">
        <f t="shared" si="319"/>
        <v>0.97400000000000075</v>
      </c>
      <c r="J8019" s="134">
        <f>IF('2-E-Communication'!$R$65="no","",ROUND($I8019,4))</f>
        <v>0.97399999999999998</v>
      </c>
      <c r="K8019" s="134">
        <f>IF('2-E-Communication'!$R$66="no","",ROUND($I8019,4))</f>
        <v>0.97399999999999998</v>
      </c>
      <c r="L8019" s="134">
        <f>IF('2-E-Communication'!$R$67="no","",ROUND($I8019,4))</f>
        <v>0.97399999999999998</v>
      </c>
      <c r="M8019" s="134">
        <f>IF('2-E-Communication'!$R$68="no","",ROUND($I8019,4))</f>
        <v>0.97399999999999998</v>
      </c>
    </row>
    <row r="8020" spans="9:13" x14ac:dyDescent="0.25">
      <c r="I8020" s="134">
        <f t="shared" si="319"/>
        <v>0.97500000000000075</v>
      </c>
      <c r="J8020" s="134">
        <f>IF('2-E-Communication'!$R$65="no","",ROUND($I8020,4))</f>
        <v>0.97499999999999998</v>
      </c>
      <c r="K8020" s="134">
        <f>IF('2-E-Communication'!$R$66="no","",ROUND($I8020,4))</f>
        <v>0.97499999999999998</v>
      </c>
      <c r="L8020" s="134">
        <f>IF('2-E-Communication'!$R$67="no","",ROUND($I8020,4))</f>
        <v>0.97499999999999998</v>
      </c>
      <c r="M8020" s="134">
        <f>IF('2-E-Communication'!$R$68="no","",ROUND($I8020,4))</f>
        <v>0.97499999999999998</v>
      </c>
    </row>
    <row r="8021" spans="9:13" x14ac:dyDescent="0.25">
      <c r="I8021" s="134">
        <f t="shared" si="319"/>
        <v>0.97600000000000076</v>
      </c>
      <c r="J8021" s="134">
        <f>IF('2-E-Communication'!$R$65="no","",ROUND($I8021,4))</f>
        <v>0.97599999999999998</v>
      </c>
      <c r="K8021" s="134">
        <f>IF('2-E-Communication'!$R$66="no","",ROUND($I8021,4))</f>
        <v>0.97599999999999998</v>
      </c>
      <c r="L8021" s="134">
        <f>IF('2-E-Communication'!$R$67="no","",ROUND($I8021,4))</f>
        <v>0.97599999999999998</v>
      </c>
      <c r="M8021" s="134">
        <f>IF('2-E-Communication'!$R$68="no","",ROUND($I8021,4))</f>
        <v>0.97599999999999998</v>
      </c>
    </row>
    <row r="8022" spans="9:13" x14ac:dyDescent="0.25">
      <c r="I8022" s="134">
        <f t="shared" si="319"/>
        <v>0.97700000000000076</v>
      </c>
      <c r="J8022" s="134">
        <f>IF('2-E-Communication'!$R$65="no","",ROUND($I8022,4))</f>
        <v>0.97699999999999998</v>
      </c>
      <c r="K8022" s="134">
        <f>IF('2-E-Communication'!$R$66="no","",ROUND($I8022,4))</f>
        <v>0.97699999999999998</v>
      </c>
      <c r="L8022" s="134">
        <f>IF('2-E-Communication'!$R$67="no","",ROUND($I8022,4))</f>
        <v>0.97699999999999998</v>
      </c>
      <c r="M8022" s="134">
        <f>IF('2-E-Communication'!$R$68="no","",ROUND($I8022,4))</f>
        <v>0.97699999999999998</v>
      </c>
    </row>
    <row r="8023" spans="9:13" x14ac:dyDescent="0.25">
      <c r="I8023" s="134">
        <f t="shared" si="319"/>
        <v>0.97800000000000076</v>
      </c>
      <c r="J8023" s="134">
        <f>IF('2-E-Communication'!$R$65="no","",ROUND($I8023,4))</f>
        <v>0.97799999999999998</v>
      </c>
      <c r="K8023" s="134">
        <f>IF('2-E-Communication'!$R$66="no","",ROUND($I8023,4))</f>
        <v>0.97799999999999998</v>
      </c>
      <c r="L8023" s="134">
        <f>IF('2-E-Communication'!$R$67="no","",ROUND($I8023,4))</f>
        <v>0.97799999999999998</v>
      </c>
      <c r="M8023" s="134">
        <f>IF('2-E-Communication'!$R$68="no","",ROUND($I8023,4))</f>
        <v>0.97799999999999998</v>
      </c>
    </row>
    <row r="8024" spans="9:13" x14ac:dyDescent="0.25">
      <c r="I8024" s="134">
        <f t="shared" si="319"/>
        <v>0.97900000000000076</v>
      </c>
      <c r="J8024" s="134">
        <f>IF('2-E-Communication'!$R$65="no","",ROUND($I8024,4))</f>
        <v>0.97899999999999998</v>
      </c>
      <c r="K8024" s="134">
        <f>IF('2-E-Communication'!$R$66="no","",ROUND($I8024,4))</f>
        <v>0.97899999999999998</v>
      </c>
      <c r="L8024" s="134">
        <f>IF('2-E-Communication'!$R$67="no","",ROUND($I8024,4))</f>
        <v>0.97899999999999998</v>
      </c>
      <c r="M8024" s="134">
        <f>IF('2-E-Communication'!$R$68="no","",ROUND($I8024,4))</f>
        <v>0.97899999999999998</v>
      </c>
    </row>
    <row r="8025" spans="9:13" x14ac:dyDescent="0.25">
      <c r="I8025" s="134">
        <f t="shared" si="319"/>
        <v>0.98000000000000076</v>
      </c>
      <c r="J8025" s="134">
        <f>IF('2-E-Communication'!$R$65="no","",ROUND($I8025,4))</f>
        <v>0.98</v>
      </c>
      <c r="K8025" s="134">
        <f>IF('2-E-Communication'!$R$66="no","",ROUND($I8025,4))</f>
        <v>0.98</v>
      </c>
      <c r="L8025" s="134">
        <f>IF('2-E-Communication'!$R$67="no","",ROUND($I8025,4))</f>
        <v>0.98</v>
      </c>
      <c r="M8025" s="134">
        <f>IF('2-E-Communication'!$R$68="no","",ROUND($I8025,4))</f>
        <v>0.98</v>
      </c>
    </row>
    <row r="8026" spans="9:13" x14ac:dyDescent="0.25">
      <c r="I8026" s="134">
        <f t="shared" si="319"/>
        <v>0.98100000000000076</v>
      </c>
      <c r="J8026" s="134">
        <f>IF('2-E-Communication'!$R$65="no","",ROUND($I8026,4))</f>
        <v>0.98099999999999998</v>
      </c>
      <c r="K8026" s="134">
        <f>IF('2-E-Communication'!$R$66="no","",ROUND($I8026,4))</f>
        <v>0.98099999999999998</v>
      </c>
      <c r="L8026" s="134">
        <f>IF('2-E-Communication'!$R$67="no","",ROUND($I8026,4))</f>
        <v>0.98099999999999998</v>
      </c>
      <c r="M8026" s="134">
        <f>IF('2-E-Communication'!$R$68="no","",ROUND($I8026,4))</f>
        <v>0.98099999999999998</v>
      </c>
    </row>
    <row r="8027" spans="9:13" x14ac:dyDescent="0.25">
      <c r="I8027" s="134">
        <f t="shared" si="319"/>
        <v>0.98200000000000076</v>
      </c>
      <c r="J8027" s="134">
        <f>IF('2-E-Communication'!$R$65="no","",ROUND($I8027,4))</f>
        <v>0.98199999999999998</v>
      </c>
      <c r="K8027" s="134">
        <f>IF('2-E-Communication'!$R$66="no","",ROUND($I8027,4))</f>
        <v>0.98199999999999998</v>
      </c>
      <c r="L8027" s="134">
        <f>IF('2-E-Communication'!$R$67="no","",ROUND($I8027,4))</f>
        <v>0.98199999999999998</v>
      </c>
      <c r="M8027" s="134">
        <f>IF('2-E-Communication'!$R$68="no","",ROUND($I8027,4))</f>
        <v>0.98199999999999998</v>
      </c>
    </row>
    <row r="8028" spans="9:13" x14ac:dyDescent="0.25">
      <c r="I8028" s="134">
        <f t="shared" si="319"/>
        <v>0.98300000000000076</v>
      </c>
      <c r="J8028" s="134">
        <f>IF('2-E-Communication'!$R$65="no","",ROUND($I8028,4))</f>
        <v>0.98299999999999998</v>
      </c>
      <c r="K8028" s="134">
        <f>IF('2-E-Communication'!$R$66="no","",ROUND($I8028,4))</f>
        <v>0.98299999999999998</v>
      </c>
      <c r="L8028" s="134">
        <f>IF('2-E-Communication'!$R$67="no","",ROUND($I8028,4))</f>
        <v>0.98299999999999998</v>
      </c>
      <c r="M8028" s="134">
        <f>IF('2-E-Communication'!$R$68="no","",ROUND($I8028,4))</f>
        <v>0.98299999999999998</v>
      </c>
    </row>
    <row r="8029" spans="9:13" x14ac:dyDescent="0.25">
      <c r="I8029" s="134">
        <f t="shared" si="319"/>
        <v>0.98400000000000076</v>
      </c>
      <c r="J8029" s="134">
        <f>IF('2-E-Communication'!$R$65="no","",ROUND($I8029,4))</f>
        <v>0.98399999999999999</v>
      </c>
      <c r="K8029" s="134">
        <f>IF('2-E-Communication'!$R$66="no","",ROUND($I8029,4))</f>
        <v>0.98399999999999999</v>
      </c>
      <c r="L8029" s="134">
        <f>IF('2-E-Communication'!$R$67="no","",ROUND($I8029,4))</f>
        <v>0.98399999999999999</v>
      </c>
      <c r="M8029" s="134">
        <f>IF('2-E-Communication'!$R$68="no","",ROUND($I8029,4))</f>
        <v>0.98399999999999999</v>
      </c>
    </row>
    <row r="8030" spans="9:13" x14ac:dyDescent="0.25">
      <c r="I8030" s="134">
        <f t="shared" si="319"/>
        <v>0.98500000000000076</v>
      </c>
      <c r="J8030" s="134">
        <f>IF('2-E-Communication'!$R$65="no","",ROUND($I8030,4))</f>
        <v>0.98499999999999999</v>
      </c>
      <c r="K8030" s="134">
        <f>IF('2-E-Communication'!$R$66="no","",ROUND($I8030,4))</f>
        <v>0.98499999999999999</v>
      </c>
      <c r="L8030" s="134">
        <f>IF('2-E-Communication'!$R$67="no","",ROUND($I8030,4))</f>
        <v>0.98499999999999999</v>
      </c>
      <c r="M8030" s="134">
        <f>IF('2-E-Communication'!$R$68="no","",ROUND($I8030,4))</f>
        <v>0.98499999999999999</v>
      </c>
    </row>
    <row r="8031" spans="9:13" x14ac:dyDescent="0.25">
      <c r="I8031" s="134">
        <f t="shared" si="319"/>
        <v>0.98600000000000076</v>
      </c>
      <c r="J8031" s="134">
        <f>IF('2-E-Communication'!$R$65="no","",ROUND($I8031,4))</f>
        <v>0.98599999999999999</v>
      </c>
      <c r="K8031" s="134">
        <f>IF('2-E-Communication'!$R$66="no","",ROUND($I8031,4))</f>
        <v>0.98599999999999999</v>
      </c>
      <c r="L8031" s="134">
        <f>IF('2-E-Communication'!$R$67="no","",ROUND($I8031,4))</f>
        <v>0.98599999999999999</v>
      </c>
      <c r="M8031" s="134">
        <f>IF('2-E-Communication'!$R$68="no","",ROUND($I8031,4))</f>
        <v>0.98599999999999999</v>
      </c>
    </row>
    <row r="8032" spans="9:13" x14ac:dyDescent="0.25">
      <c r="I8032" s="134">
        <f t="shared" si="319"/>
        <v>0.98700000000000077</v>
      </c>
      <c r="J8032" s="134">
        <f>IF('2-E-Communication'!$R$65="no","",ROUND($I8032,4))</f>
        <v>0.98699999999999999</v>
      </c>
      <c r="K8032" s="134">
        <f>IF('2-E-Communication'!$R$66="no","",ROUND($I8032,4))</f>
        <v>0.98699999999999999</v>
      </c>
      <c r="L8032" s="134">
        <f>IF('2-E-Communication'!$R$67="no","",ROUND($I8032,4))</f>
        <v>0.98699999999999999</v>
      </c>
      <c r="M8032" s="134">
        <f>IF('2-E-Communication'!$R$68="no","",ROUND($I8032,4))</f>
        <v>0.98699999999999999</v>
      </c>
    </row>
    <row r="8033" spans="9:13" x14ac:dyDescent="0.25">
      <c r="I8033" s="134">
        <f t="shared" si="319"/>
        <v>0.98800000000000077</v>
      </c>
      <c r="J8033" s="134">
        <f>IF('2-E-Communication'!$R$65="no","",ROUND($I8033,4))</f>
        <v>0.98799999999999999</v>
      </c>
      <c r="K8033" s="134">
        <f>IF('2-E-Communication'!$R$66="no","",ROUND($I8033,4))</f>
        <v>0.98799999999999999</v>
      </c>
      <c r="L8033" s="134">
        <f>IF('2-E-Communication'!$R$67="no","",ROUND($I8033,4))</f>
        <v>0.98799999999999999</v>
      </c>
      <c r="M8033" s="134">
        <f>IF('2-E-Communication'!$R$68="no","",ROUND($I8033,4))</f>
        <v>0.98799999999999999</v>
      </c>
    </row>
    <row r="8034" spans="9:13" x14ac:dyDescent="0.25">
      <c r="I8034" s="134">
        <f t="shared" si="319"/>
        <v>0.98900000000000077</v>
      </c>
      <c r="J8034" s="134">
        <f>IF('2-E-Communication'!$R$65="no","",ROUND($I8034,4))</f>
        <v>0.98899999999999999</v>
      </c>
      <c r="K8034" s="134">
        <f>IF('2-E-Communication'!$R$66="no","",ROUND($I8034,4))</f>
        <v>0.98899999999999999</v>
      </c>
      <c r="L8034" s="134">
        <f>IF('2-E-Communication'!$R$67="no","",ROUND($I8034,4))</f>
        <v>0.98899999999999999</v>
      </c>
      <c r="M8034" s="134">
        <f>IF('2-E-Communication'!$R$68="no","",ROUND($I8034,4))</f>
        <v>0.98899999999999999</v>
      </c>
    </row>
    <row r="8035" spans="9:13" x14ac:dyDescent="0.25">
      <c r="I8035" s="134">
        <f t="shared" si="319"/>
        <v>0.99000000000000077</v>
      </c>
      <c r="J8035" s="134">
        <f>IF('2-E-Communication'!$R$65="no","",ROUND($I8035,4))</f>
        <v>0.99</v>
      </c>
      <c r="K8035" s="134">
        <f>IF('2-E-Communication'!$R$66="no","",ROUND($I8035,4))</f>
        <v>0.99</v>
      </c>
      <c r="L8035" s="134">
        <f>IF('2-E-Communication'!$R$67="no","",ROUND($I8035,4))</f>
        <v>0.99</v>
      </c>
      <c r="M8035" s="134">
        <f>IF('2-E-Communication'!$R$68="no","",ROUND($I8035,4))</f>
        <v>0.99</v>
      </c>
    </row>
    <row r="8036" spans="9:13" x14ac:dyDescent="0.25">
      <c r="I8036" s="134">
        <f t="shared" si="319"/>
        <v>0.99100000000000077</v>
      </c>
      <c r="J8036" s="134">
        <f>IF('2-E-Communication'!$R$65="no","",ROUND($I8036,4))</f>
        <v>0.99099999999999999</v>
      </c>
      <c r="K8036" s="134">
        <f>IF('2-E-Communication'!$R$66="no","",ROUND($I8036,4))</f>
        <v>0.99099999999999999</v>
      </c>
      <c r="L8036" s="134">
        <f>IF('2-E-Communication'!$R$67="no","",ROUND($I8036,4))</f>
        <v>0.99099999999999999</v>
      </c>
      <c r="M8036" s="134">
        <f>IF('2-E-Communication'!$R$68="no","",ROUND($I8036,4))</f>
        <v>0.99099999999999999</v>
      </c>
    </row>
    <row r="8037" spans="9:13" x14ac:dyDescent="0.25">
      <c r="I8037" s="134">
        <f t="shared" si="319"/>
        <v>0.99200000000000077</v>
      </c>
      <c r="J8037" s="134">
        <f>IF('2-E-Communication'!$R$65="no","",ROUND($I8037,4))</f>
        <v>0.99199999999999999</v>
      </c>
      <c r="K8037" s="134">
        <f>IF('2-E-Communication'!$R$66="no","",ROUND($I8037,4))</f>
        <v>0.99199999999999999</v>
      </c>
      <c r="L8037" s="134">
        <f>IF('2-E-Communication'!$R$67="no","",ROUND($I8037,4))</f>
        <v>0.99199999999999999</v>
      </c>
      <c r="M8037" s="134">
        <f>IF('2-E-Communication'!$R$68="no","",ROUND($I8037,4))</f>
        <v>0.99199999999999999</v>
      </c>
    </row>
    <row r="8038" spans="9:13" x14ac:dyDescent="0.25">
      <c r="I8038" s="134">
        <f t="shared" si="319"/>
        <v>0.99300000000000077</v>
      </c>
      <c r="J8038" s="134">
        <f>IF('2-E-Communication'!$R$65="no","",ROUND($I8038,4))</f>
        <v>0.99299999999999999</v>
      </c>
      <c r="K8038" s="134">
        <f>IF('2-E-Communication'!$R$66="no","",ROUND($I8038,4))</f>
        <v>0.99299999999999999</v>
      </c>
      <c r="L8038" s="134">
        <f>IF('2-E-Communication'!$R$67="no","",ROUND($I8038,4))</f>
        <v>0.99299999999999999</v>
      </c>
      <c r="M8038" s="134">
        <f>IF('2-E-Communication'!$R$68="no","",ROUND($I8038,4))</f>
        <v>0.99299999999999999</v>
      </c>
    </row>
    <row r="8039" spans="9:13" x14ac:dyDescent="0.25">
      <c r="I8039" s="134">
        <f t="shared" si="319"/>
        <v>0.99400000000000077</v>
      </c>
      <c r="J8039" s="134">
        <f>IF('2-E-Communication'!$R$65="no","",ROUND($I8039,4))</f>
        <v>0.99399999999999999</v>
      </c>
      <c r="K8039" s="134">
        <f>IF('2-E-Communication'!$R$66="no","",ROUND($I8039,4))</f>
        <v>0.99399999999999999</v>
      </c>
      <c r="L8039" s="134">
        <f>IF('2-E-Communication'!$R$67="no","",ROUND($I8039,4))</f>
        <v>0.99399999999999999</v>
      </c>
      <c r="M8039" s="134">
        <f>IF('2-E-Communication'!$R$68="no","",ROUND($I8039,4))</f>
        <v>0.99399999999999999</v>
      </c>
    </row>
    <row r="8040" spans="9:13" x14ac:dyDescent="0.25">
      <c r="I8040" s="134">
        <f t="shared" si="319"/>
        <v>0.99500000000000077</v>
      </c>
      <c r="J8040" s="134">
        <f>IF('2-E-Communication'!$R$65="no","",ROUND($I8040,4))</f>
        <v>0.995</v>
      </c>
      <c r="K8040" s="134">
        <f>IF('2-E-Communication'!$R$66="no","",ROUND($I8040,4))</f>
        <v>0.995</v>
      </c>
      <c r="L8040" s="134">
        <f>IF('2-E-Communication'!$R$67="no","",ROUND($I8040,4))</f>
        <v>0.995</v>
      </c>
      <c r="M8040" s="134">
        <f>IF('2-E-Communication'!$R$68="no","",ROUND($I8040,4))</f>
        <v>0.995</v>
      </c>
    </row>
    <row r="8041" spans="9:13" x14ac:dyDescent="0.25">
      <c r="I8041" s="134">
        <f t="shared" si="319"/>
        <v>0.99600000000000077</v>
      </c>
      <c r="J8041" s="134">
        <f>IF('2-E-Communication'!$R$65="no","",ROUND($I8041,4))</f>
        <v>0.996</v>
      </c>
      <c r="K8041" s="134">
        <f>IF('2-E-Communication'!$R$66="no","",ROUND($I8041,4))</f>
        <v>0.996</v>
      </c>
      <c r="L8041" s="134">
        <f>IF('2-E-Communication'!$R$67="no","",ROUND($I8041,4))</f>
        <v>0.996</v>
      </c>
      <c r="M8041" s="134">
        <f>IF('2-E-Communication'!$R$68="no","",ROUND($I8041,4))</f>
        <v>0.996</v>
      </c>
    </row>
    <row r="8042" spans="9:13" x14ac:dyDescent="0.25">
      <c r="I8042" s="134">
        <f t="shared" si="319"/>
        <v>0.99700000000000077</v>
      </c>
      <c r="J8042" s="134">
        <f>IF('2-E-Communication'!$R$65="no","",ROUND($I8042,4))</f>
        <v>0.997</v>
      </c>
      <c r="K8042" s="134">
        <f>IF('2-E-Communication'!$R$66="no","",ROUND($I8042,4))</f>
        <v>0.997</v>
      </c>
      <c r="L8042" s="134">
        <f>IF('2-E-Communication'!$R$67="no","",ROUND($I8042,4))</f>
        <v>0.997</v>
      </c>
      <c r="M8042" s="134">
        <f>IF('2-E-Communication'!$R$68="no","",ROUND($I8042,4))</f>
        <v>0.997</v>
      </c>
    </row>
    <row r="8043" spans="9:13" x14ac:dyDescent="0.25">
      <c r="I8043" s="134">
        <f t="shared" si="319"/>
        <v>0.99800000000000078</v>
      </c>
      <c r="J8043" s="134">
        <f>IF('2-E-Communication'!$R$65="no","",ROUND($I8043,4))</f>
        <v>0.998</v>
      </c>
      <c r="K8043" s="134">
        <f>IF('2-E-Communication'!$R$66="no","",ROUND($I8043,4))</f>
        <v>0.998</v>
      </c>
      <c r="L8043" s="134">
        <f>IF('2-E-Communication'!$R$67="no","",ROUND($I8043,4))</f>
        <v>0.998</v>
      </c>
      <c r="M8043" s="134">
        <f>IF('2-E-Communication'!$R$68="no","",ROUND($I8043,4))</f>
        <v>0.998</v>
      </c>
    </row>
    <row r="8044" spans="9:13" x14ac:dyDescent="0.25">
      <c r="I8044" s="134">
        <f t="shared" si="319"/>
        <v>0.99900000000000078</v>
      </c>
      <c r="J8044" s="134">
        <f>IF('2-E-Communication'!$R$65="no","",ROUND($I8044,4))</f>
        <v>0.999</v>
      </c>
      <c r="K8044" s="134">
        <f>IF('2-E-Communication'!$R$66="no","",ROUND($I8044,4))</f>
        <v>0.999</v>
      </c>
      <c r="L8044" s="134">
        <f>IF('2-E-Communication'!$R$67="no","",ROUND($I8044,4))</f>
        <v>0.999</v>
      </c>
      <c r="M8044" s="134">
        <f>IF('2-E-Communication'!$R$68="no","",ROUND($I8044,4))</f>
        <v>0.999</v>
      </c>
    </row>
    <row r="8045" spans="9:13" x14ac:dyDescent="0.25">
      <c r="I8045" s="134">
        <f t="shared" si="319"/>
        <v>1.0000000000000007</v>
      </c>
      <c r="J8045" s="134">
        <f>IF('2-E-Communication'!$R$65="no","",ROUND($I8045,4))</f>
        <v>1</v>
      </c>
      <c r="K8045" s="134">
        <f>IF('2-E-Communication'!$R$66="no","",ROUND($I8045,4))</f>
        <v>1</v>
      </c>
      <c r="L8045" s="134">
        <f>IF('2-E-Communication'!$R$67="no","",ROUND($I8045,4))</f>
        <v>1</v>
      </c>
      <c r="M8045" s="134">
        <f>IF('2-E-Communication'!$R$68="no","",ROUND($I8045,4))</f>
        <v>1</v>
      </c>
    </row>
    <row r="8049" spans="9:13" x14ac:dyDescent="0.25">
      <c r="J8049" s="1">
        <f>IF(LEFT(J8051,14)="not applicable",1,COUNT(J8051:J9051))</f>
        <v>1001</v>
      </c>
      <c r="K8049" s="1">
        <f>IF(LEFT(K8051,14)="not applicable",1,COUNT(K8051:K9051))</f>
        <v>1001</v>
      </c>
      <c r="L8049" s="1">
        <f>IF(LEFT(L8051,14)="not applicable",1,COUNT(L8051:L9051))</f>
        <v>1001</v>
      </c>
      <c r="M8049" s="1">
        <f>IF(LEFT(M8051,14)="not applicable",1,COUNT(M8051:M9051))</f>
        <v>1001</v>
      </c>
    </row>
    <row r="8050" spans="9:13" x14ac:dyDescent="0.25">
      <c r="I8050" s="1" t="s">
        <v>500</v>
      </c>
      <c r="J8050" s="1" t="s">
        <v>501</v>
      </c>
      <c r="K8050" s="1" t="s">
        <v>502</v>
      </c>
      <c r="L8050" s="1" t="s">
        <v>503</v>
      </c>
      <c r="M8050" s="1" t="s">
        <v>504</v>
      </c>
    </row>
    <row r="8051" spans="9:13" x14ac:dyDescent="0.25">
      <c r="I8051" s="134">
        <v>0</v>
      </c>
      <c r="J8051" s="134">
        <f>IF('2-E-Communication'!$T$65="no","not applicable (based on previous answers)",ROUND($I8051,4))</f>
        <v>0</v>
      </c>
      <c r="K8051" s="134">
        <f>IF('2-E-Communication'!$T$66="no","not applicable (based on previous answers)",ROUND($I8051,4))</f>
        <v>0</v>
      </c>
      <c r="L8051" s="134">
        <f>IF('2-E-Communication'!$T$67="no","not applicable (based on previous answers)",ROUND($I8051,4))</f>
        <v>0</v>
      </c>
      <c r="M8051" s="134">
        <f>IF('2-E-Communication'!$T$68="no","not applicable (based on previous answers)",ROUND($I8051,4))</f>
        <v>0</v>
      </c>
    </row>
    <row r="8052" spans="9:13" x14ac:dyDescent="0.25">
      <c r="I8052" s="134">
        <f>I8051+0.001</f>
        <v>1E-3</v>
      </c>
      <c r="J8052" s="134">
        <f>IF('2-E-Communication'!$T$65="no","",ROUND($I8052,4))</f>
        <v>1E-3</v>
      </c>
      <c r="K8052" s="134">
        <f>IF('2-E-Communication'!$T$66="no","",ROUND($I8052,4))</f>
        <v>1E-3</v>
      </c>
      <c r="L8052" s="134">
        <f>IF('2-E-Communication'!$T$67="no","",ROUND($I8052,4))</f>
        <v>1E-3</v>
      </c>
      <c r="M8052" s="134">
        <f>IF('2-E-Communication'!$T$68="no","",ROUND($I8052,4))</f>
        <v>1E-3</v>
      </c>
    </row>
    <row r="8053" spans="9:13" x14ac:dyDescent="0.25">
      <c r="I8053" s="134">
        <f t="shared" ref="I8053:I8106" si="320">I8052+0.001</f>
        <v>2E-3</v>
      </c>
      <c r="J8053" s="134">
        <f>IF('2-E-Communication'!$T$65="no","",ROUND($I8053,4))</f>
        <v>2E-3</v>
      </c>
      <c r="K8053" s="134">
        <f>IF('2-E-Communication'!$T$66="no","",ROUND($I8053,4))</f>
        <v>2E-3</v>
      </c>
      <c r="L8053" s="134">
        <f>IF('2-E-Communication'!$T$67="no","",ROUND($I8053,4))</f>
        <v>2E-3</v>
      </c>
      <c r="M8053" s="134">
        <f>IF('2-E-Communication'!$T$68="no","",ROUND($I8053,4))</f>
        <v>2E-3</v>
      </c>
    </row>
    <row r="8054" spans="9:13" x14ac:dyDescent="0.25">
      <c r="I8054" s="134">
        <f>I8053+0.001</f>
        <v>3.0000000000000001E-3</v>
      </c>
      <c r="J8054" s="134">
        <f>IF('2-E-Communication'!$T$65="no","",ROUND($I8054,4))</f>
        <v>3.0000000000000001E-3</v>
      </c>
      <c r="K8054" s="134">
        <f>IF('2-E-Communication'!$T$66="no","",ROUND($I8054,4))</f>
        <v>3.0000000000000001E-3</v>
      </c>
      <c r="L8054" s="134">
        <f>IF('2-E-Communication'!$T$67="no","",ROUND($I8054,4))</f>
        <v>3.0000000000000001E-3</v>
      </c>
      <c r="M8054" s="134">
        <f>IF('2-E-Communication'!$T$68="no","",ROUND($I8054,4))</f>
        <v>3.0000000000000001E-3</v>
      </c>
    </row>
    <row r="8055" spans="9:13" x14ac:dyDescent="0.25">
      <c r="I8055" s="134">
        <f t="shared" si="320"/>
        <v>4.0000000000000001E-3</v>
      </c>
      <c r="J8055" s="134">
        <f>IF('2-E-Communication'!$T$65="no","",ROUND($I8055,4))</f>
        <v>4.0000000000000001E-3</v>
      </c>
      <c r="K8055" s="134">
        <f>IF('2-E-Communication'!$T$66="no","",ROUND($I8055,4))</f>
        <v>4.0000000000000001E-3</v>
      </c>
      <c r="L8055" s="134">
        <f>IF('2-E-Communication'!$T$67="no","",ROUND($I8055,4))</f>
        <v>4.0000000000000001E-3</v>
      </c>
      <c r="M8055" s="134">
        <f>IF('2-E-Communication'!$T$68="no","",ROUND($I8055,4))</f>
        <v>4.0000000000000001E-3</v>
      </c>
    </row>
    <row r="8056" spans="9:13" x14ac:dyDescent="0.25">
      <c r="I8056" s="134">
        <f>I8055+0.001</f>
        <v>5.0000000000000001E-3</v>
      </c>
      <c r="J8056" s="134">
        <f>IF('2-E-Communication'!$T$65="no","",ROUND($I8056,4))</f>
        <v>5.0000000000000001E-3</v>
      </c>
      <c r="K8056" s="134">
        <f>IF('2-E-Communication'!$T$66="no","",ROUND($I8056,4))</f>
        <v>5.0000000000000001E-3</v>
      </c>
      <c r="L8056" s="134">
        <f>IF('2-E-Communication'!$T$67="no","",ROUND($I8056,4))</f>
        <v>5.0000000000000001E-3</v>
      </c>
      <c r="M8056" s="134">
        <f>IF('2-E-Communication'!$T$68="no","",ROUND($I8056,4))</f>
        <v>5.0000000000000001E-3</v>
      </c>
    </row>
    <row r="8057" spans="9:13" x14ac:dyDescent="0.25">
      <c r="I8057" s="134">
        <f t="shared" si="320"/>
        <v>6.0000000000000001E-3</v>
      </c>
      <c r="J8057" s="134">
        <f>IF('2-E-Communication'!$T$65="no","",ROUND($I8057,4))</f>
        <v>6.0000000000000001E-3</v>
      </c>
      <c r="K8057" s="134">
        <f>IF('2-E-Communication'!$T$66="no","",ROUND($I8057,4))</f>
        <v>6.0000000000000001E-3</v>
      </c>
      <c r="L8057" s="134">
        <f>IF('2-E-Communication'!$T$67="no","",ROUND($I8057,4))</f>
        <v>6.0000000000000001E-3</v>
      </c>
      <c r="M8057" s="134">
        <f>IF('2-E-Communication'!$T$68="no","",ROUND($I8057,4))</f>
        <v>6.0000000000000001E-3</v>
      </c>
    </row>
    <row r="8058" spans="9:13" x14ac:dyDescent="0.25">
      <c r="I8058" s="134">
        <f t="shared" si="320"/>
        <v>7.0000000000000001E-3</v>
      </c>
      <c r="J8058" s="134">
        <f>IF('2-E-Communication'!$T$65="no","",ROUND($I8058,4))</f>
        <v>7.0000000000000001E-3</v>
      </c>
      <c r="K8058" s="134">
        <f>IF('2-E-Communication'!$T$66="no","",ROUND($I8058,4))</f>
        <v>7.0000000000000001E-3</v>
      </c>
      <c r="L8058" s="134">
        <f>IF('2-E-Communication'!$T$67="no","",ROUND($I8058,4))</f>
        <v>7.0000000000000001E-3</v>
      </c>
      <c r="M8058" s="134">
        <f>IF('2-E-Communication'!$T$68="no","",ROUND($I8058,4))</f>
        <v>7.0000000000000001E-3</v>
      </c>
    </row>
    <row r="8059" spans="9:13" x14ac:dyDescent="0.25">
      <c r="I8059" s="134">
        <f t="shared" si="320"/>
        <v>8.0000000000000002E-3</v>
      </c>
      <c r="J8059" s="134">
        <f>IF('2-E-Communication'!$T$65="no","",ROUND($I8059,4))</f>
        <v>8.0000000000000002E-3</v>
      </c>
      <c r="K8059" s="134">
        <f>IF('2-E-Communication'!$T$66="no","",ROUND($I8059,4))</f>
        <v>8.0000000000000002E-3</v>
      </c>
      <c r="L8059" s="134">
        <f>IF('2-E-Communication'!$T$67="no","",ROUND($I8059,4))</f>
        <v>8.0000000000000002E-3</v>
      </c>
      <c r="M8059" s="134">
        <f>IF('2-E-Communication'!$T$68="no","",ROUND($I8059,4))</f>
        <v>8.0000000000000002E-3</v>
      </c>
    </row>
    <row r="8060" spans="9:13" x14ac:dyDescent="0.25">
      <c r="I8060" s="134">
        <f t="shared" si="320"/>
        <v>9.0000000000000011E-3</v>
      </c>
      <c r="J8060" s="134">
        <f>IF('2-E-Communication'!$T$65="no","",ROUND($I8060,4))</f>
        <v>8.9999999999999993E-3</v>
      </c>
      <c r="K8060" s="134">
        <f>IF('2-E-Communication'!$T$66="no","",ROUND($I8060,4))</f>
        <v>8.9999999999999993E-3</v>
      </c>
      <c r="L8060" s="134">
        <f>IF('2-E-Communication'!$T$67="no","",ROUND($I8060,4))</f>
        <v>8.9999999999999993E-3</v>
      </c>
      <c r="M8060" s="134">
        <f>IF('2-E-Communication'!$T$68="no","",ROUND($I8060,4))</f>
        <v>8.9999999999999993E-3</v>
      </c>
    </row>
    <row r="8061" spans="9:13" x14ac:dyDescent="0.25">
      <c r="I8061" s="134">
        <f t="shared" si="320"/>
        <v>1.0000000000000002E-2</v>
      </c>
      <c r="J8061" s="134">
        <f>IF('2-E-Communication'!$T$65="no","",ROUND($I8061,4))</f>
        <v>0.01</v>
      </c>
      <c r="K8061" s="134">
        <f>IF('2-E-Communication'!$T$66="no","",ROUND($I8061,4))</f>
        <v>0.01</v>
      </c>
      <c r="L8061" s="134">
        <f>IF('2-E-Communication'!$T$67="no","",ROUND($I8061,4))</f>
        <v>0.01</v>
      </c>
      <c r="M8061" s="134">
        <f>IF('2-E-Communication'!$T$68="no","",ROUND($I8061,4))</f>
        <v>0.01</v>
      </c>
    </row>
    <row r="8062" spans="9:13" x14ac:dyDescent="0.25">
      <c r="I8062" s="134">
        <f t="shared" si="320"/>
        <v>1.1000000000000003E-2</v>
      </c>
      <c r="J8062" s="134">
        <f>IF('2-E-Communication'!$T$65="no","",ROUND($I8062,4))</f>
        <v>1.0999999999999999E-2</v>
      </c>
      <c r="K8062" s="134">
        <f>IF('2-E-Communication'!$T$66="no","",ROUND($I8062,4))</f>
        <v>1.0999999999999999E-2</v>
      </c>
      <c r="L8062" s="134">
        <f>IF('2-E-Communication'!$T$67="no","",ROUND($I8062,4))</f>
        <v>1.0999999999999999E-2</v>
      </c>
      <c r="M8062" s="134">
        <f>IF('2-E-Communication'!$T$68="no","",ROUND($I8062,4))</f>
        <v>1.0999999999999999E-2</v>
      </c>
    </row>
    <row r="8063" spans="9:13" x14ac:dyDescent="0.25">
      <c r="I8063" s="134">
        <f t="shared" si="320"/>
        <v>1.2000000000000004E-2</v>
      </c>
      <c r="J8063" s="134">
        <f>IF('2-E-Communication'!$T$65="no","",ROUND($I8063,4))</f>
        <v>1.2E-2</v>
      </c>
      <c r="K8063" s="134">
        <f>IF('2-E-Communication'!$T$66="no","",ROUND($I8063,4))</f>
        <v>1.2E-2</v>
      </c>
      <c r="L8063" s="134">
        <f>IF('2-E-Communication'!$T$67="no","",ROUND($I8063,4))</f>
        <v>1.2E-2</v>
      </c>
      <c r="M8063" s="134">
        <f>IF('2-E-Communication'!$T$68="no","",ROUND($I8063,4))</f>
        <v>1.2E-2</v>
      </c>
    </row>
    <row r="8064" spans="9:13" x14ac:dyDescent="0.25">
      <c r="I8064" s="134">
        <f t="shared" si="320"/>
        <v>1.3000000000000005E-2</v>
      </c>
      <c r="J8064" s="134">
        <f>IF('2-E-Communication'!$T$65="no","",ROUND($I8064,4))</f>
        <v>1.2999999999999999E-2</v>
      </c>
      <c r="K8064" s="134">
        <f>IF('2-E-Communication'!$T$66="no","",ROUND($I8064,4))</f>
        <v>1.2999999999999999E-2</v>
      </c>
      <c r="L8064" s="134">
        <f>IF('2-E-Communication'!$T$67="no","",ROUND($I8064,4))</f>
        <v>1.2999999999999999E-2</v>
      </c>
      <c r="M8064" s="134">
        <f>IF('2-E-Communication'!$T$68="no","",ROUND($I8064,4))</f>
        <v>1.2999999999999999E-2</v>
      </c>
    </row>
    <row r="8065" spans="9:13" x14ac:dyDescent="0.25">
      <c r="I8065" s="134">
        <f t="shared" si="320"/>
        <v>1.4000000000000005E-2</v>
      </c>
      <c r="J8065" s="134">
        <f>IF('2-E-Communication'!$T$65="no","",ROUND($I8065,4))</f>
        <v>1.4E-2</v>
      </c>
      <c r="K8065" s="134">
        <f>IF('2-E-Communication'!$T$66="no","",ROUND($I8065,4))</f>
        <v>1.4E-2</v>
      </c>
      <c r="L8065" s="134">
        <f>IF('2-E-Communication'!$T$67="no","",ROUND($I8065,4))</f>
        <v>1.4E-2</v>
      </c>
      <c r="M8065" s="134">
        <f>IF('2-E-Communication'!$T$68="no","",ROUND($I8065,4))</f>
        <v>1.4E-2</v>
      </c>
    </row>
    <row r="8066" spans="9:13" x14ac:dyDescent="0.25">
      <c r="I8066" s="134">
        <f>I8065+0.001</f>
        <v>1.5000000000000006E-2</v>
      </c>
      <c r="J8066" s="134">
        <f>IF('2-E-Communication'!$T$65="no","",ROUND($I8066,4))</f>
        <v>1.4999999999999999E-2</v>
      </c>
      <c r="K8066" s="134">
        <f>IF('2-E-Communication'!$T$66="no","",ROUND($I8066,4))</f>
        <v>1.4999999999999999E-2</v>
      </c>
      <c r="L8066" s="134">
        <f>IF('2-E-Communication'!$T$67="no","",ROUND($I8066,4))</f>
        <v>1.4999999999999999E-2</v>
      </c>
      <c r="M8066" s="134">
        <f>IF('2-E-Communication'!$T$68="no","",ROUND($I8066,4))</f>
        <v>1.4999999999999999E-2</v>
      </c>
    </row>
    <row r="8067" spans="9:13" x14ac:dyDescent="0.25">
      <c r="I8067" s="134">
        <f t="shared" si="320"/>
        <v>1.6000000000000007E-2</v>
      </c>
      <c r="J8067" s="134">
        <f>IF('2-E-Communication'!$T$65="no","",ROUND($I8067,4))</f>
        <v>1.6E-2</v>
      </c>
      <c r="K8067" s="134">
        <f>IF('2-E-Communication'!$T$66="no","",ROUND($I8067,4))</f>
        <v>1.6E-2</v>
      </c>
      <c r="L8067" s="134">
        <f>IF('2-E-Communication'!$T$67="no","",ROUND($I8067,4))</f>
        <v>1.6E-2</v>
      </c>
      <c r="M8067" s="134">
        <f>IF('2-E-Communication'!$T$68="no","",ROUND($I8067,4))</f>
        <v>1.6E-2</v>
      </c>
    </row>
    <row r="8068" spans="9:13" x14ac:dyDescent="0.25">
      <c r="I8068" s="134">
        <f t="shared" si="320"/>
        <v>1.7000000000000008E-2</v>
      </c>
      <c r="J8068" s="134">
        <f>IF('2-E-Communication'!$T$65="no","",ROUND($I8068,4))</f>
        <v>1.7000000000000001E-2</v>
      </c>
      <c r="K8068" s="134">
        <f>IF('2-E-Communication'!$T$66="no","",ROUND($I8068,4))</f>
        <v>1.7000000000000001E-2</v>
      </c>
      <c r="L8068" s="134">
        <f>IF('2-E-Communication'!$T$67="no","",ROUND($I8068,4))</f>
        <v>1.7000000000000001E-2</v>
      </c>
      <c r="M8068" s="134">
        <f>IF('2-E-Communication'!$T$68="no","",ROUND($I8068,4))</f>
        <v>1.7000000000000001E-2</v>
      </c>
    </row>
    <row r="8069" spans="9:13" x14ac:dyDescent="0.25">
      <c r="I8069" s="134">
        <f t="shared" si="320"/>
        <v>1.8000000000000009E-2</v>
      </c>
      <c r="J8069" s="134">
        <f>IF('2-E-Communication'!$T$65="no","",ROUND($I8069,4))</f>
        <v>1.7999999999999999E-2</v>
      </c>
      <c r="K8069" s="134">
        <f>IF('2-E-Communication'!$T$66="no","",ROUND($I8069,4))</f>
        <v>1.7999999999999999E-2</v>
      </c>
      <c r="L8069" s="134">
        <f>IF('2-E-Communication'!$T$67="no","",ROUND($I8069,4))</f>
        <v>1.7999999999999999E-2</v>
      </c>
      <c r="M8069" s="134">
        <f>IF('2-E-Communication'!$T$68="no","",ROUND($I8069,4))</f>
        <v>1.7999999999999999E-2</v>
      </c>
    </row>
    <row r="8070" spans="9:13" x14ac:dyDescent="0.25">
      <c r="I8070" s="134">
        <f t="shared" si="320"/>
        <v>1.900000000000001E-2</v>
      </c>
      <c r="J8070" s="134">
        <f>IF('2-E-Communication'!$T$65="no","",ROUND($I8070,4))</f>
        <v>1.9E-2</v>
      </c>
      <c r="K8070" s="134">
        <f>IF('2-E-Communication'!$T$66="no","",ROUND($I8070,4))</f>
        <v>1.9E-2</v>
      </c>
      <c r="L8070" s="134">
        <f>IF('2-E-Communication'!$T$67="no","",ROUND($I8070,4))</f>
        <v>1.9E-2</v>
      </c>
      <c r="M8070" s="134">
        <f>IF('2-E-Communication'!$T$68="no","",ROUND($I8070,4))</f>
        <v>1.9E-2</v>
      </c>
    </row>
    <row r="8071" spans="9:13" x14ac:dyDescent="0.25">
      <c r="I8071" s="134">
        <f t="shared" si="320"/>
        <v>2.0000000000000011E-2</v>
      </c>
      <c r="J8071" s="134">
        <f>IF('2-E-Communication'!$T$65="no","",ROUND($I8071,4))</f>
        <v>0.02</v>
      </c>
      <c r="K8071" s="134">
        <f>IF('2-E-Communication'!$T$66="no","",ROUND($I8071,4))</f>
        <v>0.02</v>
      </c>
      <c r="L8071" s="134">
        <f>IF('2-E-Communication'!$T$67="no","",ROUND($I8071,4))</f>
        <v>0.02</v>
      </c>
      <c r="M8071" s="134">
        <f>IF('2-E-Communication'!$T$68="no","",ROUND($I8071,4))</f>
        <v>0.02</v>
      </c>
    </row>
    <row r="8072" spans="9:13" x14ac:dyDescent="0.25">
      <c r="I8072" s="134">
        <f t="shared" si="320"/>
        <v>2.1000000000000012E-2</v>
      </c>
      <c r="J8072" s="134">
        <f>IF('2-E-Communication'!$T$65="no","",ROUND($I8072,4))</f>
        <v>2.1000000000000001E-2</v>
      </c>
      <c r="K8072" s="134">
        <f>IF('2-E-Communication'!$T$66="no","",ROUND($I8072,4))</f>
        <v>2.1000000000000001E-2</v>
      </c>
      <c r="L8072" s="134">
        <f>IF('2-E-Communication'!$T$67="no","",ROUND($I8072,4))</f>
        <v>2.1000000000000001E-2</v>
      </c>
      <c r="M8072" s="134">
        <f>IF('2-E-Communication'!$T$68="no","",ROUND($I8072,4))</f>
        <v>2.1000000000000001E-2</v>
      </c>
    </row>
    <row r="8073" spans="9:13" x14ac:dyDescent="0.25">
      <c r="I8073" s="134">
        <f t="shared" si="320"/>
        <v>2.2000000000000013E-2</v>
      </c>
      <c r="J8073" s="134">
        <f>IF('2-E-Communication'!$T$65="no","",ROUND($I8073,4))</f>
        <v>2.1999999999999999E-2</v>
      </c>
      <c r="K8073" s="134">
        <f>IF('2-E-Communication'!$T$66="no","",ROUND($I8073,4))</f>
        <v>2.1999999999999999E-2</v>
      </c>
      <c r="L8073" s="134">
        <f>IF('2-E-Communication'!$T$67="no","",ROUND($I8073,4))</f>
        <v>2.1999999999999999E-2</v>
      </c>
      <c r="M8073" s="134">
        <f>IF('2-E-Communication'!$T$68="no","",ROUND($I8073,4))</f>
        <v>2.1999999999999999E-2</v>
      </c>
    </row>
    <row r="8074" spans="9:13" x14ac:dyDescent="0.25">
      <c r="I8074" s="134">
        <f t="shared" si="320"/>
        <v>2.3000000000000013E-2</v>
      </c>
      <c r="J8074" s="134">
        <f>IF('2-E-Communication'!$T$65="no","",ROUND($I8074,4))</f>
        <v>2.3E-2</v>
      </c>
      <c r="K8074" s="134">
        <f>IF('2-E-Communication'!$T$66="no","",ROUND($I8074,4))</f>
        <v>2.3E-2</v>
      </c>
      <c r="L8074" s="134">
        <f>IF('2-E-Communication'!$T$67="no","",ROUND($I8074,4))</f>
        <v>2.3E-2</v>
      </c>
      <c r="M8074" s="134">
        <f>IF('2-E-Communication'!$T$68="no","",ROUND($I8074,4))</f>
        <v>2.3E-2</v>
      </c>
    </row>
    <row r="8075" spans="9:13" x14ac:dyDescent="0.25">
      <c r="I8075" s="134">
        <f t="shared" si="320"/>
        <v>2.4000000000000014E-2</v>
      </c>
      <c r="J8075" s="134">
        <f>IF('2-E-Communication'!$T$65="no","",ROUND($I8075,4))</f>
        <v>2.4E-2</v>
      </c>
      <c r="K8075" s="134">
        <f>IF('2-E-Communication'!$T$66="no","",ROUND($I8075,4))</f>
        <v>2.4E-2</v>
      </c>
      <c r="L8075" s="134">
        <f>IF('2-E-Communication'!$T$67="no","",ROUND($I8075,4))</f>
        <v>2.4E-2</v>
      </c>
      <c r="M8075" s="134">
        <f>IF('2-E-Communication'!$T$68="no","",ROUND($I8075,4))</f>
        <v>2.4E-2</v>
      </c>
    </row>
    <row r="8076" spans="9:13" x14ac:dyDescent="0.25">
      <c r="I8076" s="134">
        <f t="shared" si="320"/>
        <v>2.5000000000000015E-2</v>
      </c>
      <c r="J8076" s="134">
        <f>IF('2-E-Communication'!$T$65="no","",ROUND($I8076,4))</f>
        <v>2.5000000000000001E-2</v>
      </c>
      <c r="K8076" s="134">
        <f>IF('2-E-Communication'!$T$66="no","",ROUND($I8076,4))</f>
        <v>2.5000000000000001E-2</v>
      </c>
      <c r="L8076" s="134">
        <f>IF('2-E-Communication'!$T$67="no","",ROUND($I8076,4))</f>
        <v>2.5000000000000001E-2</v>
      </c>
      <c r="M8076" s="134">
        <f>IF('2-E-Communication'!$T$68="no","",ROUND($I8076,4))</f>
        <v>2.5000000000000001E-2</v>
      </c>
    </row>
    <row r="8077" spans="9:13" x14ac:dyDescent="0.25">
      <c r="I8077" s="134">
        <f>I8076+0.001</f>
        <v>2.6000000000000016E-2</v>
      </c>
      <c r="J8077" s="134">
        <f>IF('2-E-Communication'!$T$65="no","",ROUND($I8077,4))</f>
        <v>2.5999999999999999E-2</v>
      </c>
      <c r="K8077" s="134">
        <f>IF('2-E-Communication'!$T$66="no","",ROUND($I8077,4))</f>
        <v>2.5999999999999999E-2</v>
      </c>
      <c r="L8077" s="134">
        <f>IF('2-E-Communication'!$T$67="no","",ROUND($I8077,4))</f>
        <v>2.5999999999999999E-2</v>
      </c>
      <c r="M8077" s="134">
        <f>IF('2-E-Communication'!$T$68="no","",ROUND($I8077,4))</f>
        <v>2.5999999999999999E-2</v>
      </c>
    </row>
    <row r="8078" spans="9:13" x14ac:dyDescent="0.25">
      <c r="I8078" s="134">
        <f t="shared" si="320"/>
        <v>2.7000000000000017E-2</v>
      </c>
      <c r="J8078" s="134">
        <f>IF('2-E-Communication'!$T$65="no","",ROUND($I8078,4))</f>
        <v>2.7E-2</v>
      </c>
      <c r="K8078" s="134">
        <f>IF('2-E-Communication'!$T$66="no","",ROUND($I8078,4))</f>
        <v>2.7E-2</v>
      </c>
      <c r="L8078" s="134">
        <f>IF('2-E-Communication'!$T$67="no","",ROUND($I8078,4))</f>
        <v>2.7E-2</v>
      </c>
      <c r="M8078" s="134">
        <f>IF('2-E-Communication'!$T$68="no","",ROUND($I8078,4))</f>
        <v>2.7E-2</v>
      </c>
    </row>
    <row r="8079" spans="9:13" x14ac:dyDescent="0.25">
      <c r="I8079" s="134">
        <f t="shared" si="320"/>
        <v>2.8000000000000018E-2</v>
      </c>
      <c r="J8079" s="134">
        <f>IF('2-E-Communication'!$T$65="no","",ROUND($I8079,4))</f>
        <v>2.8000000000000001E-2</v>
      </c>
      <c r="K8079" s="134">
        <f>IF('2-E-Communication'!$T$66="no","",ROUND($I8079,4))</f>
        <v>2.8000000000000001E-2</v>
      </c>
      <c r="L8079" s="134">
        <f>IF('2-E-Communication'!$T$67="no","",ROUND($I8079,4))</f>
        <v>2.8000000000000001E-2</v>
      </c>
      <c r="M8079" s="134">
        <f>IF('2-E-Communication'!$T$68="no","",ROUND($I8079,4))</f>
        <v>2.8000000000000001E-2</v>
      </c>
    </row>
    <row r="8080" spans="9:13" x14ac:dyDescent="0.25">
      <c r="I8080" s="134">
        <f t="shared" si="320"/>
        <v>2.9000000000000019E-2</v>
      </c>
      <c r="J8080" s="134">
        <f>IF('2-E-Communication'!$T$65="no","",ROUND($I8080,4))</f>
        <v>2.9000000000000001E-2</v>
      </c>
      <c r="K8080" s="134">
        <f>IF('2-E-Communication'!$T$66="no","",ROUND($I8080,4))</f>
        <v>2.9000000000000001E-2</v>
      </c>
      <c r="L8080" s="134">
        <f>IF('2-E-Communication'!$T$67="no","",ROUND($I8080,4))</f>
        <v>2.9000000000000001E-2</v>
      </c>
      <c r="M8080" s="134">
        <f>IF('2-E-Communication'!$T$68="no","",ROUND($I8080,4))</f>
        <v>2.9000000000000001E-2</v>
      </c>
    </row>
    <row r="8081" spans="9:13" x14ac:dyDescent="0.25">
      <c r="I8081" s="134">
        <f t="shared" si="320"/>
        <v>3.000000000000002E-2</v>
      </c>
      <c r="J8081" s="134">
        <f>IF('2-E-Communication'!$T$65="no","",ROUND($I8081,4))</f>
        <v>0.03</v>
      </c>
      <c r="K8081" s="134">
        <f>IF('2-E-Communication'!$T$66="no","",ROUND($I8081,4))</f>
        <v>0.03</v>
      </c>
      <c r="L8081" s="134">
        <f>IF('2-E-Communication'!$T$67="no","",ROUND($I8081,4))</f>
        <v>0.03</v>
      </c>
      <c r="M8081" s="134">
        <f>IF('2-E-Communication'!$T$68="no","",ROUND($I8081,4))</f>
        <v>0.03</v>
      </c>
    </row>
    <row r="8082" spans="9:13" x14ac:dyDescent="0.25">
      <c r="I8082" s="134">
        <f t="shared" si="320"/>
        <v>3.1000000000000021E-2</v>
      </c>
      <c r="J8082" s="134">
        <f>IF('2-E-Communication'!$T$65="no","",ROUND($I8082,4))</f>
        <v>3.1E-2</v>
      </c>
      <c r="K8082" s="134">
        <f>IF('2-E-Communication'!$T$66="no","",ROUND($I8082,4))</f>
        <v>3.1E-2</v>
      </c>
      <c r="L8082" s="134">
        <f>IF('2-E-Communication'!$T$67="no","",ROUND($I8082,4))</f>
        <v>3.1E-2</v>
      </c>
      <c r="M8082" s="134">
        <f>IF('2-E-Communication'!$T$68="no","",ROUND($I8082,4))</f>
        <v>3.1E-2</v>
      </c>
    </row>
    <row r="8083" spans="9:13" x14ac:dyDescent="0.25">
      <c r="I8083" s="134">
        <f t="shared" si="320"/>
        <v>3.2000000000000021E-2</v>
      </c>
      <c r="J8083" s="134">
        <f>IF('2-E-Communication'!$T$65="no","",ROUND($I8083,4))</f>
        <v>3.2000000000000001E-2</v>
      </c>
      <c r="K8083" s="134">
        <f>IF('2-E-Communication'!$T$66="no","",ROUND($I8083,4))</f>
        <v>3.2000000000000001E-2</v>
      </c>
      <c r="L8083" s="134">
        <f>IF('2-E-Communication'!$T$67="no","",ROUND($I8083,4))</f>
        <v>3.2000000000000001E-2</v>
      </c>
      <c r="M8083" s="134">
        <f>IF('2-E-Communication'!$T$68="no","",ROUND($I8083,4))</f>
        <v>3.2000000000000001E-2</v>
      </c>
    </row>
    <row r="8084" spans="9:13" x14ac:dyDescent="0.25">
      <c r="I8084" s="134">
        <f t="shared" si="320"/>
        <v>3.3000000000000022E-2</v>
      </c>
      <c r="J8084" s="134">
        <f>IF('2-E-Communication'!$T$65="no","",ROUND($I8084,4))</f>
        <v>3.3000000000000002E-2</v>
      </c>
      <c r="K8084" s="134">
        <f>IF('2-E-Communication'!$T$66="no","",ROUND($I8084,4))</f>
        <v>3.3000000000000002E-2</v>
      </c>
      <c r="L8084" s="134">
        <f>IF('2-E-Communication'!$T$67="no","",ROUND($I8084,4))</f>
        <v>3.3000000000000002E-2</v>
      </c>
      <c r="M8084" s="134">
        <f>IF('2-E-Communication'!$T$68="no","",ROUND($I8084,4))</f>
        <v>3.3000000000000002E-2</v>
      </c>
    </row>
    <row r="8085" spans="9:13" x14ac:dyDescent="0.25">
      <c r="I8085" s="134">
        <f t="shared" si="320"/>
        <v>3.4000000000000023E-2</v>
      </c>
      <c r="J8085" s="134">
        <f>IF('2-E-Communication'!$T$65="no","",ROUND($I8085,4))</f>
        <v>3.4000000000000002E-2</v>
      </c>
      <c r="K8085" s="134">
        <f>IF('2-E-Communication'!$T$66="no","",ROUND($I8085,4))</f>
        <v>3.4000000000000002E-2</v>
      </c>
      <c r="L8085" s="134">
        <f>IF('2-E-Communication'!$T$67="no","",ROUND($I8085,4))</f>
        <v>3.4000000000000002E-2</v>
      </c>
      <c r="M8085" s="134">
        <f>IF('2-E-Communication'!$T$68="no","",ROUND($I8085,4))</f>
        <v>3.4000000000000002E-2</v>
      </c>
    </row>
    <row r="8086" spans="9:13" x14ac:dyDescent="0.25">
      <c r="I8086" s="134">
        <f t="shared" si="320"/>
        <v>3.5000000000000024E-2</v>
      </c>
      <c r="J8086" s="134">
        <f>IF('2-E-Communication'!$T$65="no","",ROUND($I8086,4))</f>
        <v>3.5000000000000003E-2</v>
      </c>
      <c r="K8086" s="134">
        <f>IF('2-E-Communication'!$T$66="no","",ROUND($I8086,4))</f>
        <v>3.5000000000000003E-2</v>
      </c>
      <c r="L8086" s="134">
        <f>IF('2-E-Communication'!$T$67="no","",ROUND($I8086,4))</f>
        <v>3.5000000000000003E-2</v>
      </c>
      <c r="M8086" s="134">
        <f>IF('2-E-Communication'!$T$68="no","",ROUND($I8086,4))</f>
        <v>3.5000000000000003E-2</v>
      </c>
    </row>
    <row r="8087" spans="9:13" x14ac:dyDescent="0.25">
      <c r="I8087" s="134">
        <f>I8086+0.001</f>
        <v>3.6000000000000025E-2</v>
      </c>
      <c r="J8087" s="134">
        <f>IF('2-E-Communication'!$T$65="no","",ROUND($I8087,4))</f>
        <v>3.5999999999999997E-2</v>
      </c>
      <c r="K8087" s="134">
        <f>IF('2-E-Communication'!$T$66="no","",ROUND($I8087,4))</f>
        <v>3.5999999999999997E-2</v>
      </c>
      <c r="L8087" s="134">
        <f>IF('2-E-Communication'!$T$67="no","",ROUND($I8087,4))</f>
        <v>3.5999999999999997E-2</v>
      </c>
      <c r="M8087" s="134">
        <f>IF('2-E-Communication'!$T$68="no","",ROUND($I8087,4))</f>
        <v>3.5999999999999997E-2</v>
      </c>
    </row>
    <row r="8088" spans="9:13" x14ac:dyDescent="0.25">
      <c r="I8088" s="134">
        <f t="shared" si="320"/>
        <v>3.7000000000000026E-2</v>
      </c>
      <c r="J8088" s="134">
        <f>IF('2-E-Communication'!$T$65="no","",ROUND($I8088,4))</f>
        <v>3.6999999999999998E-2</v>
      </c>
      <c r="K8088" s="134">
        <f>IF('2-E-Communication'!$T$66="no","",ROUND($I8088,4))</f>
        <v>3.6999999999999998E-2</v>
      </c>
      <c r="L8088" s="134">
        <f>IF('2-E-Communication'!$T$67="no","",ROUND($I8088,4))</f>
        <v>3.6999999999999998E-2</v>
      </c>
      <c r="M8088" s="134">
        <f>IF('2-E-Communication'!$T$68="no","",ROUND($I8088,4))</f>
        <v>3.6999999999999998E-2</v>
      </c>
    </row>
    <row r="8089" spans="9:13" x14ac:dyDescent="0.25">
      <c r="I8089" s="134">
        <f t="shared" si="320"/>
        <v>3.8000000000000027E-2</v>
      </c>
      <c r="J8089" s="134">
        <f>IF('2-E-Communication'!$T$65="no","",ROUND($I8089,4))</f>
        <v>3.7999999999999999E-2</v>
      </c>
      <c r="K8089" s="134">
        <f>IF('2-E-Communication'!$T$66="no","",ROUND($I8089,4))</f>
        <v>3.7999999999999999E-2</v>
      </c>
      <c r="L8089" s="134">
        <f>IF('2-E-Communication'!$T$67="no","",ROUND($I8089,4))</f>
        <v>3.7999999999999999E-2</v>
      </c>
      <c r="M8089" s="134">
        <f>IF('2-E-Communication'!$T$68="no","",ROUND($I8089,4))</f>
        <v>3.7999999999999999E-2</v>
      </c>
    </row>
    <row r="8090" spans="9:13" x14ac:dyDescent="0.25">
      <c r="I8090" s="134">
        <f t="shared" si="320"/>
        <v>3.9000000000000028E-2</v>
      </c>
      <c r="J8090" s="134">
        <f>IF('2-E-Communication'!$T$65="no","",ROUND($I8090,4))</f>
        <v>3.9E-2</v>
      </c>
      <c r="K8090" s="134">
        <f>IF('2-E-Communication'!$T$66="no","",ROUND($I8090,4))</f>
        <v>3.9E-2</v>
      </c>
      <c r="L8090" s="134">
        <f>IF('2-E-Communication'!$T$67="no","",ROUND($I8090,4))</f>
        <v>3.9E-2</v>
      </c>
      <c r="M8090" s="134">
        <f>IF('2-E-Communication'!$T$68="no","",ROUND($I8090,4))</f>
        <v>3.9E-2</v>
      </c>
    </row>
    <row r="8091" spans="9:13" x14ac:dyDescent="0.25">
      <c r="I8091" s="134">
        <f t="shared" si="320"/>
        <v>4.0000000000000029E-2</v>
      </c>
      <c r="J8091" s="134">
        <f>IF('2-E-Communication'!$T$65="no","",ROUND($I8091,4))</f>
        <v>0.04</v>
      </c>
      <c r="K8091" s="134">
        <f>IF('2-E-Communication'!$T$66="no","",ROUND($I8091,4))</f>
        <v>0.04</v>
      </c>
      <c r="L8091" s="134">
        <f>IF('2-E-Communication'!$T$67="no","",ROUND($I8091,4))</f>
        <v>0.04</v>
      </c>
      <c r="M8091" s="134">
        <f>IF('2-E-Communication'!$T$68="no","",ROUND($I8091,4))</f>
        <v>0.04</v>
      </c>
    </row>
    <row r="8092" spans="9:13" x14ac:dyDescent="0.25">
      <c r="I8092" s="134">
        <f t="shared" si="320"/>
        <v>4.1000000000000029E-2</v>
      </c>
      <c r="J8092" s="134">
        <f>IF('2-E-Communication'!$T$65="no","",ROUND($I8092,4))</f>
        <v>4.1000000000000002E-2</v>
      </c>
      <c r="K8092" s="134">
        <f>IF('2-E-Communication'!$T$66="no","",ROUND($I8092,4))</f>
        <v>4.1000000000000002E-2</v>
      </c>
      <c r="L8092" s="134">
        <f>IF('2-E-Communication'!$T$67="no","",ROUND($I8092,4))</f>
        <v>4.1000000000000002E-2</v>
      </c>
      <c r="M8092" s="134">
        <f>IF('2-E-Communication'!$T$68="no","",ROUND($I8092,4))</f>
        <v>4.1000000000000002E-2</v>
      </c>
    </row>
    <row r="8093" spans="9:13" x14ac:dyDescent="0.25">
      <c r="I8093" s="134">
        <f t="shared" si="320"/>
        <v>4.200000000000003E-2</v>
      </c>
      <c r="J8093" s="134">
        <f>IF('2-E-Communication'!$T$65="no","",ROUND($I8093,4))</f>
        <v>4.2000000000000003E-2</v>
      </c>
      <c r="K8093" s="134">
        <f>IF('2-E-Communication'!$T$66="no","",ROUND($I8093,4))</f>
        <v>4.2000000000000003E-2</v>
      </c>
      <c r="L8093" s="134">
        <f>IF('2-E-Communication'!$T$67="no","",ROUND($I8093,4))</f>
        <v>4.2000000000000003E-2</v>
      </c>
      <c r="M8093" s="134">
        <f>IF('2-E-Communication'!$T$68="no","",ROUND($I8093,4))</f>
        <v>4.2000000000000003E-2</v>
      </c>
    </row>
    <row r="8094" spans="9:13" x14ac:dyDescent="0.25">
      <c r="I8094" s="134">
        <f t="shared" si="320"/>
        <v>4.3000000000000031E-2</v>
      </c>
      <c r="J8094" s="134">
        <f>IF('2-E-Communication'!$T$65="no","",ROUND($I8094,4))</f>
        <v>4.2999999999999997E-2</v>
      </c>
      <c r="K8094" s="134">
        <f>IF('2-E-Communication'!$T$66="no","",ROUND($I8094,4))</f>
        <v>4.2999999999999997E-2</v>
      </c>
      <c r="L8094" s="134">
        <f>IF('2-E-Communication'!$T$67="no","",ROUND($I8094,4))</f>
        <v>4.2999999999999997E-2</v>
      </c>
      <c r="M8094" s="134">
        <f>IF('2-E-Communication'!$T$68="no","",ROUND($I8094,4))</f>
        <v>4.2999999999999997E-2</v>
      </c>
    </row>
    <row r="8095" spans="9:13" x14ac:dyDescent="0.25">
      <c r="I8095" s="134">
        <f t="shared" si="320"/>
        <v>4.4000000000000032E-2</v>
      </c>
      <c r="J8095" s="134">
        <f>IF('2-E-Communication'!$T$65="no","",ROUND($I8095,4))</f>
        <v>4.3999999999999997E-2</v>
      </c>
      <c r="K8095" s="134">
        <f>IF('2-E-Communication'!$T$66="no","",ROUND($I8095,4))</f>
        <v>4.3999999999999997E-2</v>
      </c>
      <c r="L8095" s="134">
        <f>IF('2-E-Communication'!$T$67="no","",ROUND($I8095,4))</f>
        <v>4.3999999999999997E-2</v>
      </c>
      <c r="M8095" s="134">
        <f>IF('2-E-Communication'!$T$68="no","",ROUND($I8095,4))</f>
        <v>4.3999999999999997E-2</v>
      </c>
    </row>
    <row r="8096" spans="9:13" x14ac:dyDescent="0.25">
      <c r="I8096" s="134">
        <f t="shared" si="320"/>
        <v>4.5000000000000033E-2</v>
      </c>
      <c r="J8096" s="134">
        <f>IF('2-E-Communication'!$T$65="no","",ROUND($I8096,4))</f>
        <v>4.4999999999999998E-2</v>
      </c>
      <c r="K8096" s="134">
        <f>IF('2-E-Communication'!$T$66="no","",ROUND($I8096,4))</f>
        <v>4.4999999999999998E-2</v>
      </c>
      <c r="L8096" s="134">
        <f>IF('2-E-Communication'!$T$67="no","",ROUND($I8096,4))</f>
        <v>4.4999999999999998E-2</v>
      </c>
      <c r="M8096" s="134">
        <f>IF('2-E-Communication'!$T$68="no","",ROUND($I8096,4))</f>
        <v>4.4999999999999998E-2</v>
      </c>
    </row>
    <row r="8097" spans="9:13" x14ac:dyDescent="0.25">
      <c r="I8097" s="134">
        <f>I8096+0.001</f>
        <v>4.6000000000000034E-2</v>
      </c>
      <c r="J8097" s="134">
        <f>IF('2-E-Communication'!$T$65="no","",ROUND($I8097,4))</f>
        <v>4.5999999999999999E-2</v>
      </c>
      <c r="K8097" s="134">
        <f>IF('2-E-Communication'!$T$66="no","",ROUND($I8097,4))</f>
        <v>4.5999999999999999E-2</v>
      </c>
      <c r="L8097" s="134">
        <f>IF('2-E-Communication'!$T$67="no","",ROUND($I8097,4))</f>
        <v>4.5999999999999999E-2</v>
      </c>
      <c r="M8097" s="134">
        <f>IF('2-E-Communication'!$T$68="no","",ROUND($I8097,4))</f>
        <v>4.5999999999999999E-2</v>
      </c>
    </row>
    <row r="8098" spans="9:13" x14ac:dyDescent="0.25">
      <c r="I8098" s="134">
        <f t="shared" si="320"/>
        <v>4.7000000000000035E-2</v>
      </c>
      <c r="J8098" s="134">
        <f>IF('2-E-Communication'!$T$65="no","",ROUND($I8098,4))</f>
        <v>4.7E-2</v>
      </c>
      <c r="K8098" s="134">
        <f>IF('2-E-Communication'!$T$66="no","",ROUND($I8098,4))</f>
        <v>4.7E-2</v>
      </c>
      <c r="L8098" s="134">
        <f>IF('2-E-Communication'!$T$67="no","",ROUND($I8098,4))</f>
        <v>4.7E-2</v>
      </c>
      <c r="M8098" s="134">
        <f>IF('2-E-Communication'!$T$68="no","",ROUND($I8098,4))</f>
        <v>4.7E-2</v>
      </c>
    </row>
    <row r="8099" spans="9:13" x14ac:dyDescent="0.25">
      <c r="I8099" s="134">
        <f t="shared" si="320"/>
        <v>4.8000000000000036E-2</v>
      </c>
      <c r="J8099" s="134">
        <f>IF('2-E-Communication'!$T$65="no","",ROUND($I8099,4))</f>
        <v>4.8000000000000001E-2</v>
      </c>
      <c r="K8099" s="134">
        <f>IF('2-E-Communication'!$T$66="no","",ROUND($I8099,4))</f>
        <v>4.8000000000000001E-2</v>
      </c>
      <c r="L8099" s="134">
        <f>IF('2-E-Communication'!$T$67="no","",ROUND($I8099,4))</f>
        <v>4.8000000000000001E-2</v>
      </c>
      <c r="M8099" s="134">
        <f>IF('2-E-Communication'!$T$68="no","",ROUND($I8099,4))</f>
        <v>4.8000000000000001E-2</v>
      </c>
    </row>
    <row r="8100" spans="9:13" x14ac:dyDescent="0.25">
      <c r="I8100" s="134">
        <f t="shared" si="320"/>
        <v>4.9000000000000037E-2</v>
      </c>
      <c r="J8100" s="134">
        <f>IF('2-E-Communication'!$T$65="no","",ROUND($I8100,4))</f>
        <v>4.9000000000000002E-2</v>
      </c>
      <c r="K8100" s="134">
        <f>IF('2-E-Communication'!$T$66="no","",ROUND($I8100,4))</f>
        <v>4.9000000000000002E-2</v>
      </c>
      <c r="L8100" s="134">
        <f>IF('2-E-Communication'!$T$67="no","",ROUND($I8100,4))</f>
        <v>4.9000000000000002E-2</v>
      </c>
      <c r="M8100" s="134">
        <f>IF('2-E-Communication'!$T$68="no","",ROUND($I8100,4))</f>
        <v>4.9000000000000002E-2</v>
      </c>
    </row>
    <row r="8101" spans="9:13" x14ac:dyDescent="0.25">
      <c r="I8101" s="134">
        <f t="shared" si="320"/>
        <v>5.0000000000000037E-2</v>
      </c>
      <c r="J8101" s="134">
        <f>IF('2-E-Communication'!$T$65="no","",ROUND($I8101,4))</f>
        <v>0.05</v>
      </c>
      <c r="K8101" s="134">
        <f>IF('2-E-Communication'!$T$66="no","",ROUND($I8101,4))</f>
        <v>0.05</v>
      </c>
      <c r="L8101" s="134">
        <f>IF('2-E-Communication'!$T$67="no","",ROUND($I8101,4))</f>
        <v>0.05</v>
      </c>
      <c r="M8101" s="134">
        <f>IF('2-E-Communication'!$T$68="no","",ROUND($I8101,4))</f>
        <v>0.05</v>
      </c>
    </row>
    <row r="8102" spans="9:13" x14ac:dyDescent="0.25">
      <c r="I8102" s="134">
        <f t="shared" si="320"/>
        <v>5.1000000000000038E-2</v>
      </c>
      <c r="J8102" s="134">
        <f>IF('2-E-Communication'!$T$65="no","",ROUND($I8102,4))</f>
        <v>5.0999999999999997E-2</v>
      </c>
      <c r="K8102" s="134">
        <f>IF('2-E-Communication'!$T$66="no","",ROUND($I8102,4))</f>
        <v>5.0999999999999997E-2</v>
      </c>
      <c r="L8102" s="134">
        <f>IF('2-E-Communication'!$T$67="no","",ROUND($I8102,4))</f>
        <v>5.0999999999999997E-2</v>
      </c>
      <c r="M8102" s="134">
        <f>IF('2-E-Communication'!$T$68="no","",ROUND($I8102,4))</f>
        <v>5.0999999999999997E-2</v>
      </c>
    </row>
    <row r="8103" spans="9:13" x14ac:dyDescent="0.25">
      <c r="I8103" s="134">
        <f t="shared" si="320"/>
        <v>5.2000000000000039E-2</v>
      </c>
      <c r="J8103" s="134">
        <f>IF('2-E-Communication'!$T$65="no","",ROUND($I8103,4))</f>
        <v>5.1999999999999998E-2</v>
      </c>
      <c r="K8103" s="134">
        <f>IF('2-E-Communication'!$T$66="no","",ROUND($I8103,4))</f>
        <v>5.1999999999999998E-2</v>
      </c>
      <c r="L8103" s="134">
        <f>IF('2-E-Communication'!$T$67="no","",ROUND($I8103,4))</f>
        <v>5.1999999999999998E-2</v>
      </c>
      <c r="M8103" s="134">
        <f>IF('2-E-Communication'!$T$68="no","",ROUND($I8103,4))</f>
        <v>5.1999999999999998E-2</v>
      </c>
    </row>
    <row r="8104" spans="9:13" x14ac:dyDescent="0.25">
      <c r="I8104" s="134">
        <f t="shared" si="320"/>
        <v>5.300000000000004E-2</v>
      </c>
      <c r="J8104" s="134">
        <f>IF('2-E-Communication'!$T$65="no","",ROUND($I8104,4))</f>
        <v>5.2999999999999999E-2</v>
      </c>
      <c r="K8104" s="134">
        <f>IF('2-E-Communication'!$T$66="no","",ROUND($I8104,4))</f>
        <v>5.2999999999999999E-2</v>
      </c>
      <c r="L8104" s="134">
        <f>IF('2-E-Communication'!$T$67="no","",ROUND($I8104,4))</f>
        <v>5.2999999999999999E-2</v>
      </c>
      <c r="M8104" s="134">
        <f>IF('2-E-Communication'!$T$68="no","",ROUND($I8104,4))</f>
        <v>5.2999999999999999E-2</v>
      </c>
    </row>
    <row r="8105" spans="9:13" x14ac:dyDescent="0.25">
      <c r="I8105" s="134">
        <f t="shared" si="320"/>
        <v>5.4000000000000041E-2</v>
      </c>
      <c r="J8105" s="134">
        <f>IF('2-E-Communication'!$T$65="no","",ROUND($I8105,4))</f>
        <v>5.3999999999999999E-2</v>
      </c>
      <c r="K8105" s="134">
        <f>IF('2-E-Communication'!$T$66="no","",ROUND($I8105,4))</f>
        <v>5.3999999999999999E-2</v>
      </c>
      <c r="L8105" s="134">
        <f>IF('2-E-Communication'!$T$67="no","",ROUND($I8105,4))</f>
        <v>5.3999999999999999E-2</v>
      </c>
      <c r="M8105" s="134">
        <f>IF('2-E-Communication'!$T$68="no","",ROUND($I8105,4))</f>
        <v>5.3999999999999999E-2</v>
      </c>
    </row>
    <row r="8106" spans="9:13" x14ac:dyDescent="0.25">
      <c r="I8106" s="134">
        <f t="shared" si="320"/>
        <v>5.5000000000000042E-2</v>
      </c>
      <c r="J8106" s="134">
        <f>IF('2-E-Communication'!$T$65="no","",ROUND($I8106,4))</f>
        <v>5.5E-2</v>
      </c>
      <c r="K8106" s="134">
        <f>IF('2-E-Communication'!$T$66="no","",ROUND($I8106,4))</f>
        <v>5.5E-2</v>
      </c>
      <c r="L8106" s="134">
        <f>IF('2-E-Communication'!$T$67="no","",ROUND($I8106,4))</f>
        <v>5.5E-2</v>
      </c>
      <c r="M8106" s="134">
        <f>IF('2-E-Communication'!$T$68="no","",ROUND($I8106,4))</f>
        <v>5.5E-2</v>
      </c>
    </row>
    <row r="8107" spans="9:13" x14ac:dyDescent="0.25">
      <c r="I8107" s="134">
        <f>I8106+0.001</f>
        <v>5.6000000000000043E-2</v>
      </c>
      <c r="J8107" s="134">
        <f>IF('2-E-Communication'!$T$65="no","",ROUND($I8107,4))</f>
        <v>5.6000000000000001E-2</v>
      </c>
      <c r="K8107" s="134">
        <f>IF('2-E-Communication'!$T$66="no","",ROUND($I8107,4))</f>
        <v>5.6000000000000001E-2</v>
      </c>
      <c r="L8107" s="134">
        <f>IF('2-E-Communication'!$T$67="no","",ROUND($I8107,4))</f>
        <v>5.6000000000000001E-2</v>
      </c>
      <c r="M8107" s="134">
        <f>IF('2-E-Communication'!$T$68="no","",ROUND($I8107,4))</f>
        <v>5.6000000000000001E-2</v>
      </c>
    </row>
    <row r="8108" spans="9:13" x14ac:dyDescent="0.25">
      <c r="I8108" s="134">
        <f t="shared" ref="I8108:I8171" si="321">I8107+0.001</f>
        <v>5.7000000000000044E-2</v>
      </c>
      <c r="J8108" s="134">
        <f>IF('2-E-Communication'!$T$65="no","",ROUND($I8108,4))</f>
        <v>5.7000000000000002E-2</v>
      </c>
      <c r="K8108" s="134">
        <f>IF('2-E-Communication'!$T$66="no","",ROUND($I8108,4))</f>
        <v>5.7000000000000002E-2</v>
      </c>
      <c r="L8108" s="134">
        <f>IF('2-E-Communication'!$T$67="no","",ROUND($I8108,4))</f>
        <v>5.7000000000000002E-2</v>
      </c>
      <c r="M8108" s="134">
        <f>IF('2-E-Communication'!$T$68="no","",ROUND($I8108,4))</f>
        <v>5.7000000000000002E-2</v>
      </c>
    </row>
    <row r="8109" spans="9:13" x14ac:dyDescent="0.25">
      <c r="I8109" s="134">
        <f t="shared" si="321"/>
        <v>5.8000000000000045E-2</v>
      </c>
      <c r="J8109" s="134">
        <f>IF('2-E-Communication'!$T$65="no","",ROUND($I8109,4))</f>
        <v>5.8000000000000003E-2</v>
      </c>
      <c r="K8109" s="134">
        <f>IF('2-E-Communication'!$T$66="no","",ROUND($I8109,4))</f>
        <v>5.8000000000000003E-2</v>
      </c>
      <c r="L8109" s="134">
        <f>IF('2-E-Communication'!$T$67="no","",ROUND($I8109,4))</f>
        <v>5.8000000000000003E-2</v>
      </c>
      <c r="M8109" s="134">
        <f>IF('2-E-Communication'!$T$68="no","",ROUND($I8109,4))</f>
        <v>5.8000000000000003E-2</v>
      </c>
    </row>
    <row r="8110" spans="9:13" x14ac:dyDescent="0.25">
      <c r="I8110" s="134">
        <f t="shared" si="321"/>
        <v>5.9000000000000045E-2</v>
      </c>
      <c r="J8110" s="134">
        <f>IF('2-E-Communication'!$T$65="no","",ROUND($I8110,4))</f>
        <v>5.8999999999999997E-2</v>
      </c>
      <c r="K8110" s="134">
        <f>IF('2-E-Communication'!$T$66="no","",ROUND($I8110,4))</f>
        <v>5.8999999999999997E-2</v>
      </c>
      <c r="L8110" s="134">
        <f>IF('2-E-Communication'!$T$67="no","",ROUND($I8110,4))</f>
        <v>5.8999999999999997E-2</v>
      </c>
      <c r="M8110" s="134">
        <f>IF('2-E-Communication'!$T$68="no","",ROUND($I8110,4))</f>
        <v>5.8999999999999997E-2</v>
      </c>
    </row>
    <row r="8111" spans="9:13" x14ac:dyDescent="0.25">
      <c r="I8111" s="134">
        <f t="shared" si="321"/>
        <v>6.0000000000000046E-2</v>
      </c>
      <c r="J8111" s="134">
        <f>IF('2-E-Communication'!$T$65="no","",ROUND($I8111,4))</f>
        <v>0.06</v>
      </c>
      <c r="K8111" s="134">
        <f>IF('2-E-Communication'!$T$66="no","",ROUND($I8111,4))</f>
        <v>0.06</v>
      </c>
      <c r="L8111" s="134">
        <f>IF('2-E-Communication'!$T$67="no","",ROUND($I8111,4))</f>
        <v>0.06</v>
      </c>
      <c r="M8111" s="134">
        <f>IF('2-E-Communication'!$T$68="no","",ROUND($I8111,4))</f>
        <v>0.06</v>
      </c>
    </row>
    <row r="8112" spans="9:13" x14ac:dyDescent="0.25">
      <c r="I8112" s="134">
        <f t="shared" si="321"/>
        <v>6.1000000000000047E-2</v>
      </c>
      <c r="J8112" s="134">
        <f>IF('2-E-Communication'!$T$65="no","",ROUND($I8112,4))</f>
        <v>6.0999999999999999E-2</v>
      </c>
      <c r="K8112" s="134">
        <f>IF('2-E-Communication'!$T$66="no","",ROUND($I8112,4))</f>
        <v>6.0999999999999999E-2</v>
      </c>
      <c r="L8112" s="134">
        <f>IF('2-E-Communication'!$T$67="no","",ROUND($I8112,4))</f>
        <v>6.0999999999999999E-2</v>
      </c>
      <c r="M8112" s="134">
        <f>IF('2-E-Communication'!$T$68="no","",ROUND($I8112,4))</f>
        <v>6.0999999999999999E-2</v>
      </c>
    </row>
    <row r="8113" spans="9:13" x14ac:dyDescent="0.25">
      <c r="I8113" s="134">
        <f t="shared" si="321"/>
        <v>6.2000000000000048E-2</v>
      </c>
      <c r="J8113" s="134">
        <f>IF('2-E-Communication'!$T$65="no","",ROUND($I8113,4))</f>
        <v>6.2E-2</v>
      </c>
      <c r="K8113" s="134">
        <f>IF('2-E-Communication'!$T$66="no","",ROUND($I8113,4))</f>
        <v>6.2E-2</v>
      </c>
      <c r="L8113" s="134">
        <f>IF('2-E-Communication'!$T$67="no","",ROUND($I8113,4))</f>
        <v>6.2E-2</v>
      </c>
      <c r="M8113" s="134">
        <f>IF('2-E-Communication'!$T$68="no","",ROUND($I8113,4))</f>
        <v>6.2E-2</v>
      </c>
    </row>
    <row r="8114" spans="9:13" x14ac:dyDescent="0.25">
      <c r="I8114" s="134">
        <f t="shared" si="321"/>
        <v>6.3000000000000042E-2</v>
      </c>
      <c r="J8114" s="134">
        <f>IF('2-E-Communication'!$T$65="no","",ROUND($I8114,4))</f>
        <v>6.3E-2</v>
      </c>
      <c r="K8114" s="134">
        <f>IF('2-E-Communication'!$T$66="no","",ROUND($I8114,4))</f>
        <v>6.3E-2</v>
      </c>
      <c r="L8114" s="134">
        <f>IF('2-E-Communication'!$T$67="no","",ROUND($I8114,4))</f>
        <v>6.3E-2</v>
      </c>
      <c r="M8114" s="134">
        <f>IF('2-E-Communication'!$T$68="no","",ROUND($I8114,4))</f>
        <v>6.3E-2</v>
      </c>
    </row>
    <row r="8115" spans="9:13" x14ac:dyDescent="0.25">
      <c r="I8115" s="134">
        <f t="shared" si="321"/>
        <v>6.4000000000000043E-2</v>
      </c>
      <c r="J8115" s="134">
        <f>IF('2-E-Communication'!$T$65="no","",ROUND($I8115,4))</f>
        <v>6.4000000000000001E-2</v>
      </c>
      <c r="K8115" s="134">
        <f>IF('2-E-Communication'!$T$66="no","",ROUND($I8115,4))</f>
        <v>6.4000000000000001E-2</v>
      </c>
      <c r="L8115" s="134">
        <f>IF('2-E-Communication'!$T$67="no","",ROUND($I8115,4))</f>
        <v>6.4000000000000001E-2</v>
      </c>
      <c r="M8115" s="134">
        <f>IF('2-E-Communication'!$T$68="no","",ROUND($I8115,4))</f>
        <v>6.4000000000000001E-2</v>
      </c>
    </row>
    <row r="8116" spans="9:13" x14ac:dyDescent="0.25">
      <c r="I8116" s="134">
        <f t="shared" si="321"/>
        <v>6.5000000000000044E-2</v>
      </c>
      <c r="J8116" s="134">
        <f>IF('2-E-Communication'!$T$65="no","",ROUND($I8116,4))</f>
        <v>6.5000000000000002E-2</v>
      </c>
      <c r="K8116" s="134">
        <f>IF('2-E-Communication'!$T$66="no","",ROUND($I8116,4))</f>
        <v>6.5000000000000002E-2</v>
      </c>
      <c r="L8116" s="134">
        <f>IF('2-E-Communication'!$T$67="no","",ROUND($I8116,4))</f>
        <v>6.5000000000000002E-2</v>
      </c>
      <c r="M8116" s="134">
        <f>IF('2-E-Communication'!$T$68="no","",ROUND($I8116,4))</f>
        <v>6.5000000000000002E-2</v>
      </c>
    </row>
    <row r="8117" spans="9:13" x14ac:dyDescent="0.25">
      <c r="I8117" s="134">
        <f t="shared" si="321"/>
        <v>6.6000000000000045E-2</v>
      </c>
      <c r="J8117" s="134">
        <f>IF('2-E-Communication'!$T$65="no","",ROUND($I8117,4))</f>
        <v>6.6000000000000003E-2</v>
      </c>
      <c r="K8117" s="134">
        <f>IF('2-E-Communication'!$T$66="no","",ROUND($I8117,4))</f>
        <v>6.6000000000000003E-2</v>
      </c>
      <c r="L8117" s="134">
        <f>IF('2-E-Communication'!$T$67="no","",ROUND($I8117,4))</f>
        <v>6.6000000000000003E-2</v>
      </c>
      <c r="M8117" s="134">
        <f>IF('2-E-Communication'!$T$68="no","",ROUND($I8117,4))</f>
        <v>6.6000000000000003E-2</v>
      </c>
    </row>
    <row r="8118" spans="9:13" x14ac:dyDescent="0.25">
      <c r="I8118" s="134">
        <f t="shared" si="321"/>
        <v>6.7000000000000046E-2</v>
      </c>
      <c r="J8118" s="134">
        <f>IF('2-E-Communication'!$T$65="no","",ROUND($I8118,4))</f>
        <v>6.7000000000000004E-2</v>
      </c>
      <c r="K8118" s="134">
        <f>IF('2-E-Communication'!$T$66="no","",ROUND($I8118,4))</f>
        <v>6.7000000000000004E-2</v>
      </c>
      <c r="L8118" s="134">
        <f>IF('2-E-Communication'!$T$67="no","",ROUND($I8118,4))</f>
        <v>6.7000000000000004E-2</v>
      </c>
      <c r="M8118" s="134">
        <f>IF('2-E-Communication'!$T$68="no","",ROUND($I8118,4))</f>
        <v>6.7000000000000004E-2</v>
      </c>
    </row>
    <row r="8119" spans="9:13" x14ac:dyDescent="0.25">
      <c r="I8119" s="134">
        <f t="shared" si="321"/>
        <v>6.8000000000000047E-2</v>
      </c>
      <c r="J8119" s="134">
        <f>IF('2-E-Communication'!$T$65="no","",ROUND($I8119,4))</f>
        <v>6.8000000000000005E-2</v>
      </c>
      <c r="K8119" s="134">
        <f>IF('2-E-Communication'!$T$66="no","",ROUND($I8119,4))</f>
        <v>6.8000000000000005E-2</v>
      </c>
      <c r="L8119" s="134">
        <f>IF('2-E-Communication'!$T$67="no","",ROUND($I8119,4))</f>
        <v>6.8000000000000005E-2</v>
      </c>
      <c r="M8119" s="134">
        <f>IF('2-E-Communication'!$T$68="no","",ROUND($I8119,4))</f>
        <v>6.8000000000000005E-2</v>
      </c>
    </row>
    <row r="8120" spans="9:13" x14ac:dyDescent="0.25">
      <c r="I8120" s="134">
        <f t="shared" si="321"/>
        <v>6.9000000000000047E-2</v>
      </c>
      <c r="J8120" s="134">
        <f>IF('2-E-Communication'!$T$65="no","",ROUND($I8120,4))</f>
        <v>6.9000000000000006E-2</v>
      </c>
      <c r="K8120" s="134">
        <f>IF('2-E-Communication'!$T$66="no","",ROUND($I8120,4))</f>
        <v>6.9000000000000006E-2</v>
      </c>
      <c r="L8120" s="134">
        <f>IF('2-E-Communication'!$T$67="no","",ROUND($I8120,4))</f>
        <v>6.9000000000000006E-2</v>
      </c>
      <c r="M8120" s="134">
        <f>IF('2-E-Communication'!$T$68="no","",ROUND($I8120,4))</f>
        <v>6.9000000000000006E-2</v>
      </c>
    </row>
    <row r="8121" spans="9:13" x14ac:dyDescent="0.25">
      <c r="I8121" s="134">
        <f t="shared" si="321"/>
        <v>7.0000000000000048E-2</v>
      </c>
      <c r="J8121" s="134">
        <f>IF('2-E-Communication'!$T$65="no","",ROUND($I8121,4))</f>
        <v>7.0000000000000007E-2</v>
      </c>
      <c r="K8121" s="134">
        <f>IF('2-E-Communication'!$T$66="no","",ROUND($I8121,4))</f>
        <v>7.0000000000000007E-2</v>
      </c>
      <c r="L8121" s="134">
        <f>IF('2-E-Communication'!$T$67="no","",ROUND($I8121,4))</f>
        <v>7.0000000000000007E-2</v>
      </c>
      <c r="M8121" s="134">
        <f>IF('2-E-Communication'!$T$68="no","",ROUND($I8121,4))</f>
        <v>7.0000000000000007E-2</v>
      </c>
    </row>
    <row r="8122" spans="9:13" x14ac:dyDescent="0.25">
      <c r="I8122" s="134">
        <f t="shared" si="321"/>
        <v>7.1000000000000049E-2</v>
      </c>
      <c r="J8122" s="134">
        <f>IF('2-E-Communication'!$T$65="no","",ROUND($I8122,4))</f>
        <v>7.0999999999999994E-2</v>
      </c>
      <c r="K8122" s="134">
        <f>IF('2-E-Communication'!$T$66="no","",ROUND($I8122,4))</f>
        <v>7.0999999999999994E-2</v>
      </c>
      <c r="L8122" s="134">
        <f>IF('2-E-Communication'!$T$67="no","",ROUND($I8122,4))</f>
        <v>7.0999999999999994E-2</v>
      </c>
      <c r="M8122" s="134">
        <f>IF('2-E-Communication'!$T$68="no","",ROUND($I8122,4))</f>
        <v>7.0999999999999994E-2</v>
      </c>
    </row>
    <row r="8123" spans="9:13" x14ac:dyDescent="0.25">
      <c r="I8123" s="134">
        <f t="shared" si="321"/>
        <v>7.200000000000005E-2</v>
      </c>
      <c r="J8123" s="134">
        <f>IF('2-E-Communication'!$T$65="no","",ROUND($I8123,4))</f>
        <v>7.1999999999999995E-2</v>
      </c>
      <c r="K8123" s="134">
        <f>IF('2-E-Communication'!$T$66="no","",ROUND($I8123,4))</f>
        <v>7.1999999999999995E-2</v>
      </c>
      <c r="L8123" s="134">
        <f>IF('2-E-Communication'!$T$67="no","",ROUND($I8123,4))</f>
        <v>7.1999999999999995E-2</v>
      </c>
      <c r="M8123" s="134">
        <f>IF('2-E-Communication'!$T$68="no","",ROUND($I8123,4))</f>
        <v>7.1999999999999995E-2</v>
      </c>
    </row>
    <row r="8124" spans="9:13" x14ac:dyDescent="0.25">
      <c r="I8124" s="134">
        <f t="shared" si="321"/>
        <v>7.3000000000000051E-2</v>
      </c>
      <c r="J8124" s="134">
        <f>IF('2-E-Communication'!$T$65="no","",ROUND($I8124,4))</f>
        <v>7.2999999999999995E-2</v>
      </c>
      <c r="K8124" s="134">
        <f>IF('2-E-Communication'!$T$66="no","",ROUND($I8124,4))</f>
        <v>7.2999999999999995E-2</v>
      </c>
      <c r="L8124" s="134">
        <f>IF('2-E-Communication'!$T$67="no","",ROUND($I8124,4))</f>
        <v>7.2999999999999995E-2</v>
      </c>
      <c r="M8124" s="134">
        <f>IF('2-E-Communication'!$T$68="no","",ROUND($I8124,4))</f>
        <v>7.2999999999999995E-2</v>
      </c>
    </row>
    <row r="8125" spans="9:13" x14ac:dyDescent="0.25">
      <c r="I8125" s="134">
        <f t="shared" si="321"/>
        <v>7.4000000000000052E-2</v>
      </c>
      <c r="J8125" s="134">
        <f>IF('2-E-Communication'!$T$65="no","",ROUND($I8125,4))</f>
        <v>7.3999999999999996E-2</v>
      </c>
      <c r="K8125" s="134">
        <f>IF('2-E-Communication'!$T$66="no","",ROUND($I8125,4))</f>
        <v>7.3999999999999996E-2</v>
      </c>
      <c r="L8125" s="134">
        <f>IF('2-E-Communication'!$T$67="no","",ROUND($I8125,4))</f>
        <v>7.3999999999999996E-2</v>
      </c>
      <c r="M8125" s="134">
        <f>IF('2-E-Communication'!$T$68="no","",ROUND($I8125,4))</f>
        <v>7.3999999999999996E-2</v>
      </c>
    </row>
    <row r="8126" spans="9:13" x14ac:dyDescent="0.25">
      <c r="I8126" s="134">
        <f t="shared" si="321"/>
        <v>7.5000000000000053E-2</v>
      </c>
      <c r="J8126" s="134">
        <f>IF('2-E-Communication'!$T$65="no","",ROUND($I8126,4))</f>
        <v>7.4999999999999997E-2</v>
      </c>
      <c r="K8126" s="134">
        <f>IF('2-E-Communication'!$T$66="no","",ROUND($I8126,4))</f>
        <v>7.4999999999999997E-2</v>
      </c>
      <c r="L8126" s="134">
        <f>IF('2-E-Communication'!$T$67="no","",ROUND($I8126,4))</f>
        <v>7.4999999999999997E-2</v>
      </c>
      <c r="M8126" s="134">
        <f>IF('2-E-Communication'!$T$68="no","",ROUND($I8126,4))</f>
        <v>7.4999999999999997E-2</v>
      </c>
    </row>
    <row r="8127" spans="9:13" x14ac:dyDescent="0.25">
      <c r="I8127" s="134">
        <f t="shared" si="321"/>
        <v>7.6000000000000054E-2</v>
      </c>
      <c r="J8127" s="134">
        <f>IF('2-E-Communication'!$T$65="no","",ROUND($I8127,4))</f>
        <v>7.5999999999999998E-2</v>
      </c>
      <c r="K8127" s="134">
        <f>IF('2-E-Communication'!$T$66="no","",ROUND($I8127,4))</f>
        <v>7.5999999999999998E-2</v>
      </c>
      <c r="L8127" s="134">
        <f>IF('2-E-Communication'!$T$67="no","",ROUND($I8127,4))</f>
        <v>7.5999999999999998E-2</v>
      </c>
      <c r="M8127" s="134">
        <f>IF('2-E-Communication'!$T$68="no","",ROUND($I8127,4))</f>
        <v>7.5999999999999998E-2</v>
      </c>
    </row>
    <row r="8128" spans="9:13" x14ac:dyDescent="0.25">
      <c r="I8128" s="134">
        <f t="shared" si="321"/>
        <v>7.7000000000000055E-2</v>
      </c>
      <c r="J8128" s="134">
        <f>IF('2-E-Communication'!$T$65="no","",ROUND($I8128,4))</f>
        <v>7.6999999999999999E-2</v>
      </c>
      <c r="K8128" s="134">
        <f>IF('2-E-Communication'!$T$66="no","",ROUND($I8128,4))</f>
        <v>7.6999999999999999E-2</v>
      </c>
      <c r="L8128" s="134">
        <f>IF('2-E-Communication'!$T$67="no","",ROUND($I8128,4))</f>
        <v>7.6999999999999999E-2</v>
      </c>
      <c r="M8128" s="134">
        <f>IF('2-E-Communication'!$T$68="no","",ROUND($I8128,4))</f>
        <v>7.6999999999999999E-2</v>
      </c>
    </row>
    <row r="8129" spans="9:13" x14ac:dyDescent="0.25">
      <c r="I8129" s="134">
        <f t="shared" si="321"/>
        <v>7.8000000000000055E-2</v>
      </c>
      <c r="J8129" s="134">
        <f>IF('2-E-Communication'!$T$65="no","",ROUND($I8129,4))</f>
        <v>7.8E-2</v>
      </c>
      <c r="K8129" s="134">
        <f>IF('2-E-Communication'!$T$66="no","",ROUND($I8129,4))</f>
        <v>7.8E-2</v>
      </c>
      <c r="L8129" s="134">
        <f>IF('2-E-Communication'!$T$67="no","",ROUND($I8129,4))</f>
        <v>7.8E-2</v>
      </c>
      <c r="M8129" s="134">
        <f>IF('2-E-Communication'!$T$68="no","",ROUND($I8129,4))</f>
        <v>7.8E-2</v>
      </c>
    </row>
    <row r="8130" spans="9:13" x14ac:dyDescent="0.25">
      <c r="I8130" s="134">
        <f t="shared" si="321"/>
        <v>7.9000000000000056E-2</v>
      </c>
      <c r="J8130" s="134">
        <f>IF('2-E-Communication'!$T$65="no","",ROUND($I8130,4))</f>
        <v>7.9000000000000001E-2</v>
      </c>
      <c r="K8130" s="134">
        <f>IF('2-E-Communication'!$T$66="no","",ROUND($I8130,4))</f>
        <v>7.9000000000000001E-2</v>
      </c>
      <c r="L8130" s="134">
        <f>IF('2-E-Communication'!$T$67="no","",ROUND($I8130,4))</f>
        <v>7.9000000000000001E-2</v>
      </c>
      <c r="M8130" s="134">
        <f>IF('2-E-Communication'!$T$68="no","",ROUND($I8130,4))</f>
        <v>7.9000000000000001E-2</v>
      </c>
    </row>
    <row r="8131" spans="9:13" x14ac:dyDescent="0.25">
      <c r="I8131" s="134">
        <f t="shared" si="321"/>
        <v>8.0000000000000057E-2</v>
      </c>
      <c r="J8131" s="134">
        <f>IF('2-E-Communication'!$T$65="no","",ROUND($I8131,4))</f>
        <v>0.08</v>
      </c>
      <c r="K8131" s="134">
        <f>IF('2-E-Communication'!$T$66="no","",ROUND($I8131,4))</f>
        <v>0.08</v>
      </c>
      <c r="L8131" s="134">
        <f>IF('2-E-Communication'!$T$67="no","",ROUND($I8131,4))</f>
        <v>0.08</v>
      </c>
      <c r="M8131" s="134">
        <f>IF('2-E-Communication'!$T$68="no","",ROUND($I8131,4))</f>
        <v>0.08</v>
      </c>
    </row>
    <row r="8132" spans="9:13" x14ac:dyDescent="0.25">
      <c r="I8132" s="134">
        <f t="shared" si="321"/>
        <v>8.1000000000000058E-2</v>
      </c>
      <c r="J8132" s="134">
        <f>IF('2-E-Communication'!$T$65="no","",ROUND($I8132,4))</f>
        <v>8.1000000000000003E-2</v>
      </c>
      <c r="K8132" s="134">
        <f>IF('2-E-Communication'!$T$66="no","",ROUND($I8132,4))</f>
        <v>8.1000000000000003E-2</v>
      </c>
      <c r="L8132" s="134">
        <f>IF('2-E-Communication'!$T$67="no","",ROUND($I8132,4))</f>
        <v>8.1000000000000003E-2</v>
      </c>
      <c r="M8132" s="134">
        <f>IF('2-E-Communication'!$T$68="no","",ROUND($I8132,4))</f>
        <v>8.1000000000000003E-2</v>
      </c>
    </row>
    <row r="8133" spans="9:13" x14ac:dyDescent="0.25">
      <c r="I8133" s="134">
        <f t="shared" si="321"/>
        <v>8.2000000000000059E-2</v>
      </c>
      <c r="J8133" s="134">
        <f>IF('2-E-Communication'!$T$65="no","",ROUND($I8133,4))</f>
        <v>8.2000000000000003E-2</v>
      </c>
      <c r="K8133" s="134">
        <f>IF('2-E-Communication'!$T$66="no","",ROUND($I8133,4))</f>
        <v>8.2000000000000003E-2</v>
      </c>
      <c r="L8133" s="134">
        <f>IF('2-E-Communication'!$T$67="no","",ROUND($I8133,4))</f>
        <v>8.2000000000000003E-2</v>
      </c>
      <c r="M8133" s="134">
        <f>IF('2-E-Communication'!$T$68="no","",ROUND($I8133,4))</f>
        <v>8.2000000000000003E-2</v>
      </c>
    </row>
    <row r="8134" spans="9:13" x14ac:dyDescent="0.25">
      <c r="I8134" s="134">
        <f t="shared" si="321"/>
        <v>8.300000000000006E-2</v>
      </c>
      <c r="J8134" s="134">
        <f>IF('2-E-Communication'!$T$65="no","",ROUND($I8134,4))</f>
        <v>8.3000000000000004E-2</v>
      </c>
      <c r="K8134" s="134">
        <f>IF('2-E-Communication'!$T$66="no","",ROUND($I8134,4))</f>
        <v>8.3000000000000004E-2</v>
      </c>
      <c r="L8134" s="134">
        <f>IF('2-E-Communication'!$T$67="no","",ROUND($I8134,4))</f>
        <v>8.3000000000000004E-2</v>
      </c>
      <c r="M8134" s="134">
        <f>IF('2-E-Communication'!$T$68="no","",ROUND($I8134,4))</f>
        <v>8.3000000000000004E-2</v>
      </c>
    </row>
    <row r="8135" spans="9:13" x14ac:dyDescent="0.25">
      <c r="I8135" s="134">
        <f t="shared" si="321"/>
        <v>8.4000000000000061E-2</v>
      </c>
      <c r="J8135" s="134">
        <f>IF('2-E-Communication'!$T$65="no","",ROUND($I8135,4))</f>
        <v>8.4000000000000005E-2</v>
      </c>
      <c r="K8135" s="134">
        <f>IF('2-E-Communication'!$T$66="no","",ROUND($I8135,4))</f>
        <v>8.4000000000000005E-2</v>
      </c>
      <c r="L8135" s="134">
        <f>IF('2-E-Communication'!$T$67="no","",ROUND($I8135,4))</f>
        <v>8.4000000000000005E-2</v>
      </c>
      <c r="M8135" s="134">
        <f>IF('2-E-Communication'!$T$68="no","",ROUND($I8135,4))</f>
        <v>8.4000000000000005E-2</v>
      </c>
    </row>
    <row r="8136" spans="9:13" x14ac:dyDescent="0.25">
      <c r="I8136" s="134">
        <f t="shared" si="321"/>
        <v>8.5000000000000062E-2</v>
      </c>
      <c r="J8136" s="134">
        <f>IF('2-E-Communication'!$T$65="no","",ROUND($I8136,4))</f>
        <v>8.5000000000000006E-2</v>
      </c>
      <c r="K8136" s="134">
        <f>IF('2-E-Communication'!$T$66="no","",ROUND($I8136,4))</f>
        <v>8.5000000000000006E-2</v>
      </c>
      <c r="L8136" s="134">
        <f>IF('2-E-Communication'!$T$67="no","",ROUND($I8136,4))</f>
        <v>8.5000000000000006E-2</v>
      </c>
      <c r="M8136" s="134">
        <f>IF('2-E-Communication'!$T$68="no","",ROUND($I8136,4))</f>
        <v>8.5000000000000006E-2</v>
      </c>
    </row>
    <row r="8137" spans="9:13" x14ac:dyDescent="0.25">
      <c r="I8137" s="134">
        <f t="shared" si="321"/>
        <v>8.6000000000000063E-2</v>
      </c>
      <c r="J8137" s="134">
        <f>IF('2-E-Communication'!$T$65="no","",ROUND($I8137,4))</f>
        <v>8.5999999999999993E-2</v>
      </c>
      <c r="K8137" s="134">
        <f>IF('2-E-Communication'!$T$66="no","",ROUND($I8137,4))</f>
        <v>8.5999999999999993E-2</v>
      </c>
      <c r="L8137" s="134">
        <f>IF('2-E-Communication'!$T$67="no","",ROUND($I8137,4))</f>
        <v>8.5999999999999993E-2</v>
      </c>
      <c r="M8137" s="134">
        <f>IF('2-E-Communication'!$T$68="no","",ROUND($I8137,4))</f>
        <v>8.5999999999999993E-2</v>
      </c>
    </row>
    <row r="8138" spans="9:13" x14ac:dyDescent="0.25">
      <c r="I8138" s="134">
        <f t="shared" si="321"/>
        <v>8.7000000000000063E-2</v>
      </c>
      <c r="J8138" s="134">
        <f>IF('2-E-Communication'!$T$65="no","",ROUND($I8138,4))</f>
        <v>8.6999999999999994E-2</v>
      </c>
      <c r="K8138" s="134">
        <f>IF('2-E-Communication'!$T$66="no","",ROUND($I8138,4))</f>
        <v>8.6999999999999994E-2</v>
      </c>
      <c r="L8138" s="134">
        <f>IF('2-E-Communication'!$T$67="no","",ROUND($I8138,4))</f>
        <v>8.6999999999999994E-2</v>
      </c>
      <c r="M8138" s="134">
        <f>IF('2-E-Communication'!$T$68="no","",ROUND($I8138,4))</f>
        <v>8.6999999999999994E-2</v>
      </c>
    </row>
    <row r="8139" spans="9:13" x14ac:dyDescent="0.25">
      <c r="I8139" s="134">
        <f t="shared" si="321"/>
        <v>8.8000000000000064E-2</v>
      </c>
      <c r="J8139" s="134">
        <f>IF('2-E-Communication'!$T$65="no","",ROUND($I8139,4))</f>
        <v>8.7999999999999995E-2</v>
      </c>
      <c r="K8139" s="134">
        <f>IF('2-E-Communication'!$T$66="no","",ROUND($I8139,4))</f>
        <v>8.7999999999999995E-2</v>
      </c>
      <c r="L8139" s="134">
        <f>IF('2-E-Communication'!$T$67="no","",ROUND($I8139,4))</f>
        <v>8.7999999999999995E-2</v>
      </c>
      <c r="M8139" s="134">
        <f>IF('2-E-Communication'!$T$68="no","",ROUND($I8139,4))</f>
        <v>8.7999999999999995E-2</v>
      </c>
    </row>
    <row r="8140" spans="9:13" x14ac:dyDescent="0.25">
      <c r="I8140" s="134">
        <f t="shared" si="321"/>
        <v>8.9000000000000065E-2</v>
      </c>
      <c r="J8140" s="134">
        <f>IF('2-E-Communication'!$T$65="no","",ROUND($I8140,4))</f>
        <v>8.8999999999999996E-2</v>
      </c>
      <c r="K8140" s="134">
        <f>IF('2-E-Communication'!$T$66="no","",ROUND($I8140,4))</f>
        <v>8.8999999999999996E-2</v>
      </c>
      <c r="L8140" s="134">
        <f>IF('2-E-Communication'!$T$67="no","",ROUND($I8140,4))</f>
        <v>8.8999999999999996E-2</v>
      </c>
      <c r="M8140" s="134">
        <f>IF('2-E-Communication'!$T$68="no","",ROUND($I8140,4))</f>
        <v>8.8999999999999996E-2</v>
      </c>
    </row>
    <row r="8141" spans="9:13" x14ac:dyDescent="0.25">
      <c r="I8141" s="134">
        <f t="shared" si="321"/>
        <v>9.0000000000000066E-2</v>
      </c>
      <c r="J8141" s="134">
        <f>IF('2-E-Communication'!$T$65="no","",ROUND($I8141,4))</f>
        <v>0.09</v>
      </c>
      <c r="K8141" s="134">
        <f>IF('2-E-Communication'!$T$66="no","",ROUND($I8141,4))</f>
        <v>0.09</v>
      </c>
      <c r="L8141" s="134">
        <f>IF('2-E-Communication'!$T$67="no","",ROUND($I8141,4))</f>
        <v>0.09</v>
      </c>
      <c r="M8141" s="134">
        <f>IF('2-E-Communication'!$T$68="no","",ROUND($I8141,4))</f>
        <v>0.09</v>
      </c>
    </row>
    <row r="8142" spans="9:13" x14ac:dyDescent="0.25">
      <c r="I8142" s="134">
        <f t="shared" si="321"/>
        <v>9.1000000000000067E-2</v>
      </c>
      <c r="J8142" s="134">
        <f>IF('2-E-Communication'!$T$65="no","",ROUND($I8142,4))</f>
        <v>9.0999999999999998E-2</v>
      </c>
      <c r="K8142" s="134">
        <f>IF('2-E-Communication'!$T$66="no","",ROUND($I8142,4))</f>
        <v>9.0999999999999998E-2</v>
      </c>
      <c r="L8142" s="134">
        <f>IF('2-E-Communication'!$T$67="no","",ROUND($I8142,4))</f>
        <v>9.0999999999999998E-2</v>
      </c>
      <c r="M8142" s="134">
        <f>IF('2-E-Communication'!$T$68="no","",ROUND($I8142,4))</f>
        <v>9.0999999999999998E-2</v>
      </c>
    </row>
    <row r="8143" spans="9:13" x14ac:dyDescent="0.25">
      <c r="I8143" s="134">
        <f t="shared" si="321"/>
        <v>9.2000000000000068E-2</v>
      </c>
      <c r="J8143" s="134">
        <f>IF('2-E-Communication'!$T$65="no","",ROUND($I8143,4))</f>
        <v>9.1999999999999998E-2</v>
      </c>
      <c r="K8143" s="134">
        <f>IF('2-E-Communication'!$T$66="no","",ROUND($I8143,4))</f>
        <v>9.1999999999999998E-2</v>
      </c>
      <c r="L8143" s="134">
        <f>IF('2-E-Communication'!$T$67="no","",ROUND($I8143,4))</f>
        <v>9.1999999999999998E-2</v>
      </c>
      <c r="M8143" s="134">
        <f>IF('2-E-Communication'!$T$68="no","",ROUND($I8143,4))</f>
        <v>9.1999999999999998E-2</v>
      </c>
    </row>
    <row r="8144" spans="9:13" x14ac:dyDescent="0.25">
      <c r="I8144" s="134">
        <f t="shared" si="321"/>
        <v>9.3000000000000069E-2</v>
      </c>
      <c r="J8144" s="134">
        <f>IF('2-E-Communication'!$T$65="no","",ROUND($I8144,4))</f>
        <v>9.2999999999999999E-2</v>
      </c>
      <c r="K8144" s="134">
        <f>IF('2-E-Communication'!$T$66="no","",ROUND($I8144,4))</f>
        <v>9.2999999999999999E-2</v>
      </c>
      <c r="L8144" s="134">
        <f>IF('2-E-Communication'!$T$67="no","",ROUND($I8144,4))</f>
        <v>9.2999999999999999E-2</v>
      </c>
      <c r="M8144" s="134">
        <f>IF('2-E-Communication'!$T$68="no","",ROUND($I8144,4))</f>
        <v>9.2999999999999999E-2</v>
      </c>
    </row>
    <row r="8145" spans="9:13" x14ac:dyDescent="0.25">
      <c r="I8145" s="134">
        <f t="shared" si="321"/>
        <v>9.400000000000007E-2</v>
      </c>
      <c r="J8145" s="134">
        <f>IF('2-E-Communication'!$T$65="no","",ROUND($I8145,4))</f>
        <v>9.4E-2</v>
      </c>
      <c r="K8145" s="134">
        <f>IF('2-E-Communication'!$T$66="no","",ROUND($I8145,4))</f>
        <v>9.4E-2</v>
      </c>
      <c r="L8145" s="134">
        <f>IF('2-E-Communication'!$T$67="no","",ROUND($I8145,4))</f>
        <v>9.4E-2</v>
      </c>
      <c r="M8145" s="134">
        <f>IF('2-E-Communication'!$T$68="no","",ROUND($I8145,4))</f>
        <v>9.4E-2</v>
      </c>
    </row>
    <row r="8146" spans="9:13" x14ac:dyDescent="0.25">
      <c r="I8146" s="134">
        <f t="shared" si="321"/>
        <v>9.500000000000007E-2</v>
      </c>
      <c r="J8146" s="134">
        <f>IF('2-E-Communication'!$T$65="no","",ROUND($I8146,4))</f>
        <v>9.5000000000000001E-2</v>
      </c>
      <c r="K8146" s="134">
        <f>IF('2-E-Communication'!$T$66="no","",ROUND($I8146,4))</f>
        <v>9.5000000000000001E-2</v>
      </c>
      <c r="L8146" s="134">
        <f>IF('2-E-Communication'!$T$67="no","",ROUND($I8146,4))</f>
        <v>9.5000000000000001E-2</v>
      </c>
      <c r="M8146" s="134">
        <f>IF('2-E-Communication'!$T$68="no","",ROUND($I8146,4))</f>
        <v>9.5000000000000001E-2</v>
      </c>
    </row>
    <row r="8147" spans="9:13" x14ac:dyDescent="0.25">
      <c r="I8147" s="134">
        <f t="shared" si="321"/>
        <v>9.6000000000000071E-2</v>
      </c>
      <c r="J8147" s="134">
        <f>IF('2-E-Communication'!$T$65="no","",ROUND($I8147,4))</f>
        <v>9.6000000000000002E-2</v>
      </c>
      <c r="K8147" s="134">
        <f>IF('2-E-Communication'!$T$66="no","",ROUND($I8147,4))</f>
        <v>9.6000000000000002E-2</v>
      </c>
      <c r="L8147" s="134">
        <f>IF('2-E-Communication'!$T$67="no","",ROUND($I8147,4))</f>
        <v>9.6000000000000002E-2</v>
      </c>
      <c r="M8147" s="134">
        <f>IF('2-E-Communication'!$T$68="no","",ROUND($I8147,4))</f>
        <v>9.6000000000000002E-2</v>
      </c>
    </row>
    <row r="8148" spans="9:13" x14ac:dyDescent="0.25">
      <c r="I8148" s="134">
        <f t="shared" si="321"/>
        <v>9.7000000000000072E-2</v>
      </c>
      <c r="J8148" s="134">
        <f>IF('2-E-Communication'!$T$65="no","",ROUND($I8148,4))</f>
        <v>9.7000000000000003E-2</v>
      </c>
      <c r="K8148" s="134">
        <f>IF('2-E-Communication'!$T$66="no","",ROUND($I8148,4))</f>
        <v>9.7000000000000003E-2</v>
      </c>
      <c r="L8148" s="134">
        <f>IF('2-E-Communication'!$T$67="no","",ROUND($I8148,4))</f>
        <v>9.7000000000000003E-2</v>
      </c>
      <c r="M8148" s="134">
        <f>IF('2-E-Communication'!$T$68="no","",ROUND($I8148,4))</f>
        <v>9.7000000000000003E-2</v>
      </c>
    </row>
    <row r="8149" spans="9:13" x14ac:dyDescent="0.25">
      <c r="I8149" s="134">
        <f t="shared" si="321"/>
        <v>9.8000000000000073E-2</v>
      </c>
      <c r="J8149" s="134">
        <f>IF('2-E-Communication'!$T$65="no","",ROUND($I8149,4))</f>
        <v>9.8000000000000004E-2</v>
      </c>
      <c r="K8149" s="134">
        <f>IF('2-E-Communication'!$T$66="no","",ROUND($I8149,4))</f>
        <v>9.8000000000000004E-2</v>
      </c>
      <c r="L8149" s="134">
        <f>IF('2-E-Communication'!$T$67="no","",ROUND($I8149,4))</f>
        <v>9.8000000000000004E-2</v>
      </c>
      <c r="M8149" s="134">
        <f>IF('2-E-Communication'!$T$68="no","",ROUND($I8149,4))</f>
        <v>9.8000000000000004E-2</v>
      </c>
    </row>
    <row r="8150" spans="9:13" x14ac:dyDescent="0.25">
      <c r="I8150" s="134">
        <f t="shared" si="321"/>
        <v>9.9000000000000074E-2</v>
      </c>
      <c r="J8150" s="134">
        <f>IF('2-E-Communication'!$T$65="no","",ROUND($I8150,4))</f>
        <v>9.9000000000000005E-2</v>
      </c>
      <c r="K8150" s="134">
        <f>IF('2-E-Communication'!$T$66="no","",ROUND($I8150,4))</f>
        <v>9.9000000000000005E-2</v>
      </c>
      <c r="L8150" s="134">
        <f>IF('2-E-Communication'!$T$67="no","",ROUND($I8150,4))</f>
        <v>9.9000000000000005E-2</v>
      </c>
      <c r="M8150" s="134">
        <f>IF('2-E-Communication'!$T$68="no","",ROUND($I8150,4))</f>
        <v>9.9000000000000005E-2</v>
      </c>
    </row>
    <row r="8151" spans="9:13" x14ac:dyDescent="0.25">
      <c r="I8151" s="134">
        <f t="shared" si="321"/>
        <v>0.10000000000000007</v>
      </c>
      <c r="J8151" s="134">
        <f>IF('2-E-Communication'!$T$65="no","",ROUND($I8151,4))</f>
        <v>0.1</v>
      </c>
      <c r="K8151" s="134">
        <f>IF('2-E-Communication'!$T$66="no","",ROUND($I8151,4))</f>
        <v>0.1</v>
      </c>
      <c r="L8151" s="134">
        <f>IF('2-E-Communication'!$T$67="no","",ROUND($I8151,4))</f>
        <v>0.1</v>
      </c>
      <c r="M8151" s="134">
        <f>IF('2-E-Communication'!$T$68="no","",ROUND($I8151,4))</f>
        <v>0.1</v>
      </c>
    </row>
    <row r="8152" spans="9:13" x14ac:dyDescent="0.25">
      <c r="I8152" s="134">
        <f t="shared" si="321"/>
        <v>0.10100000000000008</v>
      </c>
      <c r="J8152" s="134">
        <f>IF('2-E-Communication'!$T$65="no","",ROUND($I8152,4))</f>
        <v>0.10100000000000001</v>
      </c>
      <c r="K8152" s="134">
        <f>IF('2-E-Communication'!$T$66="no","",ROUND($I8152,4))</f>
        <v>0.10100000000000001</v>
      </c>
      <c r="L8152" s="134">
        <f>IF('2-E-Communication'!$T$67="no","",ROUND($I8152,4))</f>
        <v>0.10100000000000001</v>
      </c>
      <c r="M8152" s="134">
        <f>IF('2-E-Communication'!$T$68="no","",ROUND($I8152,4))</f>
        <v>0.10100000000000001</v>
      </c>
    </row>
    <row r="8153" spans="9:13" x14ac:dyDescent="0.25">
      <c r="I8153" s="134">
        <f t="shared" si="321"/>
        <v>0.10200000000000008</v>
      </c>
      <c r="J8153" s="134">
        <f>IF('2-E-Communication'!$T$65="no","",ROUND($I8153,4))</f>
        <v>0.10199999999999999</v>
      </c>
      <c r="K8153" s="134">
        <f>IF('2-E-Communication'!$T$66="no","",ROUND($I8153,4))</f>
        <v>0.10199999999999999</v>
      </c>
      <c r="L8153" s="134">
        <f>IF('2-E-Communication'!$T$67="no","",ROUND($I8153,4))</f>
        <v>0.10199999999999999</v>
      </c>
      <c r="M8153" s="134">
        <f>IF('2-E-Communication'!$T$68="no","",ROUND($I8153,4))</f>
        <v>0.10199999999999999</v>
      </c>
    </row>
    <row r="8154" spans="9:13" x14ac:dyDescent="0.25">
      <c r="I8154" s="134">
        <f t="shared" si="321"/>
        <v>0.10300000000000008</v>
      </c>
      <c r="J8154" s="134">
        <f>IF('2-E-Communication'!$T$65="no","",ROUND($I8154,4))</f>
        <v>0.10299999999999999</v>
      </c>
      <c r="K8154" s="134">
        <f>IF('2-E-Communication'!$T$66="no","",ROUND($I8154,4))</f>
        <v>0.10299999999999999</v>
      </c>
      <c r="L8154" s="134">
        <f>IF('2-E-Communication'!$T$67="no","",ROUND($I8154,4))</f>
        <v>0.10299999999999999</v>
      </c>
      <c r="M8154" s="134">
        <f>IF('2-E-Communication'!$T$68="no","",ROUND($I8154,4))</f>
        <v>0.10299999999999999</v>
      </c>
    </row>
    <row r="8155" spans="9:13" x14ac:dyDescent="0.25">
      <c r="I8155" s="134">
        <f t="shared" si="321"/>
        <v>0.10400000000000008</v>
      </c>
      <c r="J8155" s="134">
        <f>IF('2-E-Communication'!$T$65="no","",ROUND($I8155,4))</f>
        <v>0.104</v>
      </c>
      <c r="K8155" s="134">
        <f>IF('2-E-Communication'!$T$66="no","",ROUND($I8155,4))</f>
        <v>0.104</v>
      </c>
      <c r="L8155" s="134">
        <f>IF('2-E-Communication'!$T$67="no","",ROUND($I8155,4))</f>
        <v>0.104</v>
      </c>
      <c r="M8155" s="134">
        <f>IF('2-E-Communication'!$T$68="no","",ROUND($I8155,4))</f>
        <v>0.104</v>
      </c>
    </row>
    <row r="8156" spans="9:13" x14ac:dyDescent="0.25">
      <c r="I8156" s="134">
        <f t="shared" si="321"/>
        <v>0.10500000000000008</v>
      </c>
      <c r="J8156" s="134">
        <f>IF('2-E-Communication'!$T$65="no","",ROUND($I8156,4))</f>
        <v>0.105</v>
      </c>
      <c r="K8156" s="134">
        <f>IF('2-E-Communication'!$T$66="no","",ROUND($I8156,4))</f>
        <v>0.105</v>
      </c>
      <c r="L8156" s="134">
        <f>IF('2-E-Communication'!$T$67="no","",ROUND($I8156,4))</f>
        <v>0.105</v>
      </c>
      <c r="M8156" s="134">
        <f>IF('2-E-Communication'!$T$68="no","",ROUND($I8156,4))</f>
        <v>0.105</v>
      </c>
    </row>
    <row r="8157" spans="9:13" x14ac:dyDescent="0.25">
      <c r="I8157" s="134">
        <f t="shared" si="321"/>
        <v>0.10600000000000008</v>
      </c>
      <c r="J8157" s="134">
        <f>IF('2-E-Communication'!$T$65="no","",ROUND($I8157,4))</f>
        <v>0.106</v>
      </c>
      <c r="K8157" s="134">
        <f>IF('2-E-Communication'!$T$66="no","",ROUND($I8157,4))</f>
        <v>0.106</v>
      </c>
      <c r="L8157" s="134">
        <f>IF('2-E-Communication'!$T$67="no","",ROUND($I8157,4))</f>
        <v>0.106</v>
      </c>
      <c r="M8157" s="134">
        <f>IF('2-E-Communication'!$T$68="no","",ROUND($I8157,4))</f>
        <v>0.106</v>
      </c>
    </row>
    <row r="8158" spans="9:13" x14ac:dyDescent="0.25">
      <c r="I8158" s="134">
        <f t="shared" si="321"/>
        <v>0.10700000000000008</v>
      </c>
      <c r="J8158" s="134">
        <f>IF('2-E-Communication'!$T$65="no","",ROUND($I8158,4))</f>
        <v>0.107</v>
      </c>
      <c r="K8158" s="134">
        <f>IF('2-E-Communication'!$T$66="no","",ROUND($I8158,4))</f>
        <v>0.107</v>
      </c>
      <c r="L8158" s="134">
        <f>IF('2-E-Communication'!$T$67="no","",ROUND($I8158,4))</f>
        <v>0.107</v>
      </c>
      <c r="M8158" s="134">
        <f>IF('2-E-Communication'!$T$68="no","",ROUND($I8158,4))</f>
        <v>0.107</v>
      </c>
    </row>
    <row r="8159" spans="9:13" x14ac:dyDescent="0.25">
      <c r="I8159" s="134">
        <f t="shared" si="321"/>
        <v>0.10800000000000008</v>
      </c>
      <c r="J8159" s="134">
        <f>IF('2-E-Communication'!$T$65="no","",ROUND($I8159,4))</f>
        <v>0.108</v>
      </c>
      <c r="K8159" s="134">
        <f>IF('2-E-Communication'!$T$66="no","",ROUND($I8159,4))</f>
        <v>0.108</v>
      </c>
      <c r="L8159" s="134">
        <f>IF('2-E-Communication'!$T$67="no","",ROUND($I8159,4))</f>
        <v>0.108</v>
      </c>
      <c r="M8159" s="134">
        <f>IF('2-E-Communication'!$T$68="no","",ROUND($I8159,4))</f>
        <v>0.108</v>
      </c>
    </row>
    <row r="8160" spans="9:13" x14ac:dyDescent="0.25">
      <c r="I8160" s="134">
        <f t="shared" si="321"/>
        <v>0.10900000000000008</v>
      </c>
      <c r="J8160" s="134">
        <f>IF('2-E-Communication'!$T$65="no","",ROUND($I8160,4))</f>
        <v>0.109</v>
      </c>
      <c r="K8160" s="134">
        <f>IF('2-E-Communication'!$T$66="no","",ROUND($I8160,4))</f>
        <v>0.109</v>
      </c>
      <c r="L8160" s="134">
        <f>IF('2-E-Communication'!$T$67="no","",ROUND($I8160,4))</f>
        <v>0.109</v>
      </c>
      <c r="M8160" s="134">
        <f>IF('2-E-Communication'!$T$68="no","",ROUND($I8160,4))</f>
        <v>0.109</v>
      </c>
    </row>
    <row r="8161" spans="9:13" x14ac:dyDescent="0.25">
      <c r="I8161" s="134">
        <f t="shared" si="321"/>
        <v>0.11000000000000008</v>
      </c>
      <c r="J8161" s="134">
        <f>IF('2-E-Communication'!$T$65="no","",ROUND($I8161,4))</f>
        <v>0.11</v>
      </c>
      <c r="K8161" s="134">
        <f>IF('2-E-Communication'!$T$66="no","",ROUND($I8161,4))</f>
        <v>0.11</v>
      </c>
      <c r="L8161" s="134">
        <f>IF('2-E-Communication'!$T$67="no","",ROUND($I8161,4))</f>
        <v>0.11</v>
      </c>
      <c r="M8161" s="134">
        <f>IF('2-E-Communication'!$T$68="no","",ROUND($I8161,4))</f>
        <v>0.11</v>
      </c>
    </row>
    <row r="8162" spans="9:13" x14ac:dyDescent="0.25">
      <c r="I8162" s="134">
        <f t="shared" si="321"/>
        <v>0.11100000000000008</v>
      </c>
      <c r="J8162" s="134">
        <f>IF('2-E-Communication'!$T$65="no","",ROUND($I8162,4))</f>
        <v>0.111</v>
      </c>
      <c r="K8162" s="134">
        <f>IF('2-E-Communication'!$T$66="no","",ROUND($I8162,4))</f>
        <v>0.111</v>
      </c>
      <c r="L8162" s="134">
        <f>IF('2-E-Communication'!$T$67="no","",ROUND($I8162,4))</f>
        <v>0.111</v>
      </c>
      <c r="M8162" s="134">
        <f>IF('2-E-Communication'!$T$68="no","",ROUND($I8162,4))</f>
        <v>0.111</v>
      </c>
    </row>
    <row r="8163" spans="9:13" x14ac:dyDescent="0.25">
      <c r="I8163" s="134">
        <f t="shared" si="321"/>
        <v>0.11200000000000009</v>
      </c>
      <c r="J8163" s="134">
        <f>IF('2-E-Communication'!$T$65="no","",ROUND($I8163,4))</f>
        <v>0.112</v>
      </c>
      <c r="K8163" s="134">
        <f>IF('2-E-Communication'!$T$66="no","",ROUND($I8163,4))</f>
        <v>0.112</v>
      </c>
      <c r="L8163" s="134">
        <f>IF('2-E-Communication'!$T$67="no","",ROUND($I8163,4))</f>
        <v>0.112</v>
      </c>
      <c r="M8163" s="134">
        <f>IF('2-E-Communication'!$T$68="no","",ROUND($I8163,4))</f>
        <v>0.112</v>
      </c>
    </row>
    <row r="8164" spans="9:13" x14ac:dyDescent="0.25">
      <c r="I8164" s="134">
        <f t="shared" si="321"/>
        <v>0.11300000000000009</v>
      </c>
      <c r="J8164" s="134">
        <f>IF('2-E-Communication'!$T$65="no","",ROUND($I8164,4))</f>
        <v>0.113</v>
      </c>
      <c r="K8164" s="134">
        <f>IF('2-E-Communication'!$T$66="no","",ROUND($I8164,4))</f>
        <v>0.113</v>
      </c>
      <c r="L8164" s="134">
        <f>IF('2-E-Communication'!$T$67="no","",ROUND($I8164,4))</f>
        <v>0.113</v>
      </c>
      <c r="M8164" s="134">
        <f>IF('2-E-Communication'!$T$68="no","",ROUND($I8164,4))</f>
        <v>0.113</v>
      </c>
    </row>
    <row r="8165" spans="9:13" x14ac:dyDescent="0.25">
      <c r="I8165" s="134">
        <f t="shared" si="321"/>
        <v>0.11400000000000009</v>
      </c>
      <c r="J8165" s="134">
        <f>IF('2-E-Communication'!$T$65="no","",ROUND($I8165,4))</f>
        <v>0.114</v>
      </c>
      <c r="K8165" s="134">
        <f>IF('2-E-Communication'!$T$66="no","",ROUND($I8165,4))</f>
        <v>0.114</v>
      </c>
      <c r="L8165" s="134">
        <f>IF('2-E-Communication'!$T$67="no","",ROUND($I8165,4))</f>
        <v>0.114</v>
      </c>
      <c r="M8165" s="134">
        <f>IF('2-E-Communication'!$T$68="no","",ROUND($I8165,4))</f>
        <v>0.114</v>
      </c>
    </row>
    <row r="8166" spans="9:13" x14ac:dyDescent="0.25">
      <c r="I8166" s="134">
        <f t="shared" si="321"/>
        <v>0.11500000000000009</v>
      </c>
      <c r="J8166" s="134">
        <f>IF('2-E-Communication'!$T$65="no","",ROUND($I8166,4))</f>
        <v>0.115</v>
      </c>
      <c r="K8166" s="134">
        <f>IF('2-E-Communication'!$T$66="no","",ROUND($I8166,4))</f>
        <v>0.115</v>
      </c>
      <c r="L8166" s="134">
        <f>IF('2-E-Communication'!$T$67="no","",ROUND($I8166,4))</f>
        <v>0.115</v>
      </c>
      <c r="M8166" s="134">
        <f>IF('2-E-Communication'!$T$68="no","",ROUND($I8166,4))</f>
        <v>0.115</v>
      </c>
    </row>
    <row r="8167" spans="9:13" x14ac:dyDescent="0.25">
      <c r="I8167" s="134">
        <f t="shared" si="321"/>
        <v>0.11600000000000009</v>
      </c>
      <c r="J8167" s="134">
        <f>IF('2-E-Communication'!$T$65="no","",ROUND($I8167,4))</f>
        <v>0.11600000000000001</v>
      </c>
      <c r="K8167" s="134">
        <f>IF('2-E-Communication'!$T$66="no","",ROUND($I8167,4))</f>
        <v>0.11600000000000001</v>
      </c>
      <c r="L8167" s="134">
        <f>IF('2-E-Communication'!$T$67="no","",ROUND($I8167,4))</f>
        <v>0.11600000000000001</v>
      </c>
      <c r="M8167" s="134">
        <f>IF('2-E-Communication'!$T$68="no","",ROUND($I8167,4))</f>
        <v>0.11600000000000001</v>
      </c>
    </row>
    <row r="8168" spans="9:13" x14ac:dyDescent="0.25">
      <c r="I8168" s="134">
        <f t="shared" si="321"/>
        <v>0.11700000000000009</v>
      </c>
      <c r="J8168" s="134">
        <f>IF('2-E-Communication'!$T$65="no","",ROUND($I8168,4))</f>
        <v>0.11700000000000001</v>
      </c>
      <c r="K8168" s="134">
        <f>IF('2-E-Communication'!$T$66="no","",ROUND($I8168,4))</f>
        <v>0.11700000000000001</v>
      </c>
      <c r="L8168" s="134">
        <f>IF('2-E-Communication'!$T$67="no","",ROUND($I8168,4))</f>
        <v>0.11700000000000001</v>
      </c>
      <c r="M8168" s="134">
        <f>IF('2-E-Communication'!$T$68="no","",ROUND($I8168,4))</f>
        <v>0.11700000000000001</v>
      </c>
    </row>
    <row r="8169" spans="9:13" x14ac:dyDescent="0.25">
      <c r="I8169" s="134">
        <f t="shared" si="321"/>
        <v>0.11800000000000009</v>
      </c>
      <c r="J8169" s="134">
        <f>IF('2-E-Communication'!$T$65="no","",ROUND($I8169,4))</f>
        <v>0.11799999999999999</v>
      </c>
      <c r="K8169" s="134">
        <f>IF('2-E-Communication'!$T$66="no","",ROUND($I8169,4))</f>
        <v>0.11799999999999999</v>
      </c>
      <c r="L8169" s="134">
        <f>IF('2-E-Communication'!$T$67="no","",ROUND($I8169,4))</f>
        <v>0.11799999999999999</v>
      </c>
      <c r="M8169" s="134">
        <f>IF('2-E-Communication'!$T$68="no","",ROUND($I8169,4))</f>
        <v>0.11799999999999999</v>
      </c>
    </row>
    <row r="8170" spans="9:13" x14ac:dyDescent="0.25">
      <c r="I8170" s="134">
        <f t="shared" si="321"/>
        <v>0.11900000000000009</v>
      </c>
      <c r="J8170" s="134">
        <f>IF('2-E-Communication'!$T$65="no","",ROUND($I8170,4))</f>
        <v>0.11899999999999999</v>
      </c>
      <c r="K8170" s="134">
        <f>IF('2-E-Communication'!$T$66="no","",ROUND($I8170,4))</f>
        <v>0.11899999999999999</v>
      </c>
      <c r="L8170" s="134">
        <f>IF('2-E-Communication'!$T$67="no","",ROUND($I8170,4))</f>
        <v>0.11899999999999999</v>
      </c>
      <c r="M8170" s="134">
        <f>IF('2-E-Communication'!$T$68="no","",ROUND($I8170,4))</f>
        <v>0.11899999999999999</v>
      </c>
    </row>
    <row r="8171" spans="9:13" x14ac:dyDescent="0.25">
      <c r="I8171" s="134">
        <f t="shared" si="321"/>
        <v>0.12000000000000009</v>
      </c>
      <c r="J8171" s="134">
        <f>IF('2-E-Communication'!$T$65="no","",ROUND($I8171,4))</f>
        <v>0.12</v>
      </c>
      <c r="K8171" s="134">
        <f>IF('2-E-Communication'!$T$66="no","",ROUND($I8171,4))</f>
        <v>0.12</v>
      </c>
      <c r="L8171" s="134">
        <f>IF('2-E-Communication'!$T$67="no","",ROUND($I8171,4))</f>
        <v>0.12</v>
      </c>
      <c r="M8171" s="134">
        <f>IF('2-E-Communication'!$T$68="no","",ROUND($I8171,4))</f>
        <v>0.12</v>
      </c>
    </row>
    <row r="8172" spans="9:13" x14ac:dyDescent="0.25">
      <c r="I8172" s="134">
        <f t="shared" ref="I8172:I8235" si="322">I8171+0.001</f>
        <v>0.12100000000000009</v>
      </c>
      <c r="J8172" s="134">
        <f>IF('2-E-Communication'!$T$65="no","",ROUND($I8172,4))</f>
        <v>0.121</v>
      </c>
      <c r="K8172" s="134">
        <f>IF('2-E-Communication'!$T$66="no","",ROUND($I8172,4))</f>
        <v>0.121</v>
      </c>
      <c r="L8172" s="134">
        <f>IF('2-E-Communication'!$T$67="no","",ROUND($I8172,4))</f>
        <v>0.121</v>
      </c>
      <c r="M8172" s="134">
        <f>IF('2-E-Communication'!$T$68="no","",ROUND($I8172,4))</f>
        <v>0.121</v>
      </c>
    </row>
    <row r="8173" spans="9:13" x14ac:dyDescent="0.25">
      <c r="I8173" s="134">
        <f t="shared" si="322"/>
        <v>0.12200000000000009</v>
      </c>
      <c r="J8173" s="134">
        <f>IF('2-E-Communication'!$T$65="no","",ROUND($I8173,4))</f>
        <v>0.122</v>
      </c>
      <c r="K8173" s="134">
        <f>IF('2-E-Communication'!$T$66="no","",ROUND($I8173,4))</f>
        <v>0.122</v>
      </c>
      <c r="L8173" s="134">
        <f>IF('2-E-Communication'!$T$67="no","",ROUND($I8173,4))</f>
        <v>0.122</v>
      </c>
      <c r="M8173" s="134">
        <f>IF('2-E-Communication'!$T$68="no","",ROUND($I8173,4))</f>
        <v>0.122</v>
      </c>
    </row>
    <row r="8174" spans="9:13" x14ac:dyDescent="0.25">
      <c r="I8174" s="134">
        <f t="shared" si="322"/>
        <v>0.1230000000000001</v>
      </c>
      <c r="J8174" s="134">
        <f>IF('2-E-Communication'!$T$65="no","",ROUND($I8174,4))</f>
        <v>0.123</v>
      </c>
      <c r="K8174" s="134">
        <f>IF('2-E-Communication'!$T$66="no","",ROUND($I8174,4))</f>
        <v>0.123</v>
      </c>
      <c r="L8174" s="134">
        <f>IF('2-E-Communication'!$T$67="no","",ROUND($I8174,4))</f>
        <v>0.123</v>
      </c>
      <c r="M8174" s="134">
        <f>IF('2-E-Communication'!$T$68="no","",ROUND($I8174,4))</f>
        <v>0.123</v>
      </c>
    </row>
    <row r="8175" spans="9:13" x14ac:dyDescent="0.25">
      <c r="I8175" s="134">
        <f t="shared" si="322"/>
        <v>0.1240000000000001</v>
      </c>
      <c r="J8175" s="134">
        <f>IF('2-E-Communication'!$T$65="no","",ROUND($I8175,4))</f>
        <v>0.124</v>
      </c>
      <c r="K8175" s="134">
        <f>IF('2-E-Communication'!$T$66="no","",ROUND($I8175,4))</f>
        <v>0.124</v>
      </c>
      <c r="L8175" s="134">
        <f>IF('2-E-Communication'!$T$67="no","",ROUND($I8175,4))</f>
        <v>0.124</v>
      </c>
      <c r="M8175" s="134">
        <f>IF('2-E-Communication'!$T$68="no","",ROUND($I8175,4))</f>
        <v>0.124</v>
      </c>
    </row>
    <row r="8176" spans="9:13" x14ac:dyDescent="0.25">
      <c r="I8176" s="134">
        <f t="shared" si="322"/>
        <v>0.12500000000000008</v>
      </c>
      <c r="J8176" s="134">
        <f>IF('2-E-Communication'!$T$65="no","",ROUND($I8176,4))</f>
        <v>0.125</v>
      </c>
      <c r="K8176" s="134">
        <f>IF('2-E-Communication'!$T$66="no","",ROUND($I8176,4))</f>
        <v>0.125</v>
      </c>
      <c r="L8176" s="134">
        <f>IF('2-E-Communication'!$T$67="no","",ROUND($I8176,4))</f>
        <v>0.125</v>
      </c>
      <c r="M8176" s="134">
        <f>IF('2-E-Communication'!$T$68="no","",ROUND($I8176,4))</f>
        <v>0.125</v>
      </c>
    </row>
    <row r="8177" spans="9:13" x14ac:dyDescent="0.25">
      <c r="I8177" s="134">
        <f t="shared" si="322"/>
        <v>0.12600000000000008</v>
      </c>
      <c r="J8177" s="134">
        <f>IF('2-E-Communication'!$T$65="no","",ROUND($I8177,4))</f>
        <v>0.126</v>
      </c>
      <c r="K8177" s="134">
        <f>IF('2-E-Communication'!$T$66="no","",ROUND($I8177,4))</f>
        <v>0.126</v>
      </c>
      <c r="L8177" s="134">
        <f>IF('2-E-Communication'!$T$67="no","",ROUND($I8177,4))</f>
        <v>0.126</v>
      </c>
      <c r="M8177" s="134">
        <f>IF('2-E-Communication'!$T$68="no","",ROUND($I8177,4))</f>
        <v>0.126</v>
      </c>
    </row>
    <row r="8178" spans="9:13" x14ac:dyDescent="0.25">
      <c r="I8178" s="134">
        <f t="shared" si="322"/>
        <v>0.12700000000000009</v>
      </c>
      <c r="J8178" s="134">
        <f>IF('2-E-Communication'!$T$65="no","",ROUND($I8178,4))</f>
        <v>0.127</v>
      </c>
      <c r="K8178" s="134">
        <f>IF('2-E-Communication'!$T$66="no","",ROUND($I8178,4))</f>
        <v>0.127</v>
      </c>
      <c r="L8178" s="134">
        <f>IF('2-E-Communication'!$T$67="no","",ROUND($I8178,4))</f>
        <v>0.127</v>
      </c>
      <c r="M8178" s="134">
        <f>IF('2-E-Communication'!$T$68="no","",ROUND($I8178,4))</f>
        <v>0.127</v>
      </c>
    </row>
    <row r="8179" spans="9:13" x14ac:dyDescent="0.25">
      <c r="I8179" s="134">
        <f t="shared" si="322"/>
        <v>0.12800000000000009</v>
      </c>
      <c r="J8179" s="134">
        <f>IF('2-E-Communication'!$T$65="no","",ROUND($I8179,4))</f>
        <v>0.128</v>
      </c>
      <c r="K8179" s="134">
        <f>IF('2-E-Communication'!$T$66="no","",ROUND($I8179,4))</f>
        <v>0.128</v>
      </c>
      <c r="L8179" s="134">
        <f>IF('2-E-Communication'!$T$67="no","",ROUND($I8179,4))</f>
        <v>0.128</v>
      </c>
      <c r="M8179" s="134">
        <f>IF('2-E-Communication'!$T$68="no","",ROUND($I8179,4))</f>
        <v>0.128</v>
      </c>
    </row>
    <row r="8180" spans="9:13" x14ac:dyDescent="0.25">
      <c r="I8180" s="134">
        <f t="shared" si="322"/>
        <v>0.12900000000000009</v>
      </c>
      <c r="J8180" s="134">
        <f>IF('2-E-Communication'!$T$65="no","",ROUND($I8180,4))</f>
        <v>0.129</v>
      </c>
      <c r="K8180" s="134">
        <f>IF('2-E-Communication'!$T$66="no","",ROUND($I8180,4))</f>
        <v>0.129</v>
      </c>
      <c r="L8180" s="134">
        <f>IF('2-E-Communication'!$T$67="no","",ROUND($I8180,4))</f>
        <v>0.129</v>
      </c>
      <c r="M8180" s="134">
        <f>IF('2-E-Communication'!$T$68="no","",ROUND($I8180,4))</f>
        <v>0.129</v>
      </c>
    </row>
    <row r="8181" spans="9:13" x14ac:dyDescent="0.25">
      <c r="I8181" s="134">
        <f t="shared" si="322"/>
        <v>0.13000000000000009</v>
      </c>
      <c r="J8181" s="134">
        <f>IF('2-E-Communication'!$T$65="no","",ROUND($I8181,4))</f>
        <v>0.13</v>
      </c>
      <c r="K8181" s="134">
        <f>IF('2-E-Communication'!$T$66="no","",ROUND($I8181,4))</f>
        <v>0.13</v>
      </c>
      <c r="L8181" s="134">
        <f>IF('2-E-Communication'!$T$67="no","",ROUND($I8181,4))</f>
        <v>0.13</v>
      </c>
      <c r="M8181" s="134">
        <f>IF('2-E-Communication'!$T$68="no","",ROUND($I8181,4))</f>
        <v>0.13</v>
      </c>
    </row>
    <row r="8182" spans="9:13" x14ac:dyDescent="0.25">
      <c r="I8182" s="134">
        <f t="shared" si="322"/>
        <v>0.13100000000000009</v>
      </c>
      <c r="J8182" s="134">
        <f>IF('2-E-Communication'!$T$65="no","",ROUND($I8182,4))</f>
        <v>0.13100000000000001</v>
      </c>
      <c r="K8182" s="134">
        <f>IF('2-E-Communication'!$T$66="no","",ROUND($I8182,4))</f>
        <v>0.13100000000000001</v>
      </c>
      <c r="L8182" s="134">
        <f>IF('2-E-Communication'!$T$67="no","",ROUND($I8182,4))</f>
        <v>0.13100000000000001</v>
      </c>
      <c r="M8182" s="134">
        <f>IF('2-E-Communication'!$T$68="no","",ROUND($I8182,4))</f>
        <v>0.13100000000000001</v>
      </c>
    </row>
    <row r="8183" spans="9:13" x14ac:dyDescent="0.25">
      <c r="I8183" s="134">
        <f t="shared" si="322"/>
        <v>0.13200000000000009</v>
      </c>
      <c r="J8183" s="134">
        <f>IF('2-E-Communication'!$T$65="no","",ROUND($I8183,4))</f>
        <v>0.13200000000000001</v>
      </c>
      <c r="K8183" s="134">
        <f>IF('2-E-Communication'!$T$66="no","",ROUND($I8183,4))</f>
        <v>0.13200000000000001</v>
      </c>
      <c r="L8183" s="134">
        <f>IF('2-E-Communication'!$T$67="no","",ROUND($I8183,4))</f>
        <v>0.13200000000000001</v>
      </c>
      <c r="M8183" s="134">
        <f>IF('2-E-Communication'!$T$68="no","",ROUND($I8183,4))</f>
        <v>0.13200000000000001</v>
      </c>
    </row>
    <row r="8184" spans="9:13" x14ac:dyDescent="0.25">
      <c r="I8184" s="134">
        <f t="shared" si="322"/>
        <v>0.13300000000000009</v>
      </c>
      <c r="J8184" s="134">
        <f>IF('2-E-Communication'!$T$65="no","",ROUND($I8184,4))</f>
        <v>0.13300000000000001</v>
      </c>
      <c r="K8184" s="134">
        <f>IF('2-E-Communication'!$T$66="no","",ROUND($I8184,4))</f>
        <v>0.13300000000000001</v>
      </c>
      <c r="L8184" s="134">
        <f>IF('2-E-Communication'!$T$67="no","",ROUND($I8184,4))</f>
        <v>0.13300000000000001</v>
      </c>
      <c r="M8184" s="134">
        <f>IF('2-E-Communication'!$T$68="no","",ROUND($I8184,4))</f>
        <v>0.13300000000000001</v>
      </c>
    </row>
    <row r="8185" spans="9:13" x14ac:dyDescent="0.25">
      <c r="I8185" s="134">
        <f t="shared" si="322"/>
        <v>0.13400000000000009</v>
      </c>
      <c r="J8185" s="134">
        <f>IF('2-E-Communication'!$T$65="no","",ROUND($I8185,4))</f>
        <v>0.13400000000000001</v>
      </c>
      <c r="K8185" s="134">
        <f>IF('2-E-Communication'!$T$66="no","",ROUND($I8185,4))</f>
        <v>0.13400000000000001</v>
      </c>
      <c r="L8185" s="134">
        <f>IF('2-E-Communication'!$T$67="no","",ROUND($I8185,4))</f>
        <v>0.13400000000000001</v>
      </c>
      <c r="M8185" s="134">
        <f>IF('2-E-Communication'!$T$68="no","",ROUND($I8185,4))</f>
        <v>0.13400000000000001</v>
      </c>
    </row>
    <row r="8186" spans="9:13" x14ac:dyDescent="0.25">
      <c r="I8186" s="134">
        <f t="shared" si="322"/>
        <v>0.13500000000000009</v>
      </c>
      <c r="J8186" s="134">
        <f>IF('2-E-Communication'!$T$65="no","",ROUND($I8186,4))</f>
        <v>0.13500000000000001</v>
      </c>
      <c r="K8186" s="134">
        <f>IF('2-E-Communication'!$T$66="no","",ROUND($I8186,4))</f>
        <v>0.13500000000000001</v>
      </c>
      <c r="L8186" s="134">
        <f>IF('2-E-Communication'!$T$67="no","",ROUND($I8186,4))</f>
        <v>0.13500000000000001</v>
      </c>
      <c r="M8186" s="134">
        <f>IF('2-E-Communication'!$T$68="no","",ROUND($I8186,4))</f>
        <v>0.13500000000000001</v>
      </c>
    </row>
    <row r="8187" spans="9:13" x14ac:dyDescent="0.25">
      <c r="I8187" s="134">
        <f t="shared" si="322"/>
        <v>0.13600000000000009</v>
      </c>
      <c r="J8187" s="134">
        <f>IF('2-E-Communication'!$T$65="no","",ROUND($I8187,4))</f>
        <v>0.13600000000000001</v>
      </c>
      <c r="K8187" s="134">
        <f>IF('2-E-Communication'!$T$66="no","",ROUND($I8187,4))</f>
        <v>0.13600000000000001</v>
      </c>
      <c r="L8187" s="134">
        <f>IF('2-E-Communication'!$T$67="no","",ROUND($I8187,4))</f>
        <v>0.13600000000000001</v>
      </c>
      <c r="M8187" s="134">
        <f>IF('2-E-Communication'!$T$68="no","",ROUND($I8187,4))</f>
        <v>0.13600000000000001</v>
      </c>
    </row>
    <row r="8188" spans="9:13" x14ac:dyDescent="0.25">
      <c r="I8188" s="134">
        <f t="shared" si="322"/>
        <v>0.13700000000000009</v>
      </c>
      <c r="J8188" s="134">
        <f>IF('2-E-Communication'!$T$65="no","",ROUND($I8188,4))</f>
        <v>0.13700000000000001</v>
      </c>
      <c r="K8188" s="134">
        <f>IF('2-E-Communication'!$T$66="no","",ROUND($I8188,4))</f>
        <v>0.13700000000000001</v>
      </c>
      <c r="L8188" s="134">
        <f>IF('2-E-Communication'!$T$67="no","",ROUND($I8188,4))</f>
        <v>0.13700000000000001</v>
      </c>
      <c r="M8188" s="134">
        <f>IF('2-E-Communication'!$T$68="no","",ROUND($I8188,4))</f>
        <v>0.13700000000000001</v>
      </c>
    </row>
    <row r="8189" spans="9:13" x14ac:dyDescent="0.25">
      <c r="I8189" s="134">
        <f t="shared" si="322"/>
        <v>0.13800000000000009</v>
      </c>
      <c r="J8189" s="134">
        <f>IF('2-E-Communication'!$T$65="no","",ROUND($I8189,4))</f>
        <v>0.13800000000000001</v>
      </c>
      <c r="K8189" s="134">
        <f>IF('2-E-Communication'!$T$66="no","",ROUND($I8189,4))</f>
        <v>0.13800000000000001</v>
      </c>
      <c r="L8189" s="134">
        <f>IF('2-E-Communication'!$T$67="no","",ROUND($I8189,4))</f>
        <v>0.13800000000000001</v>
      </c>
      <c r="M8189" s="134">
        <f>IF('2-E-Communication'!$T$68="no","",ROUND($I8189,4))</f>
        <v>0.13800000000000001</v>
      </c>
    </row>
    <row r="8190" spans="9:13" x14ac:dyDescent="0.25">
      <c r="I8190" s="134">
        <f t="shared" si="322"/>
        <v>0.1390000000000001</v>
      </c>
      <c r="J8190" s="134">
        <f>IF('2-E-Communication'!$T$65="no","",ROUND($I8190,4))</f>
        <v>0.13900000000000001</v>
      </c>
      <c r="K8190" s="134">
        <f>IF('2-E-Communication'!$T$66="no","",ROUND($I8190,4))</f>
        <v>0.13900000000000001</v>
      </c>
      <c r="L8190" s="134">
        <f>IF('2-E-Communication'!$T$67="no","",ROUND($I8190,4))</f>
        <v>0.13900000000000001</v>
      </c>
      <c r="M8190" s="134">
        <f>IF('2-E-Communication'!$T$68="no","",ROUND($I8190,4))</f>
        <v>0.13900000000000001</v>
      </c>
    </row>
    <row r="8191" spans="9:13" x14ac:dyDescent="0.25">
      <c r="I8191" s="134">
        <f t="shared" si="322"/>
        <v>0.1400000000000001</v>
      </c>
      <c r="J8191" s="134">
        <f>IF('2-E-Communication'!$T$65="no","",ROUND($I8191,4))</f>
        <v>0.14000000000000001</v>
      </c>
      <c r="K8191" s="134">
        <f>IF('2-E-Communication'!$T$66="no","",ROUND($I8191,4))</f>
        <v>0.14000000000000001</v>
      </c>
      <c r="L8191" s="134">
        <f>IF('2-E-Communication'!$T$67="no","",ROUND($I8191,4))</f>
        <v>0.14000000000000001</v>
      </c>
      <c r="M8191" s="134">
        <f>IF('2-E-Communication'!$T$68="no","",ROUND($I8191,4))</f>
        <v>0.14000000000000001</v>
      </c>
    </row>
    <row r="8192" spans="9:13" x14ac:dyDescent="0.25">
      <c r="I8192" s="134">
        <f t="shared" si="322"/>
        <v>0.1410000000000001</v>
      </c>
      <c r="J8192" s="134">
        <f>IF('2-E-Communication'!$T$65="no","",ROUND($I8192,4))</f>
        <v>0.14099999999999999</v>
      </c>
      <c r="K8192" s="134">
        <f>IF('2-E-Communication'!$T$66="no","",ROUND($I8192,4))</f>
        <v>0.14099999999999999</v>
      </c>
      <c r="L8192" s="134">
        <f>IF('2-E-Communication'!$T$67="no","",ROUND($I8192,4))</f>
        <v>0.14099999999999999</v>
      </c>
      <c r="M8192" s="134">
        <f>IF('2-E-Communication'!$T$68="no","",ROUND($I8192,4))</f>
        <v>0.14099999999999999</v>
      </c>
    </row>
    <row r="8193" spans="9:13" x14ac:dyDescent="0.25">
      <c r="I8193" s="134">
        <f t="shared" si="322"/>
        <v>0.1420000000000001</v>
      </c>
      <c r="J8193" s="134">
        <f>IF('2-E-Communication'!$T$65="no","",ROUND($I8193,4))</f>
        <v>0.14199999999999999</v>
      </c>
      <c r="K8193" s="134">
        <f>IF('2-E-Communication'!$T$66="no","",ROUND($I8193,4))</f>
        <v>0.14199999999999999</v>
      </c>
      <c r="L8193" s="134">
        <f>IF('2-E-Communication'!$T$67="no","",ROUND($I8193,4))</f>
        <v>0.14199999999999999</v>
      </c>
      <c r="M8193" s="134">
        <f>IF('2-E-Communication'!$T$68="no","",ROUND($I8193,4))</f>
        <v>0.14199999999999999</v>
      </c>
    </row>
    <row r="8194" spans="9:13" x14ac:dyDescent="0.25">
      <c r="I8194" s="134">
        <f t="shared" si="322"/>
        <v>0.1430000000000001</v>
      </c>
      <c r="J8194" s="134">
        <f>IF('2-E-Communication'!$T$65="no","",ROUND($I8194,4))</f>
        <v>0.14299999999999999</v>
      </c>
      <c r="K8194" s="134">
        <f>IF('2-E-Communication'!$T$66="no","",ROUND($I8194,4))</f>
        <v>0.14299999999999999</v>
      </c>
      <c r="L8194" s="134">
        <f>IF('2-E-Communication'!$T$67="no","",ROUND($I8194,4))</f>
        <v>0.14299999999999999</v>
      </c>
      <c r="M8194" s="134">
        <f>IF('2-E-Communication'!$T$68="no","",ROUND($I8194,4))</f>
        <v>0.14299999999999999</v>
      </c>
    </row>
    <row r="8195" spans="9:13" x14ac:dyDescent="0.25">
      <c r="I8195" s="134">
        <f t="shared" si="322"/>
        <v>0.1440000000000001</v>
      </c>
      <c r="J8195" s="134">
        <f>IF('2-E-Communication'!$T$65="no","",ROUND($I8195,4))</f>
        <v>0.14399999999999999</v>
      </c>
      <c r="K8195" s="134">
        <f>IF('2-E-Communication'!$T$66="no","",ROUND($I8195,4))</f>
        <v>0.14399999999999999</v>
      </c>
      <c r="L8195" s="134">
        <f>IF('2-E-Communication'!$T$67="no","",ROUND($I8195,4))</f>
        <v>0.14399999999999999</v>
      </c>
      <c r="M8195" s="134">
        <f>IF('2-E-Communication'!$T$68="no","",ROUND($I8195,4))</f>
        <v>0.14399999999999999</v>
      </c>
    </row>
    <row r="8196" spans="9:13" x14ac:dyDescent="0.25">
      <c r="I8196" s="134">
        <f t="shared" si="322"/>
        <v>0.1450000000000001</v>
      </c>
      <c r="J8196" s="134">
        <f>IF('2-E-Communication'!$T$65="no","",ROUND($I8196,4))</f>
        <v>0.14499999999999999</v>
      </c>
      <c r="K8196" s="134">
        <f>IF('2-E-Communication'!$T$66="no","",ROUND($I8196,4))</f>
        <v>0.14499999999999999</v>
      </c>
      <c r="L8196" s="134">
        <f>IF('2-E-Communication'!$T$67="no","",ROUND($I8196,4))</f>
        <v>0.14499999999999999</v>
      </c>
      <c r="M8196" s="134">
        <f>IF('2-E-Communication'!$T$68="no","",ROUND($I8196,4))</f>
        <v>0.14499999999999999</v>
      </c>
    </row>
    <row r="8197" spans="9:13" x14ac:dyDescent="0.25">
      <c r="I8197" s="134">
        <f t="shared" si="322"/>
        <v>0.1460000000000001</v>
      </c>
      <c r="J8197" s="134">
        <f>IF('2-E-Communication'!$T$65="no","",ROUND($I8197,4))</f>
        <v>0.14599999999999999</v>
      </c>
      <c r="K8197" s="134">
        <f>IF('2-E-Communication'!$T$66="no","",ROUND($I8197,4))</f>
        <v>0.14599999999999999</v>
      </c>
      <c r="L8197" s="134">
        <f>IF('2-E-Communication'!$T$67="no","",ROUND($I8197,4))</f>
        <v>0.14599999999999999</v>
      </c>
      <c r="M8197" s="134">
        <f>IF('2-E-Communication'!$T$68="no","",ROUND($I8197,4))</f>
        <v>0.14599999999999999</v>
      </c>
    </row>
    <row r="8198" spans="9:13" x14ac:dyDescent="0.25">
      <c r="I8198" s="134">
        <f t="shared" si="322"/>
        <v>0.1470000000000001</v>
      </c>
      <c r="J8198" s="134">
        <f>IF('2-E-Communication'!$T$65="no","",ROUND($I8198,4))</f>
        <v>0.14699999999999999</v>
      </c>
      <c r="K8198" s="134">
        <f>IF('2-E-Communication'!$T$66="no","",ROUND($I8198,4))</f>
        <v>0.14699999999999999</v>
      </c>
      <c r="L8198" s="134">
        <f>IF('2-E-Communication'!$T$67="no","",ROUND($I8198,4))</f>
        <v>0.14699999999999999</v>
      </c>
      <c r="M8198" s="134">
        <f>IF('2-E-Communication'!$T$68="no","",ROUND($I8198,4))</f>
        <v>0.14699999999999999</v>
      </c>
    </row>
    <row r="8199" spans="9:13" x14ac:dyDescent="0.25">
      <c r="I8199" s="134">
        <f t="shared" si="322"/>
        <v>0.1480000000000001</v>
      </c>
      <c r="J8199" s="134">
        <f>IF('2-E-Communication'!$T$65="no","",ROUND($I8199,4))</f>
        <v>0.14799999999999999</v>
      </c>
      <c r="K8199" s="134">
        <f>IF('2-E-Communication'!$T$66="no","",ROUND($I8199,4))</f>
        <v>0.14799999999999999</v>
      </c>
      <c r="L8199" s="134">
        <f>IF('2-E-Communication'!$T$67="no","",ROUND($I8199,4))</f>
        <v>0.14799999999999999</v>
      </c>
      <c r="M8199" s="134">
        <f>IF('2-E-Communication'!$T$68="no","",ROUND($I8199,4))</f>
        <v>0.14799999999999999</v>
      </c>
    </row>
    <row r="8200" spans="9:13" x14ac:dyDescent="0.25">
      <c r="I8200" s="134">
        <f t="shared" si="322"/>
        <v>0.1490000000000001</v>
      </c>
      <c r="J8200" s="134">
        <f>IF('2-E-Communication'!$T$65="no","",ROUND($I8200,4))</f>
        <v>0.14899999999999999</v>
      </c>
      <c r="K8200" s="134">
        <f>IF('2-E-Communication'!$T$66="no","",ROUND($I8200,4))</f>
        <v>0.14899999999999999</v>
      </c>
      <c r="L8200" s="134">
        <f>IF('2-E-Communication'!$T$67="no","",ROUND($I8200,4))</f>
        <v>0.14899999999999999</v>
      </c>
      <c r="M8200" s="134">
        <f>IF('2-E-Communication'!$T$68="no","",ROUND($I8200,4))</f>
        <v>0.14899999999999999</v>
      </c>
    </row>
    <row r="8201" spans="9:13" x14ac:dyDescent="0.25">
      <c r="I8201" s="134">
        <f t="shared" si="322"/>
        <v>0.15000000000000011</v>
      </c>
      <c r="J8201" s="134">
        <f>IF('2-E-Communication'!$T$65="no","",ROUND($I8201,4))</f>
        <v>0.15</v>
      </c>
      <c r="K8201" s="134">
        <f>IF('2-E-Communication'!$T$66="no","",ROUND($I8201,4))</f>
        <v>0.15</v>
      </c>
      <c r="L8201" s="134">
        <f>IF('2-E-Communication'!$T$67="no","",ROUND($I8201,4))</f>
        <v>0.15</v>
      </c>
      <c r="M8201" s="134">
        <f>IF('2-E-Communication'!$T$68="no","",ROUND($I8201,4))</f>
        <v>0.15</v>
      </c>
    </row>
    <row r="8202" spans="9:13" x14ac:dyDescent="0.25">
      <c r="I8202" s="134">
        <f t="shared" si="322"/>
        <v>0.15100000000000011</v>
      </c>
      <c r="J8202" s="134">
        <f>IF('2-E-Communication'!$T$65="no","",ROUND($I8202,4))</f>
        <v>0.151</v>
      </c>
      <c r="K8202" s="134">
        <f>IF('2-E-Communication'!$T$66="no","",ROUND($I8202,4))</f>
        <v>0.151</v>
      </c>
      <c r="L8202" s="134">
        <f>IF('2-E-Communication'!$T$67="no","",ROUND($I8202,4))</f>
        <v>0.151</v>
      </c>
      <c r="M8202" s="134">
        <f>IF('2-E-Communication'!$T$68="no","",ROUND($I8202,4))</f>
        <v>0.151</v>
      </c>
    </row>
    <row r="8203" spans="9:13" x14ac:dyDescent="0.25">
      <c r="I8203" s="134">
        <f t="shared" si="322"/>
        <v>0.15200000000000011</v>
      </c>
      <c r="J8203" s="134">
        <f>IF('2-E-Communication'!$T$65="no","",ROUND($I8203,4))</f>
        <v>0.152</v>
      </c>
      <c r="K8203" s="134">
        <f>IF('2-E-Communication'!$T$66="no","",ROUND($I8203,4))</f>
        <v>0.152</v>
      </c>
      <c r="L8203" s="134">
        <f>IF('2-E-Communication'!$T$67="no","",ROUND($I8203,4))</f>
        <v>0.152</v>
      </c>
      <c r="M8203" s="134">
        <f>IF('2-E-Communication'!$T$68="no","",ROUND($I8203,4))</f>
        <v>0.152</v>
      </c>
    </row>
    <row r="8204" spans="9:13" x14ac:dyDescent="0.25">
      <c r="I8204" s="134">
        <f t="shared" si="322"/>
        <v>0.15300000000000011</v>
      </c>
      <c r="J8204" s="134">
        <f>IF('2-E-Communication'!$T$65="no","",ROUND($I8204,4))</f>
        <v>0.153</v>
      </c>
      <c r="K8204" s="134">
        <f>IF('2-E-Communication'!$T$66="no","",ROUND($I8204,4))</f>
        <v>0.153</v>
      </c>
      <c r="L8204" s="134">
        <f>IF('2-E-Communication'!$T$67="no","",ROUND($I8204,4))</f>
        <v>0.153</v>
      </c>
      <c r="M8204" s="134">
        <f>IF('2-E-Communication'!$T$68="no","",ROUND($I8204,4))</f>
        <v>0.153</v>
      </c>
    </row>
    <row r="8205" spans="9:13" x14ac:dyDescent="0.25">
      <c r="I8205" s="134">
        <f t="shared" si="322"/>
        <v>0.15400000000000011</v>
      </c>
      <c r="J8205" s="134">
        <f>IF('2-E-Communication'!$T$65="no","",ROUND($I8205,4))</f>
        <v>0.154</v>
      </c>
      <c r="K8205" s="134">
        <f>IF('2-E-Communication'!$T$66="no","",ROUND($I8205,4))</f>
        <v>0.154</v>
      </c>
      <c r="L8205" s="134">
        <f>IF('2-E-Communication'!$T$67="no","",ROUND($I8205,4))</f>
        <v>0.154</v>
      </c>
      <c r="M8205" s="134">
        <f>IF('2-E-Communication'!$T$68="no","",ROUND($I8205,4))</f>
        <v>0.154</v>
      </c>
    </row>
    <row r="8206" spans="9:13" x14ac:dyDescent="0.25">
      <c r="I8206" s="134">
        <f t="shared" si="322"/>
        <v>0.15500000000000011</v>
      </c>
      <c r="J8206" s="134">
        <f>IF('2-E-Communication'!$T$65="no","",ROUND($I8206,4))</f>
        <v>0.155</v>
      </c>
      <c r="K8206" s="134">
        <f>IF('2-E-Communication'!$T$66="no","",ROUND($I8206,4))</f>
        <v>0.155</v>
      </c>
      <c r="L8206" s="134">
        <f>IF('2-E-Communication'!$T$67="no","",ROUND($I8206,4))</f>
        <v>0.155</v>
      </c>
      <c r="M8206" s="134">
        <f>IF('2-E-Communication'!$T$68="no","",ROUND($I8206,4))</f>
        <v>0.155</v>
      </c>
    </row>
    <row r="8207" spans="9:13" x14ac:dyDescent="0.25">
      <c r="I8207" s="134">
        <f t="shared" si="322"/>
        <v>0.15600000000000011</v>
      </c>
      <c r="J8207" s="134">
        <f>IF('2-E-Communication'!$T$65="no","",ROUND($I8207,4))</f>
        <v>0.156</v>
      </c>
      <c r="K8207" s="134">
        <f>IF('2-E-Communication'!$T$66="no","",ROUND($I8207,4))</f>
        <v>0.156</v>
      </c>
      <c r="L8207" s="134">
        <f>IF('2-E-Communication'!$T$67="no","",ROUND($I8207,4))</f>
        <v>0.156</v>
      </c>
      <c r="M8207" s="134">
        <f>IF('2-E-Communication'!$T$68="no","",ROUND($I8207,4))</f>
        <v>0.156</v>
      </c>
    </row>
    <row r="8208" spans="9:13" x14ac:dyDescent="0.25">
      <c r="I8208" s="134">
        <f t="shared" si="322"/>
        <v>0.15700000000000011</v>
      </c>
      <c r="J8208" s="134">
        <f>IF('2-E-Communication'!$T$65="no","",ROUND($I8208,4))</f>
        <v>0.157</v>
      </c>
      <c r="K8208" s="134">
        <f>IF('2-E-Communication'!$T$66="no","",ROUND($I8208,4))</f>
        <v>0.157</v>
      </c>
      <c r="L8208" s="134">
        <f>IF('2-E-Communication'!$T$67="no","",ROUND($I8208,4))</f>
        <v>0.157</v>
      </c>
      <c r="M8208" s="134">
        <f>IF('2-E-Communication'!$T$68="no","",ROUND($I8208,4))</f>
        <v>0.157</v>
      </c>
    </row>
    <row r="8209" spans="9:13" x14ac:dyDescent="0.25">
      <c r="I8209" s="134">
        <f t="shared" si="322"/>
        <v>0.15800000000000011</v>
      </c>
      <c r="J8209" s="134">
        <f>IF('2-E-Communication'!$T$65="no","",ROUND($I8209,4))</f>
        <v>0.158</v>
      </c>
      <c r="K8209" s="134">
        <f>IF('2-E-Communication'!$T$66="no","",ROUND($I8209,4))</f>
        <v>0.158</v>
      </c>
      <c r="L8209" s="134">
        <f>IF('2-E-Communication'!$T$67="no","",ROUND($I8209,4))</f>
        <v>0.158</v>
      </c>
      <c r="M8209" s="134">
        <f>IF('2-E-Communication'!$T$68="no","",ROUND($I8209,4))</f>
        <v>0.158</v>
      </c>
    </row>
    <row r="8210" spans="9:13" x14ac:dyDescent="0.25">
      <c r="I8210" s="134">
        <f t="shared" si="322"/>
        <v>0.15900000000000011</v>
      </c>
      <c r="J8210" s="134">
        <f>IF('2-E-Communication'!$T$65="no","",ROUND($I8210,4))</f>
        <v>0.159</v>
      </c>
      <c r="K8210" s="134">
        <f>IF('2-E-Communication'!$T$66="no","",ROUND($I8210,4))</f>
        <v>0.159</v>
      </c>
      <c r="L8210" s="134">
        <f>IF('2-E-Communication'!$T$67="no","",ROUND($I8210,4))</f>
        <v>0.159</v>
      </c>
      <c r="M8210" s="134">
        <f>IF('2-E-Communication'!$T$68="no","",ROUND($I8210,4))</f>
        <v>0.159</v>
      </c>
    </row>
    <row r="8211" spans="9:13" x14ac:dyDescent="0.25">
      <c r="I8211" s="134">
        <f t="shared" si="322"/>
        <v>0.16000000000000011</v>
      </c>
      <c r="J8211" s="134">
        <f>IF('2-E-Communication'!$T$65="no","",ROUND($I8211,4))</f>
        <v>0.16</v>
      </c>
      <c r="K8211" s="134">
        <f>IF('2-E-Communication'!$T$66="no","",ROUND($I8211,4))</f>
        <v>0.16</v>
      </c>
      <c r="L8211" s="134">
        <f>IF('2-E-Communication'!$T$67="no","",ROUND($I8211,4))</f>
        <v>0.16</v>
      </c>
      <c r="M8211" s="134">
        <f>IF('2-E-Communication'!$T$68="no","",ROUND($I8211,4))</f>
        <v>0.16</v>
      </c>
    </row>
    <row r="8212" spans="9:13" x14ac:dyDescent="0.25">
      <c r="I8212" s="134">
        <f t="shared" si="322"/>
        <v>0.16100000000000012</v>
      </c>
      <c r="J8212" s="134">
        <f>IF('2-E-Communication'!$T$65="no","",ROUND($I8212,4))</f>
        <v>0.161</v>
      </c>
      <c r="K8212" s="134">
        <f>IF('2-E-Communication'!$T$66="no","",ROUND($I8212,4))</f>
        <v>0.161</v>
      </c>
      <c r="L8212" s="134">
        <f>IF('2-E-Communication'!$T$67="no","",ROUND($I8212,4))</f>
        <v>0.161</v>
      </c>
      <c r="M8212" s="134">
        <f>IF('2-E-Communication'!$T$68="no","",ROUND($I8212,4))</f>
        <v>0.161</v>
      </c>
    </row>
    <row r="8213" spans="9:13" x14ac:dyDescent="0.25">
      <c r="I8213" s="134">
        <f t="shared" si="322"/>
        <v>0.16200000000000012</v>
      </c>
      <c r="J8213" s="134">
        <f>IF('2-E-Communication'!$T$65="no","",ROUND($I8213,4))</f>
        <v>0.16200000000000001</v>
      </c>
      <c r="K8213" s="134">
        <f>IF('2-E-Communication'!$T$66="no","",ROUND($I8213,4))</f>
        <v>0.16200000000000001</v>
      </c>
      <c r="L8213" s="134">
        <f>IF('2-E-Communication'!$T$67="no","",ROUND($I8213,4))</f>
        <v>0.16200000000000001</v>
      </c>
      <c r="M8213" s="134">
        <f>IF('2-E-Communication'!$T$68="no","",ROUND($I8213,4))</f>
        <v>0.16200000000000001</v>
      </c>
    </row>
    <row r="8214" spans="9:13" x14ac:dyDescent="0.25">
      <c r="I8214" s="134">
        <f t="shared" si="322"/>
        <v>0.16300000000000012</v>
      </c>
      <c r="J8214" s="134">
        <f>IF('2-E-Communication'!$T$65="no","",ROUND($I8214,4))</f>
        <v>0.16300000000000001</v>
      </c>
      <c r="K8214" s="134">
        <f>IF('2-E-Communication'!$T$66="no","",ROUND($I8214,4))</f>
        <v>0.16300000000000001</v>
      </c>
      <c r="L8214" s="134">
        <f>IF('2-E-Communication'!$T$67="no","",ROUND($I8214,4))</f>
        <v>0.16300000000000001</v>
      </c>
      <c r="M8214" s="134">
        <f>IF('2-E-Communication'!$T$68="no","",ROUND($I8214,4))</f>
        <v>0.16300000000000001</v>
      </c>
    </row>
    <row r="8215" spans="9:13" x14ac:dyDescent="0.25">
      <c r="I8215" s="134">
        <f t="shared" si="322"/>
        <v>0.16400000000000012</v>
      </c>
      <c r="J8215" s="134">
        <f>IF('2-E-Communication'!$T$65="no","",ROUND($I8215,4))</f>
        <v>0.16400000000000001</v>
      </c>
      <c r="K8215" s="134">
        <f>IF('2-E-Communication'!$T$66="no","",ROUND($I8215,4))</f>
        <v>0.16400000000000001</v>
      </c>
      <c r="L8215" s="134">
        <f>IF('2-E-Communication'!$T$67="no","",ROUND($I8215,4))</f>
        <v>0.16400000000000001</v>
      </c>
      <c r="M8215" s="134">
        <f>IF('2-E-Communication'!$T$68="no","",ROUND($I8215,4))</f>
        <v>0.16400000000000001</v>
      </c>
    </row>
    <row r="8216" spans="9:13" x14ac:dyDescent="0.25">
      <c r="I8216" s="134">
        <f t="shared" si="322"/>
        <v>0.16500000000000012</v>
      </c>
      <c r="J8216" s="134">
        <f>IF('2-E-Communication'!$T$65="no","",ROUND($I8216,4))</f>
        <v>0.16500000000000001</v>
      </c>
      <c r="K8216" s="134">
        <f>IF('2-E-Communication'!$T$66="no","",ROUND($I8216,4))</f>
        <v>0.16500000000000001</v>
      </c>
      <c r="L8216" s="134">
        <f>IF('2-E-Communication'!$T$67="no","",ROUND($I8216,4))</f>
        <v>0.16500000000000001</v>
      </c>
      <c r="M8216" s="134">
        <f>IF('2-E-Communication'!$T$68="no","",ROUND($I8216,4))</f>
        <v>0.16500000000000001</v>
      </c>
    </row>
    <row r="8217" spans="9:13" x14ac:dyDescent="0.25">
      <c r="I8217" s="134">
        <f t="shared" si="322"/>
        <v>0.16600000000000012</v>
      </c>
      <c r="J8217" s="134">
        <f>IF('2-E-Communication'!$T$65="no","",ROUND($I8217,4))</f>
        <v>0.16600000000000001</v>
      </c>
      <c r="K8217" s="134">
        <f>IF('2-E-Communication'!$T$66="no","",ROUND($I8217,4))</f>
        <v>0.16600000000000001</v>
      </c>
      <c r="L8217" s="134">
        <f>IF('2-E-Communication'!$T$67="no","",ROUND($I8217,4))</f>
        <v>0.16600000000000001</v>
      </c>
      <c r="M8217" s="134">
        <f>IF('2-E-Communication'!$T$68="no","",ROUND($I8217,4))</f>
        <v>0.16600000000000001</v>
      </c>
    </row>
    <row r="8218" spans="9:13" x14ac:dyDescent="0.25">
      <c r="I8218" s="134">
        <f t="shared" si="322"/>
        <v>0.16700000000000012</v>
      </c>
      <c r="J8218" s="134">
        <f>IF('2-E-Communication'!$T$65="no","",ROUND($I8218,4))</f>
        <v>0.16700000000000001</v>
      </c>
      <c r="K8218" s="134">
        <f>IF('2-E-Communication'!$T$66="no","",ROUND($I8218,4))</f>
        <v>0.16700000000000001</v>
      </c>
      <c r="L8218" s="134">
        <f>IF('2-E-Communication'!$T$67="no","",ROUND($I8218,4))</f>
        <v>0.16700000000000001</v>
      </c>
      <c r="M8218" s="134">
        <f>IF('2-E-Communication'!$T$68="no","",ROUND($I8218,4))</f>
        <v>0.16700000000000001</v>
      </c>
    </row>
    <row r="8219" spans="9:13" x14ac:dyDescent="0.25">
      <c r="I8219" s="134">
        <f t="shared" si="322"/>
        <v>0.16800000000000012</v>
      </c>
      <c r="J8219" s="134">
        <f>IF('2-E-Communication'!$T$65="no","",ROUND($I8219,4))</f>
        <v>0.16800000000000001</v>
      </c>
      <c r="K8219" s="134">
        <f>IF('2-E-Communication'!$T$66="no","",ROUND($I8219,4))</f>
        <v>0.16800000000000001</v>
      </c>
      <c r="L8219" s="134">
        <f>IF('2-E-Communication'!$T$67="no","",ROUND($I8219,4))</f>
        <v>0.16800000000000001</v>
      </c>
      <c r="M8219" s="134">
        <f>IF('2-E-Communication'!$T$68="no","",ROUND($I8219,4))</f>
        <v>0.16800000000000001</v>
      </c>
    </row>
    <row r="8220" spans="9:13" x14ac:dyDescent="0.25">
      <c r="I8220" s="134">
        <f t="shared" si="322"/>
        <v>0.16900000000000012</v>
      </c>
      <c r="J8220" s="134">
        <f>IF('2-E-Communication'!$T$65="no","",ROUND($I8220,4))</f>
        <v>0.16900000000000001</v>
      </c>
      <c r="K8220" s="134">
        <f>IF('2-E-Communication'!$T$66="no","",ROUND($I8220,4))</f>
        <v>0.16900000000000001</v>
      </c>
      <c r="L8220" s="134">
        <f>IF('2-E-Communication'!$T$67="no","",ROUND($I8220,4))</f>
        <v>0.16900000000000001</v>
      </c>
      <c r="M8220" s="134">
        <f>IF('2-E-Communication'!$T$68="no","",ROUND($I8220,4))</f>
        <v>0.16900000000000001</v>
      </c>
    </row>
    <row r="8221" spans="9:13" x14ac:dyDescent="0.25">
      <c r="I8221" s="134">
        <f t="shared" si="322"/>
        <v>0.17000000000000012</v>
      </c>
      <c r="J8221" s="134">
        <f>IF('2-E-Communication'!$T$65="no","",ROUND($I8221,4))</f>
        <v>0.17</v>
      </c>
      <c r="K8221" s="134">
        <f>IF('2-E-Communication'!$T$66="no","",ROUND($I8221,4))</f>
        <v>0.17</v>
      </c>
      <c r="L8221" s="134">
        <f>IF('2-E-Communication'!$T$67="no","",ROUND($I8221,4))</f>
        <v>0.17</v>
      </c>
      <c r="M8221" s="134">
        <f>IF('2-E-Communication'!$T$68="no","",ROUND($I8221,4))</f>
        <v>0.17</v>
      </c>
    </row>
    <row r="8222" spans="9:13" x14ac:dyDescent="0.25">
      <c r="I8222" s="134">
        <f t="shared" si="322"/>
        <v>0.17100000000000012</v>
      </c>
      <c r="J8222" s="134">
        <f>IF('2-E-Communication'!$T$65="no","",ROUND($I8222,4))</f>
        <v>0.17100000000000001</v>
      </c>
      <c r="K8222" s="134">
        <f>IF('2-E-Communication'!$T$66="no","",ROUND($I8222,4))</f>
        <v>0.17100000000000001</v>
      </c>
      <c r="L8222" s="134">
        <f>IF('2-E-Communication'!$T$67="no","",ROUND($I8222,4))</f>
        <v>0.17100000000000001</v>
      </c>
      <c r="M8222" s="134">
        <f>IF('2-E-Communication'!$T$68="no","",ROUND($I8222,4))</f>
        <v>0.17100000000000001</v>
      </c>
    </row>
    <row r="8223" spans="9:13" x14ac:dyDescent="0.25">
      <c r="I8223" s="134">
        <f t="shared" si="322"/>
        <v>0.17200000000000013</v>
      </c>
      <c r="J8223" s="134">
        <f>IF('2-E-Communication'!$T$65="no","",ROUND($I8223,4))</f>
        <v>0.17199999999999999</v>
      </c>
      <c r="K8223" s="134">
        <f>IF('2-E-Communication'!$T$66="no","",ROUND($I8223,4))</f>
        <v>0.17199999999999999</v>
      </c>
      <c r="L8223" s="134">
        <f>IF('2-E-Communication'!$T$67="no","",ROUND($I8223,4))</f>
        <v>0.17199999999999999</v>
      </c>
      <c r="M8223" s="134">
        <f>IF('2-E-Communication'!$T$68="no","",ROUND($I8223,4))</f>
        <v>0.17199999999999999</v>
      </c>
    </row>
    <row r="8224" spans="9:13" x14ac:dyDescent="0.25">
      <c r="I8224" s="134">
        <f t="shared" si="322"/>
        <v>0.17300000000000013</v>
      </c>
      <c r="J8224" s="134">
        <f>IF('2-E-Communication'!$T$65="no","",ROUND($I8224,4))</f>
        <v>0.17299999999999999</v>
      </c>
      <c r="K8224" s="134">
        <f>IF('2-E-Communication'!$T$66="no","",ROUND($I8224,4))</f>
        <v>0.17299999999999999</v>
      </c>
      <c r="L8224" s="134">
        <f>IF('2-E-Communication'!$T$67="no","",ROUND($I8224,4))</f>
        <v>0.17299999999999999</v>
      </c>
      <c r="M8224" s="134">
        <f>IF('2-E-Communication'!$T$68="no","",ROUND($I8224,4))</f>
        <v>0.17299999999999999</v>
      </c>
    </row>
    <row r="8225" spans="9:13" x14ac:dyDescent="0.25">
      <c r="I8225" s="134">
        <f t="shared" si="322"/>
        <v>0.17400000000000013</v>
      </c>
      <c r="J8225" s="134">
        <f>IF('2-E-Communication'!$T$65="no","",ROUND($I8225,4))</f>
        <v>0.17399999999999999</v>
      </c>
      <c r="K8225" s="134">
        <f>IF('2-E-Communication'!$T$66="no","",ROUND($I8225,4))</f>
        <v>0.17399999999999999</v>
      </c>
      <c r="L8225" s="134">
        <f>IF('2-E-Communication'!$T$67="no","",ROUND($I8225,4))</f>
        <v>0.17399999999999999</v>
      </c>
      <c r="M8225" s="134">
        <f>IF('2-E-Communication'!$T$68="no","",ROUND($I8225,4))</f>
        <v>0.17399999999999999</v>
      </c>
    </row>
    <row r="8226" spans="9:13" x14ac:dyDescent="0.25">
      <c r="I8226" s="134">
        <f t="shared" si="322"/>
        <v>0.17500000000000013</v>
      </c>
      <c r="J8226" s="134">
        <f>IF('2-E-Communication'!$T$65="no","",ROUND($I8226,4))</f>
        <v>0.17499999999999999</v>
      </c>
      <c r="K8226" s="134">
        <f>IF('2-E-Communication'!$T$66="no","",ROUND($I8226,4))</f>
        <v>0.17499999999999999</v>
      </c>
      <c r="L8226" s="134">
        <f>IF('2-E-Communication'!$T$67="no","",ROUND($I8226,4))</f>
        <v>0.17499999999999999</v>
      </c>
      <c r="M8226" s="134">
        <f>IF('2-E-Communication'!$T$68="no","",ROUND($I8226,4))</f>
        <v>0.17499999999999999</v>
      </c>
    </row>
    <row r="8227" spans="9:13" x14ac:dyDescent="0.25">
      <c r="I8227" s="134">
        <f t="shared" si="322"/>
        <v>0.17600000000000013</v>
      </c>
      <c r="J8227" s="134">
        <f>IF('2-E-Communication'!$T$65="no","",ROUND($I8227,4))</f>
        <v>0.17599999999999999</v>
      </c>
      <c r="K8227" s="134">
        <f>IF('2-E-Communication'!$T$66="no","",ROUND($I8227,4))</f>
        <v>0.17599999999999999</v>
      </c>
      <c r="L8227" s="134">
        <f>IF('2-E-Communication'!$T$67="no","",ROUND($I8227,4))</f>
        <v>0.17599999999999999</v>
      </c>
      <c r="M8227" s="134">
        <f>IF('2-E-Communication'!$T$68="no","",ROUND($I8227,4))</f>
        <v>0.17599999999999999</v>
      </c>
    </row>
    <row r="8228" spans="9:13" x14ac:dyDescent="0.25">
      <c r="I8228" s="134">
        <f t="shared" si="322"/>
        <v>0.17700000000000013</v>
      </c>
      <c r="J8228" s="134">
        <f>IF('2-E-Communication'!$T$65="no","",ROUND($I8228,4))</f>
        <v>0.17699999999999999</v>
      </c>
      <c r="K8228" s="134">
        <f>IF('2-E-Communication'!$T$66="no","",ROUND($I8228,4))</f>
        <v>0.17699999999999999</v>
      </c>
      <c r="L8228" s="134">
        <f>IF('2-E-Communication'!$T$67="no","",ROUND($I8228,4))</f>
        <v>0.17699999999999999</v>
      </c>
      <c r="M8228" s="134">
        <f>IF('2-E-Communication'!$T$68="no","",ROUND($I8228,4))</f>
        <v>0.17699999999999999</v>
      </c>
    </row>
    <row r="8229" spans="9:13" x14ac:dyDescent="0.25">
      <c r="I8229" s="134">
        <f t="shared" si="322"/>
        <v>0.17800000000000013</v>
      </c>
      <c r="J8229" s="134">
        <f>IF('2-E-Communication'!$T$65="no","",ROUND($I8229,4))</f>
        <v>0.17799999999999999</v>
      </c>
      <c r="K8229" s="134">
        <f>IF('2-E-Communication'!$T$66="no","",ROUND($I8229,4))</f>
        <v>0.17799999999999999</v>
      </c>
      <c r="L8229" s="134">
        <f>IF('2-E-Communication'!$T$67="no","",ROUND($I8229,4))</f>
        <v>0.17799999999999999</v>
      </c>
      <c r="M8229" s="134">
        <f>IF('2-E-Communication'!$T$68="no","",ROUND($I8229,4))</f>
        <v>0.17799999999999999</v>
      </c>
    </row>
    <row r="8230" spans="9:13" x14ac:dyDescent="0.25">
      <c r="I8230" s="134">
        <f t="shared" si="322"/>
        <v>0.17900000000000013</v>
      </c>
      <c r="J8230" s="134">
        <f>IF('2-E-Communication'!$T$65="no","",ROUND($I8230,4))</f>
        <v>0.17899999999999999</v>
      </c>
      <c r="K8230" s="134">
        <f>IF('2-E-Communication'!$T$66="no","",ROUND($I8230,4))</f>
        <v>0.17899999999999999</v>
      </c>
      <c r="L8230" s="134">
        <f>IF('2-E-Communication'!$T$67="no","",ROUND($I8230,4))</f>
        <v>0.17899999999999999</v>
      </c>
      <c r="M8230" s="134">
        <f>IF('2-E-Communication'!$T$68="no","",ROUND($I8230,4))</f>
        <v>0.17899999999999999</v>
      </c>
    </row>
    <row r="8231" spans="9:13" x14ac:dyDescent="0.25">
      <c r="I8231" s="134">
        <f t="shared" si="322"/>
        <v>0.18000000000000013</v>
      </c>
      <c r="J8231" s="134">
        <f>IF('2-E-Communication'!$T$65="no","",ROUND($I8231,4))</f>
        <v>0.18</v>
      </c>
      <c r="K8231" s="134">
        <f>IF('2-E-Communication'!$T$66="no","",ROUND($I8231,4))</f>
        <v>0.18</v>
      </c>
      <c r="L8231" s="134">
        <f>IF('2-E-Communication'!$T$67="no","",ROUND($I8231,4))</f>
        <v>0.18</v>
      </c>
      <c r="M8231" s="134">
        <f>IF('2-E-Communication'!$T$68="no","",ROUND($I8231,4))</f>
        <v>0.18</v>
      </c>
    </row>
    <row r="8232" spans="9:13" x14ac:dyDescent="0.25">
      <c r="I8232" s="134">
        <f t="shared" si="322"/>
        <v>0.18100000000000013</v>
      </c>
      <c r="J8232" s="134">
        <f>IF('2-E-Communication'!$T$65="no","",ROUND($I8232,4))</f>
        <v>0.18099999999999999</v>
      </c>
      <c r="K8232" s="134">
        <f>IF('2-E-Communication'!$T$66="no","",ROUND($I8232,4))</f>
        <v>0.18099999999999999</v>
      </c>
      <c r="L8232" s="134">
        <f>IF('2-E-Communication'!$T$67="no","",ROUND($I8232,4))</f>
        <v>0.18099999999999999</v>
      </c>
      <c r="M8232" s="134">
        <f>IF('2-E-Communication'!$T$68="no","",ROUND($I8232,4))</f>
        <v>0.18099999999999999</v>
      </c>
    </row>
    <row r="8233" spans="9:13" x14ac:dyDescent="0.25">
      <c r="I8233" s="134">
        <f t="shared" si="322"/>
        <v>0.18200000000000013</v>
      </c>
      <c r="J8233" s="134">
        <f>IF('2-E-Communication'!$T$65="no","",ROUND($I8233,4))</f>
        <v>0.182</v>
      </c>
      <c r="K8233" s="134">
        <f>IF('2-E-Communication'!$T$66="no","",ROUND($I8233,4))</f>
        <v>0.182</v>
      </c>
      <c r="L8233" s="134">
        <f>IF('2-E-Communication'!$T$67="no","",ROUND($I8233,4))</f>
        <v>0.182</v>
      </c>
      <c r="M8233" s="134">
        <f>IF('2-E-Communication'!$T$68="no","",ROUND($I8233,4))</f>
        <v>0.182</v>
      </c>
    </row>
    <row r="8234" spans="9:13" x14ac:dyDescent="0.25">
      <c r="I8234" s="134">
        <f t="shared" si="322"/>
        <v>0.18300000000000013</v>
      </c>
      <c r="J8234" s="134">
        <f>IF('2-E-Communication'!$T$65="no","",ROUND($I8234,4))</f>
        <v>0.183</v>
      </c>
      <c r="K8234" s="134">
        <f>IF('2-E-Communication'!$T$66="no","",ROUND($I8234,4))</f>
        <v>0.183</v>
      </c>
      <c r="L8234" s="134">
        <f>IF('2-E-Communication'!$T$67="no","",ROUND($I8234,4))</f>
        <v>0.183</v>
      </c>
      <c r="M8234" s="134">
        <f>IF('2-E-Communication'!$T$68="no","",ROUND($I8234,4))</f>
        <v>0.183</v>
      </c>
    </row>
    <row r="8235" spans="9:13" x14ac:dyDescent="0.25">
      <c r="I8235" s="134">
        <f t="shared" si="322"/>
        <v>0.18400000000000014</v>
      </c>
      <c r="J8235" s="134">
        <f>IF('2-E-Communication'!$T$65="no","",ROUND($I8235,4))</f>
        <v>0.184</v>
      </c>
      <c r="K8235" s="134">
        <f>IF('2-E-Communication'!$T$66="no","",ROUND($I8235,4))</f>
        <v>0.184</v>
      </c>
      <c r="L8235" s="134">
        <f>IF('2-E-Communication'!$T$67="no","",ROUND($I8235,4))</f>
        <v>0.184</v>
      </c>
      <c r="M8235" s="134">
        <f>IF('2-E-Communication'!$T$68="no","",ROUND($I8235,4))</f>
        <v>0.184</v>
      </c>
    </row>
    <row r="8236" spans="9:13" x14ac:dyDescent="0.25">
      <c r="I8236" s="134">
        <f t="shared" ref="I8236:I8299" si="323">I8235+0.001</f>
        <v>0.18500000000000014</v>
      </c>
      <c r="J8236" s="134">
        <f>IF('2-E-Communication'!$T$65="no","",ROUND($I8236,4))</f>
        <v>0.185</v>
      </c>
      <c r="K8236" s="134">
        <f>IF('2-E-Communication'!$T$66="no","",ROUND($I8236,4))</f>
        <v>0.185</v>
      </c>
      <c r="L8236" s="134">
        <f>IF('2-E-Communication'!$T$67="no","",ROUND($I8236,4))</f>
        <v>0.185</v>
      </c>
      <c r="M8236" s="134">
        <f>IF('2-E-Communication'!$T$68="no","",ROUND($I8236,4))</f>
        <v>0.185</v>
      </c>
    </row>
    <row r="8237" spans="9:13" x14ac:dyDescent="0.25">
      <c r="I8237" s="134">
        <f t="shared" si="323"/>
        <v>0.18600000000000014</v>
      </c>
      <c r="J8237" s="134">
        <f>IF('2-E-Communication'!$T$65="no","",ROUND($I8237,4))</f>
        <v>0.186</v>
      </c>
      <c r="K8237" s="134">
        <f>IF('2-E-Communication'!$T$66="no","",ROUND($I8237,4))</f>
        <v>0.186</v>
      </c>
      <c r="L8237" s="134">
        <f>IF('2-E-Communication'!$T$67="no","",ROUND($I8237,4))</f>
        <v>0.186</v>
      </c>
      <c r="M8237" s="134">
        <f>IF('2-E-Communication'!$T$68="no","",ROUND($I8237,4))</f>
        <v>0.186</v>
      </c>
    </row>
    <row r="8238" spans="9:13" x14ac:dyDescent="0.25">
      <c r="I8238" s="134">
        <f t="shared" si="323"/>
        <v>0.18700000000000014</v>
      </c>
      <c r="J8238" s="134">
        <f>IF('2-E-Communication'!$T$65="no","",ROUND($I8238,4))</f>
        <v>0.187</v>
      </c>
      <c r="K8238" s="134">
        <f>IF('2-E-Communication'!$T$66="no","",ROUND($I8238,4))</f>
        <v>0.187</v>
      </c>
      <c r="L8238" s="134">
        <f>IF('2-E-Communication'!$T$67="no","",ROUND($I8238,4))</f>
        <v>0.187</v>
      </c>
      <c r="M8238" s="134">
        <f>IF('2-E-Communication'!$T$68="no","",ROUND($I8238,4))</f>
        <v>0.187</v>
      </c>
    </row>
    <row r="8239" spans="9:13" x14ac:dyDescent="0.25">
      <c r="I8239" s="134">
        <f t="shared" si="323"/>
        <v>0.18800000000000014</v>
      </c>
      <c r="J8239" s="134">
        <f>IF('2-E-Communication'!$T$65="no","",ROUND($I8239,4))</f>
        <v>0.188</v>
      </c>
      <c r="K8239" s="134">
        <f>IF('2-E-Communication'!$T$66="no","",ROUND($I8239,4))</f>
        <v>0.188</v>
      </c>
      <c r="L8239" s="134">
        <f>IF('2-E-Communication'!$T$67="no","",ROUND($I8239,4))</f>
        <v>0.188</v>
      </c>
      <c r="M8239" s="134">
        <f>IF('2-E-Communication'!$T$68="no","",ROUND($I8239,4))</f>
        <v>0.188</v>
      </c>
    </row>
    <row r="8240" spans="9:13" x14ac:dyDescent="0.25">
      <c r="I8240" s="134">
        <f t="shared" si="323"/>
        <v>0.18900000000000014</v>
      </c>
      <c r="J8240" s="134">
        <f>IF('2-E-Communication'!$T$65="no","",ROUND($I8240,4))</f>
        <v>0.189</v>
      </c>
      <c r="K8240" s="134">
        <f>IF('2-E-Communication'!$T$66="no","",ROUND($I8240,4))</f>
        <v>0.189</v>
      </c>
      <c r="L8240" s="134">
        <f>IF('2-E-Communication'!$T$67="no","",ROUND($I8240,4))</f>
        <v>0.189</v>
      </c>
      <c r="M8240" s="134">
        <f>IF('2-E-Communication'!$T$68="no","",ROUND($I8240,4))</f>
        <v>0.189</v>
      </c>
    </row>
    <row r="8241" spans="9:13" x14ac:dyDescent="0.25">
      <c r="I8241" s="134">
        <f t="shared" si="323"/>
        <v>0.19000000000000014</v>
      </c>
      <c r="J8241" s="134">
        <f>IF('2-E-Communication'!$T$65="no","",ROUND($I8241,4))</f>
        <v>0.19</v>
      </c>
      <c r="K8241" s="134">
        <f>IF('2-E-Communication'!$T$66="no","",ROUND($I8241,4))</f>
        <v>0.19</v>
      </c>
      <c r="L8241" s="134">
        <f>IF('2-E-Communication'!$T$67="no","",ROUND($I8241,4))</f>
        <v>0.19</v>
      </c>
      <c r="M8241" s="134">
        <f>IF('2-E-Communication'!$T$68="no","",ROUND($I8241,4))</f>
        <v>0.19</v>
      </c>
    </row>
    <row r="8242" spans="9:13" x14ac:dyDescent="0.25">
      <c r="I8242" s="134">
        <f t="shared" si="323"/>
        <v>0.19100000000000014</v>
      </c>
      <c r="J8242" s="134">
        <f>IF('2-E-Communication'!$T$65="no","",ROUND($I8242,4))</f>
        <v>0.191</v>
      </c>
      <c r="K8242" s="134">
        <f>IF('2-E-Communication'!$T$66="no","",ROUND($I8242,4))</f>
        <v>0.191</v>
      </c>
      <c r="L8242" s="134">
        <f>IF('2-E-Communication'!$T$67="no","",ROUND($I8242,4))</f>
        <v>0.191</v>
      </c>
      <c r="M8242" s="134">
        <f>IF('2-E-Communication'!$T$68="no","",ROUND($I8242,4))</f>
        <v>0.191</v>
      </c>
    </row>
    <row r="8243" spans="9:13" x14ac:dyDescent="0.25">
      <c r="I8243" s="134">
        <f t="shared" si="323"/>
        <v>0.19200000000000014</v>
      </c>
      <c r="J8243" s="134">
        <f>IF('2-E-Communication'!$T$65="no","",ROUND($I8243,4))</f>
        <v>0.192</v>
      </c>
      <c r="K8243" s="134">
        <f>IF('2-E-Communication'!$T$66="no","",ROUND($I8243,4))</f>
        <v>0.192</v>
      </c>
      <c r="L8243" s="134">
        <f>IF('2-E-Communication'!$T$67="no","",ROUND($I8243,4))</f>
        <v>0.192</v>
      </c>
      <c r="M8243" s="134">
        <f>IF('2-E-Communication'!$T$68="no","",ROUND($I8243,4))</f>
        <v>0.192</v>
      </c>
    </row>
    <row r="8244" spans="9:13" x14ac:dyDescent="0.25">
      <c r="I8244" s="134">
        <f t="shared" si="323"/>
        <v>0.19300000000000014</v>
      </c>
      <c r="J8244" s="134">
        <f>IF('2-E-Communication'!$T$65="no","",ROUND($I8244,4))</f>
        <v>0.193</v>
      </c>
      <c r="K8244" s="134">
        <f>IF('2-E-Communication'!$T$66="no","",ROUND($I8244,4))</f>
        <v>0.193</v>
      </c>
      <c r="L8244" s="134">
        <f>IF('2-E-Communication'!$T$67="no","",ROUND($I8244,4))</f>
        <v>0.193</v>
      </c>
      <c r="M8244" s="134">
        <f>IF('2-E-Communication'!$T$68="no","",ROUND($I8244,4))</f>
        <v>0.193</v>
      </c>
    </row>
    <row r="8245" spans="9:13" x14ac:dyDescent="0.25">
      <c r="I8245" s="134">
        <f t="shared" si="323"/>
        <v>0.19400000000000014</v>
      </c>
      <c r="J8245" s="134">
        <f>IF('2-E-Communication'!$T$65="no","",ROUND($I8245,4))</f>
        <v>0.19400000000000001</v>
      </c>
      <c r="K8245" s="134">
        <f>IF('2-E-Communication'!$T$66="no","",ROUND($I8245,4))</f>
        <v>0.19400000000000001</v>
      </c>
      <c r="L8245" s="134">
        <f>IF('2-E-Communication'!$T$67="no","",ROUND($I8245,4))</f>
        <v>0.19400000000000001</v>
      </c>
      <c r="M8245" s="134">
        <f>IF('2-E-Communication'!$T$68="no","",ROUND($I8245,4))</f>
        <v>0.19400000000000001</v>
      </c>
    </row>
    <row r="8246" spans="9:13" x14ac:dyDescent="0.25">
      <c r="I8246" s="134">
        <f t="shared" si="323"/>
        <v>0.19500000000000015</v>
      </c>
      <c r="J8246" s="134">
        <f>IF('2-E-Communication'!$T$65="no","",ROUND($I8246,4))</f>
        <v>0.19500000000000001</v>
      </c>
      <c r="K8246" s="134">
        <f>IF('2-E-Communication'!$T$66="no","",ROUND($I8246,4))</f>
        <v>0.19500000000000001</v>
      </c>
      <c r="L8246" s="134">
        <f>IF('2-E-Communication'!$T$67="no","",ROUND($I8246,4))</f>
        <v>0.19500000000000001</v>
      </c>
      <c r="M8246" s="134">
        <f>IF('2-E-Communication'!$T$68="no","",ROUND($I8246,4))</f>
        <v>0.19500000000000001</v>
      </c>
    </row>
    <row r="8247" spans="9:13" x14ac:dyDescent="0.25">
      <c r="I8247" s="134">
        <f t="shared" si="323"/>
        <v>0.19600000000000015</v>
      </c>
      <c r="J8247" s="134">
        <f>IF('2-E-Communication'!$T$65="no","",ROUND($I8247,4))</f>
        <v>0.19600000000000001</v>
      </c>
      <c r="K8247" s="134">
        <f>IF('2-E-Communication'!$T$66="no","",ROUND($I8247,4))</f>
        <v>0.19600000000000001</v>
      </c>
      <c r="L8247" s="134">
        <f>IF('2-E-Communication'!$T$67="no","",ROUND($I8247,4))</f>
        <v>0.19600000000000001</v>
      </c>
      <c r="M8247" s="134">
        <f>IF('2-E-Communication'!$T$68="no","",ROUND($I8247,4))</f>
        <v>0.19600000000000001</v>
      </c>
    </row>
    <row r="8248" spans="9:13" x14ac:dyDescent="0.25">
      <c r="I8248" s="134">
        <f t="shared" si="323"/>
        <v>0.19700000000000015</v>
      </c>
      <c r="J8248" s="134">
        <f>IF('2-E-Communication'!$T$65="no","",ROUND($I8248,4))</f>
        <v>0.19700000000000001</v>
      </c>
      <c r="K8248" s="134">
        <f>IF('2-E-Communication'!$T$66="no","",ROUND($I8248,4))</f>
        <v>0.19700000000000001</v>
      </c>
      <c r="L8248" s="134">
        <f>IF('2-E-Communication'!$T$67="no","",ROUND($I8248,4))</f>
        <v>0.19700000000000001</v>
      </c>
      <c r="M8248" s="134">
        <f>IF('2-E-Communication'!$T$68="no","",ROUND($I8248,4))</f>
        <v>0.19700000000000001</v>
      </c>
    </row>
    <row r="8249" spans="9:13" x14ac:dyDescent="0.25">
      <c r="I8249" s="134">
        <f t="shared" si="323"/>
        <v>0.19800000000000015</v>
      </c>
      <c r="J8249" s="134">
        <f>IF('2-E-Communication'!$T$65="no","",ROUND($I8249,4))</f>
        <v>0.19800000000000001</v>
      </c>
      <c r="K8249" s="134">
        <f>IF('2-E-Communication'!$T$66="no","",ROUND($I8249,4))</f>
        <v>0.19800000000000001</v>
      </c>
      <c r="L8249" s="134">
        <f>IF('2-E-Communication'!$T$67="no","",ROUND($I8249,4))</f>
        <v>0.19800000000000001</v>
      </c>
      <c r="M8249" s="134">
        <f>IF('2-E-Communication'!$T$68="no","",ROUND($I8249,4))</f>
        <v>0.19800000000000001</v>
      </c>
    </row>
    <row r="8250" spans="9:13" x14ac:dyDescent="0.25">
      <c r="I8250" s="134">
        <f t="shared" si="323"/>
        <v>0.19900000000000015</v>
      </c>
      <c r="J8250" s="134">
        <f>IF('2-E-Communication'!$T$65="no","",ROUND($I8250,4))</f>
        <v>0.19900000000000001</v>
      </c>
      <c r="K8250" s="134">
        <f>IF('2-E-Communication'!$T$66="no","",ROUND($I8250,4))</f>
        <v>0.19900000000000001</v>
      </c>
      <c r="L8250" s="134">
        <f>IF('2-E-Communication'!$T$67="no","",ROUND($I8250,4))</f>
        <v>0.19900000000000001</v>
      </c>
      <c r="M8250" s="134">
        <f>IF('2-E-Communication'!$T$68="no","",ROUND($I8250,4))</f>
        <v>0.19900000000000001</v>
      </c>
    </row>
    <row r="8251" spans="9:13" x14ac:dyDescent="0.25">
      <c r="I8251" s="134">
        <f t="shared" si="323"/>
        <v>0.20000000000000015</v>
      </c>
      <c r="J8251" s="134">
        <f>IF('2-E-Communication'!$T$65="no","",ROUND($I8251,4))</f>
        <v>0.2</v>
      </c>
      <c r="K8251" s="134">
        <f>IF('2-E-Communication'!$T$66="no","",ROUND($I8251,4))</f>
        <v>0.2</v>
      </c>
      <c r="L8251" s="134">
        <f>IF('2-E-Communication'!$T$67="no","",ROUND($I8251,4))</f>
        <v>0.2</v>
      </c>
      <c r="M8251" s="134">
        <f>IF('2-E-Communication'!$T$68="no","",ROUND($I8251,4))</f>
        <v>0.2</v>
      </c>
    </row>
    <row r="8252" spans="9:13" x14ac:dyDescent="0.25">
      <c r="I8252" s="134">
        <f t="shared" si="323"/>
        <v>0.20100000000000015</v>
      </c>
      <c r="J8252" s="134">
        <f>IF('2-E-Communication'!$T$65="no","",ROUND($I8252,4))</f>
        <v>0.20100000000000001</v>
      </c>
      <c r="K8252" s="134">
        <f>IF('2-E-Communication'!$T$66="no","",ROUND($I8252,4))</f>
        <v>0.20100000000000001</v>
      </c>
      <c r="L8252" s="134">
        <f>IF('2-E-Communication'!$T$67="no","",ROUND($I8252,4))</f>
        <v>0.20100000000000001</v>
      </c>
      <c r="M8252" s="134">
        <f>IF('2-E-Communication'!$T$68="no","",ROUND($I8252,4))</f>
        <v>0.20100000000000001</v>
      </c>
    </row>
    <row r="8253" spans="9:13" x14ac:dyDescent="0.25">
      <c r="I8253" s="134">
        <f t="shared" si="323"/>
        <v>0.20200000000000015</v>
      </c>
      <c r="J8253" s="134">
        <f>IF('2-E-Communication'!$T$65="no","",ROUND($I8253,4))</f>
        <v>0.20200000000000001</v>
      </c>
      <c r="K8253" s="134">
        <f>IF('2-E-Communication'!$T$66="no","",ROUND($I8253,4))</f>
        <v>0.20200000000000001</v>
      </c>
      <c r="L8253" s="134">
        <f>IF('2-E-Communication'!$T$67="no","",ROUND($I8253,4))</f>
        <v>0.20200000000000001</v>
      </c>
      <c r="M8253" s="134">
        <f>IF('2-E-Communication'!$T$68="no","",ROUND($I8253,4))</f>
        <v>0.20200000000000001</v>
      </c>
    </row>
    <row r="8254" spans="9:13" x14ac:dyDescent="0.25">
      <c r="I8254" s="134">
        <f t="shared" si="323"/>
        <v>0.20300000000000015</v>
      </c>
      <c r="J8254" s="134">
        <f>IF('2-E-Communication'!$T$65="no","",ROUND($I8254,4))</f>
        <v>0.20300000000000001</v>
      </c>
      <c r="K8254" s="134">
        <f>IF('2-E-Communication'!$T$66="no","",ROUND($I8254,4))</f>
        <v>0.20300000000000001</v>
      </c>
      <c r="L8254" s="134">
        <f>IF('2-E-Communication'!$T$67="no","",ROUND($I8254,4))</f>
        <v>0.20300000000000001</v>
      </c>
      <c r="M8254" s="134">
        <f>IF('2-E-Communication'!$T$68="no","",ROUND($I8254,4))</f>
        <v>0.20300000000000001</v>
      </c>
    </row>
    <row r="8255" spans="9:13" x14ac:dyDescent="0.25">
      <c r="I8255" s="134">
        <f t="shared" si="323"/>
        <v>0.20400000000000015</v>
      </c>
      <c r="J8255" s="134">
        <f>IF('2-E-Communication'!$T$65="no","",ROUND($I8255,4))</f>
        <v>0.20399999999999999</v>
      </c>
      <c r="K8255" s="134">
        <f>IF('2-E-Communication'!$T$66="no","",ROUND($I8255,4))</f>
        <v>0.20399999999999999</v>
      </c>
      <c r="L8255" s="134">
        <f>IF('2-E-Communication'!$T$67="no","",ROUND($I8255,4))</f>
        <v>0.20399999999999999</v>
      </c>
      <c r="M8255" s="134">
        <f>IF('2-E-Communication'!$T$68="no","",ROUND($I8255,4))</f>
        <v>0.20399999999999999</v>
      </c>
    </row>
    <row r="8256" spans="9:13" x14ac:dyDescent="0.25">
      <c r="I8256" s="134">
        <f t="shared" si="323"/>
        <v>0.20500000000000015</v>
      </c>
      <c r="J8256" s="134">
        <f>IF('2-E-Communication'!$T$65="no","",ROUND($I8256,4))</f>
        <v>0.20499999999999999</v>
      </c>
      <c r="K8256" s="134">
        <f>IF('2-E-Communication'!$T$66="no","",ROUND($I8256,4))</f>
        <v>0.20499999999999999</v>
      </c>
      <c r="L8256" s="134">
        <f>IF('2-E-Communication'!$T$67="no","",ROUND($I8256,4))</f>
        <v>0.20499999999999999</v>
      </c>
      <c r="M8256" s="134">
        <f>IF('2-E-Communication'!$T$68="no","",ROUND($I8256,4))</f>
        <v>0.20499999999999999</v>
      </c>
    </row>
    <row r="8257" spans="9:13" x14ac:dyDescent="0.25">
      <c r="I8257" s="134">
        <f t="shared" si="323"/>
        <v>0.20600000000000016</v>
      </c>
      <c r="J8257" s="134">
        <f>IF('2-E-Communication'!$T$65="no","",ROUND($I8257,4))</f>
        <v>0.20599999999999999</v>
      </c>
      <c r="K8257" s="134">
        <f>IF('2-E-Communication'!$T$66="no","",ROUND($I8257,4))</f>
        <v>0.20599999999999999</v>
      </c>
      <c r="L8257" s="134">
        <f>IF('2-E-Communication'!$T$67="no","",ROUND($I8257,4))</f>
        <v>0.20599999999999999</v>
      </c>
      <c r="M8257" s="134">
        <f>IF('2-E-Communication'!$T$68="no","",ROUND($I8257,4))</f>
        <v>0.20599999999999999</v>
      </c>
    </row>
    <row r="8258" spans="9:13" x14ac:dyDescent="0.25">
      <c r="I8258" s="134">
        <f t="shared" si="323"/>
        <v>0.20700000000000016</v>
      </c>
      <c r="J8258" s="134">
        <f>IF('2-E-Communication'!$T$65="no","",ROUND($I8258,4))</f>
        <v>0.20699999999999999</v>
      </c>
      <c r="K8258" s="134">
        <f>IF('2-E-Communication'!$T$66="no","",ROUND($I8258,4))</f>
        <v>0.20699999999999999</v>
      </c>
      <c r="L8258" s="134">
        <f>IF('2-E-Communication'!$T$67="no","",ROUND($I8258,4))</f>
        <v>0.20699999999999999</v>
      </c>
      <c r="M8258" s="134">
        <f>IF('2-E-Communication'!$T$68="no","",ROUND($I8258,4))</f>
        <v>0.20699999999999999</v>
      </c>
    </row>
    <row r="8259" spans="9:13" x14ac:dyDescent="0.25">
      <c r="I8259" s="134">
        <f t="shared" si="323"/>
        <v>0.20800000000000016</v>
      </c>
      <c r="J8259" s="134">
        <f>IF('2-E-Communication'!$T$65="no","",ROUND($I8259,4))</f>
        <v>0.20799999999999999</v>
      </c>
      <c r="K8259" s="134">
        <f>IF('2-E-Communication'!$T$66="no","",ROUND($I8259,4))</f>
        <v>0.20799999999999999</v>
      </c>
      <c r="L8259" s="134">
        <f>IF('2-E-Communication'!$T$67="no","",ROUND($I8259,4))</f>
        <v>0.20799999999999999</v>
      </c>
      <c r="M8259" s="134">
        <f>IF('2-E-Communication'!$T$68="no","",ROUND($I8259,4))</f>
        <v>0.20799999999999999</v>
      </c>
    </row>
    <row r="8260" spans="9:13" x14ac:dyDescent="0.25">
      <c r="I8260" s="134">
        <f t="shared" si="323"/>
        <v>0.20900000000000016</v>
      </c>
      <c r="J8260" s="134">
        <f>IF('2-E-Communication'!$T$65="no","",ROUND($I8260,4))</f>
        <v>0.20899999999999999</v>
      </c>
      <c r="K8260" s="134">
        <f>IF('2-E-Communication'!$T$66="no","",ROUND($I8260,4))</f>
        <v>0.20899999999999999</v>
      </c>
      <c r="L8260" s="134">
        <f>IF('2-E-Communication'!$T$67="no","",ROUND($I8260,4))</f>
        <v>0.20899999999999999</v>
      </c>
      <c r="M8260" s="134">
        <f>IF('2-E-Communication'!$T$68="no","",ROUND($I8260,4))</f>
        <v>0.20899999999999999</v>
      </c>
    </row>
    <row r="8261" spans="9:13" x14ac:dyDescent="0.25">
      <c r="I8261" s="134">
        <f t="shared" si="323"/>
        <v>0.21000000000000016</v>
      </c>
      <c r="J8261" s="134">
        <f>IF('2-E-Communication'!$T$65="no","",ROUND($I8261,4))</f>
        <v>0.21</v>
      </c>
      <c r="K8261" s="134">
        <f>IF('2-E-Communication'!$T$66="no","",ROUND($I8261,4))</f>
        <v>0.21</v>
      </c>
      <c r="L8261" s="134">
        <f>IF('2-E-Communication'!$T$67="no","",ROUND($I8261,4))</f>
        <v>0.21</v>
      </c>
      <c r="M8261" s="134">
        <f>IF('2-E-Communication'!$T$68="no","",ROUND($I8261,4))</f>
        <v>0.21</v>
      </c>
    </row>
    <row r="8262" spans="9:13" x14ac:dyDescent="0.25">
      <c r="I8262" s="134">
        <f t="shared" si="323"/>
        <v>0.21100000000000016</v>
      </c>
      <c r="J8262" s="134">
        <f>IF('2-E-Communication'!$T$65="no","",ROUND($I8262,4))</f>
        <v>0.21099999999999999</v>
      </c>
      <c r="K8262" s="134">
        <f>IF('2-E-Communication'!$T$66="no","",ROUND($I8262,4))</f>
        <v>0.21099999999999999</v>
      </c>
      <c r="L8262" s="134">
        <f>IF('2-E-Communication'!$T$67="no","",ROUND($I8262,4))</f>
        <v>0.21099999999999999</v>
      </c>
      <c r="M8262" s="134">
        <f>IF('2-E-Communication'!$T$68="no","",ROUND($I8262,4))</f>
        <v>0.21099999999999999</v>
      </c>
    </row>
    <row r="8263" spans="9:13" x14ac:dyDescent="0.25">
      <c r="I8263" s="134">
        <f t="shared" si="323"/>
        <v>0.21200000000000016</v>
      </c>
      <c r="J8263" s="134">
        <f>IF('2-E-Communication'!$T$65="no","",ROUND($I8263,4))</f>
        <v>0.21199999999999999</v>
      </c>
      <c r="K8263" s="134">
        <f>IF('2-E-Communication'!$T$66="no","",ROUND($I8263,4))</f>
        <v>0.21199999999999999</v>
      </c>
      <c r="L8263" s="134">
        <f>IF('2-E-Communication'!$T$67="no","",ROUND($I8263,4))</f>
        <v>0.21199999999999999</v>
      </c>
      <c r="M8263" s="134">
        <f>IF('2-E-Communication'!$T$68="no","",ROUND($I8263,4))</f>
        <v>0.21199999999999999</v>
      </c>
    </row>
    <row r="8264" spans="9:13" x14ac:dyDescent="0.25">
      <c r="I8264" s="134">
        <f t="shared" si="323"/>
        <v>0.21300000000000016</v>
      </c>
      <c r="J8264" s="134">
        <f>IF('2-E-Communication'!$T$65="no","",ROUND($I8264,4))</f>
        <v>0.21299999999999999</v>
      </c>
      <c r="K8264" s="134">
        <f>IF('2-E-Communication'!$T$66="no","",ROUND($I8264,4))</f>
        <v>0.21299999999999999</v>
      </c>
      <c r="L8264" s="134">
        <f>IF('2-E-Communication'!$T$67="no","",ROUND($I8264,4))</f>
        <v>0.21299999999999999</v>
      </c>
      <c r="M8264" s="134">
        <f>IF('2-E-Communication'!$T$68="no","",ROUND($I8264,4))</f>
        <v>0.21299999999999999</v>
      </c>
    </row>
    <row r="8265" spans="9:13" x14ac:dyDescent="0.25">
      <c r="I8265" s="134">
        <f t="shared" si="323"/>
        <v>0.21400000000000016</v>
      </c>
      <c r="J8265" s="134">
        <f>IF('2-E-Communication'!$T$65="no","",ROUND($I8265,4))</f>
        <v>0.214</v>
      </c>
      <c r="K8265" s="134">
        <f>IF('2-E-Communication'!$T$66="no","",ROUND($I8265,4))</f>
        <v>0.214</v>
      </c>
      <c r="L8265" s="134">
        <f>IF('2-E-Communication'!$T$67="no","",ROUND($I8265,4))</f>
        <v>0.214</v>
      </c>
      <c r="M8265" s="134">
        <f>IF('2-E-Communication'!$T$68="no","",ROUND($I8265,4))</f>
        <v>0.214</v>
      </c>
    </row>
    <row r="8266" spans="9:13" x14ac:dyDescent="0.25">
      <c r="I8266" s="134">
        <f t="shared" si="323"/>
        <v>0.21500000000000016</v>
      </c>
      <c r="J8266" s="134">
        <f>IF('2-E-Communication'!$T$65="no","",ROUND($I8266,4))</f>
        <v>0.215</v>
      </c>
      <c r="K8266" s="134">
        <f>IF('2-E-Communication'!$T$66="no","",ROUND($I8266,4))</f>
        <v>0.215</v>
      </c>
      <c r="L8266" s="134">
        <f>IF('2-E-Communication'!$T$67="no","",ROUND($I8266,4))</f>
        <v>0.215</v>
      </c>
      <c r="M8266" s="134">
        <f>IF('2-E-Communication'!$T$68="no","",ROUND($I8266,4))</f>
        <v>0.215</v>
      </c>
    </row>
    <row r="8267" spans="9:13" x14ac:dyDescent="0.25">
      <c r="I8267" s="134">
        <f t="shared" si="323"/>
        <v>0.21600000000000016</v>
      </c>
      <c r="J8267" s="134">
        <f>IF('2-E-Communication'!$T$65="no","",ROUND($I8267,4))</f>
        <v>0.216</v>
      </c>
      <c r="K8267" s="134">
        <f>IF('2-E-Communication'!$T$66="no","",ROUND($I8267,4))</f>
        <v>0.216</v>
      </c>
      <c r="L8267" s="134">
        <f>IF('2-E-Communication'!$T$67="no","",ROUND($I8267,4))</f>
        <v>0.216</v>
      </c>
      <c r="M8267" s="134">
        <f>IF('2-E-Communication'!$T$68="no","",ROUND($I8267,4))</f>
        <v>0.216</v>
      </c>
    </row>
    <row r="8268" spans="9:13" x14ac:dyDescent="0.25">
      <c r="I8268" s="134">
        <f t="shared" si="323"/>
        <v>0.21700000000000016</v>
      </c>
      <c r="J8268" s="134">
        <f>IF('2-E-Communication'!$T$65="no","",ROUND($I8268,4))</f>
        <v>0.217</v>
      </c>
      <c r="K8268" s="134">
        <f>IF('2-E-Communication'!$T$66="no","",ROUND($I8268,4))</f>
        <v>0.217</v>
      </c>
      <c r="L8268" s="134">
        <f>IF('2-E-Communication'!$T$67="no","",ROUND($I8268,4))</f>
        <v>0.217</v>
      </c>
      <c r="M8268" s="134">
        <f>IF('2-E-Communication'!$T$68="no","",ROUND($I8268,4))</f>
        <v>0.217</v>
      </c>
    </row>
    <row r="8269" spans="9:13" x14ac:dyDescent="0.25">
      <c r="I8269" s="134">
        <f t="shared" si="323"/>
        <v>0.21800000000000017</v>
      </c>
      <c r="J8269" s="134">
        <f>IF('2-E-Communication'!$T$65="no","",ROUND($I8269,4))</f>
        <v>0.218</v>
      </c>
      <c r="K8269" s="134">
        <f>IF('2-E-Communication'!$T$66="no","",ROUND($I8269,4))</f>
        <v>0.218</v>
      </c>
      <c r="L8269" s="134">
        <f>IF('2-E-Communication'!$T$67="no","",ROUND($I8269,4))</f>
        <v>0.218</v>
      </c>
      <c r="M8269" s="134">
        <f>IF('2-E-Communication'!$T$68="no","",ROUND($I8269,4))</f>
        <v>0.218</v>
      </c>
    </row>
    <row r="8270" spans="9:13" x14ac:dyDescent="0.25">
      <c r="I8270" s="134">
        <f t="shared" si="323"/>
        <v>0.21900000000000017</v>
      </c>
      <c r="J8270" s="134">
        <f>IF('2-E-Communication'!$T$65="no","",ROUND($I8270,4))</f>
        <v>0.219</v>
      </c>
      <c r="K8270" s="134">
        <f>IF('2-E-Communication'!$T$66="no","",ROUND($I8270,4))</f>
        <v>0.219</v>
      </c>
      <c r="L8270" s="134">
        <f>IF('2-E-Communication'!$T$67="no","",ROUND($I8270,4))</f>
        <v>0.219</v>
      </c>
      <c r="M8270" s="134">
        <f>IF('2-E-Communication'!$T$68="no","",ROUND($I8270,4))</f>
        <v>0.219</v>
      </c>
    </row>
    <row r="8271" spans="9:13" x14ac:dyDescent="0.25">
      <c r="I8271" s="134">
        <f t="shared" si="323"/>
        <v>0.22000000000000017</v>
      </c>
      <c r="J8271" s="134">
        <f>IF('2-E-Communication'!$T$65="no","",ROUND($I8271,4))</f>
        <v>0.22</v>
      </c>
      <c r="K8271" s="134">
        <f>IF('2-E-Communication'!$T$66="no","",ROUND($I8271,4))</f>
        <v>0.22</v>
      </c>
      <c r="L8271" s="134">
        <f>IF('2-E-Communication'!$T$67="no","",ROUND($I8271,4))</f>
        <v>0.22</v>
      </c>
      <c r="M8271" s="134">
        <f>IF('2-E-Communication'!$T$68="no","",ROUND($I8271,4))</f>
        <v>0.22</v>
      </c>
    </row>
    <row r="8272" spans="9:13" x14ac:dyDescent="0.25">
      <c r="I8272" s="134">
        <f t="shared" si="323"/>
        <v>0.22100000000000017</v>
      </c>
      <c r="J8272" s="134">
        <f>IF('2-E-Communication'!$T$65="no","",ROUND($I8272,4))</f>
        <v>0.221</v>
      </c>
      <c r="K8272" s="134">
        <f>IF('2-E-Communication'!$T$66="no","",ROUND($I8272,4))</f>
        <v>0.221</v>
      </c>
      <c r="L8272" s="134">
        <f>IF('2-E-Communication'!$T$67="no","",ROUND($I8272,4))</f>
        <v>0.221</v>
      </c>
      <c r="M8272" s="134">
        <f>IF('2-E-Communication'!$T$68="no","",ROUND($I8272,4))</f>
        <v>0.221</v>
      </c>
    </row>
    <row r="8273" spans="9:13" x14ac:dyDescent="0.25">
      <c r="I8273" s="134">
        <f t="shared" si="323"/>
        <v>0.22200000000000017</v>
      </c>
      <c r="J8273" s="134">
        <f>IF('2-E-Communication'!$T$65="no","",ROUND($I8273,4))</f>
        <v>0.222</v>
      </c>
      <c r="K8273" s="134">
        <f>IF('2-E-Communication'!$T$66="no","",ROUND($I8273,4))</f>
        <v>0.222</v>
      </c>
      <c r="L8273" s="134">
        <f>IF('2-E-Communication'!$T$67="no","",ROUND($I8273,4))</f>
        <v>0.222</v>
      </c>
      <c r="M8273" s="134">
        <f>IF('2-E-Communication'!$T$68="no","",ROUND($I8273,4))</f>
        <v>0.222</v>
      </c>
    </row>
    <row r="8274" spans="9:13" x14ac:dyDescent="0.25">
      <c r="I8274" s="134">
        <f t="shared" si="323"/>
        <v>0.22300000000000017</v>
      </c>
      <c r="J8274" s="134">
        <f>IF('2-E-Communication'!$T$65="no","",ROUND($I8274,4))</f>
        <v>0.223</v>
      </c>
      <c r="K8274" s="134">
        <f>IF('2-E-Communication'!$T$66="no","",ROUND($I8274,4))</f>
        <v>0.223</v>
      </c>
      <c r="L8274" s="134">
        <f>IF('2-E-Communication'!$T$67="no","",ROUND($I8274,4))</f>
        <v>0.223</v>
      </c>
      <c r="M8274" s="134">
        <f>IF('2-E-Communication'!$T$68="no","",ROUND($I8274,4))</f>
        <v>0.223</v>
      </c>
    </row>
    <row r="8275" spans="9:13" x14ac:dyDescent="0.25">
      <c r="I8275" s="134">
        <f t="shared" si="323"/>
        <v>0.22400000000000017</v>
      </c>
      <c r="J8275" s="134">
        <f>IF('2-E-Communication'!$T$65="no","",ROUND($I8275,4))</f>
        <v>0.224</v>
      </c>
      <c r="K8275" s="134">
        <f>IF('2-E-Communication'!$T$66="no","",ROUND($I8275,4))</f>
        <v>0.224</v>
      </c>
      <c r="L8275" s="134">
        <f>IF('2-E-Communication'!$T$67="no","",ROUND($I8275,4))</f>
        <v>0.224</v>
      </c>
      <c r="M8275" s="134">
        <f>IF('2-E-Communication'!$T$68="no","",ROUND($I8275,4))</f>
        <v>0.224</v>
      </c>
    </row>
    <row r="8276" spans="9:13" x14ac:dyDescent="0.25">
      <c r="I8276" s="134">
        <f t="shared" si="323"/>
        <v>0.22500000000000017</v>
      </c>
      <c r="J8276" s="134">
        <f>IF('2-E-Communication'!$T$65="no","",ROUND($I8276,4))</f>
        <v>0.22500000000000001</v>
      </c>
      <c r="K8276" s="134">
        <f>IF('2-E-Communication'!$T$66="no","",ROUND($I8276,4))</f>
        <v>0.22500000000000001</v>
      </c>
      <c r="L8276" s="134">
        <f>IF('2-E-Communication'!$T$67="no","",ROUND($I8276,4))</f>
        <v>0.22500000000000001</v>
      </c>
      <c r="M8276" s="134">
        <f>IF('2-E-Communication'!$T$68="no","",ROUND($I8276,4))</f>
        <v>0.22500000000000001</v>
      </c>
    </row>
    <row r="8277" spans="9:13" x14ac:dyDescent="0.25">
      <c r="I8277" s="134">
        <f t="shared" si="323"/>
        <v>0.22600000000000017</v>
      </c>
      <c r="J8277" s="134">
        <f>IF('2-E-Communication'!$T$65="no","",ROUND($I8277,4))</f>
        <v>0.22600000000000001</v>
      </c>
      <c r="K8277" s="134">
        <f>IF('2-E-Communication'!$T$66="no","",ROUND($I8277,4))</f>
        <v>0.22600000000000001</v>
      </c>
      <c r="L8277" s="134">
        <f>IF('2-E-Communication'!$T$67="no","",ROUND($I8277,4))</f>
        <v>0.22600000000000001</v>
      </c>
      <c r="M8277" s="134">
        <f>IF('2-E-Communication'!$T$68="no","",ROUND($I8277,4))</f>
        <v>0.22600000000000001</v>
      </c>
    </row>
    <row r="8278" spans="9:13" x14ac:dyDescent="0.25">
      <c r="I8278" s="134">
        <f t="shared" si="323"/>
        <v>0.22700000000000017</v>
      </c>
      <c r="J8278" s="134">
        <f>IF('2-E-Communication'!$T$65="no","",ROUND($I8278,4))</f>
        <v>0.22700000000000001</v>
      </c>
      <c r="K8278" s="134">
        <f>IF('2-E-Communication'!$T$66="no","",ROUND($I8278,4))</f>
        <v>0.22700000000000001</v>
      </c>
      <c r="L8278" s="134">
        <f>IF('2-E-Communication'!$T$67="no","",ROUND($I8278,4))</f>
        <v>0.22700000000000001</v>
      </c>
      <c r="M8278" s="134">
        <f>IF('2-E-Communication'!$T$68="no","",ROUND($I8278,4))</f>
        <v>0.22700000000000001</v>
      </c>
    </row>
    <row r="8279" spans="9:13" x14ac:dyDescent="0.25">
      <c r="I8279" s="134">
        <f t="shared" si="323"/>
        <v>0.22800000000000017</v>
      </c>
      <c r="J8279" s="134">
        <f>IF('2-E-Communication'!$T$65="no","",ROUND($I8279,4))</f>
        <v>0.22800000000000001</v>
      </c>
      <c r="K8279" s="134">
        <f>IF('2-E-Communication'!$T$66="no","",ROUND($I8279,4))</f>
        <v>0.22800000000000001</v>
      </c>
      <c r="L8279" s="134">
        <f>IF('2-E-Communication'!$T$67="no","",ROUND($I8279,4))</f>
        <v>0.22800000000000001</v>
      </c>
      <c r="M8279" s="134">
        <f>IF('2-E-Communication'!$T$68="no","",ROUND($I8279,4))</f>
        <v>0.22800000000000001</v>
      </c>
    </row>
    <row r="8280" spans="9:13" x14ac:dyDescent="0.25">
      <c r="I8280" s="134">
        <f t="shared" si="323"/>
        <v>0.22900000000000018</v>
      </c>
      <c r="J8280" s="134">
        <f>IF('2-E-Communication'!$T$65="no","",ROUND($I8280,4))</f>
        <v>0.22900000000000001</v>
      </c>
      <c r="K8280" s="134">
        <f>IF('2-E-Communication'!$T$66="no","",ROUND($I8280,4))</f>
        <v>0.22900000000000001</v>
      </c>
      <c r="L8280" s="134">
        <f>IF('2-E-Communication'!$T$67="no","",ROUND($I8280,4))</f>
        <v>0.22900000000000001</v>
      </c>
      <c r="M8280" s="134">
        <f>IF('2-E-Communication'!$T$68="no","",ROUND($I8280,4))</f>
        <v>0.22900000000000001</v>
      </c>
    </row>
    <row r="8281" spans="9:13" x14ac:dyDescent="0.25">
      <c r="I8281" s="134">
        <f t="shared" si="323"/>
        <v>0.23000000000000018</v>
      </c>
      <c r="J8281" s="134">
        <f>IF('2-E-Communication'!$T$65="no","",ROUND($I8281,4))</f>
        <v>0.23</v>
      </c>
      <c r="K8281" s="134">
        <f>IF('2-E-Communication'!$T$66="no","",ROUND($I8281,4))</f>
        <v>0.23</v>
      </c>
      <c r="L8281" s="134">
        <f>IF('2-E-Communication'!$T$67="no","",ROUND($I8281,4))</f>
        <v>0.23</v>
      </c>
      <c r="M8281" s="134">
        <f>IF('2-E-Communication'!$T$68="no","",ROUND($I8281,4))</f>
        <v>0.23</v>
      </c>
    </row>
    <row r="8282" spans="9:13" x14ac:dyDescent="0.25">
      <c r="I8282" s="134">
        <f t="shared" si="323"/>
        <v>0.23100000000000018</v>
      </c>
      <c r="J8282" s="134">
        <f>IF('2-E-Communication'!$T$65="no","",ROUND($I8282,4))</f>
        <v>0.23100000000000001</v>
      </c>
      <c r="K8282" s="134">
        <f>IF('2-E-Communication'!$T$66="no","",ROUND($I8282,4))</f>
        <v>0.23100000000000001</v>
      </c>
      <c r="L8282" s="134">
        <f>IF('2-E-Communication'!$T$67="no","",ROUND($I8282,4))</f>
        <v>0.23100000000000001</v>
      </c>
      <c r="M8282" s="134">
        <f>IF('2-E-Communication'!$T$68="no","",ROUND($I8282,4))</f>
        <v>0.23100000000000001</v>
      </c>
    </row>
    <row r="8283" spans="9:13" x14ac:dyDescent="0.25">
      <c r="I8283" s="134">
        <f t="shared" si="323"/>
        <v>0.23200000000000018</v>
      </c>
      <c r="J8283" s="134">
        <f>IF('2-E-Communication'!$T$65="no","",ROUND($I8283,4))</f>
        <v>0.23200000000000001</v>
      </c>
      <c r="K8283" s="134">
        <f>IF('2-E-Communication'!$T$66="no","",ROUND($I8283,4))</f>
        <v>0.23200000000000001</v>
      </c>
      <c r="L8283" s="134">
        <f>IF('2-E-Communication'!$T$67="no","",ROUND($I8283,4))</f>
        <v>0.23200000000000001</v>
      </c>
      <c r="M8283" s="134">
        <f>IF('2-E-Communication'!$T$68="no","",ROUND($I8283,4))</f>
        <v>0.23200000000000001</v>
      </c>
    </row>
    <row r="8284" spans="9:13" x14ac:dyDescent="0.25">
      <c r="I8284" s="134">
        <f t="shared" si="323"/>
        <v>0.23300000000000018</v>
      </c>
      <c r="J8284" s="134">
        <f>IF('2-E-Communication'!$T$65="no","",ROUND($I8284,4))</f>
        <v>0.23300000000000001</v>
      </c>
      <c r="K8284" s="134">
        <f>IF('2-E-Communication'!$T$66="no","",ROUND($I8284,4))</f>
        <v>0.23300000000000001</v>
      </c>
      <c r="L8284" s="134">
        <f>IF('2-E-Communication'!$T$67="no","",ROUND($I8284,4))</f>
        <v>0.23300000000000001</v>
      </c>
      <c r="M8284" s="134">
        <f>IF('2-E-Communication'!$T$68="no","",ROUND($I8284,4))</f>
        <v>0.23300000000000001</v>
      </c>
    </row>
    <row r="8285" spans="9:13" x14ac:dyDescent="0.25">
      <c r="I8285" s="134">
        <f t="shared" si="323"/>
        <v>0.23400000000000018</v>
      </c>
      <c r="J8285" s="134">
        <f>IF('2-E-Communication'!$T$65="no","",ROUND($I8285,4))</f>
        <v>0.23400000000000001</v>
      </c>
      <c r="K8285" s="134">
        <f>IF('2-E-Communication'!$T$66="no","",ROUND($I8285,4))</f>
        <v>0.23400000000000001</v>
      </c>
      <c r="L8285" s="134">
        <f>IF('2-E-Communication'!$T$67="no","",ROUND($I8285,4))</f>
        <v>0.23400000000000001</v>
      </c>
      <c r="M8285" s="134">
        <f>IF('2-E-Communication'!$T$68="no","",ROUND($I8285,4))</f>
        <v>0.23400000000000001</v>
      </c>
    </row>
    <row r="8286" spans="9:13" x14ac:dyDescent="0.25">
      <c r="I8286" s="134">
        <f t="shared" si="323"/>
        <v>0.23500000000000018</v>
      </c>
      <c r="J8286" s="134">
        <f>IF('2-E-Communication'!$T$65="no","",ROUND($I8286,4))</f>
        <v>0.23499999999999999</v>
      </c>
      <c r="K8286" s="134">
        <f>IF('2-E-Communication'!$T$66="no","",ROUND($I8286,4))</f>
        <v>0.23499999999999999</v>
      </c>
      <c r="L8286" s="134">
        <f>IF('2-E-Communication'!$T$67="no","",ROUND($I8286,4))</f>
        <v>0.23499999999999999</v>
      </c>
      <c r="M8286" s="134">
        <f>IF('2-E-Communication'!$T$68="no","",ROUND($I8286,4))</f>
        <v>0.23499999999999999</v>
      </c>
    </row>
    <row r="8287" spans="9:13" x14ac:dyDescent="0.25">
      <c r="I8287" s="134">
        <f t="shared" si="323"/>
        <v>0.23600000000000018</v>
      </c>
      <c r="J8287" s="134">
        <f>IF('2-E-Communication'!$T$65="no","",ROUND($I8287,4))</f>
        <v>0.23599999999999999</v>
      </c>
      <c r="K8287" s="134">
        <f>IF('2-E-Communication'!$T$66="no","",ROUND($I8287,4))</f>
        <v>0.23599999999999999</v>
      </c>
      <c r="L8287" s="134">
        <f>IF('2-E-Communication'!$T$67="no","",ROUND($I8287,4))</f>
        <v>0.23599999999999999</v>
      </c>
      <c r="M8287" s="134">
        <f>IF('2-E-Communication'!$T$68="no","",ROUND($I8287,4))</f>
        <v>0.23599999999999999</v>
      </c>
    </row>
    <row r="8288" spans="9:13" x14ac:dyDescent="0.25">
      <c r="I8288" s="134">
        <f t="shared" si="323"/>
        <v>0.23700000000000018</v>
      </c>
      <c r="J8288" s="134">
        <f>IF('2-E-Communication'!$T$65="no","",ROUND($I8288,4))</f>
        <v>0.23699999999999999</v>
      </c>
      <c r="K8288" s="134">
        <f>IF('2-E-Communication'!$T$66="no","",ROUND($I8288,4))</f>
        <v>0.23699999999999999</v>
      </c>
      <c r="L8288" s="134">
        <f>IF('2-E-Communication'!$T$67="no","",ROUND($I8288,4))</f>
        <v>0.23699999999999999</v>
      </c>
      <c r="M8288" s="134">
        <f>IF('2-E-Communication'!$T$68="no","",ROUND($I8288,4))</f>
        <v>0.23699999999999999</v>
      </c>
    </row>
    <row r="8289" spans="9:13" x14ac:dyDescent="0.25">
      <c r="I8289" s="134">
        <f t="shared" si="323"/>
        <v>0.23800000000000018</v>
      </c>
      <c r="J8289" s="134">
        <f>IF('2-E-Communication'!$T$65="no","",ROUND($I8289,4))</f>
        <v>0.23799999999999999</v>
      </c>
      <c r="K8289" s="134">
        <f>IF('2-E-Communication'!$T$66="no","",ROUND($I8289,4))</f>
        <v>0.23799999999999999</v>
      </c>
      <c r="L8289" s="134">
        <f>IF('2-E-Communication'!$T$67="no","",ROUND($I8289,4))</f>
        <v>0.23799999999999999</v>
      </c>
      <c r="M8289" s="134">
        <f>IF('2-E-Communication'!$T$68="no","",ROUND($I8289,4))</f>
        <v>0.23799999999999999</v>
      </c>
    </row>
    <row r="8290" spans="9:13" x14ac:dyDescent="0.25">
      <c r="I8290" s="134">
        <f t="shared" si="323"/>
        <v>0.23900000000000018</v>
      </c>
      <c r="J8290" s="134">
        <f>IF('2-E-Communication'!$T$65="no","",ROUND($I8290,4))</f>
        <v>0.23899999999999999</v>
      </c>
      <c r="K8290" s="134">
        <f>IF('2-E-Communication'!$T$66="no","",ROUND($I8290,4))</f>
        <v>0.23899999999999999</v>
      </c>
      <c r="L8290" s="134">
        <f>IF('2-E-Communication'!$T$67="no","",ROUND($I8290,4))</f>
        <v>0.23899999999999999</v>
      </c>
      <c r="M8290" s="134">
        <f>IF('2-E-Communication'!$T$68="no","",ROUND($I8290,4))</f>
        <v>0.23899999999999999</v>
      </c>
    </row>
    <row r="8291" spans="9:13" x14ac:dyDescent="0.25">
      <c r="I8291" s="134">
        <f t="shared" si="323"/>
        <v>0.24000000000000019</v>
      </c>
      <c r="J8291" s="134">
        <f>IF('2-E-Communication'!$T$65="no","",ROUND($I8291,4))</f>
        <v>0.24</v>
      </c>
      <c r="K8291" s="134">
        <f>IF('2-E-Communication'!$T$66="no","",ROUND($I8291,4))</f>
        <v>0.24</v>
      </c>
      <c r="L8291" s="134">
        <f>IF('2-E-Communication'!$T$67="no","",ROUND($I8291,4))</f>
        <v>0.24</v>
      </c>
      <c r="M8291" s="134">
        <f>IF('2-E-Communication'!$T$68="no","",ROUND($I8291,4))</f>
        <v>0.24</v>
      </c>
    </row>
    <row r="8292" spans="9:13" x14ac:dyDescent="0.25">
      <c r="I8292" s="134">
        <f t="shared" si="323"/>
        <v>0.24100000000000019</v>
      </c>
      <c r="J8292" s="134">
        <f>IF('2-E-Communication'!$T$65="no","",ROUND($I8292,4))</f>
        <v>0.24099999999999999</v>
      </c>
      <c r="K8292" s="134">
        <f>IF('2-E-Communication'!$T$66="no","",ROUND($I8292,4))</f>
        <v>0.24099999999999999</v>
      </c>
      <c r="L8292" s="134">
        <f>IF('2-E-Communication'!$T$67="no","",ROUND($I8292,4))</f>
        <v>0.24099999999999999</v>
      </c>
      <c r="M8292" s="134">
        <f>IF('2-E-Communication'!$T$68="no","",ROUND($I8292,4))</f>
        <v>0.24099999999999999</v>
      </c>
    </row>
    <row r="8293" spans="9:13" x14ac:dyDescent="0.25">
      <c r="I8293" s="134">
        <f t="shared" si="323"/>
        <v>0.24200000000000019</v>
      </c>
      <c r="J8293" s="134">
        <f>IF('2-E-Communication'!$T$65="no","",ROUND($I8293,4))</f>
        <v>0.24199999999999999</v>
      </c>
      <c r="K8293" s="134">
        <f>IF('2-E-Communication'!$T$66="no","",ROUND($I8293,4))</f>
        <v>0.24199999999999999</v>
      </c>
      <c r="L8293" s="134">
        <f>IF('2-E-Communication'!$T$67="no","",ROUND($I8293,4))</f>
        <v>0.24199999999999999</v>
      </c>
      <c r="M8293" s="134">
        <f>IF('2-E-Communication'!$T$68="no","",ROUND($I8293,4))</f>
        <v>0.24199999999999999</v>
      </c>
    </row>
    <row r="8294" spans="9:13" x14ac:dyDescent="0.25">
      <c r="I8294" s="134">
        <f t="shared" si="323"/>
        <v>0.24300000000000019</v>
      </c>
      <c r="J8294" s="134">
        <f>IF('2-E-Communication'!$T$65="no","",ROUND($I8294,4))</f>
        <v>0.24299999999999999</v>
      </c>
      <c r="K8294" s="134">
        <f>IF('2-E-Communication'!$T$66="no","",ROUND($I8294,4))</f>
        <v>0.24299999999999999</v>
      </c>
      <c r="L8294" s="134">
        <f>IF('2-E-Communication'!$T$67="no","",ROUND($I8294,4))</f>
        <v>0.24299999999999999</v>
      </c>
      <c r="M8294" s="134">
        <f>IF('2-E-Communication'!$T$68="no","",ROUND($I8294,4))</f>
        <v>0.24299999999999999</v>
      </c>
    </row>
    <row r="8295" spans="9:13" x14ac:dyDescent="0.25">
      <c r="I8295" s="134">
        <f t="shared" si="323"/>
        <v>0.24400000000000019</v>
      </c>
      <c r="J8295" s="134">
        <f>IF('2-E-Communication'!$T$65="no","",ROUND($I8295,4))</f>
        <v>0.24399999999999999</v>
      </c>
      <c r="K8295" s="134">
        <f>IF('2-E-Communication'!$T$66="no","",ROUND($I8295,4))</f>
        <v>0.24399999999999999</v>
      </c>
      <c r="L8295" s="134">
        <f>IF('2-E-Communication'!$T$67="no","",ROUND($I8295,4))</f>
        <v>0.24399999999999999</v>
      </c>
      <c r="M8295" s="134">
        <f>IF('2-E-Communication'!$T$68="no","",ROUND($I8295,4))</f>
        <v>0.24399999999999999</v>
      </c>
    </row>
    <row r="8296" spans="9:13" x14ac:dyDescent="0.25">
      <c r="I8296" s="134">
        <f t="shared" si="323"/>
        <v>0.24500000000000019</v>
      </c>
      <c r="J8296" s="134">
        <f>IF('2-E-Communication'!$T$65="no","",ROUND($I8296,4))</f>
        <v>0.245</v>
      </c>
      <c r="K8296" s="134">
        <f>IF('2-E-Communication'!$T$66="no","",ROUND($I8296,4))</f>
        <v>0.245</v>
      </c>
      <c r="L8296" s="134">
        <f>IF('2-E-Communication'!$T$67="no","",ROUND($I8296,4))</f>
        <v>0.245</v>
      </c>
      <c r="M8296" s="134">
        <f>IF('2-E-Communication'!$T$68="no","",ROUND($I8296,4))</f>
        <v>0.245</v>
      </c>
    </row>
    <row r="8297" spans="9:13" x14ac:dyDescent="0.25">
      <c r="I8297" s="134">
        <f t="shared" si="323"/>
        <v>0.24600000000000019</v>
      </c>
      <c r="J8297" s="134">
        <f>IF('2-E-Communication'!$T$65="no","",ROUND($I8297,4))</f>
        <v>0.246</v>
      </c>
      <c r="K8297" s="134">
        <f>IF('2-E-Communication'!$T$66="no","",ROUND($I8297,4))</f>
        <v>0.246</v>
      </c>
      <c r="L8297" s="134">
        <f>IF('2-E-Communication'!$T$67="no","",ROUND($I8297,4))</f>
        <v>0.246</v>
      </c>
      <c r="M8297" s="134">
        <f>IF('2-E-Communication'!$T$68="no","",ROUND($I8297,4))</f>
        <v>0.246</v>
      </c>
    </row>
    <row r="8298" spans="9:13" x14ac:dyDescent="0.25">
      <c r="I8298" s="134">
        <f t="shared" si="323"/>
        <v>0.24700000000000019</v>
      </c>
      <c r="J8298" s="134">
        <f>IF('2-E-Communication'!$T$65="no","",ROUND($I8298,4))</f>
        <v>0.247</v>
      </c>
      <c r="K8298" s="134">
        <f>IF('2-E-Communication'!$T$66="no","",ROUND($I8298,4))</f>
        <v>0.247</v>
      </c>
      <c r="L8298" s="134">
        <f>IF('2-E-Communication'!$T$67="no","",ROUND($I8298,4))</f>
        <v>0.247</v>
      </c>
      <c r="M8298" s="134">
        <f>IF('2-E-Communication'!$T$68="no","",ROUND($I8298,4))</f>
        <v>0.247</v>
      </c>
    </row>
    <row r="8299" spans="9:13" x14ac:dyDescent="0.25">
      <c r="I8299" s="134">
        <f t="shared" si="323"/>
        <v>0.24800000000000019</v>
      </c>
      <c r="J8299" s="134">
        <f>IF('2-E-Communication'!$T$65="no","",ROUND($I8299,4))</f>
        <v>0.248</v>
      </c>
      <c r="K8299" s="134">
        <f>IF('2-E-Communication'!$T$66="no","",ROUND($I8299,4))</f>
        <v>0.248</v>
      </c>
      <c r="L8299" s="134">
        <f>IF('2-E-Communication'!$T$67="no","",ROUND($I8299,4))</f>
        <v>0.248</v>
      </c>
      <c r="M8299" s="134">
        <f>IF('2-E-Communication'!$T$68="no","",ROUND($I8299,4))</f>
        <v>0.248</v>
      </c>
    </row>
    <row r="8300" spans="9:13" x14ac:dyDescent="0.25">
      <c r="I8300" s="134">
        <f t="shared" ref="I8300:I8363" si="324">I8299+0.001</f>
        <v>0.24900000000000019</v>
      </c>
      <c r="J8300" s="134">
        <f>IF('2-E-Communication'!$T$65="no","",ROUND($I8300,4))</f>
        <v>0.249</v>
      </c>
      <c r="K8300" s="134">
        <f>IF('2-E-Communication'!$T$66="no","",ROUND($I8300,4))</f>
        <v>0.249</v>
      </c>
      <c r="L8300" s="134">
        <f>IF('2-E-Communication'!$T$67="no","",ROUND($I8300,4))</f>
        <v>0.249</v>
      </c>
      <c r="M8300" s="134">
        <f>IF('2-E-Communication'!$T$68="no","",ROUND($I8300,4))</f>
        <v>0.249</v>
      </c>
    </row>
    <row r="8301" spans="9:13" x14ac:dyDescent="0.25">
      <c r="I8301" s="134">
        <f t="shared" si="324"/>
        <v>0.25000000000000017</v>
      </c>
      <c r="J8301" s="134">
        <f>IF('2-E-Communication'!$T$65="no","",ROUND($I8301,4))</f>
        <v>0.25</v>
      </c>
      <c r="K8301" s="134">
        <f>IF('2-E-Communication'!$T$66="no","",ROUND($I8301,4))</f>
        <v>0.25</v>
      </c>
      <c r="L8301" s="134">
        <f>IF('2-E-Communication'!$T$67="no","",ROUND($I8301,4))</f>
        <v>0.25</v>
      </c>
      <c r="M8301" s="134">
        <f>IF('2-E-Communication'!$T$68="no","",ROUND($I8301,4))</f>
        <v>0.25</v>
      </c>
    </row>
    <row r="8302" spans="9:13" x14ac:dyDescent="0.25">
      <c r="I8302" s="134">
        <f t="shared" si="324"/>
        <v>0.25100000000000017</v>
      </c>
      <c r="J8302" s="134">
        <f>IF('2-E-Communication'!$T$65="no","",ROUND($I8302,4))</f>
        <v>0.251</v>
      </c>
      <c r="K8302" s="134">
        <f>IF('2-E-Communication'!$T$66="no","",ROUND($I8302,4))</f>
        <v>0.251</v>
      </c>
      <c r="L8302" s="134">
        <f>IF('2-E-Communication'!$T$67="no","",ROUND($I8302,4))</f>
        <v>0.251</v>
      </c>
      <c r="M8302" s="134">
        <f>IF('2-E-Communication'!$T$68="no","",ROUND($I8302,4))</f>
        <v>0.251</v>
      </c>
    </row>
    <row r="8303" spans="9:13" x14ac:dyDescent="0.25">
      <c r="I8303" s="134">
        <f t="shared" si="324"/>
        <v>0.25200000000000017</v>
      </c>
      <c r="J8303" s="134">
        <f>IF('2-E-Communication'!$T$65="no","",ROUND($I8303,4))</f>
        <v>0.252</v>
      </c>
      <c r="K8303" s="134">
        <f>IF('2-E-Communication'!$T$66="no","",ROUND($I8303,4))</f>
        <v>0.252</v>
      </c>
      <c r="L8303" s="134">
        <f>IF('2-E-Communication'!$T$67="no","",ROUND($I8303,4))</f>
        <v>0.252</v>
      </c>
      <c r="M8303" s="134">
        <f>IF('2-E-Communication'!$T$68="no","",ROUND($I8303,4))</f>
        <v>0.252</v>
      </c>
    </row>
    <row r="8304" spans="9:13" x14ac:dyDescent="0.25">
      <c r="I8304" s="134">
        <f t="shared" si="324"/>
        <v>0.25300000000000017</v>
      </c>
      <c r="J8304" s="134">
        <f>IF('2-E-Communication'!$T$65="no","",ROUND($I8304,4))</f>
        <v>0.253</v>
      </c>
      <c r="K8304" s="134">
        <f>IF('2-E-Communication'!$T$66="no","",ROUND($I8304,4))</f>
        <v>0.253</v>
      </c>
      <c r="L8304" s="134">
        <f>IF('2-E-Communication'!$T$67="no","",ROUND($I8304,4))</f>
        <v>0.253</v>
      </c>
      <c r="M8304" s="134">
        <f>IF('2-E-Communication'!$T$68="no","",ROUND($I8304,4))</f>
        <v>0.253</v>
      </c>
    </row>
    <row r="8305" spans="9:13" x14ac:dyDescent="0.25">
      <c r="I8305" s="134">
        <f t="shared" si="324"/>
        <v>0.25400000000000017</v>
      </c>
      <c r="J8305" s="134">
        <f>IF('2-E-Communication'!$T$65="no","",ROUND($I8305,4))</f>
        <v>0.254</v>
      </c>
      <c r="K8305" s="134">
        <f>IF('2-E-Communication'!$T$66="no","",ROUND($I8305,4))</f>
        <v>0.254</v>
      </c>
      <c r="L8305" s="134">
        <f>IF('2-E-Communication'!$T$67="no","",ROUND($I8305,4))</f>
        <v>0.254</v>
      </c>
      <c r="M8305" s="134">
        <f>IF('2-E-Communication'!$T$68="no","",ROUND($I8305,4))</f>
        <v>0.254</v>
      </c>
    </row>
    <row r="8306" spans="9:13" x14ac:dyDescent="0.25">
      <c r="I8306" s="134">
        <f t="shared" si="324"/>
        <v>0.25500000000000017</v>
      </c>
      <c r="J8306" s="134">
        <f>IF('2-E-Communication'!$T$65="no","",ROUND($I8306,4))</f>
        <v>0.255</v>
      </c>
      <c r="K8306" s="134">
        <f>IF('2-E-Communication'!$T$66="no","",ROUND($I8306,4))</f>
        <v>0.255</v>
      </c>
      <c r="L8306" s="134">
        <f>IF('2-E-Communication'!$T$67="no","",ROUND($I8306,4))</f>
        <v>0.255</v>
      </c>
      <c r="M8306" s="134">
        <f>IF('2-E-Communication'!$T$68="no","",ROUND($I8306,4))</f>
        <v>0.255</v>
      </c>
    </row>
    <row r="8307" spans="9:13" x14ac:dyDescent="0.25">
      <c r="I8307" s="134">
        <f t="shared" si="324"/>
        <v>0.25600000000000017</v>
      </c>
      <c r="J8307" s="134">
        <f>IF('2-E-Communication'!$T$65="no","",ROUND($I8307,4))</f>
        <v>0.25600000000000001</v>
      </c>
      <c r="K8307" s="134">
        <f>IF('2-E-Communication'!$T$66="no","",ROUND($I8307,4))</f>
        <v>0.25600000000000001</v>
      </c>
      <c r="L8307" s="134">
        <f>IF('2-E-Communication'!$T$67="no","",ROUND($I8307,4))</f>
        <v>0.25600000000000001</v>
      </c>
      <c r="M8307" s="134">
        <f>IF('2-E-Communication'!$T$68="no","",ROUND($I8307,4))</f>
        <v>0.25600000000000001</v>
      </c>
    </row>
    <row r="8308" spans="9:13" x14ac:dyDescent="0.25">
      <c r="I8308" s="134">
        <f t="shared" si="324"/>
        <v>0.25700000000000017</v>
      </c>
      <c r="J8308" s="134">
        <f>IF('2-E-Communication'!$T$65="no","",ROUND($I8308,4))</f>
        <v>0.25700000000000001</v>
      </c>
      <c r="K8308" s="134">
        <f>IF('2-E-Communication'!$T$66="no","",ROUND($I8308,4))</f>
        <v>0.25700000000000001</v>
      </c>
      <c r="L8308" s="134">
        <f>IF('2-E-Communication'!$T$67="no","",ROUND($I8308,4))</f>
        <v>0.25700000000000001</v>
      </c>
      <c r="M8308" s="134">
        <f>IF('2-E-Communication'!$T$68="no","",ROUND($I8308,4))</f>
        <v>0.25700000000000001</v>
      </c>
    </row>
    <row r="8309" spans="9:13" x14ac:dyDescent="0.25">
      <c r="I8309" s="134">
        <f t="shared" si="324"/>
        <v>0.25800000000000017</v>
      </c>
      <c r="J8309" s="134">
        <f>IF('2-E-Communication'!$T$65="no","",ROUND($I8309,4))</f>
        <v>0.25800000000000001</v>
      </c>
      <c r="K8309" s="134">
        <f>IF('2-E-Communication'!$T$66="no","",ROUND($I8309,4))</f>
        <v>0.25800000000000001</v>
      </c>
      <c r="L8309" s="134">
        <f>IF('2-E-Communication'!$T$67="no","",ROUND($I8309,4))</f>
        <v>0.25800000000000001</v>
      </c>
      <c r="M8309" s="134">
        <f>IF('2-E-Communication'!$T$68="no","",ROUND($I8309,4))</f>
        <v>0.25800000000000001</v>
      </c>
    </row>
    <row r="8310" spans="9:13" x14ac:dyDescent="0.25">
      <c r="I8310" s="134">
        <f t="shared" si="324"/>
        <v>0.25900000000000017</v>
      </c>
      <c r="J8310" s="134">
        <f>IF('2-E-Communication'!$T$65="no","",ROUND($I8310,4))</f>
        <v>0.25900000000000001</v>
      </c>
      <c r="K8310" s="134">
        <f>IF('2-E-Communication'!$T$66="no","",ROUND($I8310,4))</f>
        <v>0.25900000000000001</v>
      </c>
      <c r="L8310" s="134">
        <f>IF('2-E-Communication'!$T$67="no","",ROUND($I8310,4))</f>
        <v>0.25900000000000001</v>
      </c>
      <c r="M8310" s="134">
        <f>IF('2-E-Communication'!$T$68="no","",ROUND($I8310,4))</f>
        <v>0.25900000000000001</v>
      </c>
    </row>
    <row r="8311" spans="9:13" x14ac:dyDescent="0.25">
      <c r="I8311" s="134">
        <f t="shared" si="324"/>
        <v>0.26000000000000018</v>
      </c>
      <c r="J8311" s="134">
        <f>IF('2-E-Communication'!$T$65="no","",ROUND($I8311,4))</f>
        <v>0.26</v>
      </c>
      <c r="K8311" s="134">
        <f>IF('2-E-Communication'!$T$66="no","",ROUND($I8311,4))</f>
        <v>0.26</v>
      </c>
      <c r="L8311" s="134">
        <f>IF('2-E-Communication'!$T$67="no","",ROUND($I8311,4))</f>
        <v>0.26</v>
      </c>
      <c r="M8311" s="134">
        <f>IF('2-E-Communication'!$T$68="no","",ROUND($I8311,4))</f>
        <v>0.26</v>
      </c>
    </row>
    <row r="8312" spans="9:13" x14ac:dyDescent="0.25">
      <c r="I8312" s="134">
        <f t="shared" si="324"/>
        <v>0.26100000000000018</v>
      </c>
      <c r="J8312" s="134">
        <f>IF('2-E-Communication'!$T$65="no","",ROUND($I8312,4))</f>
        <v>0.26100000000000001</v>
      </c>
      <c r="K8312" s="134">
        <f>IF('2-E-Communication'!$T$66="no","",ROUND($I8312,4))</f>
        <v>0.26100000000000001</v>
      </c>
      <c r="L8312" s="134">
        <f>IF('2-E-Communication'!$T$67="no","",ROUND($I8312,4))</f>
        <v>0.26100000000000001</v>
      </c>
      <c r="M8312" s="134">
        <f>IF('2-E-Communication'!$T$68="no","",ROUND($I8312,4))</f>
        <v>0.26100000000000001</v>
      </c>
    </row>
    <row r="8313" spans="9:13" x14ac:dyDescent="0.25">
      <c r="I8313" s="134">
        <f t="shared" si="324"/>
        <v>0.26200000000000018</v>
      </c>
      <c r="J8313" s="134">
        <f>IF('2-E-Communication'!$T$65="no","",ROUND($I8313,4))</f>
        <v>0.26200000000000001</v>
      </c>
      <c r="K8313" s="134">
        <f>IF('2-E-Communication'!$T$66="no","",ROUND($I8313,4))</f>
        <v>0.26200000000000001</v>
      </c>
      <c r="L8313" s="134">
        <f>IF('2-E-Communication'!$T$67="no","",ROUND($I8313,4))</f>
        <v>0.26200000000000001</v>
      </c>
      <c r="M8313" s="134">
        <f>IF('2-E-Communication'!$T$68="no","",ROUND($I8313,4))</f>
        <v>0.26200000000000001</v>
      </c>
    </row>
    <row r="8314" spans="9:13" x14ac:dyDescent="0.25">
      <c r="I8314" s="134">
        <f t="shared" si="324"/>
        <v>0.26300000000000018</v>
      </c>
      <c r="J8314" s="134">
        <f>IF('2-E-Communication'!$T$65="no","",ROUND($I8314,4))</f>
        <v>0.26300000000000001</v>
      </c>
      <c r="K8314" s="134">
        <f>IF('2-E-Communication'!$T$66="no","",ROUND($I8314,4))</f>
        <v>0.26300000000000001</v>
      </c>
      <c r="L8314" s="134">
        <f>IF('2-E-Communication'!$T$67="no","",ROUND($I8314,4))</f>
        <v>0.26300000000000001</v>
      </c>
      <c r="M8314" s="134">
        <f>IF('2-E-Communication'!$T$68="no","",ROUND($I8314,4))</f>
        <v>0.26300000000000001</v>
      </c>
    </row>
    <row r="8315" spans="9:13" x14ac:dyDescent="0.25">
      <c r="I8315" s="134">
        <f t="shared" si="324"/>
        <v>0.26400000000000018</v>
      </c>
      <c r="J8315" s="134">
        <f>IF('2-E-Communication'!$T$65="no","",ROUND($I8315,4))</f>
        <v>0.26400000000000001</v>
      </c>
      <c r="K8315" s="134">
        <f>IF('2-E-Communication'!$T$66="no","",ROUND($I8315,4))</f>
        <v>0.26400000000000001</v>
      </c>
      <c r="L8315" s="134">
        <f>IF('2-E-Communication'!$T$67="no","",ROUND($I8315,4))</f>
        <v>0.26400000000000001</v>
      </c>
      <c r="M8315" s="134">
        <f>IF('2-E-Communication'!$T$68="no","",ROUND($I8315,4))</f>
        <v>0.26400000000000001</v>
      </c>
    </row>
    <row r="8316" spans="9:13" x14ac:dyDescent="0.25">
      <c r="I8316" s="134">
        <f t="shared" si="324"/>
        <v>0.26500000000000018</v>
      </c>
      <c r="J8316" s="134">
        <f>IF('2-E-Communication'!$T$65="no","",ROUND($I8316,4))</f>
        <v>0.26500000000000001</v>
      </c>
      <c r="K8316" s="134">
        <f>IF('2-E-Communication'!$T$66="no","",ROUND($I8316,4))</f>
        <v>0.26500000000000001</v>
      </c>
      <c r="L8316" s="134">
        <f>IF('2-E-Communication'!$T$67="no","",ROUND($I8316,4))</f>
        <v>0.26500000000000001</v>
      </c>
      <c r="M8316" s="134">
        <f>IF('2-E-Communication'!$T$68="no","",ROUND($I8316,4))</f>
        <v>0.26500000000000001</v>
      </c>
    </row>
    <row r="8317" spans="9:13" x14ac:dyDescent="0.25">
      <c r="I8317" s="134">
        <f t="shared" si="324"/>
        <v>0.26600000000000018</v>
      </c>
      <c r="J8317" s="134">
        <f>IF('2-E-Communication'!$T$65="no","",ROUND($I8317,4))</f>
        <v>0.26600000000000001</v>
      </c>
      <c r="K8317" s="134">
        <f>IF('2-E-Communication'!$T$66="no","",ROUND($I8317,4))</f>
        <v>0.26600000000000001</v>
      </c>
      <c r="L8317" s="134">
        <f>IF('2-E-Communication'!$T$67="no","",ROUND($I8317,4))</f>
        <v>0.26600000000000001</v>
      </c>
      <c r="M8317" s="134">
        <f>IF('2-E-Communication'!$T$68="no","",ROUND($I8317,4))</f>
        <v>0.26600000000000001</v>
      </c>
    </row>
    <row r="8318" spans="9:13" x14ac:dyDescent="0.25">
      <c r="I8318" s="134">
        <f t="shared" si="324"/>
        <v>0.26700000000000018</v>
      </c>
      <c r="J8318" s="134">
        <f>IF('2-E-Communication'!$T$65="no","",ROUND($I8318,4))</f>
        <v>0.26700000000000002</v>
      </c>
      <c r="K8318" s="134">
        <f>IF('2-E-Communication'!$T$66="no","",ROUND($I8318,4))</f>
        <v>0.26700000000000002</v>
      </c>
      <c r="L8318" s="134">
        <f>IF('2-E-Communication'!$T$67="no","",ROUND($I8318,4))</f>
        <v>0.26700000000000002</v>
      </c>
      <c r="M8318" s="134">
        <f>IF('2-E-Communication'!$T$68="no","",ROUND($I8318,4))</f>
        <v>0.26700000000000002</v>
      </c>
    </row>
    <row r="8319" spans="9:13" x14ac:dyDescent="0.25">
      <c r="I8319" s="134">
        <f t="shared" si="324"/>
        <v>0.26800000000000018</v>
      </c>
      <c r="J8319" s="134">
        <f>IF('2-E-Communication'!$T$65="no","",ROUND($I8319,4))</f>
        <v>0.26800000000000002</v>
      </c>
      <c r="K8319" s="134">
        <f>IF('2-E-Communication'!$T$66="no","",ROUND($I8319,4))</f>
        <v>0.26800000000000002</v>
      </c>
      <c r="L8319" s="134">
        <f>IF('2-E-Communication'!$T$67="no","",ROUND($I8319,4))</f>
        <v>0.26800000000000002</v>
      </c>
      <c r="M8319" s="134">
        <f>IF('2-E-Communication'!$T$68="no","",ROUND($I8319,4))</f>
        <v>0.26800000000000002</v>
      </c>
    </row>
    <row r="8320" spans="9:13" x14ac:dyDescent="0.25">
      <c r="I8320" s="134">
        <f t="shared" si="324"/>
        <v>0.26900000000000018</v>
      </c>
      <c r="J8320" s="134">
        <f>IF('2-E-Communication'!$T$65="no","",ROUND($I8320,4))</f>
        <v>0.26900000000000002</v>
      </c>
      <c r="K8320" s="134">
        <f>IF('2-E-Communication'!$T$66="no","",ROUND($I8320,4))</f>
        <v>0.26900000000000002</v>
      </c>
      <c r="L8320" s="134">
        <f>IF('2-E-Communication'!$T$67="no","",ROUND($I8320,4))</f>
        <v>0.26900000000000002</v>
      </c>
      <c r="M8320" s="134">
        <f>IF('2-E-Communication'!$T$68="no","",ROUND($I8320,4))</f>
        <v>0.26900000000000002</v>
      </c>
    </row>
    <row r="8321" spans="9:13" x14ac:dyDescent="0.25">
      <c r="I8321" s="134">
        <f t="shared" si="324"/>
        <v>0.27000000000000018</v>
      </c>
      <c r="J8321" s="134">
        <f>IF('2-E-Communication'!$T$65="no","",ROUND($I8321,4))</f>
        <v>0.27</v>
      </c>
      <c r="K8321" s="134">
        <f>IF('2-E-Communication'!$T$66="no","",ROUND($I8321,4))</f>
        <v>0.27</v>
      </c>
      <c r="L8321" s="134">
        <f>IF('2-E-Communication'!$T$67="no","",ROUND($I8321,4))</f>
        <v>0.27</v>
      </c>
      <c r="M8321" s="134">
        <f>IF('2-E-Communication'!$T$68="no","",ROUND($I8321,4))</f>
        <v>0.27</v>
      </c>
    </row>
    <row r="8322" spans="9:13" x14ac:dyDescent="0.25">
      <c r="I8322" s="134">
        <f t="shared" si="324"/>
        <v>0.27100000000000019</v>
      </c>
      <c r="J8322" s="134">
        <f>IF('2-E-Communication'!$T$65="no","",ROUND($I8322,4))</f>
        <v>0.27100000000000002</v>
      </c>
      <c r="K8322" s="134">
        <f>IF('2-E-Communication'!$T$66="no","",ROUND($I8322,4))</f>
        <v>0.27100000000000002</v>
      </c>
      <c r="L8322" s="134">
        <f>IF('2-E-Communication'!$T$67="no","",ROUND($I8322,4))</f>
        <v>0.27100000000000002</v>
      </c>
      <c r="M8322" s="134">
        <f>IF('2-E-Communication'!$T$68="no","",ROUND($I8322,4))</f>
        <v>0.27100000000000002</v>
      </c>
    </row>
    <row r="8323" spans="9:13" x14ac:dyDescent="0.25">
      <c r="I8323" s="134">
        <f t="shared" si="324"/>
        <v>0.27200000000000019</v>
      </c>
      <c r="J8323" s="134">
        <f>IF('2-E-Communication'!$T$65="no","",ROUND($I8323,4))</f>
        <v>0.27200000000000002</v>
      </c>
      <c r="K8323" s="134">
        <f>IF('2-E-Communication'!$T$66="no","",ROUND($I8323,4))</f>
        <v>0.27200000000000002</v>
      </c>
      <c r="L8323" s="134">
        <f>IF('2-E-Communication'!$T$67="no","",ROUND($I8323,4))</f>
        <v>0.27200000000000002</v>
      </c>
      <c r="M8323" s="134">
        <f>IF('2-E-Communication'!$T$68="no","",ROUND($I8323,4))</f>
        <v>0.27200000000000002</v>
      </c>
    </row>
    <row r="8324" spans="9:13" x14ac:dyDescent="0.25">
      <c r="I8324" s="134">
        <f t="shared" si="324"/>
        <v>0.27300000000000019</v>
      </c>
      <c r="J8324" s="134">
        <f>IF('2-E-Communication'!$T$65="no","",ROUND($I8324,4))</f>
        <v>0.27300000000000002</v>
      </c>
      <c r="K8324" s="134">
        <f>IF('2-E-Communication'!$T$66="no","",ROUND($I8324,4))</f>
        <v>0.27300000000000002</v>
      </c>
      <c r="L8324" s="134">
        <f>IF('2-E-Communication'!$T$67="no","",ROUND($I8324,4))</f>
        <v>0.27300000000000002</v>
      </c>
      <c r="M8324" s="134">
        <f>IF('2-E-Communication'!$T$68="no","",ROUND($I8324,4))</f>
        <v>0.27300000000000002</v>
      </c>
    </row>
    <row r="8325" spans="9:13" x14ac:dyDescent="0.25">
      <c r="I8325" s="134">
        <f t="shared" si="324"/>
        <v>0.27400000000000019</v>
      </c>
      <c r="J8325" s="134">
        <f>IF('2-E-Communication'!$T$65="no","",ROUND($I8325,4))</f>
        <v>0.27400000000000002</v>
      </c>
      <c r="K8325" s="134">
        <f>IF('2-E-Communication'!$T$66="no","",ROUND($I8325,4))</f>
        <v>0.27400000000000002</v>
      </c>
      <c r="L8325" s="134">
        <f>IF('2-E-Communication'!$T$67="no","",ROUND($I8325,4))</f>
        <v>0.27400000000000002</v>
      </c>
      <c r="M8325" s="134">
        <f>IF('2-E-Communication'!$T$68="no","",ROUND($I8325,4))</f>
        <v>0.27400000000000002</v>
      </c>
    </row>
    <row r="8326" spans="9:13" x14ac:dyDescent="0.25">
      <c r="I8326" s="134">
        <f t="shared" si="324"/>
        <v>0.27500000000000019</v>
      </c>
      <c r="J8326" s="134">
        <f>IF('2-E-Communication'!$T$65="no","",ROUND($I8326,4))</f>
        <v>0.27500000000000002</v>
      </c>
      <c r="K8326" s="134">
        <f>IF('2-E-Communication'!$T$66="no","",ROUND($I8326,4))</f>
        <v>0.27500000000000002</v>
      </c>
      <c r="L8326" s="134">
        <f>IF('2-E-Communication'!$T$67="no","",ROUND($I8326,4))</f>
        <v>0.27500000000000002</v>
      </c>
      <c r="M8326" s="134">
        <f>IF('2-E-Communication'!$T$68="no","",ROUND($I8326,4))</f>
        <v>0.27500000000000002</v>
      </c>
    </row>
    <row r="8327" spans="9:13" x14ac:dyDescent="0.25">
      <c r="I8327" s="134">
        <f t="shared" si="324"/>
        <v>0.27600000000000019</v>
      </c>
      <c r="J8327" s="134">
        <f>IF('2-E-Communication'!$T$65="no","",ROUND($I8327,4))</f>
        <v>0.27600000000000002</v>
      </c>
      <c r="K8327" s="134">
        <f>IF('2-E-Communication'!$T$66="no","",ROUND($I8327,4))</f>
        <v>0.27600000000000002</v>
      </c>
      <c r="L8327" s="134">
        <f>IF('2-E-Communication'!$T$67="no","",ROUND($I8327,4))</f>
        <v>0.27600000000000002</v>
      </c>
      <c r="M8327" s="134">
        <f>IF('2-E-Communication'!$T$68="no","",ROUND($I8327,4))</f>
        <v>0.27600000000000002</v>
      </c>
    </row>
    <row r="8328" spans="9:13" x14ac:dyDescent="0.25">
      <c r="I8328" s="134">
        <f t="shared" si="324"/>
        <v>0.27700000000000019</v>
      </c>
      <c r="J8328" s="134">
        <f>IF('2-E-Communication'!$T$65="no","",ROUND($I8328,4))</f>
        <v>0.27700000000000002</v>
      </c>
      <c r="K8328" s="134">
        <f>IF('2-E-Communication'!$T$66="no","",ROUND($I8328,4))</f>
        <v>0.27700000000000002</v>
      </c>
      <c r="L8328" s="134">
        <f>IF('2-E-Communication'!$T$67="no","",ROUND($I8328,4))</f>
        <v>0.27700000000000002</v>
      </c>
      <c r="M8328" s="134">
        <f>IF('2-E-Communication'!$T$68="no","",ROUND($I8328,4))</f>
        <v>0.27700000000000002</v>
      </c>
    </row>
    <row r="8329" spans="9:13" x14ac:dyDescent="0.25">
      <c r="I8329" s="134">
        <f t="shared" si="324"/>
        <v>0.27800000000000019</v>
      </c>
      <c r="J8329" s="134">
        <f>IF('2-E-Communication'!$T$65="no","",ROUND($I8329,4))</f>
        <v>0.27800000000000002</v>
      </c>
      <c r="K8329" s="134">
        <f>IF('2-E-Communication'!$T$66="no","",ROUND($I8329,4))</f>
        <v>0.27800000000000002</v>
      </c>
      <c r="L8329" s="134">
        <f>IF('2-E-Communication'!$T$67="no","",ROUND($I8329,4))</f>
        <v>0.27800000000000002</v>
      </c>
      <c r="M8329" s="134">
        <f>IF('2-E-Communication'!$T$68="no","",ROUND($I8329,4))</f>
        <v>0.27800000000000002</v>
      </c>
    </row>
    <row r="8330" spans="9:13" x14ac:dyDescent="0.25">
      <c r="I8330" s="134">
        <f t="shared" si="324"/>
        <v>0.27900000000000019</v>
      </c>
      <c r="J8330" s="134">
        <f>IF('2-E-Communication'!$T$65="no","",ROUND($I8330,4))</f>
        <v>0.27900000000000003</v>
      </c>
      <c r="K8330" s="134">
        <f>IF('2-E-Communication'!$T$66="no","",ROUND($I8330,4))</f>
        <v>0.27900000000000003</v>
      </c>
      <c r="L8330" s="134">
        <f>IF('2-E-Communication'!$T$67="no","",ROUND($I8330,4))</f>
        <v>0.27900000000000003</v>
      </c>
      <c r="M8330" s="134">
        <f>IF('2-E-Communication'!$T$68="no","",ROUND($I8330,4))</f>
        <v>0.27900000000000003</v>
      </c>
    </row>
    <row r="8331" spans="9:13" x14ac:dyDescent="0.25">
      <c r="I8331" s="134">
        <f t="shared" si="324"/>
        <v>0.28000000000000019</v>
      </c>
      <c r="J8331" s="134">
        <f>IF('2-E-Communication'!$T$65="no","",ROUND($I8331,4))</f>
        <v>0.28000000000000003</v>
      </c>
      <c r="K8331" s="134">
        <f>IF('2-E-Communication'!$T$66="no","",ROUND($I8331,4))</f>
        <v>0.28000000000000003</v>
      </c>
      <c r="L8331" s="134">
        <f>IF('2-E-Communication'!$T$67="no","",ROUND($I8331,4))</f>
        <v>0.28000000000000003</v>
      </c>
      <c r="M8331" s="134">
        <f>IF('2-E-Communication'!$T$68="no","",ROUND($I8331,4))</f>
        <v>0.28000000000000003</v>
      </c>
    </row>
    <row r="8332" spans="9:13" x14ac:dyDescent="0.25">
      <c r="I8332" s="134">
        <f t="shared" si="324"/>
        <v>0.28100000000000019</v>
      </c>
      <c r="J8332" s="134">
        <f>IF('2-E-Communication'!$T$65="no","",ROUND($I8332,4))</f>
        <v>0.28100000000000003</v>
      </c>
      <c r="K8332" s="134">
        <f>IF('2-E-Communication'!$T$66="no","",ROUND($I8332,4))</f>
        <v>0.28100000000000003</v>
      </c>
      <c r="L8332" s="134">
        <f>IF('2-E-Communication'!$T$67="no","",ROUND($I8332,4))</f>
        <v>0.28100000000000003</v>
      </c>
      <c r="M8332" s="134">
        <f>IF('2-E-Communication'!$T$68="no","",ROUND($I8332,4))</f>
        <v>0.28100000000000003</v>
      </c>
    </row>
    <row r="8333" spans="9:13" x14ac:dyDescent="0.25">
      <c r="I8333" s="134">
        <f t="shared" si="324"/>
        <v>0.28200000000000019</v>
      </c>
      <c r="J8333" s="134">
        <f>IF('2-E-Communication'!$T$65="no","",ROUND($I8333,4))</f>
        <v>0.28199999999999997</v>
      </c>
      <c r="K8333" s="134">
        <f>IF('2-E-Communication'!$T$66="no","",ROUND($I8333,4))</f>
        <v>0.28199999999999997</v>
      </c>
      <c r="L8333" s="134">
        <f>IF('2-E-Communication'!$T$67="no","",ROUND($I8333,4))</f>
        <v>0.28199999999999997</v>
      </c>
      <c r="M8333" s="134">
        <f>IF('2-E-Communication'!$T$68="no","",ROUND($I8333,4))</f>
        <v>0.28199999999999997</v>
      </c>
    </row>
    <row r="8334" spans="9:13" x14ac:dyDescent="0.25">
      <c r="I8334" s="134">
        <f t="shared" si="324"/>
        <v>0.2830000000000002</v>
      </c>
      <c r="J8334" s="134">
        <f>IF('2-E-Communication'!$T$65="no","",ROUND($I8334,4))</f>
        <v>0.28299999999999997</v>
      </c>
      <c r="K8334" s="134">
        <f>IF('2-E-Communication'!$T$66="no","",ROUND($I8334,4))</f>
        <v>0.28299999999999997</v>
      </c>
      <c r="L8334" s="134">
        <f>IF('2-E-Communication'!$T$67="no","",ROUND($I8334,4))</f>
        <v>0.28299999999999997</v>
      </c>
      <c r="M8334" s="134">
        <f>IF('2-E-Communication'!$T$68="no","",ROUND($I8334,4))</f>
        <v>0.28299999999999997</v>
      </c>
    </row>
    <row r="8335" spans="9:13" x14ac:dyDescent="0.25">
      <c r="I8335" s="134">
        <f t="shared" si="324"/>
        <v>0.2840000000000002</v>
      </c>
      <c r="J8335" s="134">
        <f>IF('2-E-Communication'!$T$65="no","",ROUND($I8335,4))</f>
        <v>0.28399999999999997</v>
      </c>
      <c r="K8335" s="134">
        <f>IF('2-E-Communication'!$T$66="no","",ROUND($I8335,4))</f>
        <v>0.28399999999999997</v>
      </c>
      <c r="L8335" s="134">
        <f>IF('2-E-Communication'!$T$67="no","",ROUND($I8335,4))</f>
        <v>0.28399999999999997</v>
      </c>
      <c r="M8335" s="134">
        <f>IF('2-E-Communication'!$T$68="no","",ROUND($I8335,4))</f>
        <v>0.28399999999999997</v>
      </c>
    </row>
    <row r="8336" spans="9:13" x14ac:dyDescent="0.25">
      <c r="I8336" s="134">
        <f t="shared" si="324"/>
        <v>0.2850000000000002</v>
      </c>
      <c r="J8336" s="134">
        <f>IF('2-E-Communication'!$T$65="no","",ROUND($I8336,4))</f>
        <v>0.28499999999999998</v>
      </c>
      <c r="K8336" s="134">
        <f>IF('2-E-Communication'!$T$66="no","",ROUND($I8336,4))</f>
        <v>0.28499999999999998</v>
      </c>
      <c r="L8336" s="134">
        <f>IF('2-E-Communication'!$T$67="no","",ROUND($I8336,4))</f>
        <v>0.28499999999999998</v>
      </c>
      <c r="M8336" s="134">
        <f>IF('2-E-Communication'!$T$68="no","",ROUND($I8336,4))</f>
        <v>0.28499999999999998</v>
      </c>
    </row>
    <row r="8337" spans="9:13" x14ac:dyDescent="0.25">
      <c r="I8337" s="134">
        <f t="shared" si="324"/>
        <v>0.2860000000000002</v>
      </c>
      <c r="J8337" s="134">
        <f>IF('2-E-Communication'!$T$65="no","",ROUND($I8337,4))</f>
        <v>0.28599999999999998</v>
      </c>
      <c r="K8337" s="134">
        <f>IF('2-E-Communication'!$T$66="no","",ROUND($I8337,4))</f>
        <v>0.28599999999999998</v>
      </c>
      <c r="L8337" s="134">
        <f>IF('2-E-Communication'!$T$67="no","",ROUND($I8337,4))</f>
        <v>0.28599999999999998</v>
      </c>
      <c r="M8337" s="134">
        <f>IF('2-E-Communication'!$T$68="no","",ROUND($I8337,4))</f>
        <v>0.28599999999999998</v>
      </c>
    </row>
    <row r="8338" spans="9:13" x14ac:dyDescent="0.25">
      <c r="I8338" s="134">
        <f t="shared" si="324"/>
        <v>0.2870000000000002</v>
      </c>
      <c r="J8338" s="134">
        <f>IF('2-E-Communication'!$T$65="no","",ROUND($I8338,4))</f>
        <v>0.28699999999999998</v>
      </c>
      <c r="K8338" s="134">
        <f>IF('2-E-Communication'!$T$66="no","",ROUND($I8338,4))</f>
        <v>0.28699999999999998</v>
      </c>
      <c r="L8338" s="134">
        <f>IF('2-E-Communication'!$T$67="no","",ROUND($I8338,4))</f>
        <v>0.28699999999999998</v>
      </c>
      <c r="M8338" s="134">
        <f>IF('2-E-Communication'!$T$68="no","",ROUND($I8338,4))</f>
        <v>0.28699999999999998</v>
      </c>
    </row>
    <row r="8339" spans="9:13" x14ac:dyDescent="0.25">
      <c r="I8339" s="134">
        <f t="shared" si="324"/>
        <v>0.2880000000000002</v>
      </c>
      <c r="J8339" s="134">
        <f>IF('2-E-Communication'!$T$65="no","",ROUND($I8339,4))</f>
        <v>0.28799999999999998</v>
      </c>
      <c r="K8339" s="134">
        <f>IF('2-E-Communication'!$T$66="no","",ROUND($I8339,4))</f>
        <v>0.28799999999999998</v>
      </c>
      <c r="L8339" s="134">
        <f>IF('2-E-Communication'!$T$67="no","",ROUND($I8339,4))</f>
        <v>0.28799999999999998</v>
      </c>
      <c r="M8339" s="134">
        <f>IF('2-E-Communication'!$T$68="no","",ROUND($I8339,4))</f>
        <v>0.28799999999999998</v>
      </c>
    </row>
    <row r="8340" spans="9:13" x14ac:dyDescent="0.25">
      <c r="I8340" s="134">
        <f t="shared" si="324"/>
        <v>0.2890000000000002</v>
      </c>
      <c r="J8340" s="134">
        <f>IF('2-E-Communication'!$T$65="no","",ROUND($I8340,4))</f>
        <v>0.28899999999999998</v>
      </c>
      <c r="K8340" s="134">
        <f>IF('2-E-Communication'!$T$66="no","",ROUND($I8340,4))</f>
        <v>0.28899999999999998</v>
      </c>
      <c r="L8340" s="134">
        <f>IF('2-E-Communication'!$T$67="no","",ROUND($I8340,4))</f>
        <v>0.28899999999999998</v>
      </c>
      <c r="M8340" s="134">
        <f>IF('2-E-Communication'!$T$68="no","",ROUND($I8340,4))</f>
        <v>0.28899999999999998</v>
      </c>
    </row>
    <row r="8341" spans="9:13" x14ac:dyDescent="0.25">
      <c r="I8341" s="134">
        <f t="shared" si="324"/>
        <v>0.2900000000000002</v>
      </c>
      <c r="J8341" s="134">
        <f>IF('2-E-Communication'!$T$65="no","",ROUND($I8341,4))</f>
        <v>0.28999999999999998</v>
      </c>
      <c r="K8341" s="134">
        <f>IF('2-E-Communication'!$T$66="no","",ROUND($I8341,4))</f>
        <v>0.28999999999999998</v>
      </c>
      <c r="L8341" s="134">
        <f>IF('2-E-Communication'!$T$67="no","",ROUND($I8341,4))</f>
        <v>0.28999999999999998</v>
      </c>
      <c r="M8341" s="134">
        <f>IF('2-E-Communication'!$T$68="no","",ROUND($I8341,4))</f>
        <v>0.28999999999999998</v>
      </c>
    </row>
    <row r="8342" spans="9:13" x14ac:dyDescent="0.25">
      <c r="I8342" s="134">
        <f t="shared" si="324"/>
        <v>0.2910000000000002</v>
      </c>
      <c r="J8342" s="134">
        <f>IF('2-E-Communication'!$T$65="no","",ROUND($I8342,4))</f>
        <v>0.29099999999999998</v>
      </c>
      <c r="K8342" s="134">
        <f>IF('2-E-Communication'!$T$66="no","",ROUND($I8342,4))</f>
        <v>0.29099999999999998</v>
      </c>
      <c r="L8342" s="134">
        <f>IF('2-E-Communication'!$T$67="no","",ROUND($I8342,4))</f>
        <v>0.29099999999999998</v>
      </c>
      <c r="M8342" s="134">
        <f>IF('2-E-Communication'!$T$68="no","",ROUND($I8342,4))</f>
        <v>0.29099999999999998</v>
      </c>
    </row>
    <row r="8343" spans="9:13" x14ac:dyDescent="0.25">
      <c r="I8343" s="134">
        <f t="shared" si="324"/>
        <v>0.2920000000000002</v>
      </c>
      <c r="J8343" s="134">
        <f>IF('2-E-Communication'!$T$65="no","",ROUND($I8343,4))</f>
        <v>0.29199999999999998</v>
      </c>
      <c r="K8343" s="134">
        <f>IF('2-E-Communication'!$T$66="no","",ROUND($I8343,4))</f>
        <v>0.29199999999999998</v>
      </c>
      <c r="L8343" s="134">
        <f>IF('2-E-Communication'!$T$67="no","",ROUND($I8343,4))</f>
        <v>0.29199999999999998</v>
      </c>
      <c r="M8343" s="134">
        <f>IF('2-E-Communication'!$T$68="no","",ROUND($I8343,4))</f>
        <v>0.29199999999999998</v>
      </c>
    </row>
    <row r="8344" spans="9:13" x14ac:dyDescent="0.25">
      <c r="I8344" s="134">
        <f t="shared" si="324"/>
        <v>0.2930000000000002</v>
      </c>
      <c r="J8344" s="134">
        <f>IF('2-E-Communication'!$T$65="no","",ROUND($I8344,4))</f>
        <v>0.29299999999999998</v>
      </c>
      <c r="K8344" s="134">
        <f>IF('2-E-Communication'!$T$66="no","",ROUND($I8344,4))</f>
        <v>0.29299999999999998</v>
      </c>
      <c r="L8344" s="134">
        <f>IF('2-E-Communication'!$T$67="no","",ROUND($I8344,4))</f>
        <v>0.29299999999999998</v>
      </c>
      <c r="M8344" s="134">
        <f>IF('2-E-Communication'!$T$68="no","",ROUND($I8344,4))</f>
        <v>0.29299999999999998</v>
      </c>
    </row>
    <row r="8345" spans="9:13" x14ac:dyDescent="0.25">
      <c r="I8345" s="134">
        <f t="shared" si="324"/>
        <v>0.29400000000000021</v>
      </c>
      <c r="J8345" s="134">
        <f>IF('2-E-Communication'!$T$65="no","",ROUND($I8345,4))</f>
        <v>0.29399999999999998</v>
      </c>
      <c r="K8345" s="134">
        <f>IF('2-E-Communication'!$T$66="no","",ROUND($I8345,4))</f>
        <v>0.29399999999999998</v>
      </c>
      <c r="L8345" s="134">
        <f>IF('2-E-Communication'!$T$67="no","",ROUND($I8345,4))</f>
        <v>0.29399999999999998</v>
      </c>
      <c r="M8345" s="134">
        <f>IF('2-E-Communication'!$T$68="no","",ROUND($I8345,4))</f>
        <v>0.29399999999999998</v>
      </c>
    </row>
    <row r="8346" spans="9:13" x14ac:dyDescent="0.25">
      <c r="I8346" s="134">
        <f t="shared" si="324"/>
        <v>0.29500000000000021</v>
      </c>
      <c r="J8346" s="134">
        <f>IF('2-E-Communication'!$T$65="no","",ROUND($I8346,4))</f>
        <v>0.29499999999999998</v>
      </c>
      <c r="K8346" s="134">
        <f>IF('2-E-Communication'!$T$66="no","",ROUND($I8346,4))</f>
        <v>0.29499999999999998</v>
      </c>
      <c r="L8346" s="134">
        <f>IF('2-E-Communication'!$T$67="no","",ROUND($I8346,4))</f>
        <v>0.29499999999999998</v>
      </c>
      <c r="M8346" s="134">
        <f>IF('2-E-Communication'!$T$68="no","",ROUND($I8346,4))</f>
        <v>0.29499999999999998</v>
      </c>
    </row>
    <row r="8347" spans="9:13" x14ac:dyDescent="0.25">
      <c r="I8347" s="134">
        <f t="shared" si="324"/>
        <v>0.29600000000000021</v>
      </c>
      <c r="J8347" s="134">
        <f>IF('2-E-Communication'!$T$65="no","",ROUND($I8347,4))</f>
        <v>0.29599999999999999</v>
      </c>
      <c r="K8347" s="134">
        <f>IF('2-E-Communication'!$T$66="no","",ROUND($I8347,4))</f>
        <v>0.29599999999999999</v>
      </c>
      <c r="L8347" s="134">
        <f>IF('2-E-Communication'!$T$67="no","",ROUND($I8347,4))</f>
        <v>0.29599999999999999</v>
      </c>
      <c r="M8347" s="134">
        <f>IF('2-E-Communication'!$T$68="no","",ROUND($I8347,4))</f>
        <v>0.29599999999999999</v>
      </c>
    </row>
    <row r="8348" spans="9:13" x14ac:dyDescent="0.25">
      <c r="I8348" s="134">
        <f t="shared" si="324"/>
        <v>0.29700000000000021</v>
      </c>
      <c r="J8348" s="134">
        <f>IF('2-E-Communication'!$T$65="no","",ROUND($I8348,4))</f>
        <v>0.29699999999999999</v>
      </c>
      <c r="K8348" s="134">
        <f>IF('2-E-Communication'!$T$66="no","",ROUND($I8348,4))</f>
        <v>0.29699999999999999</v>
      </c>
      <c r="L8348" s="134">
        <f>IF('2-E-Communication'!$T$67="no","",ROUND($I8348,4))</f>
        <v>0.29699999999999999</v>
      </c>
      <c r="M8348" s="134">
        <f>IF('2-E-Communication'!$T$68="no","",ROUND($I8348,4))</f>
        <v>0.29699999999999999</v>
      </c>
    </row>
    <row r="8349" spans="9:13" x14ac:dyDescent="0.25">
      <c r="I8349" s="134">
        <f t="shared" si="324"/>
        <v>0.29800000000000021</v>
      </c>
      <c r="J8349" s="134">
        <f>IF('2-E-Communication'!$T$65="no","",ROUND($I8349,4))</f>
        <v>0.29799999999999999</v>
      </c>
      <c r="K8349" s="134">
        <f>IF('2-E-Communication'!$T$66="no","",ROUND($I8349,4))</f>
        <v>0.29799999999999999</v>
      </c>
      <c r="L8349" s="134">
        <f>IF('2-E-Communication'!$T$67="no","",ROUND($I8349,4))</f>
        <v>0.29799999999999999</v>
      </c>
      <c r="M8349" s="134">
        <f>IF('2-E-Communication'!$T$68="no","",ROUND($I8349,4))</f>
        <v>0.29799999999999999</v>
      </c>
    </row>
    <row r="8350" spans="9:13" x14ac:dyDescent="0.25">
      <c r="I8350" s="134">
        <f t="shared" si="324"/>
        <v>0.29900000000000021</v>
      </c>
      <c r="J8350" s="134">
        <f>IF('2-E-Communication'!$T$65="no","",ROUND($I8350,4))</f>
        <v>0.29899999999999999</v>
      </c>
      <c r="K8350" s="134">
        <f>IF('2-E-Communication'!$T$66="no","",ROUND($I8350,4))</f>
        <v>0.29899999999999999</v>
      </c>
      <c r="L8350" s="134">
        <f>IF('2-E-Communication'!$T$67="no","",ROUND($I8350,4))</f>
        <v>0.29899999999999999</v>
      </c>
      <c r="M8350" s="134">
        <f>IF('2-E-Communication'!$T$68="no","",ROUND($I8350,4))</f>
        <v>0.29899999999999999</v>
      </c>
    </row>
    <row r="8351" spans="9:13" x14ac:dyDescent="0.25">
      <c r="I8351" s="134">
        <f t="shared" si="324"/>
        <v>0.30000000000000021</v>
      </c>
      <c r="J8351" s="134">
        <f>IF('2-E-Communication'!$T$65="no","",ROUND($I8351,4))</f>
        <v>0.3</v>
      </c>
      <c r="K8351" s="134">
        <f>IF('2-E-Communication'!$T$66="no","",ROUND($I8351,4))</f>
        <v>0.3</v>
      </c>
      <c r="L8351" s="134">
        <f>IF('2-E-Communication'!$T$67="no","",ROUND($I8351,4))</f>
        <v>0.3</v>
      </c>
      <c r="M8351" s="134">
        <f>IF('2-E-Communication'!$T$68="no","",ROUND($I8351,4))</f>
        <v>0.3</v>
      </c>
    </row>
    <row r="8352" spans="9:13" x14ac:dyDescent="0.25">
      <c r="I8352" s="134">
        <f t="shared" si="324"/>
        <v>0.30100000000000021</v>
      </c>
      <c r="J8352" s="134">
        <f>IF('2-E-Communication'!$T$65="no","",ROUND($I8352,4))</f>
        <v>0.30099999999999999</v>
      </c>
      <c r="K8352" s="134">
        <f>IF('2-E-Communication'!$T$66="no","",ROUND($I8352,4))</f>
        <v>0.30099999999999999</v>
      </c>
      <c r="L8352" s="134">
        <f>IF('2-E-Communication'!$T$67="no","",ROUND($I8352,4))</f>
        <v>0.30099999999999999</v>
      </c>
      <c r="M8352" s="134">
        <f>IF('2-E-Communication'!$T$68="no","",ROUND($I8352,4))</f>
        <v>0.30099999999999999</v>
      </c>
    </row>
    <row r="8353" spans="9:13" x14ac:dyDescent="0.25">
      <c r="I8353" s="134">
        <f t="shared" si="324"/>
        <v>0.30200000000000021</v>
      </c>
      <c r="J8353" s="134">
        <f>IF('2-E-Communication'!$T$65="no","",ROUND($I8353,4))</f>
        <v>0.30199999999999999</v>
      </c>
      <c r="K8353" s="134">
        <f>IF('2-E-Communication'!$T$66="no","",ROUND($I8353,4))</f>
        <v>0.30199999999999999</v>
      </c>
      <c r="L8353" s="134">
        <f>IF('2-E-Communication'!$T$67="no","",ROUND($I8353,4))</f>
        <v>0.30199999999999999</v>
      </c>
      <c r="M8353" s="134">
        <f>IF('2-E-Communication'!$T$68="no","",ROUND($I8353,4))</f>
        <v>0.30199999999999999</v>
      </c>
    </row>
    <row r="8354" spans="9:13" x14ac:dyDescent="0.25">
      <c r="I8354" s="134">
        <f t="shared" si="324"/>
        <v>0.30300000000000021</v>
      </c>
      <c r="J8354" s="134">
        <f>IF('2-E-Communication'!$T$65="no","",ROUND($I8354,4))</f>
        <v>0.30299999999999999</v>
      </c>
      <c r="K8354" s="134">
        <f>IF('2-E-Communication'!$T$66="no","",ROUND($I8354,4))</f>
        <v>0.30299999999999999</v>
      </c>
      <c r="L8354" s="134">
        <f>IF('2-E-Communication'!$T$67="no","",ROUND($I8354,4))</f>
        <v>0.30299999999999999</v>
      </c>
      <c r="M8354" s="134">
        <f>IF('2-E-Communication'!$T$68="no","",ROUND($I8354,4))</f>
        <v>0.30299999999999999</v>
      </c>
    </row>
    <row r="8355" spans="9:13" x14ac:dyDescent="0.25">
      <c r="I8355" s="134">
        <f t="shared" si="324"/>
        <v>0.30400000000000021</v>
      </c>
      <c r="J8355" s="134">
        <f>IF('2-E-Communication'!$T$65="no","",ROUND($I8355,4))</f>
        <v>0.30399999999999999</v>
      </c>
      <c r="K8355" s="134">
        <f>IF('2-E-Communication'!$T$66="no","",ROUND($I8355,4))</f>
        <v>0.30399999999999999</v>
      </c>
      <c r="L8355" s="134">
        <f>IF('2-E-Communication'!$T$67="no","",ROUND($I8355,4))</f>
        <v>0.30399999999999999</v>
      </c>
      <c r="M8355" s="134">
        <f>IF('2-E-Communication'!$T$68="no","",ROUND($I8355,4))</f>
        <v>0.30399999999999999</v>
      </c>
    </row>
    <row r="8356" spans="9:13" x14ac:dyDescent="0.25">
      <c r="I8356" s="134">
        <f t="shared" si="324"/>
        <v>0.30500000000000022</v>
      </c>
      <c r="J8356" s="134">
        <f>IF('2-E-Communication'!$T$65="no","",ROUND($I8356,4))</f>
        <v>0.30499999999999999</v>
      </c>
      <c r="K8356" s="134">
        <f>IF('2-E-Communication'!$T$66="no","",ROUND($I8356,4))</f>
        <v>0.30499999999999999</v>
      </c>
      <c r="L8356" s="134">
        <f>IF('2-E-Communication'!$T$67="no","",ROUND($I8356,4))</f>
        <v>0.30499999999999999</v>
      </c>
      <c r="M8356" s="134">
        <f>IF('2-E-Communication'!$T$68="no","",ROUND($I8356,4))</f>
        <v>0.30499999999999999</v>
      </c>
    </row>
    <row r="8357" spans="9:13" x14ac:dyDescent="0.25">
      <c r="I8357" s="134">
        <f t="shared" si="324"/>
        <v>0.30600000000000022</v>
      </c>
      <c r="J8357" s="134">
        <f>IF('2-E-Communication'!$T$65="no","",ROUND($I8357,4))</f>
        <v>0.30599999999999999</v>
      </c>
      <c r="K8357" s="134">
        <f>IF('2-E-Communication'!$T$66="no","",ROUND($I8357,4))</f>
        <v>0.30599999999999999</v>
      </c>
      <c r="L8357" s="134">
        <f>IF('2-E-Communication'!$T$67="no","",ROUND($I8357,4))</f>
        <v>0.30599999999999999</v>
      </c>
      <c r="M8357" s="134">
        <f>IF('2-E-Communication'!$T$68="no","",ROUND($I8357,4))</f>
        <v>0.30599999999999999</v>
      </c>
    </row>
    <row r="8358" spans="9:13" x14ac:dyDescent="0.25">
      <c r="I8358" s="134">
        <f t="shared" si="324"/>
        <v>0.30700000000000022</v>
      </c>
      <c r="J8358" s="134">
        <f>IF('2-E-Communication'!$T$65="no","",ROUND($I8358,4))</f>
        <v>0.307</v>
      </c>
      <c r="K8358" s="134">
        <f>IF('2-E-Communication'!$T$66="no","",ROUND($I8358,4))</f>
        <v>0.307</v>
      </c>
      <c r="L8358" s="134">
        <f>IF('2-E-Communication'!$T$67="no","",ROUND($I8358,4))</f>
        <v>0.307</v>
      </c>
      <c r="M8358" s="134">
        <f>IF('2-E-Communication'!$T$68="no","",ROUND($I8358,4))</f>
        <v>0.307</v>
      </c>
    </row>
    <row r="8359" spans="9:13" x14ac:dyDescent="0.25">
      <c r="I8359" s="134">
        <f t="shared" si="324"/>
        <v>0.30800000000000022</v>
      </c>
      <c r="J8359" s="134">
        <f>IF('2-E-Communication'!$T$65="no","",ROUND($I8359,4))</f>
        <v>0.308</v>
      </c>
      <c r="K8359" s="134">
        <f>IF('2-E-Communication'!$T$66="no","",ROUND($I8359,4))</f>
        <v>0.308</v>
      </c>
      <c r="L8359" s="134">
        <f>IF('2-E-Communication'!$T$67="no","",ROUND($I8359,4))</f>
        <v>0.308</v>
      </c>
      <c r="M8359" s="134">
        <f>IF('2-E-Communication'!$T$68="no","",ROUND($I8359,4))</f>
        <v>0.308</v>
      </c>
    </row>
    <row r="8360" spans="9:13" x14ac:dyDescent="0.25">
      <c r="I8360" s="134">
        <f t="shared" si="324"/>
        <v>0.30900000000000022</v>
      </c>
      <c r="J8360" s="134">
        <f>IF('2-E-Communication'!$T$65="no","",ROUND($I8360,4))</f>
        <v>0.309</v>
      </c>
      <c r="K8360" s="134">
        <f>IF('2-E-Communication'!$T$66="no","",ROUND($I8360,4))</f>
        <v>0.309</v>
      </c>
      <c r="L8360" s="134">
        <f>IF('2-E-Communication'!$T$67="no","",ROUND($I8360,4))</f>
        <v>0.309</v>
      </c>
      <c r="M8360" s="134">
        <f>IF('2-E-Communication'!$T$68="no","",ROUND($I8360,4))</f>
        <v>0.309</v>
      </c>
    </row>
    <row r="8361" spans="9:13" x14ac:dyDescent="0.25">
      <c r="I8361" s="134">
        <f t="shared" si="324"/>
        <v>0.31000000000000022</v>
      </c>
      <c r="J8361" s="134">
        <f>IF('2-E-Communication'!$T$65="no","",ROUND($I8361,4))</f>
        <v>0.31</v>
      </c>
      <c r="K8361" s="134">
        <f>IF('2-E-Communication'!$T$66="no","",ROUND($I8361,4))</f>
        <v>0.31</v>
      </c>
      <c r="L8361" s="134">
        <f>IF('2-E-Communication'!$T$67="no","",ROUND($I8361,4))</f>
        <v>0.31</v>
      </c>
      <c r="M8361" s="134">
        <f>IF('2-E-Communication'!$T$68="no","",ROUND($I8361,4))</f>
        <v>0.31</v>
      </c>
    </row>
    <row r="8362" spans="9:13" x14ac:dyDescent="0.25">
      <c r="I8362" s="134">
        <f t="shared" si="324"/>
        <v>0.31100000000000022</v>
      </c>
      <c r="J8362" s="134">
        <f>IF('2-E-Communication'!$T$65="no","",ROUND($I8362,4))</f>
        <v>0.311</v>
      </c>
      <c r="K8362" s="134">
        <f>IF('2-E-Communication'!$T$66="no","",ROUND($I8362,4))</f>
        <v>0.311</v>
      </c>
      <c r="L8362" s="134">
        <f>IF('2-E-Communication'!$T$67="no","",ROUND($I8362,4))</f>
        <v>0.311</v>
      </c>
      <c r="M8362" s="134">
        <f>IF('2-E-Communication'!$T$68="no","",ROUND($I8362,4))</f>
        <v>0.311</v>
      </c>
    </row>
    <row r="8363" spans="9:13" x14ac:dyDescent="0.25">
      <c r="I8363" s="134">
        <f t="shared" si="324"/>
        <v>0.31200000000000022</v>
      </c>
      <c r="J8363" s="134">
        <f>IF('2-E-Communication'!$T$65="no","",ROUND($I8363,4))</f>
        <v>0.312</v>
      </c>
      <c r="K8363" s="134">
        <f>IF('2-E-Communication'!$T$66="no","",ROUND($I8363,4))</f>
        <v>0.312</v>
      </c>
      <c r="L8363" s="134">
        <f>IF('2-E-Communication'!$T$67="no","",ROUND($I8363,4))</f>
        <v>0.312</v>
      </c>
      <c r="M8363" s="134">
        <f>IF('2-E-Communication'!$T$68="no","",ROUND($I8363,4))</f>
        <v>0.312</v>
      </c>
    </row>
    <row r="8364" spans="9:13" x14ac:dyDescent="0.25">
      <c r="I8364" s="134">
        <f t="shared" ref="I8364:I8427" si="325">I8363+0.001</f>
        <v>0.31300000000000022</v>
      </c>
      <c r="J8364" s="134">
        <f>IF('2-E-Communication'!$T$65="no","",ROUND($I8364,4))</f>
        <v>0.313</v>
      </c>
      <c r="K8364" s="134">
        <f>IF('2-E-Communication'!$T$66="no","",ROUND($I8364,4))</f>
        <v>0.313</v>
      </c>
      <c r="L8364" s="134">
        <f>IF('2-E-Communication'!$T$67="no","",ROUND($I8364,4))</f>
        <v>0.313</v>
      </c>
      <c r="M8364" s="134">
        <f>IF('2-E-Communication'!$T$68="no","",ROUND($I8364,4))</f>
        <v>0.313</v>
      </c>
    </row>
    <row r="8365" spans="9:13" x14ac:dyDescent="0.25">
      <c r="I8365" s="134">
        <f t="shared" si="325"/>
        <v>0.31400000000000022</v>
      </c>
      <c r="J8365" s="134">
        <f>IF('2-E-Communication'!$T$65="no","",ROUND($I8365,4))</f>
        <v>0.314</v>
      </c>
      <c r="K8365" s="134">
        <f>IF('2-E-Communication'!$T$66="no","",ROUND($I8365,4))</f>
        <v>0.314</v>
      </c>
      <c r="L8365" s="134">
        <f>IF('2-E-Communication'!$T$67="no","",ROUND($I8365,4))</f>
        <v>0.314</v>
      </c>
      <c r="M8365" s="134">
        <f>IF('2-E-Communication'!$T$68="no","",ROUND($I8365,4))</f>
        <v>0.314</v>
      </c>
    </row>
    <row r="8366" spans="9:13" x14ac:dyDescent="0.25">
      <c r="I8366" s="134">
        <f t="shared" si="325"/>
        <v>0.31500000000000022</v>
      </c>
      <c r="J8366" s="134">
        <f>IF('2-E-Communication'!$T$65="no","",ROUND($I8366,4))</f>
        <v>0.315</v>
      </c>
      <c r="K8366" s="134">
        <f>IF('2-E-Communication'!$T$66="no","",ROUND($I8366,4))</f>
        <v>0.315</v>
      </c>
      <c r="L8366" s="134">
        <f>IF('2-E-Communication'!$T$67="no","",ROUND($I8366,4))</f>
        <v>0.315</v>
      </c>
      <c r="M8366" s="134">
        <f>IF('2-E-Communication'!$T$68="no","",ROUND($I8366,4))</f>
        <v>0.315</v>
      </c>
    </row>
    <row r="8367" spans="9:13" x14ac:dyDescent="0.25">
      <c r="I8367" s="134">
        <f t="shared" si="325"/>
        <v>0.31600000000000023</v>
      </c>
      <c r="J8367" s="134">
        <f>IF('2-E-Communication'!$T$65="no","",ROUND($I8367,4))</f>
        <v>0.316</v>
      </c>
      <c r="K8367" s="134">
        <f>IF('2-E-Communication'!$T$66="no","",ROUND($I8367,4))</f>
        <v>0.316</v>
      </c>
      <c r="L8367" s="134">
        <f>IF('2-E-Communication'!$T$67="no","",ROUND($I8367,4))</f>
        <v>0.316</v>
      </c>
      <c r="M8367" s="134">
        <f>IF('2-E-Communication'!$T$68="no","",ROUND($I8367,4))</f>
        <v>0.316</v>
      </c>
    </row>
    <row r="8368" spans="9:13" x14ac:dyDescent="0.25">
      <c r="I8368" s="134">
        <f t="shared" si="325"/>
        <v>0.31700000000000023</v>
      </c>
      <c r="J8368" s="134">
        <f>IF('2-E-Communication'!$T$65="no","",ROUND($I8368,4))</f>
        <v>0.317</v>
      </c>
      <c r="K8368" s="134">
        <f>IF('2-E-Communication'!$T$66="no","",ROUND($I8368,4))</f>
        <v>0.317</v>
      </c>
      <c r="L8368" s="134">
        <f>IF('2-E-Communication'!$T$67="no","",ROUND($I8368,4))</f>
        <v>0.317</v>
      </c>
      <c r="M8368" s="134">
        <f>IF('2-E-Communication'!$T$68="no","",ROUND($I8368,4))</f>
        <v>0.317</v>
      </c>
    </row>
    <row r="8369" spans="9:13" x14ac:dyDescent="0.25">
      <c r="I8369" s="134">
        <f t="shared" si="325"/>
        <v>0.31800000000000023</v>
      </c>
      <c r="J8369" s="134">
        <f>IF('2-E-Communication'!$T$65="no","",ROUND($I8369,4))</f>
        <v>0.318</v>
      </c>
      <c r="K8369" s="134">
        <f>IF('2-E-Communication'!$T$66="no","",ROUND($I8369,4))</f>
        <v>0.318</v>
      </c>
      <c r="L8369" s="134">
        <f>IF('2-E-Communication'!$T$67="no","",ROUND($I8369,4))</f>
        <v>0.318</v>
      </c>
      <c r="M8369" s="134">
        <f>IF('2-E-Communication'!$T$68="no","",ROUND($I8369,4))</f>
        <v>0.318</v>
      </c>
    </row>
    <row r="8370" spans="9:13" x14ac:dyDescent="0.25">
      <c r="I8370" s="134">
        <f t="shared" si="325"/>
        <v>0.31900000000000023</v>
      </c>
      <c r="J8370" s="134">
        <f>IF('2-E-Communication'!$T$65="no","",ROUND($I8370,4))</f>
        <v>0.31900000000000001</v>
      </c>
      <c r="K8370" s="134">
        <f>IF('2-E-Communication'!$T$66="no","",ROUND($I8370,4))</f>
        <v>0.31900000000000001</v>
      </c>
      <c r="L8370" s="134">
        <f>IF('2-E-Communication'!$T$67="no","",ROUND($I8370,4))</f>
        <v>0.31900000000000001</v>
      </c>
      <c r="M8370" s="134">
        <f>IF('2-E-Communication'!$T$68="no","",ROUND($I8370,4))</f>
        <v>0.31900000000000001</v>
      </c>
    </row>
    <row r="8371" spans="9:13" x14ac:dyDescent="0.25">
      <c r="I8371" s="134">
        <f t="shared" si="325"/>
        <v>0.32000000000000023</v>
      </c>
      <c r="J8371" s="134">
        <f>IF('2-E-Communication'!$T$65="no","",ROUND($I8371,4))</f>
        <v>0.32</v>
      </c>
      <c r="K8371" s="134">
        <f>IF('2-E-Communication'!$T$66="no","",ROUND($I8371,4))</f>
        <v>0.32</v>
      </c>
      <c r="L8371" s="134">
        <f>IF('2-E-Communication'!$T$67="no","",ROUND($I8371,4))</f>
        <v>0.32</v>
      </c>
      <c r="M8371" s="134">
        <f>IF('2-E-Communication'!$T$68="no","",ROUND($I8371,4))</f>
        <v>0.32</v>
      </c>
    </row>
    <row r="8372" spans="9:13" x14ac:dyDescent="0.25">
      <c r="I8372" s="134">
        <f t="shared" si="325"/>
        <v>0.32100000000000023</v>
      </c>
      <c r="J8372" s="134">
        <f>IF('2-E-Communication'!$T$65="no","",ROUND($I8372,4))</f>
        <v>0.32100000000000001</v>
      </c>
      <c r="K8372" s="134">
        <f>IF('2-E-Communication'!$T$66="no","",ROUND($I8372,4))</f>
        <v>0.32100000000000001</v>
      </c>
      <c r="L8372" s="134">
        <f>IF('2-E-Communication'!$T$67="no","",ROUND($I8372,4))</f>
        <v>0.32100000000000001</v>
      </c>
      <c r="M8372" s="134">
        <f>IF('2-E-Communication'!$T$68="no","",ROUND($I8372,4))</f>
        <v>0.32100000000000001</v>
      </c>
    </row>
    <row r="8373" spans="9:13" x14ac:dyDescent="0.25">
      <c r="I8373" s="134">
        <f t="shared" si="325"/>
        <v>0.32200000000000023</v>
      </c>
      <c r="J8373" s="134">
        <f>IF('2-E-Communication'!$T$65="no","",ROUND($I8373,4))</f>
        <v>0.32200000000000001</v>
      </c>
      <c r="K8373" s="134">
        <f>IF('2-E-Communication'!$T$66="no","",ROUND($I8373,4))</f>
        <v>0.32200000000000001</v>
      </c>
      <c r="L8373" s="134">
        <f>IF('2-E-Communication'!$T$67="no","",ROUND($I8373,4))</f>
        <v>0.32200000000000001</v>
      </c>
      <c r="M8373" s="134">
        <f>IF('2-E-Communication'!$T$68="no","",ROUND($I8373,4))</f>
        <v>0.32200000000000001</v>
      </c>
    </row>
    <row r="8374" spans="9:13" x14ac:dyDescent="0.25">
      <c r="I8374" s="134">
        <f t="shared" si="325"/>
        <v>0.32300000000000023</v>
      </c>
      <c r="J8374" s="134">
        <f>IF('2-E-Communication'!$T$65="no","",ROUND($I8374,4))</f>
        <v>0.32300000000000001</v>
      </c>
      <c r="K8374" s="134">
        <f>IF('2-E-Communication'!$T$66="no","",ROUND($I8374,4))</f>
        <v>0.32300000000000001</v>
      </c>
      <c r="L8374" s="134">
        <f>IF('2-E-Communication'!$T$67="no","",ROUND($I8374,4))</f>
        <v>0.32300000000000001</v>
      </c>
      <c r="M8374" s="134">
        <f>IF('2-E-Communication'!$T$68="no","",ROUND($I8374,4))</f>
        <v>0.32300000000000001</v>
      </c>
    </row>
    <row r="8375" spans="9:13" x14ac:dyDescent="0.25">
      <c r="I8375" s="134">
        <f t="shared" si="325"/>
        <v>0.32400000000000023</v>
      </c>
      <c r="J8375" s="134">
        <f>IF('2-E-Communication'!$T$65="no","",ROUND($I8375,4))</f>
        <v>0.32400000000000001</v>
      </c>
      <c r="K8375" s="134">
        <f>IF('2-E-Communication'!$T$66="no","",ROUND($I8375,4))</f>
        <v>0.32400000000000001</v>
      </c>
      <c r="L8375" s="134">
        <f>IF('2-E-Communication'!$T$67="no","",ROUND($I8375,4))</f>
        <v>0.32400000000000001</v>
      </c>
      <c r="M8375" s="134">
        <f>IF('2-E-Communication'!$T$68="no","",ROUND($I8375,4))</f>
        <v>0.32400000000000001</v>
      </c>
    </row>
    <row r="8376" spans="9:13" x14ac:dyDescent="0.25">
      <c r="I8376" s="134">
        <f t="shared" si="325"/>
        <v>0.32500000000000023</v>
      </c>
      <c r="J8376" s="134">
        <f>IF('2-E-Communication'!$T$65="no","",ROUND($I8376,4))</f>
        <v>0.32500000000000001</v>
      </c>
      <c r="K8376" s="134">
        <f>IF('2-E-Communication'!$T$66="no","",ROUND($I8376,4))</f>
        <v>0.32500000000000001</v>
      </c>
      <c r="L8376" s="134">
        <f>IF('2-E-Communication'!$T$67="no","",ROUND($I8376,4))</f>
        <v>0.32500000000000001</v>
      </c>
      <c r="M8376" s="134">
        <f>IF('2-E-Communication'!$T$68="no","",ROUND($I8376,4))</f>
        <v>0.32500000000000001</v>
      </c>
    </row>
    <row r="8377" spans="9:13" x14ac:dyDescent="0.25">
      <c r="I8377" s="134">
        <f t="shared" si="325"/>
        <v>0.32600000000000023</v>
      </c>
      <c r="J8377" s="134">
        <f>IF('2-E-Communication'!$T$65="no","",ROUND($I8377,4))</f>
        <v>0.32600000000000001</v>
      </c>
      <c r="K8377" s="134">
        <f>IF('2-E-Communication'!$T$66="no","",ROUND($I8377,4))</f>
        <v>0.32600000000000001</v>
      </c>
      <c r="L8377" s="134">
        <f>IF('2-E-Communication'!$T$67="no","",ROUND($I8377,4))</f>
        <v>0.32600000000000001</v>
      </c>
      <c r="M8377" s="134">
        <f>IF('2-E-Communication'!$T$68="no","",ROUND($I8377,4))</f>
        <v>0.32600000000000001</v>
      </c>
    </row>
    <row r="8378" spans="9:13" x14ac:dyDescent="0.25">
      <c r="I8378" s="134">
        <f t="shared" si="325"/>
        <v>0.32700000000000023</v>
      </c>
      <c r="J8378" s="134">
        <f>IF('2-E-Communication'!$T$65="no","",ROUND($I8378,4))</f>
        <v>0.32700000000000001</v>
      </c>
      <c r="K8378" s="134">
        <f>IF('2-E-Communication'!$T$66="no","",ROUND($I8378,4))</f>
        <v>0.32700000000000001</v>
      </c>
      <c r="L8378" s="134">
        <f>IF('2-E-Communication'!$T$67="no","",ROUND($I8378,4))</f>
        <v>0.32700000000000001</v>
      </c>
      <c r="M8378" s="134">
        <f>IF('2-E-Communication'!$T$68="no","",ROUND($I8378,4))</f>
        <v>0.32700000000000001</v>
      </c>
    </row>
    <row r="8379" spans="9:13" x14ac:dyDescent="0.25">
      <c r="I8379" s="134">
        <f t="shared" si="325"/>
        <v>0.32800000000000024</v>
      </c>
      <c r="J8379" s="134">
        <f>IF('2-E-Communication'!$T$65="no","",ROUND($I8379,4))</f>
        <v>0.32800000000000001</v>
      </c>
      <c r="K8379" s="134">
        <f>IF('2-E-Communication'!$T$66="no","",ROUND($I8379,4))</f>
        <v>0.32800000000000001</v>
      </c>
      <c r="L8379" s="134">
        <f>IF('2-E-Communication'!$T$67="no","",ROUND($I8379,4))</f>
        <v>0.32800000000000001</v>
      </c>
      <c r="M8379" s="134">
        <f>IF('2-E-Communication'!$T$68="no","",ROUND($I8379,4))</f>
        <v>0.32800000000000001</v>
      </c>
    </row>
    <row r="8380" spans="9:13" x14ac:dyDescent="0.25">
      <c r="I8380" s="134">
        <f t="shared" si="325"/>
        <v>0.32900000000000024</v>
      </c>
      <c r="J8380" s="134">
        <f>IF('2-E-Communication'!$T$65="no","",ROUND($I8380,4))</f>
        <v>0.32900000000000001</v>
      </c>
      <c r="K8380" s="134">
        <f>IF('2-E-Communication'!$T$66="no","",ROUND($I8380,4))</f>
        <v>0.32900000000000001</v>
      </c>
      <c r="L8380" s="134">
        <f>IF('2-E-Communication'!$T$67="no","",ROUND($I8380,4))</f>
        <v>0.32900000000000001</v>
      </c>
      <c r="M8380" s="134">
        <f>IF('2-E-Communication'!$T$68="no","",ROUND($I8380,4))</f>
        <v>0.32900000000000001</v>
      </c>
    </row>
    <row r="8381" spans="9:13" x14ac:dyDescent="0.25">
      <c r="I8381" s="134">
        <f t="shared" si="325"/>
        <v>0.33000000000000024</v>
      </c>
      <c r="J8381" s="134">
        <f>IF('2-E-Communication'!$T$65="no","",ROUND($I8381,4))</f>
        <v>0.33</v>
      </c>
      <c r="K8381" s="134">
        <f>IF('2-E-Communication'!$T$66="no","",ROUND($I8381,4))</f>
        <v>0.33</v>
      </c>
      <c r="L8381" s="134">
        <f>IF('2-E-Communication'!$T$67="no","",ROUND($I8381,4))</f>
        <v>0.33</v>
      </c>
      <c r="M8381" s="134">
        <f>IF('2-E-Communication'!$T$68="no","",ROUND($I8381,4))</f>
        <v>0.33</v>
      </c>
    </row>
    <row r="8382" spans="9:13" x14ac:dyDescent="0.25">
      <c r="I8382" s="134">
        <f t="shared" si="325"/>
        <v>0.33100000000000024</v>
      </c>
      <c r="J8382" s="134">
        <f>IF('2-E-Communication'!$T$65="no","",ROUND($I8382,4))</f>
        <v>0.33100000000000002</v>
      </c>
      <c r="K8382" s="134">
        <f>IF('2-E-Communication'!$T$66="no","",ROUND($I8382,4))</f>
        <v>0.33100000000000002</v>
      </c>
      <c r="L8382" s="134">
        <f>IF('2-E-Communication'!$T$67="no","",ROUND($I8382,4))</f>
        <v>0.33100000000000002</v>
      </c>
      <c r="M8382" s="134">
        <f>IF('2-E-Communication'!$T$68="no","",ROUND($I8382,4))</f>
        <v>0.33100000000000002</v>
      </c>
    </row>
    <row r="8383" spans="9:13" x14ac:dyDescent="0.25">
      <c r="I8383" s="134">
        <f t="shared" si="325"/>
        <v>0.33200000000000024</v>
      </c>
      <c r="J8383" s="134">
        <f>IF('2-E-Communication'!$T$65="no","",ROUND($I8383,4))</f>
        <v>0.33200000000000002</v>
      </c>
      <c r="K8383" s="134">
        <f>IF('2-E-Communication'!$T$66="no","",ROUND($I8383,4))</f>
        <v>0.33200000000000002</v>
      </c>
      <c r="L8383" s="134">
        <f>IF('2-E-Communication'!$T$67="no","",ROUND($I8383,4))</f>
        <v>0.33200000000000002</v>
      </c>
      <c r="M8383" s="134">
        <f>IF('2-E-Communication'!$T$68="no","",ROUND($I8383,4))</f>
        <v>0.33200000000000002</v>
      </c>
    </row>
    <row r="8384" spans="9:13" x14ac:dyDescent="0.25">
      <c r="I8384" s="134">
        <f t="shared" si="325"/>
        <v>0.33300000000000024</v>
      </c>
      <c r="J8384" s="134">
        <f>IF('2-E-Communication'!$T$65="no","",ROUND($I8384,4))</f>
        <v>0.33300000000000002</v>
      </c>
      <c r="K8384" s="134">
        <f>IF('2-E-Communication'!$T$66="no","",ROUND($I8384,4))</f>
        <v>0.33300000000000002</v>
      </c>
      <c r="L8384" s="134">
        <f>IF('2-E-Communication'!$T$67="no","",ROUND($I8384,4))</f>
        <v>0.33300000000000002</v>
      </c>
      <c r="M8384" s="134">
        <f>IF('2-E-Communication'!$T$68="no","",ROUND($I8384,4))</f>
        <v>0.33300000000000002</v>
      </c>
    </row>
    <row r="8385" spans="9:13" x14ac:dyDescent="0.25">
      <c r="I8385" s="134">
        <f t="shared" si="325"/>
        <v>0.33400000000000024</v>
      </c>
      <c r="J8385" s="134">
        <f>IF('2-E-Communication'!$T$65="no","",ROUND($I8385,4))</f>
        <v>0.33400000000000002</v>
      </c>
      <c r="K8385" s="134">
        <f>IF('2-E-Communication'!$T$66="no","",ROUND($I8385,4))</f>
        <v>0.33400000000000002</v>
      </c>
      <c r="L8385" s="134">
        <f>IF('2-E-Communication'!$T$67="no","",ROUND($I8385,4))</f>
        <v>0.33400000000000002</v>
      </c>
      <c r="M8385" s="134">
        <f>IF('2-E-Communication'!$T$68="no","",ROUND($I8385,4))</f>
        <v>0.33400000000000002</v>
      </c>
    </row>
    <row r="8386" spans="9:13" x14ac:dyDescent="0.25">
      <c r="I8386" s="134">
        <f t="shared" si="325"/>
        <v>0.33500000000000024</v>
      </c>
      <c r="J8386" s="134">
        <f>IF('2-E-Communication'!$T$65="no","",ROUND($I8386,4))</f>
        <v>0.33500000000000002</v>
      </c>
      <c r="K8386" s="134">
        <f>IF('2-E-Communication'!$T$66="no","",ROUND($I8386,4))</f>
        <v>0.33500000000000002</v>
      </c>
      <c r="L8386" s="134">
        <f>IF('2-E-Communication'!$T$67="no","",ROUND($I8386,4))</f>
        <v>0.33500000000000002</v>
      </c>
      <c r="M8386" s="134">
        <f>IF('2-E-Communication'!$T$68="no","",ROUND($I8386,4))</f>
        <v>0.33500000000000002</v>
      </c>
    </row>
    <row r="8387" spans="9:13" x14ac:dyDescent="0.25">
      <c r="I8387" s="134">
        <f t="shared" si="325"/>
        <v>0.33600000000000024</v>
      </c>
      <c r="J8387" s="134">
        <f>IF('2-E-Communication'!$T$65="no","",ROUND($I8387,4))</f>
        <v>0.33600000000000002</v>
      </c>
      <c r="K8387" s="134">
        <f>IF('2-E-Communication'!$T$66="no","",ROUND($I8387,4))</f>
        <v>0.33600000000000002</v>
      </c>
      <c r="L8387" s="134">
        <f>IF('2-E-Communication'!$T$67="no","",ROUND($I8387,4))</f>
        <v>0.33600000000000002</v>
      </c>
      <c r="M8387" s="134">
        <f>IF('2-E-Communication'!$T$68="no","",ROUND($I8387,4))</f>
        <v>0.33600000000000002</v>
      </c>
    </row>
    <row r="8388" spans="9:13" x14ac:dyDescent="0.25">
      <c r="I8388" s="134">
        <f t="shared" si="325"/>
        <v>0.33700000000000024</v>
      </c>
      <c r="J8388" s="134">
        <f>IF('2-E-Communication'!$T$65="no","",ROUND($I8388,4))</f>
        <v>0.33700000000000002</v>
      </c>
      <c r="K8388" s="134">
        <f>IF('2-E-Communication'!$T$66="no","",ROUND($I8388,4))</f>
        <v>0.33700000000000002</v>
      </c>
      <c r="L8388" s="134">
        <f>IF('2-E-Communication'!$T$67="no","",ROUND($I8388,4))</f>
        <v>0.33700000000000002</v>
      </c>
      <c r="M8388" s="134">
        <f>IF('2-E-Communication'!$T$68="no","",ROUND($I8388,4))</f>
        <v>0.33700000000000002</v>
      </c>
    </row>
    <row r="8389" spans="9:13" x14ac:dyDescent="0.25">
      <c r="I8389" s="134">
        <f t="shared" si="325"/>
        <v>0.33800000000000024</v>
      </c>
      <c r="J8389" s="134">
        <f>IF('2-E-Communication'!$T$65="no","",ROUND($I8389,4))</f>
        <v>0.33800000000000002</v>
      </c>
      <c r="K8389" s="134">
        <f>IF('2-E-Communication'!$T$66="no","",ROUND($I8389,4))</f>
        <v>0.33800000000000002</v>
      </c>
      <c r="L8389" s="134">
        <f>IF('2-E-Communication'!$T$67="no","",ROUND($I8389,4))</f>
        <v>0.33800000000000002</v>
      </c>
      <c r="M8389" s="134">
        <f>IF('2-E-Communication'!$T$68="no","",ROUND($I8389,4))</f>
        <v>0.33800000000000002</v>
      </c>
    </row>
    <row r="8390" spans="9:13" x14ac:dyDescent="0.25">
      <c r="I8390" s="134">
        <f t="shared" si="325"/>
        <v>0.33900000000000025</v>
      </c>
      <c r="J8390" s="134">
        <f>IF('2-E-Communication'!$T$65="no","",ROUND($I8390,4))</f>
        <v>0.33900000000000002</v>
      </c>
      <c r="K8390" s="134">
        <f>IF('2-E-Communication'!$T$66="no","",ROUND($I8390,4))</f>
        <v>0.33900000000000002</v>
      </c>
      <c r="L8390" s="134">
        <f>IF('2-E-Communication'!$T$67="no","",ROUND($I8390,4))</f>
        <v>0.33900000000000002</v>
      </c>
      <c r="M8390" s="134">
        <f>IF('2-E-Communication'!$T$68="no","",ROUND($I8390,4))</f>
        <v>0.33900000000000002</v>
      </c>
    </row>
    <row r="8391" spans="9:13" x14ac:dyDescent="0.25">
      <c r="I8391" s="134">
        <f t="shared" si="325"/>
        <v>0.34000000000000025</v>
      </c>
      <c r="J8391" s="134">
        <f>IF('2-E-Communication'!$T$65="no","",ROUND($I8391,4))</f>
        <v>0.34</v>
      </c>
      <c r="K8391" s="134">
        <f>IF('2-E-Communication'!$T$66="no","",ROUND($I8391,4))</f>
        <v>0.34</v>
      </c>
      <c r="L8391" s="134">
        <f>IF('2-E-Communication'!$T$67="no","",ROUND($I8391,4))</f>
        <v>0.34</v>
      </c>
      <c r="M8391" s="134">
        <f>IF('2-E-Communication'!$T$68="no","",ROUND($I8391,4))</f>
        <v>0.34</v>
      </c>
    </row>
    <row r="8392" spans="9:13" x14ac:dyDescent="0.25">
      <c r="I8392" s="134">
        <f t="shared" si="325"/>
        <v>0.34100000000000025</v>
      </c>
      <c r="J8392" s="134">
        <f>IF('2-E-Communication'!$T$65="no","",ROUND($I8392,4))</f>
        <v>0.34100000000000003</v>
      </c>
      <c r="K8392" s="134">
        <f>IF('2-E-Communication'!$T$66="no","",ROUND($I8392,4))</f>
        <v>0.34100000000000003</v>
      </c>
      <c r="L8392" s="134">
        <f>IF('2-E-Communication'!$T$67="no","",ROUND($I8392,4))</f>
        <v>0.34100000000000003</v>
      </c>
      <c r="M8392" s="134">
        <f>IF('2-E-Communication'!$T$68="no","",ROUND($I8392,4))</f>
        <v>0.34100000000000003</v>
      </c>
    </row>
    <row r="8393" spans="9:13" x14ac:dyDescent="0.25">
      <c r="I8393" s="134">
        <f t="shared" si="325"/>
        <v>0.34200000000000025</v>
      </c>
      <c r="J8393" s="134">
        <f>IF('2-E-Communication'!$T$65="no","",ROUND($I8393,4))</f>
        <v>0.34200000000000003</v>
      </c>
      <c r="K8393" s="134">
        <f>IF('2-E-Communication'!$T$66="no","",ROUND($I8393,4))</f>
        <v>0.34200000000000003</v>
      </c>
      <c r="L8393" s="134">
        <f>IF('2-E-Communication'!$T$67="no","",ROUND($I8393,4))</f>
        <v>0.34200000000000003</v>
      </c>
      <c r="M8393" s="134">
        <f>IF('2-E-Communication'!$T$68="no","",ROUND($I8393,4))</f>
        <v>0.34200000000000003</v>
      </c>
    </row>
    <row r="8394" spans="9:13" x14ac:dyDescent="0.25">
      <c r="I8394" s="134">
        <f t="shared" si="325"/>
        <v>0.34300000000000025</v>
      </c>
      <c r="J8394" s="134">
        <f>IF('2-E-Communication'!$T$65="no","",ROUND($I8394,4))</f>
        <v>0.34300000000000003</v>
      </c>
      <c r="K8394" s="134">
        <f>IF('2-E-Communication'!$T$66="no","",ROUND($I8394,4))</f>
        <v>0.34300000000000003</v>
      </c>
      <c r="L8394" s="134">
        <f>IF('2-E-Communication'!$T$67="no","",ROUND($I8394,4))</f>
        <v>0.34300000000000003</v>
      </c>
      <c r="M8394" s="134">
        <f>IF('2-E-Communication'!$T$68="no","",ROUND($I8394,4))</f>
        <v>0.34300000000000003</v>
      </c>
    </row>
    <row r="8395" spans="9:13" x14ac:dyDescent="0.25">
      <c r="I8395" s="134">
        <f t="shared" si="325"/>
        <v>0.34400000000000025</v>
      </c>
      <c r="J8395" s="134">
        <f>IF('2-E-Communication'!$T$65="no","",ROUND($I8395,4))</f>
        <v>0.34399999999999997</v>
      </c>
      <c r="K8395" s="134">
        <f>IF('2-E-Communication'!$T$66="no","",ROUND($I8395,4))</f>
        <v>0.34399999999999997</v>
      </c>
      <c r="L8395" s="134">
        <f>IF('2-E-Communication'!$T$67="no","",ROUND($I8395,4))</f>
        <v>0.34399999999999997</v>
      </c>
      <c r="M8395" s="134">
        <f>IF('2-E-Communication'!$T$68="no","",ROUND($I8395,4))</f>
        <v>0.34399999999999997</v>
      </c>
    </row>
    <row r="8396" spans="9:13" x14ac:dyDescent="0.25">
      <c r="I8396" s="134">
        <f t="shared" si="325"/>
        <v>0.34500000000000025</v>
      </c>
      <c r="J8396" s="134">
        <f>IF('2-E-Communication'!$T$65="no","",ROUND($I8396,4))</f>
        <v>0.34499999999999997</v>
      </c>
      <c r="K8396" s="134">
        <f>IF('2-E-Communication'!$T$66="no","",ROUND($I8396,4))</f>
        <v>0.34499999999999997</v>
      </c>
      <c r="L8396" s="134">
        <f>IF('2-E-Communication'!$T$67="no","",ROUND($I8396,4))</f>
        <v>0.34499999999999997</v>
      </c>
      <c r="M8396" s="134">
        <f>IF('2-E-Communication'!$T$68="no","",ROUND($I8396,4))</f>
        <v>0.34499999999999997</v>
      </c>
    </row>
    <row r="8397" spans="9:13" x14ac:dyDescent="0.25">
      <c r="I8397" s="134">
        <f t="shared" si="325"/>
        <v>0.34600000000000025</v>
      </c>
      <c r="J8397" s="134">
        <f>IF('2-E-Communication'!$T$65="no","",ROUND($I8397,4))</f>
        <v>0.34599999999999997</v>
      </c>
      <c r="K8397" s="134">
        <f>IF('2-E-Communication'!$T$66="no","",ROUND($I8397,4))</f>
        <v>0.34599999999999997</v>
      </c>
      <c r="L8397" s="134">
        <f>IF('2-E-Communication'!$T$67="no","",ROUND($I8397,4))</f>
        <v>0.34599999999999997</v>
      </c>
      <c r="M8397" s="134">
        <f>IF('2-E-Communication'!$T$68="no","",ROUND($I8397,4))</f>
        <v>0.34599999999999997</v>
      </c>
    </row>
    <row r="8398" spans="9:13" x14ac:dyDescent="0.25">
      <c r="I8398" s="134">
        <f t="shared" si="325"/>
        <v>0.34700000000000025</v>
      </c>
      <c r="J8398" s="134">
        <f>IF('2-E-Communication'!$T$65="no","",ROUND($I8398,4))</f>
        <v>0.34699999999999998</v>
      </c>
      <c r="K8398" s="134">
        <f>IF('2-E-Communication'!$T$66="no","",ROUND($I8398,4))</f>
        <v>0.34699999999999998</v>
      </c>
      <c r="L8398" s="134">
        <f>IF('2-E-Communication'!$T$67="no","",ROUND($I8398,4))</f>
        <v>0.34699999999999998</v>
      </c>
      <c r="M8398" s="134">
        <f>IF('2-E-Communication'!$T$68="no","",ROUND($I8398,4))</f>
        <v>0.34699999999999998</v>
      </c>
    </row>
    <row r="8399" spans="9:13" x14ac:dyDescent="0.25">
      <c r="I8399" s="134">
        <f t="shared" si="325"/>
        <v>0.34800000000000025</v>
      </c>
      <c r="J8399" s="134">
        <f>IF('2-E-Communication'!$T$65="no","",ROUND($I8399,4))</f>
        <v>0.34799999999999998</v>
      </c>
      <c r="K8399" s="134">
        <f>IF('2-E-Communication'!$T$66="no","",ROUND($I8399,4))</f>
        <v>0.34799999999999998</v>
      </c>
      <c r="L8399" s="134">
        <f>IF('2-E-Communication'!$T$67="no","",ROUND($I8399,4))</f>
        <v>0.34799999999999998</v>
      </c>
      <c r="M8399" s="134">
        <f>IF('2-E-Communication'!$T$68="no","",ROUND($I8399,4))</f>
        <v>0.34799999999999998</v>
      </c>
    </row>
    <row r="8400" spans="9:13" x14ac:dyDescent="0.25">
      <c r="I8400" s="134">
        <f t="shared" si="325"/>
        <v>0.34900000000000025</v>
      </c>
      <c r="J8400" s="134">
        <f>IF('2-E-Communication'!$T$65="no","",ROUND($I8400,4))</f>
        <v>0.34899999999999998</v>
      </c>
      <c r="K8400" s="134">
        <f>IF('2-E-Communication'!$T$66="no","",ROUND($I8400,4))</f>
        <v>0.34899999999999998</v>
      </c>
      <c r="L8400" s="134">
        <f>IF('2-E-Communication'!$T$67="no","",ROUND($I8400,4))</f>
        <v>0.34899999999999998</v>
      </c>
      <c r="M8400" s="134">
        <f>IF('2-E-Communication'!$T$68="no","",ROUND($I8400,4))</f>
        <v>0.34899999999999998</v>
      </c>
    </row>
    <row r="8401" spans="9:13" x14ac:dyDescent="0.25">
      <c r="I8401" s="134">
        <f t="shared" si="325"/>
        <v>0.35000000000000026</v>
      </c>
      <c r="J8401" s="134">
        <f>IF('2-E-Communication'!$T$65="no","",ROUND($I8401,4))</f>
        <v>0.35</v>
      </c>
      <c r="K8401" s="134">
        <f>IF('2-E-Communication'!$T$66="no","",ROUND($I8401,4))</f>
        <v>0.35</v>
      </c>
      <c r="L8401" s="134">
        <f>IF('2-E-Communication'!$T$67="no","",ROUND($I8401,4))</f>
        <v>0.35</v>
      </c>
      <c r="M8401" s="134">
        <f>IF('2-E-Communication'!$T$68="no","",ROUND($I8401,4))</f>
        <v>0.35</v>
      </c>
    </row>
    <row r="8402" spans="9:13" x14ac:dyDescent="0.25">
      <c r="I8402" s="134">
        <f t="shared" si="325"/>
        <v>0.35100000000000026</v>
      </c>
      <c r="J8402" s="134">
        <f>IF('2-E-Communication'!$T$65="no","",ROUND($I8402,4))</f>
        <v>0.35099999999999998</v>
      </c>
      <c r="K8402" s="134">
        <f>IF('2-E-Communication'!$T$66="no","",ROUND($I8402,4))</f>
        <v>0.35099999999999998</v>
      </c>
      <c r="L8402" s="134">
        <f>IF('2-E-Communication'!$T$67="no","",ROUND($I8402,4))</f>
        <v>0.35099999999999998</v>
      </c>
      <c r="M8402" s="134">
        <f>IF('2-E-Communication'!$T$68="no","",ROUND($I8402,4))</f>
        <v>0.35099999999999998</v>
      </c>
    </row>
    <row r="8403" spans="9:13" x14ac:dyDescent="0.25">
      <c r="I8403" s="134">
        <f t="shared" si="325"/>
        <v>0.35200000000000026</v>
      </c>
      <c r="J8403" s="134">
        <f>IF('2-E-Communication'!$T$65="no","",ROUND($I8403,4))</f>
        <v>0.35199999999999998</v>
      </c>
      <c r="K8403" s="134">
        <f>IF('2-E-Communication'!$T$66="no","",ROUND($I8403,4))</f>
        <v>0.35199999999999998</v>
      </c>
      <c r="L8403" s="134">
        <f>IF('2-E-Communication'!$T$67="no","",ROUND($I8403,4))</f>
        <v>0.35199999999999998</v>
      </c>
      <c r="M8403" s="134">
        <f>IF('2-E-Communication'!$T$68="no","",ROUND($I8403,4))</f>
        <v>0.35199999999999998</v>
      </c>
    </row>
    <row r="8404" spans="9:13" x14ac:dyDescent="0.25">
      <c r="I8404" s="134">
        <f t="shared" si="325"/>
        <v>0.35300000000000026</v>
      </c>
      <c r="J8404" s="134">
        <f>IF('2-E-Communication'!$T$65="no","",ROUND($I8404,4))</f>
        <v>0.35299999999999998</v>
      </c>
      <c r="K8404" s="134">
        <f>IF('2-E-Communication'!$T$66="no","",ROUND($I8404,4))</f>
        <v>0.35299999999999998</v>
      </c>
      <c r="L8404" s="134">
        <f>IF('2-E-Communication'!$T$67="no","",ROUND($I8404,4))</f>
        <v>0.35299999999999998</v>
      </c>
      <c r="M8404" s="134">
        <f>IF('2-E-Communication'!$T$68="no","",ROUND($I8404,4))</f>
        <v>0.35299999999999998</v>
      </c>
    </row>
    <row r="8405" spans="9:13" x14ac:dyDescent="0.25">
      <c r="I8405" s="134">
        <f t="shared" si="325"/>
        <v>0.35400000000000026</v>
      </c>
      <c r="J8405" s="134">
        <f>IF('2-E-Communication'!$T$65="no","",ROUND($I8405,4))</f>
        <v>0.35399999999999998</v>
      </c>
      <c r="K8405" s="134">
        <f>IF('2-E-Communication'!$T$66="no","",ROUND($I8405,4))</f>
        <v>0.35399999999999998</v>
      </c>
      <c r="L8405" s="134">
        <f>IF('2-E-Communication'!$T$67="no","",ROUND($I8405,4))</f>
        <v>0.35399999999999998</v>
      </c>
      <c r="M8405" s="134">
        <f>IF('2-E-Communication'!$T$68="no","",ROUND($I8405,4))</f>
        <v>0.35399999999999998</v>
      </c>
    </row>
    <row r="8406" spans="9:13" x14ac:dyDescent="0.25">
      <c r="I8406" s="134">
        <f t="shared" si="325"/>
        <v>0.35500000000000026</v>
      </c>
      <c r="J8406" s="134">
        <f>IF('2-E-Communication'!$T$65="no","",ROUND($I8406,4))</f>
        <v>0.35499999999999998</v>
      </c>
      <c r="K8406" s="134">
        <f>IF('2-E-Communication'!$T$66="no","",ROUND($I8406,4))</f>
        <v>0.35499999999999998</v>
      </c>
      <c r="L8406" s="134">
        <f>IF('2-E-Communication'!$T$67="no","",ROUND($I8406,4))</f>
        <v>0.35499999999999998</v>
      </c>
      <c r="M8406" s="134">
        <f>IF('2-E-Communication'!$T$68="no","",ROUND($I8406,4))</f>
        <v>0.35499999999999998</v>
      </c>
    </row>
    <row r="8407" spans="9:13" x14ac:dyDescent="0.25">
      <c r="I8407" s="134">
        <f t="shared" si="325"/>
        <v>0.35600000000000026</v>
      </c>
      <c r="J8407" s="134">
        <f>IF('2-E-Communication'!$T$65="no","",ROUND($I8407,4))</f>
        <v>0.35599999999999998</v>
      </c>
      <c r="K8407" s="134">
        <f>IF('2-E-Communication'!$T$66="no","",ROUND($I8407,4))</f>
        <v>0.35599999999999998</v>
      </c>
      <c r="L8407" s="134">
        <f>IF('2-E-Communication'!$T$67="no","",ROUND($I8407,4))</f>
        <v>0.35599999999999998</v>
      </c>
      <c r="M8407" s="134">
        <f>IF('2-E-Communication'!$T$68="no","",ROUND($I8407,4))</f>
        <v>0.35599999999999998</v>
      </c>
    </row>
    <row r="8408" spans="9:13" x14ac:dyDescent="0.25">
      <c r="I8408" s="134">
        <f t="shared" si="325"/>
        <v>0.35700000000000026</v>
      </c>
      <c r="J8408" s="134">
        <f>IF('2-E-Communication'!$T$65="no","",ROUND($I8408,4))</f>
        <v>0.35699999999999998</v>
      </c>
      <c r="K8408" s="134">
        <f>IF('2-E-Communication'!$T$66="no","",ROUND($I8408,4))</f>
        <v>0.35699999999999998</v>
      </c>
      <c r="L8408" s="134">
        <f>IF('2-E-Communication'!$T$67="no","",ROUND($I8408,4))</f>
        <v>0.35699999999999998</v>
      </c>
      <c r="M8408" s="134">
        <f>IF('2-E-Communication'!$T$68="no","",ROUND($I8408,4))</f>
        <v>0.35699999999999998</v>
      </c>
    </row>
    <row r="8409" spans="9:13" x14ac:dyDescent="0.25">
      <c r="I8409" s="134">
        <f t="shared" si="325"/>
        <v>0.35800000000000026</v>
      </c>
      <c r="J8409" s="134">
        <f>IF('2-E-Communication'!$T$65="no","",ROUND($I8409,4))</f>
        <v>0.35799999999999998</v>
      </c>
      <c r="K8409" s="134">
        <f>IF('2-E-Communication'!$T$66="no","",ROUND($I8409,4))</f>
        <v>0.35799999999999998</v>
      </c>
      <c r="L8409" s="134">
        <f>IF('2-E-Communication'!$T$67="no","",ROUND($I8409,4))</f>
        <v>0.35799999999999998</v>
      </c>
      <c r="M8409" s="134">
        <f>IF('2-E-Communication'!$T$68="no","",ROUND($I8409,4))</f>
        <v>0.35799999999999998</v>
      </c>
    </row>
    <row r="8410" spans="9:13" x14ac:dyDescent="0.25">
      <c r="I8410" s="134">
        <f t="shared" si="325"/>
        <v>0.35900000000000026</v>
      </c>
      <c r="J8410" s="134">
        <f>IF('2-E-Communication'!$T$65="no","",ROUND($I8410,4))</f>
        <v>0.35899999999999999</v>
      </c>
      <c r="K8410" s="134">
        <f>IF('2-E-Communication'!$T$66="no","",ROUND($I8410,4))</f>
        <v>0.35899999999999999</v>
      </c>
      <c r="L8410" s="134">
        <f>IF('2-E-Communication'!$T$67="no","",ROUND($I8410,4))</f>
        <v>0.35899999999999999</v>
      </c>
      <c r="M8410" s="134">
        <f>IF('2-E-Communication'!$T$68="no","",ROUND($I8410,4))</f>
        <v>0.35899999999999999</v>
      </c>
    </row>
    <row r="8411" spans="9:13" x14ac:dyDescent="0.25">
      <c r="I8411" s="134">
        <f t="shared" si="325"/>
        <v>0.36000000000000026</v>
      </c>
      <c r="J8411" s="134">
        <f>IF('2-E-Communication'!$T$65="no","",ROUND($I8411,4))</f>
        <v>0.36</v>
      </c>
      <c r="K8411" s="134">
        <f>IF('2-E-Communication'!$T$66="no","",ROUND($I8411,4))</f>
        <v>0.36</v>
      </c>
      <c r="L8411" s="134">
        <f>IF('2-E-Communication'!$T$67="no","",ROUND($I8411,4))</f>
        <v>0.36</v>
      </c>
      <c r="M8411" s="134">
        <f>IF('2-E-Communication'!$T$68="no","",ROUND($I8411,4))</f>
        <v>0.36</v>
      </c>
    </row>
    <row r="8412" spans="9:13" x14ac:dyDescent="0.25">
      <c r="I8412" s="134">
        <f t="shared" si="325"/>
        <v>0.36100000000000027</v>
      </c>
      <c r="J8412" s="134">
        <f>IF('2-E-Communication'!$T$65="no","",ROUND($I8412,4))</f>
        <v>0.36099999999999999</v>
      </c>
      <c r="K8412" s="134">
        <f>IF('2-E-Communication'!$T$66="no","",ROUND($I8412,4))</f>
        <v>0.36099999999999999</v>
      </c>
      <c r="L8412" s="134">
        <f>IF('2-E-Communication'!$T$67="no","",ROUND($I8412,4))</f>
        <v>0.36099999999999999</v>
      </c>
      <c r="M8412" s="134">
        <f>IF('2-E-Communication'!$T$68="no","",ROUND($I8412,4))</f>
        <v>0.36099999999999999</v>
      </c>
    </row>
    <row r="8413" spans="9:13" x14ac:dyDescent="0.25">
      <c r="I8413" s="134">
        <f t="shared" si="325"/>
        <v>0.36200000000000027</v>
      </c>
      <c r="J8413" s="134">
        <f>IF('2-E-Communication'!$T$65="no","",ROUND($I8413,4))</f>
        <v>0.36199999999999999</v>
      </c>
      <c r="K8413" s="134">
        <f>IF('2-E-Communication'!$T$66="no","",ROUND($I8413,4))</f>
        <v>0.36199999999999999</v>
      </c>
      <c r="L8413" s="134">
        <f>IF('2-E-Communication'!$T$67="no","",ROUND($I8413,4))</f>
        <v>0.36199999999999999</v>
      </c>
      <c r="M8413" s="134">
        <f>IF('2-E-Communication'!$T$68="no","",ROUND($I8413,4))</f>
        <v>0.36199999999999999</v>
      </c>
    </row>
    <row r="8414" spans="9:13" x14ac:dyDescent="0.25">
      <c r="I8414" s="134">
        <f t="shared" si="325"/>
        <v>0.36300000000000027</v>
      </c>
      <c r="J8414" s="134">
        <f>IF('2-E-Communication'!$T$65="no","",ROUND($I8414,4))</f>
        <v>0.36299999999999999</v>
      </c>
      <c r="K8414" s="134">
        <f>IF('2-E-Communication'!$T$66="no","",ROUND($I8414,4))</f>
        <v>0.36299999999999999</v>
      </c>
      <c r="L8414" s="134">
        <f>IF('2-E-Communication'!$T$67="no","",ROUND($I8414,4))</f>
        <v>0.36299999999999999</v>
      </c>
      <c r="M8414" s="134">
        <f>IF('2-E-Communication'!$T$68="no","",ROUND($I8414,4))</f>
        <v>0.36299999999999999</v>
      </c>
    </row>
    <row r="8415" spans="9:13" x14ac:dyDescent="0.25">
      <c r="I8415" s="134">
        <f t="shared" si="325"/>
        <v>0.36400000000000027</v>
      </c>
      <c r="J8415" s="134">
        <f>IF('2-E-Communication'!$T$65="no","",ROUND($I8415,4))</f>
        <v>0.36399999999999999</v>
      </c>
      <c r="K8415" s="134">
        <f>IF('2-E-Communication'!$T$66="no","",ROUND($I8415,4))</f>
        <v>0.36399999999999999</v>
      </c>
      <c r="L8415" s="134">
        <f>IF('2-E-Communication'!$T$67="no","",ROUND($I8415,4))</f>
        <v>0.36399999999999999</v>
      </c>
      <c r="M8415" s="134">
        <f>IF('2-E-Communication'!$T$68="no","",ROUND($I8415,4))</f>
        <v>0.36399999999999999</v>
      </c>
    </row>
    <row r="8416" spans="9:13" x14ac:dyDescent="0.25">
      <c r="I8416" s="134">
        <f t="shared" si="325"/>
        <v>0.36500000000000027</v>
      </c>
      <c r="J8416" s="134">
        <f>IF('2-E-Communication'!$T$65="no","",ROUND($I8416,4))</f>
        <v>0.36499999999999999</v>
      </c>
      <c r="K8416" s="134">
        <f>IF('2-E-Communication'!$T$66="no","",ROUND($I8416,4))</f>
        <v>0.36499999999999999</v>
      </c>
      <c r="L8416" s="134">
        <f>IF('2-E-Communication'!$T$67="no","",ROUND($I8416,4))</f>
        <v>0.36499999999999999</v>
      </c>
      <c r="M8416" s="134">
        <f>IF('2-E-Communication'!$T$68="no","",ROUND($I8416,4))</f>
        <v>0.36499999999999999</v>
      </c>
    </row>
    <row r="8417" spans="9:13" x14ac:dyDescent="0.25">
      <c r="I8417" s="134">
        <f t="shared" si="325"/>
        <v>0.36600000000000027</v>
      </c>
      <c r="J8417" s="134">
        <f>IF('2-E-Communication'!$T$65="no","",ROUND($I8417,4))</f>
        <v>0.36599999999999999</v>
      </c>
      <c r="K8417" s="134">
        <f>IF('2-E-Communication'!$T$66="no","",ROUND($I8417,4))</f>
        <v>0.36599999999999999</v>
      </c>
      <c r="L8417" s="134">
        <f>IF('2-E-Communication'!$T$67="no","",ROUND($I8417,4))</f>
        <v>0.36599999999999999</v>
      </c>
      <c r="M8417" s="134">
        <f>IF('2-E-Communication'!$T$68="no","",ROUND($I8417,4))</f>
        <v>0.36599999999999999</v>
      </c>
    </row>
    <row r="8418" spans="9:13" x14ac:dyDescent="0.25">
      <c r="I8418" s="134">
        <f t="shared" si="325"/>
        <v>0.36700000000000027</v>
      </c>
      <c r="J8418" s="134">
        <f>IF('2-E-Communication'!$T$65="no","",ROUND($I8418,4))</f>
        <v>0.36699999999999999</v>
      </c>
      <c r="K8418" s="134">
        <f>IF('2-E-Communication'!$T$66="no","",ROUND($I8418,4))</f>
        <v>0.36699999999999999</v>
      </c>
      <c r="L8418" s="134">
        <f>IF('2-E-Communication'!$T$67="no","",ROUND($I8418,4))</f>
        <v>0.36699999999999999</v>
      </c>
      <c r="M8418" s="134">
        <f>IF('2-E-Communication'!$T$68="no","",ROUND($I8418,4))</f>
        <v>0.36699999999999999</v>
      </c>
    </row>
    <row r="8419" spans="9:13" x14ac:dyDescent="0.25">
      <c r="I8419" s="134">
        <f t="shared" si="325"/>
        <v>0.36800000000000027</v>
      </c>
      <c r="J8419" s="134">
        <f>IF('2-E-Communication'!$T$65="no","",ROUND($I8419,4))</f>
        <v>0.36799999999999999</v>
      </c>
      <c r="K8419" s="134">
        <f>IF('2-E-Communication'!$T$66="no","",ROUND($I8419,4))</f>
        <v>0.36799999999999999</v>
      </c>
      <c r="L8419" s="134">
        <f>IF('2-E-Communication'!$T$67="no","",ROUND($I8419,4))</f>
        <v>0.36799999999999999</v>
      </c>
      <c r="M8419" s="134">
        <f>IF('2-E-Communication'!$T$68="no","",ROUND($I8419,4))</f>
        <v>0.36799999999999999</v>
      </c>
    </row>
    <row r="8420" spans="9:13" x14ac:dyDescent="0.25">
      <c r="I8420" s="134">
        <f t="shared" si="325"/>
        <v>0.36900000000000027</v>
      </c>
      <c r="J8420" s="134">
        <f>IF('2-E-Communication'!$T$65="no","",ROUND($I8420,4))</f>
        <v>0.36899999999999999</v>
      </c>
      <c r="K8420" s="134">
        <f>IF('2-E-Communication'!$T$66="no","",ROUND($I8420,4))</f>
        <v>0.36899999999999999</v>
      </c>
      <c r="L8420" s="134">
        <f>IF('2-E-Communication'!$T$67="no","",ROUND($I8420,4))</f>
        <v>0.36899999999999999</v>
      </c>
      <c r="M8420" s="134">
        <f>IF('2-E-Communication'!$T$68="no","",ROUND($I8420,4))</f>
        <v>0.36899999999999999</v>
      </c>
    </row>
    <row r="8421" spans="9:13" x14ac:dyDescent="0.25">
      <c r="I8421" s="134">
        <f t="shared" si="325"/>
        <v>0.37000000000000027</v>
      </c>
      <c r="J8421" s="134">
        <f>IF('2-E-Communication'!$T$65="no","",ROUND($I8421,4))</f>
        <v>0.37</v>
      </c>
      <c r="K8421" s="134">
        <f>IF('2-E-Communication'!$T$66="no","",ROUND($I8421,4))</f>
        <v>0.37</v>
      </c>
      <c r="L8421" s="134">
        <f>IF('2-E-Communication'!$T$67="no","",ROUND($I8421,4))</f>
        <v>0.37</v>
      </c>
      <c r="M8421" s="134">
        <f>IF('2-E-Communication'!$T$68="no","",ROUND($I8421,4))</f>
        <v>0.37</v>
      </c>
    </row>
    <row r="8422" spans="9:13" x14ac:dyDescent="0.25">
      <c r="I8422" s="134">
        <f t="shared" si="325"/>
        <v>0.37100000000000027</v>
      </c>
      <c r="J8422" s="134">
        <f>IF('2-E-Communication'!$T$65="no","",ROUND($I8422,4))</f>
        <v>0.371</v>
      </c>
      <c r="K8422" s="134">
        <f>IF('2-E-Communication'!$T$66="no","",ROUND($I8422,4))</f>
        <v>0.371</v>
      </c>
      <c r="L8422" s="134">
        <f>IF('2-E-Communication'!$T$67="no","",ROUND($I8422,4))</f>
        <v>0.371</v>
      </c>
      <c r="M8422" s="134">
        <f>IF('2-E-Communication'!$T$68="no","",ROUND($I8422,4))</f>
        <v>0.371</v>
      </c>
    </row>
    <row r="8423" spans="9:13" x14ac:dyDescent="0.25">
      <c r="I8423" s="134">
        <f t="shared" si="325"/>
        <v>0.37200000000000027</v>
      </c>
      <c r="J8423" s="134">
        <f>IF('2-E-Communication'!$T$65="no","",ROUND($I8423,4))</f>
        <v>0.372</v>
      </c>
      <c r="K8423" s="134">
        <f>IF('2-E-Communication'!$T$66="no","",ROUND($I8423,4))</f>
        <v>0.372</v>
      </c>
      <c r="L8423" s="134">
        <f>IF('2-E-Communication'!$T$67="no","",ROUND($I8423,4))</f>
        <v>0.372</v>
      </c>
      <c r="M8423" s="134">
        <f>IF('2-E-Communication'!$T$68="no","",ROUND($I8423,4))</f>
        <v>0.372</v>
      </c>
    </row>
    <row r="8424" spans="9:13" x14ac:dyDescent="0.25">
      <c r="I8424" s="134">
        <f t="shared" si="325"/>
        <v>0.37300000000000028</v>
      </c>
      <c r="J8424" s="134">
        <f>IF('2-E-Communication'!$T$65="no","",ROUND($I8424,4))</f>
        <v>0.373</v>
      </c>
      <c r="K8424" s="134">
        <f>IF('2-E-Communication'!$T$66="no","",ROUND($I8424,4))</f>
        <v>0.373</v>
      </c>
      <c r="L8424" s="134">
        <f>IF('2-E-Communication'!$T$67="no","",ROUND($I8424,4))</f>
        <v>0.373</v>
      </c>
      <c r="M8424" s="134">
        <f>IF('2-E-Communication'!$T$68="no","",ROUND($I8424,4))</f>
        <v>0.373</v>
      </c>
    </row>
    <row r="8425" spans="9:13" x14ac:dyDescent="0.25">
      <c r="I8425" s="134">
        <f t="shared" si="325"/>
        <v>0.37400000000000028</v>
      </c>
      <c r="J8425" s="134">
        <f>IF('2-E-Communication'!$T$65="no","",ROUND($I8425,4))</f>
        <v>0.374</v>
      </c>
      <c r="K8425" s="134">
        <f>IF('2-E-Communication'!$T$66="no","",ROUND($I8425,4))</f>
        <v>0.374</v>
      </c>
      <c r="L8425" s="134">
        <f>IF('2-E-Communication'!$T$67="no","",ROUND($I8425,4))</f>
        <v>0.374</v>
      </c>
      <c r="M8425" s="134">
        <f>IF('2-E-Communication'!$T$68="no","",ROUND($I8425,4))</f>
        <v>0.374</v>
      </c>
    </row>
    <row r="8426" spans="9:13" x14ac:dyDescent="0.25">
      <c r="I8426" s="134">
        <f t="shared" si="325"/>
        <v>0.37500000000000028</v>
      </c>
      <c r="J8426" s="134">
        <f>IF('2-E-Communication'!$T$65="no","",ROUND($I8426,4))</f>
        <v>0.375</v>
      </c>
      <c r="K8426" s="134">
        <f>IF('2-E-Communication'!$T$66="no","",ROUND($I8426,4))</f>
        <v>0.375</v>
      </c>
      <c r="L8426" s="134">
        <f>IF('2-E-Communication'!$T$67="no","",ROUND($I8426,4))</f>
        <v>0.375</v>
      </c>
      <c r="M8426" s="134">
        <f>IF('2-E-Communication'!$T$68="no","",ROUND($I8426,4))</f>
        <v>0.375</v>
      </c>
    </row>
    <row r="8427" spans="9:13" x14ac:dyDescent="0.25">
      <c r="I8427" s="134">
        <f t="shared" si="325"/>
        <v>0.37600000000000028</v>
      </c>
      <c r="J8427" s="134">
        <f>IF('2-E-Communication'!$T$65="no","",ROUND($I8427,4))</f>
        <v>0.376</v>
      </c>
      <c r="K8427" s="134">
        <f>IF('2-E-Communication'!$T$66="no","",ROUND($I8427,4))</f>
        <v>0.376</v>
      </c>
      <c r="L8427" s="134">
        <f>IF('2-E-Communication'!$T$67="no","",ROUND($I8427,4))</f>
        <v>0.376</v>
      </c>
      <c r="M8427" s="134">
        <f>IF('2-E-Communication'!$T$68="no","",ROUND($I8427,4))</f>
        <v>0.376</v>
      </c>
    </row>
    <row r="8428" spans="9:13" x14ac:dyDescent="0.25">
      <c r="I8428" s="134">
        <f t="shared" ref="I8428:I8491" si="326">I8427+0.001</f>
        <v>0.37700000000000028</v>
      </c>
      <c r="J8428" s="134">
        <f>IF('2-E-Communication'!$T$65="no","",ROUND($I8428,4))</f>
        <v>0.377</v>
      </c>
      <c r="K8428" s="134">
        <f>IF('2-E-Communication'!$T$66="no","",ROUND($I8428,4))</f>
        <v>0.377</v>
      </c>
      <c r="L8428" s="134">
        <f>IF('2-E-Communication'!$T$67="no","",ROUND($I8428,4))</f>
        <v>0.377</v>
      </c>
      <c r="M8428" s="134">
        <f>IF('2-E-Communication'!$T$68="no","",ROUND($I8428,4))</f>
        <v>0.377</v>
      </c>
    </row>
    <row r="8429" spans="9:13" x14ac:dyDescent="0.25">
      <c r="I8429" s="134">
        <f t="shared" si="326"/>
        <v>0.37800000000000028</v>
      </c>
      <c r="J8429" s="134">
        <f>IF('2-E-Communication'!$T$65="no","",ROUND($I8429,4))</f>
        <v>0.378</v>
      </c>
      <c r="K8429" s="134">
        <f>IF('2-E-Communication'!$T$66="no","",ROUND($I8429,4))</f>
        <v>0.378</v>
      </c>
      <c r="L8429" s="134">
        <f>IF('2-E-Communication'!$T$67="no","",ROUND($I8429,4))</f>
        <v>0.378</v>
      </c>
      <c r="M8429" s="134">
        <f>IF('2-E-Communication'!$T$68="no","",ROUND($I8429,4))</f>
        <v>0.378</v>
      </c>
    </row>
    <row r="8430" spans="9:13" x14ac:dyDescent="0.25">
      <c r="I8430" s="134">
        <f t="shared" si="326"/>
        <v>0.37900000000000028</v>
      </c>
      <c r="J8430" s="134">
        <f>IF('2-E-Communication'!$T$65="no","",ROUND($I8430,4))</f>
        <v>0.379</v>
      </c>
      <c r="K8430" s="134">
        <f>IF('2-E-Communication'!$T$66="no","",ROUND($I8430,4))</f>
        <v>0.379</v>
      </c>
      <c r="L8430" s="134">
        <f>IF('2-E-Communication'!$T$67="no","",ROUND($I8430,4))</f>
        <v>0.379</v>
      </c>
      <c r="M8430" s="134">
        <f>IF('2-E-Communication'!$T$68="no","",ROUND($I8430,4))</f>
        <v>0.379</v>
      </c>
    </row>
    <row r="8431" spans="9:13" x14ac:dyDescent="0.25">
      <c r="I8431" s="134">
        <f t="shared" si="326"/>
        <v>0.38000000000000028</v>
      </c>
      <c r="J8431" s="134">
        <f>IF('2-E-Communication'!$T$65="no","",ROUND($I8431,4))</f>
        <v>0.38</v>
      </c>
      <c r="K8431" s="134">
        <f>IF('2-E-Communication'!$T$66="no","",ROUND($I8431,4))</f>
        <v>0.38</v>
      </c>
      <c r="L8431" s="134">
        <f>IF('2-E-Communication'!$T$67="no","",ROUND($I8431,4))</f>
        <v>0.38</v>
      </c>
      <c r="M8431" s="134">
        <f>IF('2-E-Communication'!$T$68="no","",ROUND($I8431,4))</f>
        <v>0.38</v>
      </c>
    </row>
    <row r="8432" spans="9:13" x14ac:dyDescent="0.25">
      <c r="I8432" s="134">
        <f t="shared" si="326"/>
        <v>0.38100000000000028</v>
      </c>
      <c r="J8432" s="134">
        <f>IF('2-E-Communication'!$T$65="no","",ROUND($I8432,4))</f>
        <v>0.38100000000000001</v>
      </c>
      <c r="K8432" s="134">
        <f>IF('2-E-Communication'!$T$66="no","",ROUND($I8432,4))</f>
        <v>0.38100000000000001</v>
      </c>
      <c r="L8432" s="134">
        <f>IF('2-E-Communication'!$T$67="no","",ROUND($I8432,4))</f>
        <v>0.38100000000000001</v>
      </c>
      <c r="M8432" s="134">
        <f>IF('2-E-Communication'!$T$68="no","",ROUND($I8432,4))</f>
        <v>0.38100000000000001</v>
      </c>
    </row>
    <row r="8433" spans="9:13" x14ac:dyDescent="0.25">
      <c r="I8433" s="134">
        <f t="shared" si="326"/>
        <v>0.38200000000000028</v>
      </c>
      <c r="J8433" s="134">
        <f>IF('2-E-Communication'!$T$65="no","",ROUND($I8433,4))</f>
        <v>0.38200000000000001</v>
      </c>
      <c r="K8433" s="134">
        <f>IF('2-E-Communication'!$T$66="no","",ROUND($I8433,4))</f>
        <v>0.38200000000000001</v>
      </c>
      <c r="L8433" s="134">
        <f>IF('2-E-Communication'!$T$67="no","",ROUND($I8433,4))</f>
        <v>0.38200000000000001</v>
      </c>
      <c r="M8433" s="134">
        <f>IF('2-E-Communication'!$T$68="no","",ROUND($I8433,4))</f>
        <v>0.38200000000000001</v>
      </c>
    </row>
    <row r="8434" spans="9:13" x14ac:dyDescent="0.25">
      <c r="I8434" s="134">
        <f t="shared" si="326"/>
        <v>0.38300000000000028</v>
      </c>
      <c r="J8434" s="134">
        <f>IF('2-E-Communication'!$T$65="no","",ROUND($I8434,4))</f>
        <v>0.38300000000000001</v>
      </c>
      <c r="K8434" s="134">
        <f>IF('2-E-Communication'!$T$66="no","",ROUND($I8434,4))</f>
        <v>0.38300000000000001</v>
      </c>
      <c r="L8434" s="134">
        <f>IF('2-E-Communication'!$T$67="no","",ROUND($I8434,4))</f>
        <v>0.38300000000000001</v>
      </c>
      <c r="M8434" s="134">
        <f>IF('2-E-Communication'!$T$68="no","",ROUND($I8434,4))</f>
        <v>0.38300000000000001</v>
      </c>
    </row>
    <row r="8435" spans="9:13" x14ac:dyDescent="0.25">
      <c r="I8435" s="134">
        <f t="shared" si="326"/>
        <v>0.38400000000000029</v>
      </c>
      <c r="J8435" s="134">
        <f>IF('2-E-Communication'!$T$65="no","",ROUND($I8435,4))</f>
        <v>0.38400000000000001</v>
      </c>
      <c r="K8435" s="134">
        <f>IF('2-E-Communication'!$T$66="no","",ROUND($I8435,4))</f>
        <v>0.38400000000000001</v>
      </c>
      <c r="L8435" s="134">
        <f>IF('2-E-Communication'!$T$67="no","",ROUND($I8435,4))</f>
        <v>0.38400000000000001</v>
      </c>
      <c r="M8435" s="134">
        <f>IF('2-E-Communication'!$T$68="no","",ROUND($I8435,4))</f>
        <v>0.38400000000000001</v>
      </c>
    </row>
    <row r="8436" spans="9:13" x14ac:dyDescent="0.25">
      <c r="I8436" s="134">
        <f t="shared" si="326"/>
        <v>0.38500000000000029</v>
      </c>
      <c r="J8436" s="134">
        <f>IF('2-E-Communication'!$T$65="no","",ROUND($I8436,4))</f>
        <v>0.38500000000000001</v>
      </c>
      <c r="K8436" s="134">
        <f>IF('2-E-Communication'!$T$66="no","",ROUND($I8436,4))</f>
        <v>0.38500000000000001</v>
      </c>
      <c r="L8436" s="134">
        <f>IF('2-E-Communication'!$T$67="no","",ROUND($I8436,4))</f>
        <v>0.38500000000000001</v>
      </c>
      <c r="M8436" s="134">
        <f>IF('2-E-Communication'!$T$68="no","",ROUND($I8436,4))</f>
        <v>0.38500000000000001</v>
      </c>
    </row>
    <row r="8437" spans="9:13" x14ac:dyDescent="0.25">
      <c r="I8437" s="134">
        <f t="shared" si="326"/>
        <v>0.38600000000000029</v>
      </c>
      <c r="J8437" s="134">
        <f>IF('2-E-Communication'!$T$65="no","",ROUND($I8437,4))</f>
        <v>0.38600000000000001</v>
      </c>
      <c r="K8437" s="134">
        <f>IF('2-E-Communication'!$T$66="no","",ROUND($I8437,4))</f>
        <v>0.38600000000000001</v>
      </c>
      <c r="L8437" s="134">
        <f>IF('2-E-Communication'!$T$67="no","",ROUND($I8437,4))</f>
        <v>0.38600000000000001</v>
      </c>
      <c r="M8437" s="134">
        <f>IF('2-E-Communication'!$T$68="no","",ROUND($I8437,4))</f>
        <v>0.38600000000000001</v>
      </c>
    </row>
    <row r="8438" spans="9:13" x14ac:dyDescent="0.25">
      <c r="I8438" s="134">
        <f t="shared" si="326"/>
        <v>0.38700000000000029</v>
      </c>
      <c r="J8438" s="134">
        <f>IF('2-E-Communication'!$T$65="no","",ROUND($I8438,4))</f>
        <v>0.38700000000000001</v>
      </c>
      <c r="K8438" s="134">
        <f>IF('2-E-Communication'!$T$66="no","",ROUND($I8438,4))</f>
        <v>0.38700000000000001</v>
      </c>
      <c r="L8438" s="134">
        <f>IF('2-E-Communication'!$T$67="no","",ROUND($I8438,4))</f>
        <v>0.38700000000000001</v>
      </c>
      <c r="M8438" s="134">
        <f>IF('2-E-Communication'!$T$68="no","",ROUND($I8438,4))</f>
        <v>0.38700000000000001</v>
      </c>
    </row>
    <row r="8439" spans="9:13" x14ac:dyDescent="0.25">
      <c r="I8439" s="134">
        <f t="shared" si="326"/>
        <v>0.38800000000000029</v>
      </c>
      <c r="J8439" s="134">
        <f>IF('2-E-Communication'!$T$65="no","",ROUND($I8439,4))</f>
        <v>0.38800000000000001</v>
      </c>
      <c r="K8439" s="134">
        <f>IF('2-E-Communication'!$T$66="no","",ROUND($I8439,4))</f>
        <v>0.38800000000000001</v>
      </c>
      <c r="L8439" s="134">
        <f>IF('2-E-Communication'!$T$67="no","",ROUND($I8439,4))</f>
        <v>0.38800000000000001</v>
      </c>
      <c r="M8439" s="134">
        <f>IF('2-E-Communication'!$T$68="no","",ROUND($I8439,4))</f>
        <v>0.38800000000000001</v>
      </c>
    </row>
    <row r="8440" spans="9:13" x14ac:dyDescent="0.25">
      <c r="I8440" s="134">
        <f t="shared" si="326"/>
        <v>0.38900000000000029</v>
      </c>
      <c r="J8440" s="134">
        <f>IF('2-E-Communication'!$T$65="no","",ROUND($I8440,4))</f>
        <v>0.38900000000000001</v>
      </c>
      <c r="K8440" s="134">
        <f>IF('2-E-Communication'!$T$66="no","",ROUND($I8440,4))</f>
        <v>0.38900000000000001</v>
      </c>
      <c r="L8440" s="134">
        <f>IF('2-E-Communication'!$T$67="no","",ROUND($I8440,4))</f>
        <v>0.38900000000000001</v>
      </c>
      <c r="M8440" s="134">
        <f>IF('2-E-Communication'!$T$68="no","",ROUND($I8440,4))</f>
        <v>0.38900000000000001</v>
      </c>
    </row>
    <row r="8441" spans="9:13" x14ac:dyDescent="0.25">
      <c r="I8441" s="134">
        <f t="shared" si="326"/>
        <v>0.39000000000000029</v>
      </c>
      <c r="J8441" s="134">
        <f>IF('2-E-Communication'!$T$65="no","",ROUND($I8441,4))</f>
        <v>0.39</v>
      </c>
      <c r="K8441" s="134">
        <f>IF('2-E-Communication'!$T$66="no","",ROUND($I8441,4))</f>
        <v>0.39</v>
      </c>
      <c r="L8441" s="134">
        <f>IF('2-E-Communication'!$T$67="no","",ROUND($I8441,4))</f>
        <v>0.39</v>
      </c>
      <c r="M8441" s="134">
        <f>IF('2-E-Communication'!$T$68="no","",ROUND($I8441,4))</f>
        <v>0.39</v>
      </c>
    </row>
    <row r="8442" spans="9:13" x14ac:dyDescent="0.25">
      <c r="I8442" s="134">
        <f t="shared" si="326"/>
        <v>0.39100000000000029</v>
      </c>
      <c r="J8442" s="134">
        <f>IF('2-E-Communication'!$T$65="no","",ROUND($I8442,4))</f>
        <v>0.39100000000000001</v>
      </c>
      <c r="K8442" s="134">
        <f>IF('2-E-Communication'!$T$66="no","",ROUND($I8442,4))</f>
        <v>0.39100000000000001</v>
      </c>
      <c r="L8442" s="134">
        <f>IF('2-E-Communication'!$T$67="no","",ROUND($I8442,4))</f>
        <v>0.39100000000000001</v>
      </c>
      <c r="M8442" s="134">
        <f>IF('2-E-Communication'!$T$68="no","",ROUND($I8442,4))</f>
        <v>0.39100000000000001</v>
      </c>
    </row>
    <row r="8443" spans="9:13" x14ac:dyDescent="0.25">
      <c r="I8443" s="134">
        <f t="shared" si="326"/>
        <v>0.39200000000000029</v>
      </c>
      <c r="J8443" s="134">
        <f>IF('2-E-Communication'!$T$65="no","",ROUND($I8443,4))</f>
        <v>0.39200000000000002</v>
      </c>
      <c r="K8443" s="134">
        <f>IF('2-E-Communication'!$T$66="no","",ROUND($I8443,4))</f>
        <v>0.39200000000000002</v>
      </c>
      <c r="L8443" s="134">
        <f>IF('2-E-Communication'!$T$67="no","",ROUND($I8443,4))</f>
        <v>0.39200000000000002</v>
      </c>
      <c r="M8443" s="134">
        <f>IF('2-E-Communication'!$T$68="no","",ROUND($I8443,4))</f>
        <v>0.39200000000000002</v>
      </c>
    </row>
    <row r="8444" spans="9:13" x14ac:dyDescent="0.25">
      <c r="I8444" s="134">
        <f t="shared" si="326"/>
        <v>0.39300000000000029</v>
      </c>
      <c r="J8444" s="134">
        <f>IF('2-E-Communication'!$T$65="no","",ROUND($I8444,4))</f>
        <v>0.39300000000000002</v>
      </c>
      <c r="K8444" s="134">
        <f>IF('2-E-Communication'!$T$66="no","",ROUND($I8444,4))</f>
        <v>0.39300000000000002</v>
      </c>
      <c r="L8444" s="134">
        <f>IF('2-E-Communication'!$T$67="no","",ROUND($I8444,4))</f>
        <v>0.39300000000000002</v>
      </c>
      <c r="M8444" s="134">
        <f>IF('2-E-Communication'!$T$68="no","",ROUND($I8444,4))</f>
        <v>0.39300000000000002</v>
      </c>
    </row>
    <row r="8445" spans="9:13" x14ac:dyDescent="0.25">
      <c r="I8445" s="134">
        <f t="shared" si="326"/>
        <v>0.39400000000000029</v>
      </c>
      <c r="J8445" s="134">
        <f>IF('2-E-Communication'!$T$65="no","",ROUND($I8445,4))</f>
        <v>0.39400000000000002</v>
      </c>
      <c r="K8445" s="134">
        <f>IF('2-E-Communication'!$T$66="no","",ROUND($I8445,4))</f>
        <v>0.39400000000000002</v>
      </c>
      <c r="L8445" s="134">
        <f>IF('2-E-Communication'!$T$67="no","",ROUND($I8445,4))</f>
        <v>0.39400000000000002</v>
      </c>
      <c r="M8445" s="134">
        <f>IF('2-E-Communication'!$T$68="no","",ROUND($I8445,4))</f>
        <v>0.39400000000000002</v>
      </c>
    </row>
    <row r="8446" spans="9:13" x14ac:dyDescent="0.25">
      <c r="I8446" s="134">
        <f t="shared" si="326"/>
        <v>0.3950000000000003</v>
      </c>
      <c r="J8446" s="134">
        <f>IF('2-E-Communication'!$T$65="no","",ROUND($I8446,4))</f>
        <v>0.39500000000000002</v>
      </c>
      <c r="K8446" s="134">
        <f>IF('2-E-Communication'!$T$66="no","",ROUND($I8446,4))</f>
        <v>0.39500000000000002</v>
      </c>
      <c r="L8446" s="134">
        <f>IF('2-E-Communication'!$T$67="no","",ROUND($I8446,4))</f>
        <v>0.39500000000000002</v>
      </c>
      <c r="M8446" s="134">
        <f>IF('2-E-Communication'!$T$68="no","",ROUND($I8446,4))</f>
        <v>0.39500000000000002</v>
      </c>
    </row>
    <row r="8447" spans="9:13" x14ac:dyDescent="0.25">
      <c r="I8447" s="134">
        <f t="shared" si="326"/>
        <v>0.3960000000000003</v>
      </c>
      <c r="J8447" s="134">
        <f>IF('2-E-Communication'!$T$65="no","",ROUND($I8447,4))</f>
        <v>0.39600000000000002</v>
      </c>
      <c r="K8447" s="134">
        <f>IF('2-E-Communication'!$T$66="no","",ROUND($I8447,4))</f>
        <v>0.39600000000000002</v>
      </c>
      <c r="L8447" s="134">
        <f>IF('2-E-Communication'!$T$67="no","",ROUND($I8447,4))</f>
        <v>0.39600000000000002</v>
      </c>
      <c r="M8447" s="134">
        <f>IF('2-E-Communication'!$T$68="no","",ROUND($I8447,4))</f>
        <v>0.39600000000000002</v>
      </c>
    </row>
    <row r="8448" spans="9:13" x14ac:dyDescent="0.25">
      <c r="I8448" s="134">
        <f t="shared" si="326"/>
        <v>0.3970000000000003</v>
      </c>
      <c r="J8448" s="134">
        <f>IF('2-E-Communication'!$T$65="no","",ROUND($I8448,4))</f>
        <v>0.39700000000000002</v>
      </c>
      <c r="K8448" s="134">
        <f>IF('2-E-Communication'!$T$66="no","",ROUND($I8448,4))</f>
        <v>0.39700000000000002</v>
      </c>
      <c r="L8448" s="134">
        <f>IF('2-E-Communication'!$T$67="no","",ROUND($I8448,4))</f>
        <v>0.39700000000000002</v>
      </c>
      <c r="M8448" s="134">
        <f>IF('2-E-Communication'!$T$68="no","",ROUND($I8448,4))</f>
        <v>0.39700000000000002</v>
      </c>
    </row>
    <row r="8449" spans="9:13" x14ac:dyDescent="0.25">
      <c r="I8449" s="134">
        <f t="shared" si="326"/>
        <v>0.3980000000000003</v>
      </c>
      <c r="J8449" s="134">
        <f>IF('2-E-Communication'!$T$65="no","",ROUND($I8449,4))</f>
        <v>0.39800000000000002</v>
      </c>
      <c r="K8449" s="134">
        <f>IF('2-E-Communication'!$T$66="no","",ROUND($I8449,4))</f>
        <v>0.39800000000000002</v>
      </c>
      <c r="L8449" s="134">
        <f>IF('2-E-Communication'!$T$67="no","",ROUND($I8449,4))</f>
        <v>0.39800000000000002</v>
      </c>
      <c r="M8449" s="134">
        <f>IF('2-E-Communication'!$T$68="no","",ROUND($I8449,4))</f>
        <v>0.39800000000000002</v>
      </c>
    </row>
    <row r="8450" spans="9:13" x14ac:dyDescent="0.25">
      <c r="I8450" s="134">
        <f t="shared" si="326"/>
        <v>0.3990000000000003</v>
      </c>
      <c r="J8450" s="134">
        <f>IF('2-E-Communication'!$T$65="no","",ROUND($I8450,4))</f>
        <v>0.39900000000000002</v>
      </c>
      <c r="K8450" s="134">
        <f>IF('2-E-Communication'!$T$66="no","",ROUND($I8450,4))</f>
        <v>0.39900000000000002</v>
      </c>
      <c r="L8450" s="134">
        <f>IF('2-E-Communication'!$T$67="no","",ROUND($I8450,4))</f>
        <v>0.39900000000000002</v>
      </c>
      <c r="M8450" s="134">
        <f>IF('2-E-Communication'!$T$68="no","",ROUND($I8450,4))</f>
        <v>0.39900000000000002</v>
      </c>
    </row>
    <row r="8451" spans="9:13" x14ac:dyDescent="0.25">
      <c r="I8451" s="134">
        <f t="shared" si="326"/>
        <v>0.4000000000000003</v>
      </c>
      <c r="J8451" s="134">
        <f>IF('2-E-Communication'!$T$65="no","",ROUND($I8451,4))</f>
        <v>0.4</v>
      </c>
      <c r="K8451" s="134">
        <f>IF('2-E-Communication'!$T$66="no","",ROUND($I8451,4))</f>
        <v>0.4</v>
      </c>
      <c r="L8451" s="134">
        <f>IF('2-E-Communication'!$T$67="no","",ROUND($I8451,4))</f>
        <v>0.4</v>
      </c>
      <c r="M8451" s="134">
        <f>IF('2-E-Communication'!$T$68="no","",ROUND($I8451,4))</f>
        <v>0.4</v>
      </c>
    </row>
    <row r="8452" spans="9:13" x14ac:dyDescent="0.25">
      <c r="I8452" s="134">
        <f t="shared" si="326"/>
        <v>0.4010000000000003</v>
      </c>
      <c r="J8452" s="134">
        <f>IF('2-E-Communication'!$T$65="no","",ROUND($I8452,4))</f>
        <v>0.40100000000000002</v>
      </c>
      <c r="K8452" s="134">
        <f>IF('2-E-Communication'!$T$66="no","",ROUND($I8452,4))</f>
        <v>0.40100000000000002</v>
      </c>
      <c r="L8452" s="134">
        <f>IF('2-E-Communication'!$T$67="no","",ROUND($I8452,4))</f>
        <v>0.40100000000000002</v>
      </c>
      <c r="M8452" s="134">
        <f>IF('2-E-Communication'!$T$68="no","",ROUND($I8452,4))</f>
        <v>0.40100000000000002</v>
      </c>
    </row>
    <row r="8453" spans="9:13" x14ac:dyDescent="0.25">
      <c r="I8453" s="134">
        <f t="shared" si="326"/>
        <v>0.4020000000000003</v>
      </c>
      <c r="J8453" s="134">
        <f>IF('2-E-Communication'!$T$65="no","",ROUND($I8453,4))</f>
        <v>0.40200000000000002</v>
      </c>
      <c r="K8453" s="134">
        <f>IF('2-E-Communication'!$T$66="no","",ROUND($I8453,4))</f>
        <v>0.40200000000000002</v>
      </c>
      <c r="L8453" s="134">
        <f>IF('2-E-Communication'!$T$67="no","",ROUND($I8453,4))</f>
        <v>0.40200000000000002</v>
      </c>
      <c r="M8453" s="134">
        <f>IF('2-E-Communication'!$T$68="no","",ROUND($I8453,4))</f>
        <v>0.40200000000000002</v>
      </c>
    </row>
    <row r="8454" spans="9:13" x14ac:dyDescent="0.25">
      <c r="I8454" s="134">
        <f t="shared" si="326"/>
        <v>0.4030000000000003</v>
      </c>
      <c r="J8454" s="134">
        <f>IF('2-E-Communication'!$T$65="no","",ROUND($I8454,4))</f>
        <v>0.40300000000000002</v>
      </c>
      <c r="K8454" s="134">
        <f>IF('2-E-Communication'!$T$66="no","",ROUND($I8454,4))</f>
        <v>0.40300000000000002</v>
      </c>
      <c r="L8454" s="134">
        <f>IF('2-E-Communication'!$T$67="no","",ROUND($I8454,4))</f>
        <v>0.40300000000000002</v>
      </c>
      <c r="M8454" s="134">
        <f>IF('2-E-Communication'!$T$68="no","",ROUND($I8454,4))</f>
        <v>0.40300000000000002</v>
      </c>
    </row>
    <row r="8455" spans="9:13" x14ac:dyDescent="0.25">
      <c r="I8455" s="134">
        <f t="shared" si="326"/>
        <v>0.4040000000000003</v>
      </c>
      <c r="J8455" s="134">
        <f>IF('2-E-Communication'!$T$65="no","",ROUND($I8455,4))</f>
        <v>0.40400000000000003</v>
      </c>
      <c r="K8455" s="134">
        <f>IF('2-E-Communication'!$T$66="no","",ROUND($I8455,4))</f>
        <v>0.40400000000000003</v>
      </c>
      <c r="L8455" s="134">
        <f>IF('2-E-Communication'!$T$67="no","",ROUND($I8455,4))</f>
        <v>0.40400000000000003</v>
      </c>
      <c r="M8455" s="134">
        <f>IF('2-E-Communication'!$T$68="no","",ROUND($I8455,4))</f>
        <v>0.40400000000000003</v>
      </c>
    </row>
    <row r="8456" spans="9:13" x14ac:dyDescent="0.25">
      <c r="I8456" s="134">
        <f t="shared" si="326"/>
        <v>0.4050000000000003</v>
      </c>
      <c r="J8456" s="134">
        <f>IF('2-E-Communication'!$T$65="no","",ROUND($I8456,4))</f>
        <v>0.40500000000000003</v>
      </c>
      <c r="K8456" s="134">
        <f>IF('2-E-Communication'!$T$66="no","",ROUND($I8456,4))</f>
        <v>0.40500000000000003</v>
      </c>
      <c r="L8456" s="134">
        <f>IF('2-E-Communication'!$T$67="no","",ROUND($I8456,4))</f>
        <v>0.40500000000000003</v>
      </c>
      <c r="M8456" s="134">
        <f>IF('2-E-Communication'!$T$68="no","",ROUND($I8456,4))</f>
        <v>0.40500000000000003</v>
      </c>
    </row>
    <row r="8457" spans="9:13" x14ac:dyDescent="0.25">
      <c r="I8457" s="134">
        <f t="shared" si="326"/>
        <v>0.40600000000000031</v>
      </c>
      <c r="J8457" s="134">
        <f>IF('2-E-Communication'!$T$65="no","",ROUND($I8457,4))</f>
        <v>0.40600000000000003</v>
      </c>
      <c r="K8457" s="134">
        <f>IF('2-E-Communication'!$T$66="no","",ROUND($I8457,4))</f>
        <v>0.40600000000000003</v>
      </c>
      <c r="L8457" s="134">
        <f>IF('2-E-Communication'!$T$67="no","",ROUND($I8457,4))</f>
        <v>0.40600000000000003</v>
      </c>
      <c r="M8457" s="134">
        <f>IF('2-E-Communication'!$T$68="no","",ROUND($I8457,4))</f>
        <v>0.40600000000000003</v>
      </c>
    </row>
    <row r="8458" spans="9:13" x14ac:dyDescent="0.25">
      <c r="I8458" s="134">
        <f t="shared" si="326"/>
        <v>0.40700000000000031</v>
      </c>
      <c r="J8458" s="134">
        <f>IF('2-E-Communication'!$T$65="no","",ROUND($I8458,4))</f>
        <v>0.40699999999999997</v>
      </c>
      <c r="K8458" s="134">
        <f>IF('2-E-Communication'!$T$66="no","",ROUND($I8458,4))</f>
        <v>0.40699999999999997</v>
      </c>
      <c r="L8458" s="134">
        <f>IF('2-E-Communication'!$T$67="no","",ROUND($I8458,4))</f>
        <v>0.40699999999999997</v>
      </c>
      <c r="M8458" s="134">
        <f>IF('2-E-Communication'!$T$68="no","",ROUND($I8458,4))</f>
        <v>0.40699999999999997</v>
      </c>
    </row>
    <row r="8459" spans="9:13" x14ac:dyDescent="0.25">
      <c r="I8459" s="134">
        <f t="shared" si="326"/>
        <v>0.40800000000000031</v>
      </c>
      <c r="J8459" s="134">
        <f>IF('2-E-Communication'!$T$65="no","",ROUND($I8459,4))</f>
        <v>0.40799999999999997</v>
      </c>
      <c r="K8459" s="134">
        <f>IF('2-E-Communication'!$T$66="no","",ROUND($I8459,4))</f>
        <v>0.40799999999999997</v>
      </c>
      <c r="L8459" s="134">
        <f>IF('2-E-Communication'!$T$67="no","",ROUND($I8459,4))</f>
        <v>0.40799999999999997</v>
      </c>
      <c r="M8459" s="134">
        <f>IF('2-E-Communication'!$T$68="no","",ROUND($I8459,4))</f>
        <v>0.40799999999999997</v>
      </c>
    </row>
    <row r="8460" spans="9:13" x14ac:dyDescent="0.25">
      <c r="I8460" s="134">
        <f t="shared" si="326"/>
        <v>0.40900000000000031</v>
      </c>
      <c r="J8460" s="134">
        <f>IF('2-E-Communication'!$T$65="no","",ROUND($I8460,4))</f>
        <v>0.40899999999999997</v>
      </c>
      <c r="K8460" s="134">
        <f>IF('2-E-Communication'!$T$66="no","",ROUND($I8460,4))</f>
        <v>0.40899999999999997</v>
      </c>
      <c r="L8460" s="134">
        <f>IF('2-E-Communication'!$T$67="no","",ROUND($I8460,4))</f>
        <v>0.40899999999999997</v>
      </c>
      <c r="M8460" s="134">
        <f>IF('2-E-Communication'!$T$68="no","",ROUND($I8460,4))</f>
        <v>0.40899999999999997</v>
      </c>
    </row>
    <row r="8461" spans="9:13" x14ac:dyDescent="0.25">
      <c r="I8461" s="134">
        <f t="shared" si="326"/>
        <v>0.41000000000000031</v>
      </c>
      <c r="J8461" s="134">
        <f>IF('2-E-Communication'!$T$65="no","",ROUND($I8461,4))</f>
        <v>0.41</v>
      </c>
      <c r="K8461" s="134">
        <f>IF('2-E-Communication'!$T$66="no","",ROUND($I8461,4))</f>
        <v>0.41</v>
      </c>
      <c r="L8461" s="134">
        <f>IF('2-E-Communication'!$T$67="no","",ROUND($I8461,4))</f>
        <v>0.41</v>
      </c>
      <c r="M8461" s="134">
        <f>IF('2-E-Communication'!$T$68="no","",ROUND($I8461,4))</f>
        <v>0.41</v>
      </c>
    </row>
    <row r="8462" spans="9:13" x14ac:dyDescent="0.25">
      <c r="I8462" s="134">
        <f t="shared" si="326"/>
        <v>0.41100000000000031</v>
      </c>
      <c r="J8462" s="134">
        <f>IF('2-E-Communication'!$T$65="no","",ROUND($I8462,4))</f>
        <v>0.41099999999999998</v>
      </c>
      <c r="K8462" s="134">
        <f>IF('2-E-Communication'!$T$66="no","",ROUND($I8462,4))</f>
        <v>0.41099999999999998</v>
      </c>
      <c r="L8462" s="134">
        <f>IF('2-E-Communication'!$T$67="no","",ROUND($I8462,4))</f>
        <v>0.41099999999999998</v>
      </c>
      <c r="M8462" s="134">
        <f>IF('2-E-Communication'!$T$68="no","",ROUND($I8462,4))</f>
        <v>0.41099999999999998</v>
      </c>
    </row>
    <row r="8463" spans="9:13" x14ac:dyDescent="0.25">
      <c r="I8463" s="134">
        <f t="shared" si="326"/>
        <v>0.41200000000000031</v>
      </c>
      <c r="J8463" s="134">
        <f>IF('2-E-Communication'!$T$65="no","",ROUND($I8463,4))</f>
        <v>0.41199999999999998</v>
      </c>
      <c r="K8463" s="134">
        <f>IF('2-E-Communication'!$T$66="no","",ROUND($I8463,4))</f>
        <v>0.41199999999999998</v>
      </c>
      <c r="L8463" s="134">
        <f>IF('2-E-Communication'!$T$67="no","",ROUND($I8463,4))</f>
        <v>0.41199999999999998</v>
      </c>
      <c r="M8463" s="134">
        <f>IF('2-E-Communication'!$T$68="no","",ROUND($I8463,4))</f>
        <v>0.41199999999999998</v>
      </c>
    </row>
    <row r="8464" spans="9:13" x14ac:dyDescent="0.25">
      <c r="I8464" s="134">
        <f t="shared" si="326"/>
        <v>0.41300000000000031</v>
      </c>
      <c r="J8464" s="134">
        <f>IF('2-E-Communication'!$T$65="no","",ROUND($I8464,4))</f>
        <v>0.41299999999999998</v>
      </c>
      <c r="K8464" s="134">
        <f>IF('2-E-Communication'!$T$66="no","",ROUND($I8464,4))</f>
        <v>0.41299999999999998</v>
      </c>
      <c r="L8464" s="134">
        <f>IF('2-E-Communication'!$T$67="no","",ROUND($I8464,4))</f>
        <v>0.41299999999999998</v>
      </c>
      <c r="M8464" s="134">
        <f>IF('2-E-Communication'!$T$68="no","",ROUND($I8464,4))</f>
        <v>0.41299999999999998</v>
      </c>
    </row>
    <row r="8465" spans="9:13" x14ac:dyDescent="0.25">
      <c r="I8465" s="134">
        <f t="shared" si="326"/>
        <v>0.41400000000000031</v>
      </c>
      <c r="J8465" s="134">
        <f>IF('2-E-Communication'!$T$65="no","",ROUND($I8465,4))</f>
        <v>0.41399999999999998</v>
      </c>
      <c r="K8465" s="134">
        <f>IF('2-E-Communication'!$T$66="no","",ROUND($I8465,4))</f>
        <v>0.41399999999999998</v>
      </c>
      <c r="L8465" s="134">
        <f>IF('2-E-Communication'!$T$67="no","",ROUND($I8465,4))</f>
        <v>0.41399999999999998</v>
      </c>
      <c r="M8465" s="134">
        <f>IF('2-E-Communication'!$T$68="no","",ROUND($I8465,4))</f>
        <v>0.41399999999999998</v>
      </c>
    </row>
    <row r="8466" spans="9:13" x14ac:dyDescent="0.25">
      <c r="I8466" s="134">
        <f t="shared" si="326"/>
        <v>0.41500000000000031</v>
      </c>
      <c r="J8466" s="134">
        <f>IF('2-E-Communication'!$T$65="no","",ROUND($I8466,4))</f>
        <v>0.41499999999999998</v>
      </c>
      <c r="K8466" s="134">
        <f>IF('2-E-Communication'!$T$66="no","",ROUND($I8466,4))</f>
        <v>0.41499999999999998</v>
      </c>
      <c r="L8466" s="134">
        <f>IF('2-E-Communication'!$T$67="no","",ROUND($I8466,4))</f>
        <v>0.41499999999999998</v>
      </c>
      <c r="M8466" s="134">
        <f>IF('2-E-Communication'!$T$68="no","",ROUND($I8466,4))</f>
        <v>0.41499999999999998</v>
      </c>
    </row>
    <row r="8467" spans="9:13" x14ac:dyDescent="0.25">
      <c r="I8467" s="134">
        <f t="shared" si="326"/>
        <v>0.41600000000000031</v>
      </c>
      <c r="J8467" s="134">
        <f>IF('2-E-Communication'!$T$65="no","",ROUND($I8467,4))</f>
        <v>0.41599999999999998</v>
      </c>
      <c r="K8467" s="134">
        <f>IF('2-E-Communication'!$T$66="no","",ROUND($I8467,4))</f>
        <v>0.41599999999999998</v>
      </c>
      <c r="L8467" s="134">
        <f>IF('2-E-Communication'!$T$67="no","",ROUND($I8467,4))</f>
        <v>0.41599999999999998</v>
      </c>
      <c r="M8467" s="134">
        <f>IF('2-E-Communication'!$T$68="no","",ROUND($I8467,4))</f>
        <v>0.41599999999999998</v>
      </c>
    </row>
    <row r="8468" spans="9:13" x14ac:dyDescent="0.25">
      <c r="I8468" s="134">
        <f t="shared" si="326"/>
        <v>0.41700000000000031</v>
      </c>
      <c r="J8468" s="134">
        <f>IF('2-E-Communication'!$T$65="no","",ROUND($I8468,4))</f>
        <v>0.41699999999999998</v>
      </c>
      <c r="K8468" s="134">
        <f>IF('2-E-Communication'!$T$66="no","",ROUND($I8468,4))</f>
        <v>0.41699999999999998</v>
      </c>
      <c r="L8468" s="134">
        <f>IF('2-E-Communication'!$T$67="no","",ROUND($I8468,4))</f>
        <v>0.41699999999999998</v>
      </c>
      <c r="M8468" s="134">
        <f>IF('2-E-Communication'!$T$68="no","",ROUND($I8468,4))</f>
        <v>0.41699999999999998</v>
      </c>
    </row>
    <row r="8469" spans="9:13" x14ac:dyDescent="0.25">
      <c r="I8469" s="134">
        <f t="shared" si="326"/>
        <v>0.41800000000000032</v>
      </c>
      <c r="J8469" s="134">
        <f>IF('2-E-Communication'!$T$65="no","",ROUND($I8469,4))</f>
        <v>0.41799999999999998</v>
      </c>
      <c r="K8469" s="134">
        <f>IF('2-E-Communication'!$T$66="no","",ROUND($I8469,4))</f>
        <v>0.41799999999999998</v>
      </c>
      <c r="L8469" s="134">
        <f>IF('2-E-Communication'!$T$67="no","",ROUND($I8469,4))</f>
        <v>0.41799999999999998</v>
      </c>
      <c r="M8469" s="134">
        <f>IF('2-E-Communication'!$T$68="no","",ROUND($I8469,4))</f>
        <v>0.41799999999999998</v>
      </c>
    </row>
    <row r="8470" spans="9:13" x14ac:dyDescent="0.25">
      <c r="I8470" s="134">
        <f t="shared" si="326"/>
        <v>0.41900000000000032</v>
      </c>
      <c r="J8470" s="134">
        <f>IF('2-E-Communication'!$T$65="no","",ROUND($I8470,4))</f>
        <v>0.41899999999999998</v>
      </c>
      <c r="K8470" s="134">
        <f>IF('2-E-Communication'!$T$66="no","",ROUND($I8470,4))</f>
        <v>0.41899999999999998</v>
      </c>
      <c r="L8470" s="134">
        <f>IF('2-E-Communication'!$T$67="no","",ROUND($I8470,4))</f>
        <v>0.41899999999999998</v>
      </c>
      <c r="M8470" s="134">
        <f>IF('2-E-Communication'!$T$68="no","",ROUND($I8470,4))</f>
        <v>0.41899999999999998</v>
      </c>
    </row>
    <row r="8471" spans="9:13" x14ac:dyDescent="0.25">
      <c r="I8471" s="134">
        <f t="shared" si="326"/>
        <v>0.42000000000000032</v>
      </c>
      <c r="J8471" s="134">
        <f>IF('2-E-Communication'!$T$65="no","",ROUND($I8471,4))</f>
        <v>0.42</v>
      </c>
      <c r="K8471" s="134">
        <f>IF('2-E-Communication'!$T$66="no","",ROUND($I8471,4))</f>
        <v>0.42</v>
      </c>
      <c r="L8471" s="134">
        <f>IF('2-E-Communication'!$T$67="no","",ROUND($I8471,4))</f>
        <v>0.42</v>
      </c>
      <c r="M8471" s="134">
        <f>IF('2-E-Communication'!$T$68="no","",ROUND($I8471,4))</f>
        <v>0.42</v>
      </c>
    </row>
    <row r="8472" spans="9:13" x14ac:dyDescent="0.25">
      <c r="I8472" s="134">
        <f t="shared" si="326"/>
        <v>0.42100000000000032</v>
      </c>
      <c r="J8472" s="134">
        <f>IF('2-E-Communication'!$T$65="no","",ROUND($I8472,4))</f>
        <v>0.42099999999999999</v>
      </c>
      <c r="K8472" s="134">
        <f>IF('2-E-Communication'!$T$66="no","",ROUND($I8472,4))</f>
        <v>0.42099999999999999</v>
      </c>
      <c r="L8472" s="134">
        <f>IF('2-E-Communication'!$T$67="no","",ROUND($I8472,4))</f>
        <v>0.42099999999999999</v>
      </c>
      <c r="M8472" s="134">
        <f>IF('2-E-Communication'!$T$68="no","",ROUND($I8472,4))</f>
        <v>0.42099999999999999</v>
      </c>
    </row>
    <row r="8473" spans="9:13" x14ac:dyDescent="0.25">
      <c r="I8473" s="134">
        <f t="shared" si="326"/>
        <v>0.42200000000000032</v>
      </c>
      <c r="J8473" s="134">
        <f>IF('2-E-Communication'!$T$65="no","",ROUND($I8473,4))</f>
        <v>0.42199999999999999</v>
      </c>
      <c r="K8473" s="134">
        <f>IF('2-E-Communication'!$T$66="no","",ROUND($I8473,4))</f>
        <v>0.42199999999999999</v>
      </c>
      <c r="L8473" s="134">
        <f>IF('2-E-Communication'!$T$67="no","",ROUND($I8473,4))</f>
        <v>0.42199999999999999</v>
      </c>
      <c r="M8473" s="134">
        <f>IF('2-E-Communication'!$T$68="no","",ROUND($I8473,4))</f>
        <v>0.42199999999999999</v>
      </c>
    </row>
    <row r="8474" spans="9:13" x14ac:dyDescent="0.25">
      <c r="I8474" s="134">
        <f t="shared" si="326"/>
        <v>0.42300000000000032</v>
      </c>
      <c r="J8474" s="134">
        <f>IF('2-E-Communication'!$T$65="no","",ROUND($I8474,4))</f>
        <v>0.42299999999999999</v>
      </c>
      <c r="K8474" s="134">
        <f>IF('2-E-Communication'!$T$66="no","",ROUND($I8474,4))</f>
        <v>0.42299999999999999</v>
      </c>
      <c r="L8474" s="134">
        <f>IF('2-E-Communication'!$T$67="no","",ROUND($I8474,4))</f>
        <v>0.42299999999999999</v>
      </c>
      <c r="M8474" s="134">
        <f>IF('2-E-Communication'!$T$68="no","",ROUND($I8474,4))</f>
        <v>0.42299999999999999</v>
      </c>
    </row>
    <row r="8475" spans="9:13" x14ac:dyDescent="0.25">
      <c r="I8475" s="134">
        <f t="shared" si="326"/>
        <v>0.42400000000000032</v>
      </c>
      <c r="J8475" s="134">
        <f>IF('2-E-Communication'!$T$65="no","",ROUND($I8475,4))</f>
        <v>0.42399999999999999</v>
      </c>
      <c r="K8475" s="134">
        <f>IF('2-E-Communication'!$T$66="no","",ROUND($I8475,4))</f>
        <v>0.42399999999999999</v>
      </c>
      <c r="L8475" s="134">
        <f>IF('2-E-Communication'!$T$67="no","",ROUND($I8475,4))</f>
        <v>0.42399999999999999</v>
      </c>
      <c r="M8475" s="134">
        <f>IF('2-E-Communication'!$T$68="no","",ROUND($I8475,4))</f>
        <v>0.42399999999999999</v>
      </c>
    </row>
    <row r="8476" spans="9:13" x14ac:dyDescent="0.25">
      <c r="I8476" s="134">
        <f t="shared" si="326"/>
        <v>0.42500000000000032</v>
      </c>
      <c r="J8476" s="134">
        <f>IF('2-E-Communication'!$T$65="no","",ROUND($I8476,4))</f>
        <v>0.42499999999999999</v>
      </c>
      <c r="K8476" s="134">
        <f>IF('2-E-Communication'!$T$66="no","",ROUND($I8476,4))</f>
        <v>0.42499999999999999</v>
      </c>
      <c r="L8476" s="134">
        <f>IF('2-E-Communication'!$T$67="no","",ROUND($I8476,4))</f>
        <v>0.42499999999999999</v>
      </c>
      <c r="M8476" s="134">
        <f>IF('2-E-Communication'!$T$68="no","",ROUND($I8476,4))</f>
        <v>0.42499999999999999</v>
      </c>
    </row>
    <row r="8477" spans="9:13" x14ac:dyDescent="0.25">
      <c r="I8477" s="134">
        <f t="shared" si="326"/>
        <v>0.42600000000000032</v>
      </c>
      <c r="J8477" s="134">
        <f>IF('2-E-Communication'!$T$65="no","",ROUND($I8477,4))</f>
        <v>0.42599999999999999</v>
      </c>
      <c r="K8477" s="134">
        <f>IF('2-E-Communication'!$T$66="no","",ROUND($I8477,4))</f>
        <v>0.42599999999999999</v>
      </c>
      <c r="L8477" s="134">
        <f>IF('2-E-Communication'!$T$67="no","",ROUND($I8477,4))</f>
        <v>0.42599999999999999</v>
      </c>
      <c r="M8477" s="134">
        <f>IF('2-E-Communication'!$T$68="no","",ROUND($I8477,4))</f>
        <v>0.42599999999999999</v>
      </c>
    </row>
    <row r="8478" spans="9:13" x14ac:dyDescent="0.25">
      <c r="I8478" s="134">
        <f t="shared" si="326"/>
        <v>0.42700000000000032</v>
      </c>
      <c r="J8478" s="134">
        <f>IF('2-E-Communication'!$T$65="no","",ROUND($I8478,4))</f>
        <v>0.42699999999999999</v>
      </c>
      <c r="K8478" s="134">
        <f>IF('2-E-Communication'!$T$66="no","",ROUND($I8478,4))</f>
        <v>0.42699999999999999</v>
      </c>
      <c r="L8478" s="134">
        <f>IF('2-E-Communication'!$T$67="no","",ROUND($I8478,4))</f>
        <v>0.42699999999999999</v>
      </c>
      <c r="M8478" s="134">
        <f>IF('2-E-Communication'!$T$68="no","",ROUND($I8478,4))</f>
        <v>0.42699999999999999</v>
      </c>
    </row>
    <row r="8479" spans="9:13" x14ac:dyDescent="0.25">
      <c r="I8479" s="134">
        <f t="shared" si="326"/>
        <v>0.42800000000000032</v>
      </c>
      <c r="J8479" s="134">
        <f>IF('2-E-Communication'!$T$65="no","",ROUND($I8479,4))</f>
        <v>0.42799999999999999</v>
      </c>
      <c r="K8479" s="134">
        <f>IF('2-E-Communication'!$T$66="no","",ROUND($I8479,4))</f>
        <v>0.42799999999999999</v>
      </c>
      <c r="L8479" s="134">
        <f>IF('2-E-Communication'!$T$67="no","",ROUND($I8479,4))</f>
        <v>0.42799999999999999</v>
      </c>
      <c r="M8479" s="134">
        <f>IF('2-E-Communication'!$T$68="no","",ROUND($I8479,4))</f>
        <v>0.42799999999999999</v>
      </c>
    </row>
    <row r="8480" spans="9:13" x14ac:dyDescent="0.25">
      <c r="I8480" s="134">
        <f t="shared" si="326"/>
        <v>0.42900000000000033</v>
      </c>
      <c r="J8480" s="134">
        <f>IF('2-E-Communication'!$T$65="no","",ROUND($I8480,4))</f>
        <v>0.42899999999999999</v>
      </c>
      <c r="K8480" s="134">
        <f>IF('2-E-Communication'!$T$66="no","",ROUND($I8480,4))</f>
        <v>0.42899999999999999</v>
      </c>
      <c r="L8480" s="134">
        <f>IF('2-E-Communication'!$T$67="no","",ROUND($I8480,4))</f>
        <v>0.42899999999999999</v>
      </c>
      <c r="M8480" s="134">
        <f>IF('2-E-Communication'!$T$68="no","",ROUND($I8480,4))</f>
        <v>0.42899999999999999</v>
      </c>
    </row>
    <row r="8481" spans="9:13" x14ac:dyDescent="0.25">
      <c r="I8481" s="134">
        <f t="shared" si="326"/>
        <v>0.43000000000000033</v>
      </c>
      <c r="J8481" s="134">
        <f>IF('2-E-Communication'!$T$65="no","",ROUND($I8481,4))</f>
        <v>0.43</v>
      </c>
      <c r="K8481" s="134">
        <f>IF('2-E-Communication'!$T$66="no","",ROUND($I8481,4))</f>
        <v>0.43</v>
      </c>
      <c r="L8481" s="134">
        <f>IF('2-E-Communication'!$T$67="no","",ROUND($I8481,4))</f>
        <v>0.43</v>
      </c>
      <c r="M8481" s="134">
        <f>IF('2-E-Communication'!$T$68="no","",ROUND($I8481,4))</f>
        <v>0.43</v>
      </c>
    </row>
    <row r="8482" spans="9:13" x14ac:dyDescent="0.25">
      <c r="I8482" s="134">
        <f t="shared" si="326"/>
        <v>0.43100000000000033</v>
      </c>
      <c r="J8482" s="134">
        <f>IF('2-E-Communication'!$T$65="no","",ROUND($I8482,4))</f>
        <v>0.43099999999999999</v>
      </c>
      <c r="K8482" s="134">
        <f>IF('2-E-Communication'!$T$66="no","",ROUND($I8482,4))</f>
        <v>0.43099999999999999</v>
      </c>
      <c r="L8482" s="134">
        <f>IF('2-E-Communication'!$T$67="no","",ROUND($I8482,4))</f>
        <v>0.43099999999999999</v>
      </c>
      <c r="M8482" s="134">
        <f>IF('2-E-Communication'!$T$68="no","",ROUND($I8482,4))</f>
        <v>0.43099999999999999</v>
      </c>
    </row>
    <row r="8483" spans="9:13" x14ac:dyDescent="0.25">
      <c r="I8483" s="134">
        <f t="shared" si="326"/>
        <v>0.43200000000000033</v>
      </c>
      <c r="J8483" s="134">
        <f>IF('2-E-Communication'!$T$65="no","",ROUND($I8483,4))</f>
        <v>0.432</v>
      </c>
      <c r="K8483" s="134">
        <f>IF('2-E-Communication'!$T$66="no","",ROUND($I8483,4))</f>
        <v>0.432</v>
      </c>
      <c r="L8483" s="134">
        <f>IF('2-E-Communication'!$T$67="no","",ROUND($I8483,4))</f>
        <v>0.432</v>
      </c>
      <c r="M8483" s="134">
        <f>IF('2-E-Communication'!$T$68="no","",ROUND($I8483,4))</f>
        <v>0.432</v>
      </c>
    </row>
    <row r="8484" spans="9:13" x14ac:dyDescent="0.25">
      <c r="I8484" s="134">
        <f t="shared" si="326"/>
        <v>0.43300000000000033</v>
      </c>
      <c r="J8484" s="134">
        <f>IF('2-E-Communication'!$T$65="no","",ROUND($I8484,4))</f>
        <v>0.433</v>
      </c>
      <c r="K8484" s="134">
        <f>IF('2-E-Communication'!$T$66="no","",ROUND($I8484,4))</f>
        <v>0.433</v>
      </c>
      <c r="L8484" s="134">
        <f>IF('2-E-Communication'!$T$67="no","",ROUND($I8484,4))</f>
        <v>0.433</v>
      </c>
      <c r="M8484" s="134">
        <f>IF('2-E-Communication'!$T$68="no","",ROUND($I8484,4))</f>
        <v>0.433</v>
      </c>
    </row>
    <row r="8485" spans="9:13" x14ac:dyDescent="0.25">
      <c r="I8485" s="134">
        <f t="shared" si="326"/>
        <v>0.43400000000000033</v>
      </c>
      <c r="J8485" s="134">
        <f>IF('2-E-Communication'!$T$65="no","",ROUND($I8485,4))</f>
        <v>0.434</v>
      </c>
      <c r="K8485" s="134">
        <f>IF('2-E-Communication'!$T$66="no","",ROUND($I8485,4))</f>
        <v>0.434</v>
      </c>
      <c r="L8485" s="134">
        <f>IF('2-E-Communication'!$T$67="no","",ROUND($I8485,4))</f>
        <v>0.434</v>
      </c>
      <c r="M8485" s="134">
        <f>IF('2-E-Communication'!$T$68="no","",ROUND($I8485,4))</f>
        <v>0.434</v>
      </c>
    </row>
    <row r="8486" spans="9:13" x14ac:dyDescent="0.25">
      <c r="I8486" s="134">
        <f t="shared" si="326"/>
        <v>0.43500000000000033</v>
      </c>
      <c r="J8486" s="134">
        <f>IF('2-E-Communication'!$T$65="no","",ROUND($I8486,4))</f>
        <v>0.435</v>
      </c>
      <c r="K8486" s="134">
        <f>IF('2-E-Communication'!$T$66="no","",ROUND($I8486,4))</f>
        <v>0.435</v>
      </c>
      <c r="L8486" s="134">
        <f>IF('2-E-Communication'!$T$67="no","",ROUND($I8486,4))</f>
        <v>0.435</v>
      </c>
      <c r="M8486" s="134">
        <f>IF('2-E-Communication'!$T$68="no","",ROUND($I8486,4))</f>
        <v>0.435</v>
      </c>
    </row>
    <row r="8487" spans="9:13" x14ac:dyDescent="0.25">
      <c r="I8487" s="134">
        <f t="shared" si="326"/>
        <v>0.43600000000000033</v>
      </c>
      <c r="J8487" s="134">
        <f>IF('2-E-Communication'!$T$65="no","",ROUND($I8487,4))</f>
        <v>0.436</v>
      </c>
      <c r="K8487" s="134">
        <f>IF('2-E-Communication'!$T$66="no","",ROUND($I8487,4))</f>
        <v>0.436</v>
      </c>
      <c r="L8487" s="134">
        <f>IF('2-E-Communication'!$T$67="no","",ROUND($I8487,4))</f>
        <v>0.436</v>
      </c>
      <c r="M8487" s="134">
        <f>IF('2-E-Communication'!$T$68="no","",ROUND($I8487,4))</f>
        <v>0.436</v>
      </c>
    </row>
    <row r="8488" spans="9:13" x14ac:dyDescent="0.25">
      <c r="I8488" s="134">
        <f t="shared" si="326"/>
        <v>0.43700000000000033</v>
      </c>
      <c r="J8488" s="134">
        <f>IF('2-E-Communication'!$T$65="no","",ROUND($I8488,4))</f>
        <v>0.437</v>
      </c>
      <c r="K8488" s="134">
        <f>IF('2-E-Communication'!$T$66="no","",ROUND($I8488,4))</f>
        <v>0.437</v>
      </c>
      <c r="L8488" s="134">
        <f>IF('2-E-Communication'!$T$67="no","",ROUND($I8488,4))</f>
        <v>0.437</v>
      </c>
      <c r="M8488" s="134">
        <f>IF('2-E-Communication'!$T$68="no","",ROUND($I8488,4))</f>
        <v>0.437</v>
      </c>
    </row>
    <row r="8489" spans="9:13" x14ac:dyDescent="0.25">
      <c r="I8489" s="134">
        <f t="shared" si="326"/>
        <v>0.43800000000000033</v>
      </c>
      <c r="J8489" s="134">
        <f>IF('2-E-Communication'!$T$65="no","",ROUND($I8489,4))</f>
        <v>0.438</v>
      </c>
      <c r="K8489" s="134">
        <f>IF('2-E-Communication'!$T$66="no","",ROUND($I8489,4))</f>
        <v>0.438</v>
      </c>
      <c r="L8489" s="134">
        <f>IF('2-E-Communication'!$T$67="no","",ROUND($I8489,4))</f>
        <v>0.438</v>
      </c>
      <c r="M8489" s="134">
        <f>IF('2-E-Communication'!$T$68="no","",ROUND($I8489,4))</f>
        <v>0.438</v>
      </c>
    </row>
    <row r="8490" spans="9:13" x14ac:dyDescent="0.25">
      <c r="I8490" s="134">
        <f t="shared" si="326"/>
        <v>0.43900000000000033</v>
      </c>
      <c r="J8490" s="134">
        <f>IF('2-E-Communication'!$T$65="no","",ROUND($I8490,4))</f>
        <v>0.439</v>
      </c>
      <c r="K8490" s="134">
        <f>IF('2-E-Communication'!$T$66="no","",ROUND($I8490,4))</f>
        <v>0.439</v>
      </c>
      <c r="L8490" s="134">
        <f>IF('2-E-Communication'!$T$67="no","",ROUND($I8490,4))</f>
        <v>0.439</v>
      </c>
      <c r="M8490" s="134">
        <f>IF('2-E-Communication'!$T$68="no","",ROUND($I8490,4))</f>
        <v>0.439</v>
      </c>
    </row>
    <row r="8491" spans="9:13" x14ac:dyDescent="0.25">
      <c r="I8491" s="134">
        <f t="shared" si="326"/>
        <v>0.44000000000000034</v>
      </c>
      <c r="J8491" s="134">
        <f>IF('2-E-Communication'!$T$65="no","",ROUND($I8491,4))</f>
        <v>0.44</v>
      </c>
      <c r="K8491" s="134">
        <f>IF('2-E-Communication'!$T$66="no","",ROUND($I8491,4))</f>
        <v>0.44</v>
      </c>
      <c r="L8491" s="134">
        <f>IF('2-E-Communication'!$T$67="no","",ROUND($I8491,4))</f>
        <v>0.44</v>
      </c>
      <c r="M8491" s="134">
        <f>IF('2-E-Communication'!$T$68="no","",ROUND($I8491,4))</f>
        <v>0.44</v>
      </c>
    </row>
    <row r="8492" spans="9:13" x14ac:dyDescent="0.25">
      <c r="I8492" s="134">
        <f t="shared" ref="I8492:I8555" si="327">I8491+0.001</f>
        <v>0.44100000000000034</v>
      </c>
      <c r="J8492" s="134">
        <f>IF('2-E-Communication'!$T$65="no","",ROUND($I8492,4))</f>
        <v>0.441</v>
      </c>
      <c r="K8492" s="134">
        <f>IF('2-E-Communication'!$T$66="no","",ROUND($I8492,4))</f>
        <v>0.441</v>
      </c>
      <c r="L8492" s="134">
        <f>IF('2-E-Communication'!$T$67="no","",ROUND($I8492,4))</f>
        <v>0.441</v>
      </c>
      <c r="M8492" s="134">
        <f>IF('2-E-Communication'!$T$68="no","",ROUND($I8492,4))</f>
        <v>0.441</v>
      </c>
    </row>
    <row r="8493" spans="9:13" x14ac:dyDescent="0.25">
      <c r="I8493" s="134">
        <f t="shared" si="327"/>
        <v>0.44200000000000034</v>
      </c>
      <c r="J8493" s="134">
        <f>IF('2-E-Communication'!$T$65="no","",ROUND($I8493,4))</f>
        <v>0.442</v>
      </c>
      <c r="K8493" s="134">
        <f>IF('2-E-Communication'!$T$66="no","",ROUND($I8493,4))</f>
        <v>0.442</v>
      </c>
      <c r="L8493" s="134">
        <f>IF('2-E-Communication'!$T$67="no","",ROUND($I8493,4))</f>
        <v>0.442</v>
      </c>
      <c r="M8493" s="134">
        <f>IF('2-E-Communication'!$T$68="no","",ROUND($I8493,4))</f>
        <v>0.442</v>
      </c>
    </row>
    <row r="8494" spans="9:13" x14ac:dyDescent="0.25">
      <c r="I8494" s="134">
        <f t="shared" si="327"/>
        <v>0.44300000000000034</v>
      </c>
      <c r="J8494" s="134">
        <f>IF('2-E-Communication'!$T$65="no","",ROUND($I8494,4))</f>
        <v>0.443</v>
      </c>
      <c r="K8494" s="134">
        <f>IF('2-E-Communication'!$T$66="no","",ROUND($I8494,4))</f>
        <v>0.443</v>
      </c>
      <c r="L8494" s="134">
        <f>IF('2-E-Communication'!$T$67="no","",ROUND($I8494,4))</f>
        <v>0.443</v>
      </c>
      <c r="M8494" s="134">
        <f>IF('2-E-Communication'!$T$68="no","",ROUND($I8494,4))</f>
        <v>0.443</v>
      </c>
    </row>
    <row r="8495" spans="9:13" x14ac:dyDescent="0.25">
      <c r="I8495" s="134">
        <f t="shared" si="327"/>
        <v>0.44400000000000034</v>
      </c>
      <c r="J8495" s="134">
        <f>IF('2-E-Communication'!$T$65="no","",ROUND($I8495,4))</f>
        <v>0.44400000000000001</v>
      </c>
      <c r="K8495" s="134">
        <f>IF('2-E-Communication'!$T$66="no","",ROUND($I8495,4))</f>
        <v>0.44400000000000001</v>
      </c>
      <c r="L8495" s="134">
        <f>IF('2-E-Communication'!$T$67="no","",ROUND($I8495,4))</f>
        <v>0.44400000000000001</v>
      </c>
      <c r="M8495" s="134">
        <f>IF('2-E-Communication'!$T$68="no","",ROUND($I8495,4))</f>
        <v>0.44400000000000001</v>
      </c>
    </row>
    <row r="8496" spans="9:13" x14ac:dyDescent="0.25">
      <c r="I8496" s="134">
        <f t="shared" si="327"/>
        <v>0.44500000000000034</v>
      </c>
      <c r="J8496" s="134">
        <f>IF('2-E-Communication'!$T$65="no","",ROUND($I8496,4))</f>
        <v>0.44500000000000001</v>
      </c>
      <c r="K8496" s="134">
        <f>IF('2-E-Communication'!$T$66="no","",ROUND($I8496,4))</f>
        <v>0.44500000000000001</v>
      </c>
      <c r="L8496" s="134">
        <f>IF('2-E-Communication'!$T$67="no","",ROUND($I8496,4))</f>
        <v>0.44500000000000001</v>
      </c>
      <c r="M8496" s="134">
        <f>IF('2-E-Communication'!$T$68="no","",ROUND($I8496,4))</f>
        <v>0.44500000000000001</v>
      </c>
    </row>
    <row r="8497" spans="9:13" x14ac:dyDescent="0.25">
      <c r="I8497" s="134">
        <f t="shared" si="327"/>
        <v>0.44600000000000034</v>
      </c>
      <c r="J8497" s="134">
        <f>IF('2-E-Communication'!$T$65="no","",ROUND($I8497,4))</f>
        <v>0.44600000000000001</v>
      </c>
      <c r="K8497" s="134">
        <f>IF('2-E-Communication'!$T$66="no","",ROUND($I8497,4))</f>
        <v>0.44600000000000001</v>
      </c>
      <c r="L8497" s="134">
        <f>IF('2-E-Communication'!$T$67="no","",ROUND($I8497,4))</f>
        <v>0.44600000000000001</v>
      </c>
      <c r="M8497" s="134">
        <f>IF('2-E-Communication'!$T$68="no","",ROUND($I8497,4))</f>
        <v>0.44600000000000001</v>
      </c>
    </row>
    <row r="8498" spans="9:13" x14ac:dyDescent="0.25">
      <c r="I8498" s="134">
        <f t="shared" si="327"/>
        <v>0.44700000000000034</v>
      </c>
      <c r="J8498" s="134">
        <f>IF('2-E-Communication'!$T$65="no","",ROUND($I8498,4))</f>
        <v>0.44700000000000001</v>
      </c>
      <c r="K8498" s="134">
        <f>IF('2-E-Communication'!$T$66="no","",ROUND($I8498,4))</f>
        <v>0.44700000000000001</v>
      </c>
      <c r="L8498" s="134">
        <f>IF('2-E-Communication'!$T$67="no","",ROUND($I8498,4))</f>
        <v>0.44700000000000001</v>
      </c>
      <c r="M8498" s="134">
        <f>IF('2-E-Communication'!$T$68="no","",ROUND($I8498,4))</f>
        <v>0.44700000000000001</v>
      </c>
    </row>
    <row r="8499" spans="9:13" x14ac:dyDescent="0.25">
      <c r="I8499" s="134">
        <f t="shared" si="327"/>
        <v>0.44800000000000034</v>
      </c>
      <c r="J8499" s="134">
        <f>IF('2-E-Communication'!$T$65="no","",ROUND($I8499,4))</f>
        <v>0.44800000000000001</v>
      </c>
      <c r="K8499" s="134">
        <f>IF('2-E-Communication'!$T$66="no","",ROUND($I8499,4))</f>
        <v>0.44800000000000001</v>
      </c>
      <c r="L8499" s="134">
        <f>IF('2-E-Communication'!$T$67="no","",ROUND($I8499,4))</f>
        <v>0.44800000000000001</v>
      </c>
      <c r="M8499" s="134">
        <f>IF('2-E-Communication'!$T$68="no","",ROUND($I8499,4))</f>
        <v>0.44800000000000001</v>
      </c>
    </row>
    <row r="8500" spans="9:13" x14ac:dyDescent="0.25">
      <c r="I8500" s="134">
        <f t="shared" si="327"/>
        <v>0.44900000000000034</v>
      </c>
      <c r="J8500" s="134">
        <f>IF('2-E-Communication'!$T$65="no","",ROUND($I8500,4))</f>
        <v>0.44900000000000001</v>
      </c>
      <c r="K8500" s="134">
        <f>IF('2-E-Communication'!$T$66="no","",ROUND($I8500,4))</f>
        <v>0.44900000000000001</v>
      </c>
      <c r="L8500" s="134">
        <f>IF('2-E-Communication'!$T$67="no","",ROUND($I8500,4))</f>
        <v>0.44900000000000001</v>
      </c>
      <c r="M8500" s="134">
        <f>IF('2-E-Communication'!$T$68="no","",ROUND($I8500,4))</f>
        <v>0.44900000000000001</v>
      </c>
    </row>
    <row r="8501" spans="9:13" x14ac:dyDescent="0.25">
      <c r="I8501" s="134">
        <f t="shared" si="327"/>
        <v>0.45000000000000034</v>
      </c>
      <c r="J8501" s="134">
        <f>IF('2-E-Communication'!$T$65="no","",ROUND($I8501,4))</f>
        <v>0.45</v>
      </c>
      <c r="K8501" s="134">
        <f>IF('2-E-Communication'!$T$66="no","",ROUND($I8501,4))</f>
        <v>0.45</v>
      </c>
      <c r="L8501" s="134">
        <f>IF('2-E-Communication'!$T$67="no","",ROUND($I8501,4))</f>
        <v>0.45</v>
      </c>
      <c r="M8501" s="134">
        <f>IF('2-E-Communication'!$T$68="no","",ROUND($I8501,4))</f>
        <v>0.45</v>
      </c>
    </row>
    <row r="8502" spans="9:13" x14ac:dyDescent="0.25">
      <c r="I8502" s="134">
        <f t="shared" si="327"/>
        <v>0.45100000000000035</v>
      </c>
      <c r="J8502" s="134">
        <f>IF('2-E-Communication'!$T$65="no","",ROUND($I8502,4))</f>
        <v>0.45100000000000001</v>
      </c>
      <c r="K8502" s="134">
        <f>IF('2-E-Communication'!$T$66="no","",ROUND($I8502,4))</f>
        <v>0.45100000000000001</v>
      </c>
      <c r="L8502" s="134">
        <f>IF('2-E-Communication'!$T$67="no","",ROUND($I8502,4))</f>
        <v>0.45100000000000001</v>
      </c>
      <c r="M8502" s="134">
        <f>IF('2-E-Communication'!$T$68="no","",ROUND($I8502,4))</f>
        <v>0.45100000000000001</v>
      </c>
    </row>
    <row r="8503" spans="9:13" x14ac:dyDescent="0.25">
      <c r="I8503" s="134">
        <f t="shared" si="327"/>
        <v>0.45200000000000035</v>
      </c>
      <c r="J8503" s="134">
        <f>IF('2-E-Communication'!$T$65="no","",ROUND($I8503,4))</f>
        <v>0.45200000000000001</v>
      </c>
      <c r="K8503" s="134">
        <f>IF('2-E-Communication'!$T$66="no","",ROUND($I8503,4))</f>
        <v>0.45200000000000001</v>
      </c>
      <c r="L8503" s="134">
        <f>IF('2-E-Communication'!$T$67="no","",ROUND($I8503,4))</f>
        <v>0.45200000000000001</v>
      </c>
      <c r="M8503" s="134">
        <f>IF('2-E-Communication'!$T$68="no","",ROUND($I8503,4))</f>
        <v>0.45200000000000001</v>
      </c>
    </row>
    <row r="8504" spans="9:13" x14ac:dyDescent="0.25">
      <c r="I8504" s="134">
        <f t="shared" si="327"/>
        <v>0.45300000000000035</v>
      </c>
      <c r="J8504" s="134">
        <f>IF('2-E-Communication'!$T$65="no","",ROUND($I8504,4))</f>
        <v>0.45300000000000001</v>
      </c>
      <c r="K8504" s="134">
        <f>IF('2-E-Communication'!$T$66="no","",ROUND($I8504,4))</f>
        <v>0.45300000000000001</v>
      </c>
      <c r="L8504" s="134">
        <f>IF('2-E-Communication'!$T$67="no","",ROUND($I8504,4))</f>
        <v>0.45300000000000001</v>
      </c>
      <c r="M8504" s="134">
        <f>IF('2-E-Communication'!$T$68="no","",ROUND($I8504,4))</f>
        <v>0.45300000000000001</v>
      </c>
    </row>
    <row r="8505" spans="9:13" x14ac:dyDescent="0.25">
      <c r="I8505" s="134">
        <f t="shared" si="327"/>
        <v>0.45400000000000035</v>
      </c>
      <c r="J8505" s="134">
        <f>IF('2-E-Communication'!$T$65="no","",ROUND($I8505,4))</f>
        <v>0.45400000000000001</v>
      </c>
      <c r="K8505" s="134">
        <f>IF('2-E-Communication'!$T$66="no","",ROUND($I8505,4))</f>
        <v>0.45400000000000001</v>
      </c>
      <c r="L8505" s="134">
        <f>IF('2-E-Communication'!$T$67="no","",ROUND($I8505,4))</f>
        <v>0.45400000000000001</v>
      </c>
      <c r="M8505" s="134">
        <f>IF('2-E-Communication'!$T$68="no","",ROUND($I8505,4))</f>
        <v>0.45400000000000001</v>
      </c>
    </row>
    <row r="8506" spans="9:13" x14ac:dyDescent="0.25">
      <c r="I8506" s="134">
        <f t="shared" si="327"/>
        <v>0.45500000000000035</v>
      </c>
      <c r="J8506" s="134">
        <f>IF('2-E-Communication'!$T$65="no","",ROUND($I8506,4))</f>
        <v>0.45500000000000002</v>
      </c>
      <c r="K8506" s="134">
        <f>IF('2-E-Communication'!$T$66="no","",ROUND($I8506,4))</f>
        <v>0.45500000000000002</v>
      </c>
      <c r="L8506" s="134">
        <f>IF('2-E-Communication'!$T$67="no","",ROUND($I8506,4))</f>
        <v>0.45500000000000002</v>
      </c>
      <c r="M8506" s="134">
        <f>IF('2-E-Communication'!$T$68="no","",ROUND($I8506,4))</f>
        <v>0.45500000000000002</v>
      </c>
    </row>
    <row r="8507" spans="9:13" x14ac:dyDescent="0.25">
      <c r="I8507" s="134">
        <f t="shared" si="327"/>
        <v>0.45600000000000035</v>
      </c>
      <c r="J8507" s="134">
        <f>IF('2-E-Communication'!$T$65="no","",ROUND($I8507,4))</f>
        <v>0.45600000000000002</v>
      </c>
      <c r="K8507" s="134">
        <f>IF('2-E-Communication'!$T$66="no","",ROUND($I8507,4))</f>
        <v>0.45600000000000002</v>
      </c>
      <c r="L8507" s="134">
        <f>IF('2-E-Communication'!$T$67="no","",ROUND($I8507,4))</f>
        <v>0.45600000000000002</v>
      </c>
      <c r="M8507" s="134">
        <f>IF('2-E-Communication'!$T$68="no","",ROUND($I8507,4))</f>
        <v>0.45600000000000002</v>
      </c>
    </row>
    <row r="8508" spans="9:13" x14ac:dyDescent="0.25">
      <c r="I8508" s="134">
        <f t="shared" si="327"/>
        <v>0.45700000000000035</v>
      </c>
      <c r="J8508" s="134">
        <f>IF('2-E-Communication'!$T$65="no","",ROUND($I8508,4))</f>
        <v>0.45700000000000002</v>
      </c>
      <c r="K8508" s="134">
        <f>IF('2-E-Communication'!$T$66="no","",ROUND($I8508,4))</f>
        <v>0.45700000000000002</v>
      </c>
      <c r="L8508" s="134">
        <f>IF('2-E-Communication'!$T$67="no","",ROUND($I8508,4))</f>
        <v>0.45700000000000002</v>
      </c>
      <c r="M8508" s="134">
        <f>IF('2-E-Communication'!$T$68="no","",ROUND($I8508,4))</f>
        <v>0.45700000000000002</v>
      </c>
    </row>
    <row r="8509" spans="9:13" x14ac:dyDescent="0.25">
      <c r="I8509" s="134">
        <f t="shared" si="327"/>
        <v>0.45800000000000035</v>
      </c>
      <c r="J8509" s="134">
        <f>IF('2-E-Communication'!$T$65="no","",ROUND($I8509,4))</f>
        <v>0.45800000000000002</v>
      </c>
      <c r="K8509" s="134">
        <f>IF('2-E-Communication'!$T$66="no","",ROUND($I8509,4))</f>
        <v>0.45800000000000002</v>
      </c>
      <c r="L8509" s="134">
        <f>IF('2-E-Communication'!$T$67="no","",ROUND($I8509,4))</f>
        <v>0.45800000000000002</v>
      </c>
      <c r="M8509" s="134">
        <f>IF('2-E-Communication'!$T$68="no","",ROUND($I8509,4))</f>
        <v>0.45800000000000002</v>
      </c>
    </row>
    <row r="8510" spans="9:13" x14ac:dyDescent="0.25">
      <c r="I8510" s="134">
        <f t="shared" si="327"/>
        <v>0.45900000000000035</v>
      </c>
      <c r="J8510" s="134">
        <f>IF('2-E-Communication'!$T$65="no","",ROUND($I8510,4))</f>
        <v>0.45900000000000002</v>
      </c>
      <c r="K8510" s="134">
        <f>IF('2-E-Communication'!$T$66="no","",ROUND($I8510,4))</f>
        <v>0.45900000000000002</v>
      </c>
      <c r="L8510" s="134">
        <f>IF('2-E-Communication'!$T$67="no","",ROUND($I8510,4))</f>
        <v>0.45900000000000002</v>
      </c>
      <c r="M8510" s="134">
        <f>IF('2-E-Communication'!$T$68="no","",ROUND($I8510,4))</f>
        <v>0.45900000000000002</v>
      </c>
    </row>
    <row r="8511" spans="9:13" x14ac:dyDescent="0.25">
      <c r="I8511" s="134">
        <f t="shared" si="327"/>
        <v>0.46000000000000035</v>
      </c>
      <c r="J8511" s="134">
        <f>IF('2-E-Communication'!$T$65="no","",ROUND($I8511,4))</f>
        <v>0.46</v>
      </c>
      <c r="K8511" s="134">
        <f>IF('2-E-Communication'!$T$66="no","",ROUND($I8511,4))</f>
        <v>0.46</v>
      </c>
      <c r="L8511" s="134">
        <f>IF('2-E-Communication'!$T$67="no","",ROUND($I8511,4))</f>
        <v>0.46</v>
      </c>
      <c r="M8511" s="134">
        <f>IF('2-E-Communication'!$T$68="no","",ROUND($I8511,4))</f>
        <v>0.46</v>
      </c>
    </row>
    <row r="8512" spans="9:13" x14ac:dyDescent="0.25">
      <c r="I8512" s="134">
        <f t="shared" si="327"/>
        <v>0.46100000000000035</v>
      </c>
      <c r="J8512" s="134">
        <f>IF('2-E-Communication'!$T$65="no","",ROUND($I8512,4))</f>
        <v>0.46100000000000002</v>
      </c>
      <c r="K8512" s="134">
        <f>IF('2-E-Communication'!$T$66="no","",ROUND($I8512,4))</f>
        <v>0.46100000000000002</v>
      </c>
      <c r="L8512" s="134">
        <f>IF('2-E-Communication'!$T$67="no","",ROUND($I8512,4))</f>
        <v>0.46100000000000002</v>
      </c>
      <c r="M8512" s="134">
        <f>IF('2-E-Communication'!$T$68="no","",ROUND($I8512,4))</f>
        <v>0.46100000000000002</v>
      </c>
    </row>
    <row r="8513" spans="9:13" x14ac:dyDescent="0.25">
      <c r="I8513" s="134">
        <f t="shared" si="327"/>
        <v>0.46200000000000035</v>
      </c>
      <c r="J8513" s="134">
        <f>IF('2-E-Communication'!$T$65="no","",ROUND($I8513,4))</f>
        <v>0.46200000000000002</v>
      </c>
      <c r="K8513" s="134">
        <f>IF('2-E-Communication'!$T$66="no","",ROUND($I8513,4))</f>
        <v>0.46200000000000002</v>
      </c>
      <c r="L8513" s="134">
        <f>IF('2-E-Communication'!$T$67="no","",ROUND($I8513,4))</f>
        <v>0.46200000000000002</v>
      </c>
      <c r="M8513" s="134">
        <f>IF('2-E-Communication'!$T$68="no","",ROUND($I8513,4))</f>
        <v>0.46200000000000002</v>
      </c>
    </row>
    <row r="8514" spans="9:13" x14ac:dyDescent="0.25">
      <c r="I8514" s="134">
        <f t="shared" si="327"/>
        <v>0.46300000000000036</v>
      </c>
      <c r="J8514" s="134">
        <f>IF('2-E-Communication'!$T$65="no","",ROUND($I8514,4))</f>
        <v>0.46300000000000002</v>
      </c>
      <c r="K8514" s="134">
        <f>IF('2-E-Communication'!$T$66="no","",ROUND($I8514,4))</f>
        <v>0.46300000000000002</v>
      </c>
      <c r="L8514" s="134">
        <f>IF('2-E-Communication'!$T$67="no","",ROUND($I8514,4))</f>
        <v>0.46300000000000002</v>
      </c>
      <c r="M8514" s="134">
        <f>IF('2-E-Communication'!$T$68="no","",ROUND($I8514,4))</f>
        <v>0.46300000000000002</v>
      </c>
    </row>
    <row r="8515" spans="9:13" x14ac:dyDescent="0.25">
      <c r="I8515" s="134">
        <f t="shared" si="327"/>
        <v>0.46400000000000036</v>
      </c>
      <c r="J8515" s="134">
        <f>IF('2-E-Communication'!$T$65="no","",ROUND($I8515,4))</f>
        <v>0.46400000000000002</v>
      </c>
      <c r="K8515" s="134">
        <f>IF('2-E-Communication'!$T$66="no","",ROUND($I8515,4))</f>
        <v>0.46400000000000002</v>
      </c>
      <c r="L8515" s="134">
        <f>IF('2-E-Communication'!$T$67="no","",ROUND($I8515,4))</f>
        <v>0.46400000000000002</v>
      </c>
      <c r="M8515" s="134">
        <f>IF('2-E-Communication'!$T$68="no","",ROUND($I8515,4))</f>
        <v>0.46400000000000002</v>
      </c>
    </row>
    <row r="8516" spans="9:13" x14ac:dyDescent="0.25">
      <c r="I8516" s="134">
        <f t="shared" si="327"/>
        <v>0.46500000000000036</v>
      </c>
      <c r="J8516" s="134">
        <f>IF('2-E-Communication'!$T$65="no","",ROUND($I8516,4))</f>
        <v>0.46500000000000002</v>
      </c>
      <c r="K8516" s="134">
        <f>IF('2-E-Communication'!$T$66="no","",ROUND($I8516,4))</f>
        <v>0.46500000000000002</v>
      </c>
      <c r="L8516" s="134">
        <f>IF('2-E-Communication'!$T$67="no","",ROUND($I8516,4))</f>
        <v>0.46500000000000002</v>
      </c>
      <c r="M8516" s="134">
        <f>IF('2-E-Communication'!$T$68="no","",ROUND($I8516,4))</f>
        <v>0.46500000000000002</v>
      </c>
    </row>
    <row r="8517" spans="9:13" x14ac:dyDescent="0.25">
      <c r="I8517" s="134">
        <f t="shared" si="327"/>
        <v>0.46600000000000036</v>
      </c>
      <c r="J8517" s="134">
        <f>IF('2-E-Communication'!$T$65="no","",ROUND($I8517,4))</f>
        <v>0.46600000000000003</v>
      </c>
      <c r="K8517" s="134">
        <f>IF('2-E-Communication'!$T$66="no","",ROUND($I8517,4))</f>
        <v>0.46600000000000003</v>
      </c>
      <c r="L8517" s="134">
        <f>IF('2-E-Communication'!$T$67="no","",ROUND($I8517,4))</f>
        <v>0.46600000000000003</v>
      </c>
      <c r="M8517" s="134">
        <f>IF('2-E-Communication'!$T$68="no","",ROUND($I8517,4))</f>
        <v>0.46600000000000003</v>
      </c>
    </row>
    <row r="8518" spans="9:13" x14ac:dyDescent="0.25">
      <c r="I8518" s="134">
        <f t="shared" si="327"/>
        <v>0.46700000000000036</v>
      </c>
      <c r="J8518" s="134">
        <f>IF('2-E-Communication'!$T$65="no","",ROUND($I8518,4))</f>
        <v>0.46700000000000003</v>
      </c>
      <c r="K8518" s="134">
        <f>IF('2-E-Communication'!$T$66="no","",ROUND($I8518,4))</f>
        <v>0.46700000000000003</v>
      </c>
      <c r="L8518" s="134">
        <f>IF('2-E-Communication'!$T$67="no","",ROUND($I8518,4))</f>
        <v>0.46700000000000003</v>
      </c>
      <c r="M8518" s="134">
        <f>IF('2-E-Communication'!$T$68="no","",ROUND($I8518,4))</f>
        <v>0.46700000000000003</v>
      </c>
    </row>
    <row r="8519" spans="9:13" x14ac:dyDescent="0.25">
      <c r="I8519" s="134">
        <f t="shared" si="327"/>
        <v>0.46800000000000036</v>
      </c>
      <c r="J8519" s="134">
        <f>IF('2-E-Communication'!$T$65="no","",ROUND($I8519,4))</f>
        <v>0.46800000000000003</v>
      </c>
      <c r="K8519" s="134">
        <f>IF('2-E-Communication'!$T$66="no","",ROUND($I8519,4))</f>
        <v>0.46800000000000003</v>
      </c>
      <c r="L8519" s="134">
        <f>IF('2-E-Communication'!$T$67="no","",ROUND($I8519,4))</f>
        <v>0.46800000000000003</v>
      </c>
      <c r="M8519" s="134">
        <f>IF('2-E-Communication'!$T$68="no","",ROUND($I8519,4))</f>
        <v>0.46800000000000003</v>
      </c>
    </row>
    <row r="8520" spans="9:13" x14ac:dyDescent="0.25">
      <c r="I8520" s="134">
        <f t="shared" si="327"/>
        <v>0.46900000000000036</v>
      </c>
      <c r="J8520" s="134">
        <f>IF('2-E-Communication'!$T$65="no","",ROUND($I8520,4))</f>
        <v>0.46899999999999997</v>
      </c>
      <c r="K8520" s="134">
        <f>IF('2-E-Communication'!$T$66="no","",ROUND($I8520,4))</f>
        <v>0.46899999999999997</v>
      </c>
      <c r="L8520" s="134">
        <f>IF('2-E-Communication'!$T$67="no","",ROUND($I8520,4))</f>
        <v>0.46899999999999997</v>
      </c>
      <c r="M8520" s="134">
        <f>IF('2-E-Communication'!$T$68="no","",ROUND($I8520,4))</f>
        <v>0.46899999999999997</v>
      </c>
    </row>
    <row r="8521" spans="9:13" x14ac:dyDescent="0.25">
      <c r="I8521" s="134">
        <f t="shared" si="327"/>
        <v>0.47000000000000036</v>
      </c>
      <c r="J8521" s="134">
        <f>IF('2-E-Communication'!$T$65="no","",ROUND($I8521,4))</f>
        <v>0.47</v>
      </c>
      <c r="K8521" s="134">
        <f>IF('2-E-Communication'!$T$66="no","",ROUND($I8521,4))</f>
        <v>0.47</v>
      </c>
      <c r="L8521" s="134">
        <f>IF('2-E-Communication'!$T$67="no","",ROUND($I8521,4))</f>
        <v>0.47</v>
      </c>
      <c r="M8521" s="134">
        <f>IF('2-E-Communication'!$T$68="no","",ROUND($I8521,4))</f>
        <v>0.47</v>
      </c>
    </row>
    <row r="8522" spans="9:13" x14ac:dyDescent="0.25">
      <c r="I8522" s="134">
        <f t="shared" si="327"/>
        <v>0.47100000000000036</v>
      </c>
      <c r="J8522" s="134">
        <f>IF('2-E-Communication'!$T$65="no","",ROUND($I8522,4))</f>
        <v>0.47099999999999997</v>
      </c>
      <c r="K8522" s="134">
        <f>IF('2-E-Communication'!$T$66="no","",ROUND($I8522,4))</f>
        <v>0.47099999999999997</v>
      </c>
      <c r="L8522" s="134">
        <f>IF('2-E-Communication'!$T$67="no","",ROUND($I8522,4))</f>
        <v>0.47099999999999997</v>
      </c>
      <c r="M8522" s="134">
        <f>IF('2-E-Communication'!$T$68="no","",ROUND($I8522,4))</f>
        <v>0.47099999999999997</v>
      </c>
    </row>
    <row r="8523" spans="9:13" x14ac:dyDescent="0.25">
      <c r="I8523" s="134">
        <f t="shared" si="327"/>
        <v>0.47200000000000036</v>
      </c>
      <c r="J8523" s="134">
        <f>IF('2-E-Communication'!$T$65="no","",ROUND($I8523,4))</f>
        <v>0.47199999999999998</v>
      </c>
      <c r="K8523" s="134">
        <f>IF('2-E-Communication'!$T$66="no","",ROUND($I8523,4))</f>
        <v>0.47199999999999998</v>
      </c>
      <c r="L8523" s="134">
        <f>IF('2-E-Communication'!$T$67="no","",ROUND($I8523,4))</f>
        <v>0.47199999999999998</v>
      </c>
      <c r="M8523" s="134">
        <f>IF('2-E-Communication'!$T$68="no","",ROUND($I8523,4))</f>
        <v>0.47199999999999998</v>
      </c>
    </row>
    <row r="8524" spans="9:13" x14ac:dyDescent="0.25">
      <c r="I8524" s="134">
        <f t="shared" si="327"/>
        <v>0.47300000000000036</v>
      </c>
      <c r="J8524" s="134">
        <f>IF('2-E-Communication'!$T$65="no","",ROUND($I8524,4))</f>
        <v>0.47299999999999998</v>
      </c>
      <c r="K8524" s="134">
        <f>IF('2-E-Communication'!$T$66="no","",ROUND($I8524,4))</f>
        <v>0.47299999999999998</v>
      </c>
      <c r="L8524" s="134">
        <f>IF('2-E-Communication'!$T$67="no","",ROUND($I8524,4))</f>
        <v>0.47299999999999998</v>
      </c>
      <c r="M8524" s="134">
        <f>IF('2-E-Communication'!$T$68="no","",ROUND($I8524,4))</f>
        <v>0.47299999999999998</v>
      </c>
    </row>
    <row r="8525" spans="9:13" x14ac:dyDescent="0.25">
      <c r="I8525" s="134">
        <f t="shared" si="327"/>
        <v>0.47400000000000037</v>
      </c>
      <c r="J8525" s="134">
        <f>IF('2-E-Communication'!$T$65="no","",ROUND($I8525,4))</f>
        <v>0.47399999999999998</v>
      </c>
      <c r="K8525" s="134">
        <f>IF('2-E-Communication'!$T$66="no","",ROUND($I8525,4))</f>
        <v>0.47399999999999998</v>
      </c>
      <c r="L8525" s="134">
        <f>IF('2-E-Communication'!$T$67="no","",ROUND($I8525,4))</f>
        <v>0.47399999999999998</v>
      </c>
      <c r="M8525" s="134">
        <f>IF('2-E-Communication'!$T$68="no","",ROUND($I8525,4))</f>
        <v>0.47399999999999998</v>
      </c>
    </row>
    <row r="8526" spans="9:13" x14ac:dyDescent="0.25">
      <c r="I8526" s="134">
        <f t="shared" si="327"/>
        <v>0.47500000000000037</v>
      </c>
      <c r="J8526" s="134">
        <f>IF('2-E-Communication'!$T$65="no","",ROUND($I8526,4))</f>
        <v>0.47499999999999998</v>
      </c>
      <c r="K8526" s="134">
        <f>IF('2-E-Communication'!$T$66="no","",ROUND($I8526,4))</f>
        <v>0.47499999999999998</v>
      </c>
      <c r="L8526" s="134">
        <f>IF('2-E-Communication'!$T$67="no","",ROUND($I8526,4))</f>
        <v>0.47499999999999998</v>
      </c>
      <c r="M8526" s="134">
        <f>IF('2-E-Communication'!$T$68="no","",ROUND($I8526,4))</f>
        <v>0.47499999999999998</v>
      </c>
    </row>
    <row r="8527" spans="9:13" x14ac:dyDescent="0.25">
      <c r="I8527" s="134">
        <f t="shared" si="327"/>
        <v>0.47600000000000037</v>
      </c>
      <c r="J8527" s="134">
        <f>IF('2-E-Communication'!$T$65="no","",ROUND($I8527,4))</f>
        <v>0.47599999999999998</v>
      </c>
      <c r="K8527" s="134">
        <f>IF('2-E-Communication'!$T$66="no","",ROUND($I8527,4))</f>
        <v>0.47599999999999998</v>
      </c>
      <c r="L8527" s="134">
        <f>IF('2-E-Communication'!$T$67="no","",ROUND($I8527,4))</f>
        <v>0.47599999999999998</v>
      </c>
      <c r="M8527" s="134">
        <f>IF('2-E-Communication'!$T$68="no","",ROUND($I8527,4))</f>
        <v>0.47599999999999998</v>
      </c>
    </row>
    <row r="8528" spans="9:13" x14ac:dyDescent="0.25">
      <c r="I8528" s="134">
        <f t="shared" si="327"/>
        <v>0.47700000000000037</v>
      </c>
      <c r="J8528" s="134">
        <f>IF('2-E-Communication'!$T$65="no","",ROUND($I8528,4))</f>
        <v>0.47699999999999998</v>
      </c>
      <c r="K8528" s="134">
        <f>IF('2-E-Communication'!$T$66="no","",ROUND($I8528,4))</f>
        <v>0.47699999999999998</v>
      </c>
      <c r="L8528" s="134">
        <f>IF('2-E-Communication'!$T$67="no","",ROUND($I8528,4))</f>
        <v>0.47699999999999998</v>
      </c>
      <c r="M8528" s="134">
        <f>IF('2-E-Communication'!$T$68="no","",ROUND($I8528,4))</f>
        <v>0.47699999999999998</v>
      </c>
    </row>
    <row r="8529" spans="9:13" x14ac:dyDescent="0.25">
      <c r="I8529" s="134">
        <f t="shared" si="327"/>
        <v>0.47800000000000037</v>
      </c>
      <c r="J8529" s="134">
        <f>IF('2-E-Communication'!$T$65="no","",ROUND($I8529,4))</f>
        <v>0.47799999999999998</v>
      </c>
      <c r="K8529" s="134">
        <f>IF('2-E-Communication'!$T$66="no","",ROUND($I8529,4))</f>
        <v>0.47799999999999998</v>
      </c>
      <c r="L8529" s="134">
        <f>IF('2-E-Communication'!$T$67="no","",ROUND($I8529,4))</f>
        <v>0.47799999999999998</v>
      </c>
      <c r="M8529" s="134">
        <f>IF('2-E-Communication'!$T$68="no","",ROUND($I8529,4))</f>
        <v>0.47799999999999998</v>
      </c>
    </row>
    <row r="8530" spans="9:13" x14ac:dyDescent="0.25">
      <c r="I8530" s="134">
        <f t="shared" si="327"/>
        <v>0.47900000000000037</v>
      </c>
      <c r="J8530" s="134">
        <f>IF('2-E-Communication'!$T$65="no","",ROUND($I8530,4))</f>
        <v>0.47899999999999998</v>
      </c>
      <c r="K8530" s="134">
        <f>IF('2-E-Communication'!$T$66="no","",ROUND($I8530,4))</f>
        <v>0.47899999999999998</v>
      </c>
      <c r="L8530" s="134">
        <f>IF('2-E-Communication'!$T$67="no","",ROUND($I8530,4))</f>
        <v>0.47899999999999998</v>
      </c>
      <c r="M8530" s="134">
        <f>IF('2-E-Communication'!$T$68="no","",ROUND($I8530,4))</f>
        <v>0.47899999999999998</v>
      </c>
    </row>
    <row r="8531" spans="9:13" x14ac:dyDescent="0.25">
      <c r="I8531" s="134">
        <f t="shared" si="327"/>
        <v>0.48000000000000037</v>
      </c>
      <c r="J8531" s="134">
        <f>IF('2-E-Communication'!$T$65="no","",ROUND($I8531,4))</f>
        <v>0.48</v>
      </c>
      <c r="K8531" s="134">
        <f>IF('2-E-Communication'!$T$66="no","",ROUND($I8531,4))</f>
        <v>0.48</v>
      </c>
      <c r="L8531" s="134">
        <f>IF('2-E-Communication'!$T$67="no","",ROUND($I8531,4))</f>
        <v>0.48</v>
      </c>
      <c r="M8531" s="134">
        <f>IF('2-E-Communication'!$T$68="no","",ROUND($I8531,4))</f>
        <v>0.48</v>
      </c>
    </row>
    <row r="8532" spans="9:13" x14ac:dyDescent="0.25">
      <c r="I8532" s="134">
        <f t="shared" si="327"/>
        <v>0.48100000000000037</v>
      </c>
      <c r="J8532" s="134">
        <f>IF('2-E-Communication'!$T$65="no","",ROUND($I8532,4))</f>
        <v>0.48099999999999998</v>
      </c>
      <c r="K8532" s="134">
        <f>IF('2-E-Communication'!$T$66="no","",ROUND($I8532,4))</f>
        <v>0.48099999999999998</v>
      </c>
      <c r="L8532" s="134">
        <f>IF('2-E-Communication'!$T$67="no","",ROUND($I8532,4))</f>
        <v>0.48099999999999998</v>
      </c>
      <c r="M8532" s="134">
        <f>IF('2-E-Communication'!$T$68="no","",ROUND($I8532,4))</f>
        <v>0.48099999999999998</v>
      </c>
    </row>
    <row r="8533" spans="9:13" x14ac:dyDescent="0.25">
      <c r="I8533" s="134">
        <f t="shared" si="327"/>
        <v>0.48200000000000037</v>
      </c>
      <c r="J8533" s="134">
        <f>IF('2-E-Communication'!$T$65="no","",ROUND($I8533,4))</f>
        <v>0.48199999999999998</v>
      </c>
      <c r="K8533" s="134">
        <f>IF('2-E-Communication'!$T$66="no","",ROUND($I8533,4))</f>
        <v>0.48199999999999998</v>
      </c>
      <c r="L8533" s="134">
        <f>IF('2-E-Communication'!$T$67="no","",ROUND($I8533,4))</f>
        <v>0.48199999999999998</v>
      </c>
      <c r="M8533" s="134">
        <f>IF('2-E-Communication'!$T$68="no","",ROUND($I8533,4))</f>
        <v>0.48199999999999998</v>
      </c>
    </row>
    <row r="8534" spans="9:13" x14ac:dyDescent="0.25">
      <c r="I8534" s="134">
        <f t="shared" si="327"/>
        <v>0.48300000000000037</v>
      </c>
      <c r="J8534" s="134">
        <f>IF('2-E-Communication'!$T$65="no","",ROUND($I8534,4))</f>
        <v>0.48299999999999998</v>
      </c>
      <c r="K8534" s="134">
        <f>IF('2-E-Communication'!$T$66="no","",ROUND($I8534,4))</f>
        <v>0.48299999999999998</v>
      </c>
      <c r="L8534" s="134">
        <f>IF('2-E-Communication'!$T$67="no","",ROUND($I8534,4))</f>
        <v>0.48299999999999998</v>
      </c>
      <c r="M8534" s="134">
        <f>IF('2-E-Communication'!$T$68="no","",ROUND($I8534,4))</f>
        <v>0.48299999999999998</v>
      </c>
    </row>
    <row r="8535" spans="9:13" x14ac:dyDescent="0.25">
      <c r="I8535" s="134">
        <f t="shared" si="327"/>
        <v>0.48400000000000037</v>
      </c>
      <c r="J8535" s="134">
        <f>IF('2-E-Communication'!$T$65="no","",ROUND($I8535,4))</f>
        <v>0.48399999999999999</v>
      </c>
      <c r="K8535" s="134">
        <f>IF('2-E-Communication'!$T$66="no","",ROUND($I8535,4))</f>
        <v>0.48399999999999999</v>
      </c>
      <c r="L8535" s="134">
        <f>IF('2-E-Communication'!$T$67="no","",ROUND($I8535,4))</f>
        <v>0.48399999999999999</v>
      </c>
      <c r="M8535" s="134">
        <f>IF('2-E-Communication'!$T$68="no","",ROUND($I8535,4))</f>
        <v>0.48399999999999999</v>
      </c>
    </row>
    <row r="8536" spans="9:13" x14ac:dyDescent="0.25">
      <c r="I8536" s="134">
        <f t="shared" si="327"/>
        <v>0.48500000000000038</v>
      </c>
      <c r="J8536" s="134">
        <f>IF('2-E-Communication'!$T$65="no","",ROUND($I8536,4))</f>
        <v>0.48499999999999999</v>
      </c>
      <c r="K8536" s="134">
        <f>IF('2-E-Communication'!$T$66="no","",ROUND($I8536,4))</f>
        <v>0.48499999999999999</v>
      </c>
      <c r="L8536" s="134">
        <f>IF('2-E-Communication'!$T$67="no","",ROUND($I8536,4))</f>
        <v>0.48499999999999999</v>
      </c>
      <c r="M8536" s="134">
        <f>IF('2-E-Communication'!$T$68="no","",ROUND($I8536,4))</f>
        <v>0.48499999999999999</v>
      </c>
    </row>
    <row r="8537" spans="9:13" x14ac:dyDescent="0.25">
      <c r="I8537" s="134">
        <f t="shared" si="327"/>
        <v>0.48600000000000038</v>
      </c>
      <c r="J8537" s="134">
        <f>IF('2-E-Communication'!$T$65="no","",ROUND($I8537,4))</f>
        <v>0.48599999999999999</v>
      </c>
      <c r="K8537" s="134">
        <f>IF('2-E-Communication'!$T$66="no","",ROUND($I8537,4))</f>
        <v>0.48599999999999999</v>
      </c>
      <c r="L8537" s="134">
        <f>IF('2-E-Communication'!$T$67="no","",ROUND($I8537,4))</f>
        <v>0.48599999999999999</v>
      </c>
      <c r="M8537" s="134">
        <f>IF('2-E-Communication'!$T$68="no","",ROUND($I8537,4))</f>
        <v>0.48599999999999999</v>
      </c>
    </row>
    <row r="8538" spans="9:13" x14ac:dyDescent="0.25">
      <c r="I8538" s="134">
        <f t="shared" si="327"/>
        <v>0.48700000000000038</v>
      </c>
      <c r="J8538" s="134">
        <f>IF('2-E-Communication'!$T$65="no","",ROUND($I8538,4))</f>
        <v>0.48699999999999999</v>
      </c>
      <c r="K8538" s="134">
        <f>IF('2-E-Communication'!$T$66="no","",ROUND($I8538,4))</f>
        <v>0.48699999999999999</v>
      </c>
      <c r="L8538" s="134">
        <f>IF('2-E-Communication'!$T$67="no","",ROUND($I8538,4))</f>
        <v>0.48699999999999999</v>
      </c>
      <c r="M8538" s="134">
        <f>IF('2-E-Communication'!$T$68="no","",ROUND($I8538,4))</f>
        <v>0.48699999999999999</v>
      </c>
    </row>
    <row r="8539" spans="9:13" x14ac:dyDescent="0.25">
      <c r="I8539" s="134">
        <f t="shared" si="327"/>
        <v>0.48800000000000038</v>
      </c>
      <c r="J8539" s="134">
        <f>IF('2-E-Communication'!$T$65="no","",ROUND($I8539,4))</f>
        <v>0.48799999999999999</v>
      </c>
      <c r="K8539" s="134">
        <f>IF('2-E-Communication'!$T$66="no","",ROUND($I8539,4))</f>
        <v>0.48799999999999999</v>
      </c>
      <c r="L8539" s="134">
        <f>IF('2-E-Communication'!$T$67="no","",ROUND($I8539,4))</f>
        <v>0.48799999999999999</v>
      </c>
      <c r="M8539" s="134">
        <f>IF('2-E-Communication'!$T$68="no","",ROUND($I8539,4))</f>
        <v>0.48799999999999999</v>
      </c>
    </row>
    <row r="8540" spans="9:13" x14ac:dyDescent="0.25">
      <c r="I8540" s="134">
        <f t="shared" si="327"/>
        <v>0.48900000000000038</v>
      </c>
      <c r="J8540" s="134">
        <f>IF('2-E-Communication'!$T$65="no","",ROUND($I8540,4))</f>
        <v>0.48899999999999999</v>
      </c>
      <c r="K8540" s="134">
        <f>IF('2-E-Communication'!$T$66="no","",ROUND($I8540,4))</f>
        <v>0.48899999999999999</v>
      </c>
      <c r="L8540" s="134">
        <f>IF('2-E-Communication'!$T$67="no","",ROUND($I8540,4))</f>
        <v>0.48899999999999999</v>
      </c>
      <c r="M8540" s="134">
        <f>IF('2-E-Communication'!$T$68="no","",ROUND($I8540,4))</f>
        <v>0.48899999999999999</v>
      </c>
    </row>
    <row r="8541" spans="9:13" x14ac:dyDescent="0.25">
      <c r="I8541" s="134">
        <f t="shared" si="327"/>
        <v>0.49000000000000038</v>
      </c>
      <c r="J8541" s="134">
        <f>IF('2-E-Communication'!$T$65="no","",ROUND($I8541,4))</f>
        <v>0.49</v>
      </c>
      <c r="K8541" s="134">
        <f>IF('2-E-Communication'!$T$66="no","",ROUND($I8541,4))</f>
        <v>0.49</v>
      </c>
      <c r="L8541" s="134">
        <f>IF('2-E-Communication'!$T$67="no","",ROUND($I8541,4))</f>
        <v>0.49</v>
      </c>
      <c r="M8541" s="134">
        <f>IF('2-E-Communication'!$T$68="no","",ROUND($I8541,4))</f>
        <v>0.49</v>
      </c>
    </row>
    <row r="8542" spans="9:13" x14ac:dyDescent="0.25">
      <c r="I8542" s="134">
        <f t="shared" si="327"/>
        <v>0.49100000000000038</v>
      </c>
      <c r="J8542" s="134">
        <f>IF('2-E-Communication'!$T$65="no","",ROUND($I8542,4))</f>
        <v>0.49099999999999999</v>
      </c>
      <c r="K8542" s="134">
        <f>IF('2-E-Communication'!$T$66="no","",ROUND($I8542,4))</f>
        <v>0.49099999999999999</v>
      </c>
      <c r="L8542" s="134">
        <f>IF('2-E-Communication'!$T$67="no","",ROUND($I8542,4))</f>
        <v>0.49099999999999999</v>
      </c>
      <c r="M8542" s="134">
        <f>IF('2-E-Communication'!$T$68="no","",ROUND($I8542,4))</f>
        <v>0.49099999999999999</v>
      </c>
    </row>
    <row r="8543" spans="9:13" x14ac:dyDescent="0.25">
      <c r="I8543" s="134">
        <f t="shared" si="327"/>
        <v>0.49200000000000038</v>
      </c>
      <c r="J8543" s="134">
        <f>IF('2-E-Communication'!$T$65="no","",ROUND($I8543,4))</f>
        <v>0.49199999999999999</v>
      </c>
      <c r="K8543" s="134">
        <f>IF('2-E-Communication'!$T$66="no","",ROUND($I8543,4))</f>
        <v>0.49199999999999999</v>
      </c>
      <c r="L8543" s="134">
        <f>IF('2-E-Communication'!$T$67="no","",ROUND($I8543,4))</f>
        <v>0.49199999999999999</v>
      </c>
      <c r="M8543" s="134">
        <f>IF('2-E-Communication'!$T$68="no","",ROUND($I8543,4))</f>
        <v>0.49199999999999999</v>
      </c>
    </row>
    <row r="8544" spans="9:13" x14ac:dyDescent="0.25">
      <c r="I8544" s="134">
        <f t="shared" si="327"/>
        <v>0.49300000000000038</v>
      </c>
      <c r="J8544" s="134">
        <f>IF('2-E-Communication'!$T$65="no","",ROUND($I8544,4))</f>
        <v>0.49299999999999999</v>
      </c>
      <c r="K8544" s="134">
        <f>IF('2-E-Communication'!$T$66="no","",ROUND($I8544,4))</f>
        <v>0.49299999999999999</v>
      </c>
      <c r="L8544" s="134">
        <f>IF('2-E-Communication'!$T$67="no","",ROUND($I8544,4))</f>
        <v>0.49299999999999999</v>
      </c>
      <c r="M8544" s="134">
        <f>IF('2-E-Communication'!$T$68="no","",ROUND($I8544,4))</f>
        <v>0.49299999999999999</v>
      </c>
    </row>
    <row r="8545" spans="9:13" x14ac:dyDescent="0.25">
      <c r="I8545" s="134">
        <f t="shared" si="327"/>
        <v>0.49400000000000038</v>
      </c>
      <c r="J8545" s="134">
        <f>IF('2-E-Communication'!$T$65="no","",ROUND($I8545,4))</f>
        <v>0.49399999999999999</v>
      </c>
      <c r="K8545" s="134">
        <f>IF('2-E-Communication'!$T$66="no","",ROUND($I8545,4))</f>
        <v>0.49399999999999999</v>
      </c>
      <c r="L8545" s="134">
        <f>IF('2-E-Communication'!$T$67="no","",ROUND($I8545,4))</f>
        <v>0.49399999999999999</v>
      </c>
      <c r="M8545" s="134">
        <f>IF('2-E-Communication'!$T$68="no","",ROUND($I8545,4))</f>
        <v>0.49399999999999999</v>
      </c>
    </row>
    <row r="8546" spans="9:13" x14ac:dyDescent="0.25">
      <c r="I8546" s="134">
        <f t="shared" si="327"/>
        <v>0.49500000000000038</v>
      </c>
      <c r="J8546" s="134">
        <f>IF('2-E-Communication'!$T$65="no","",ROUND($I8546,4))</f>
        <v>0.495</v>
      </c>
      <c r="K8546" s="134">
        <f>IF('2-E-Communication'!$T$66="no","",ROUND($I8546,4))</f>
        <v>0.495</v>
      </c>
      <c r="L8546" s="134">
        <f>IF('2-E-Communication'!$T$67="no","",ROUND($I8546,4))</f>
        <v>0.495</v>
      </c>
      <c r="M8546" s="134">
        <f>IF('2-E-Communication'!$T$68="no","",ROUND($I8546,4))</f>
        <v>0.495</v>
      </c>
    </row>
    <row r="8547" spans="9:13" x14ac:dyDescent="0.25">
      <c r="I8547" s="134">
        <f t="shared" si="327"/>
        <v>0.49600000000000039</v>
      </c>
      <c r="J8547" s="134">
        <f>IF('2-E-Communication'!$T$65="no","",ROUND($I8547,4))</f>
        <v>0.496</v>
      </c>
      <c r="K8547" s="134">
        <f>IF('2-E-Communication'!$T$66="no","",ROUND($I8547,4))</f>
        <v>0.496</v>
      </c>
      <c r="L8547" s="134">
        <f>IF('2-E-Communication'!$T$67="no","",ROUND($I8547,4))</f>
        <v>0.496</v>
      </c>
      <c r="M8547" s="134">
        <f>IF('2-E-Communication'!$T$68="no","",ROUND($I8547,4))</f>
        <v>0.496</v>
      </c>
    </row>
    <row r="8548" spans="9:13" x14ac:dyDescent="0.25">
      <c r="I8548" s="134">
        <f t="shared" si="327"/>
        <v>0.49700000000000039</v>
      </c>
      <c r="J8548" s="134">
        <f>IF('2-E-Communication'!$T$65="no","",ROUND($I8548,4))</f>
        <v>0.497</v>
      </c>
      <c r="K8548" s="134">
        <f>IF('2-E-Communication'!$T$66="no","",ROUND($I8548,4))</f>
        <v>0.497</v>
      </c>
      <c r="L8548" s="134">
        <f>IF('2-E-Communication'!$T$67="no","",ROUND($I8548,4))</f>
        <v>0.497</v>
      </c>
      <c r="M8548" s="134">
        <f>IF('2-E-Communication'!$T$68="no","",ROUND($I8548,4))</f>
        <v>0.497</v>
      </c>
    </row>
    <row r="8549" spans="9:13" x14ac:dyDescent="0.25">
      <c r="I8549" s="134">
        <f t="shared" si="327"/>
        <v>0.49800000000000039</v>
      </c>
      <c r="J8549" s="134">
        <f>IF('2-E-Communication'!$T$65="no","",ROUND($I8549,4))</f>
        <v>0.498</v>
      </c>
      <c r="K8549" s="134">
        <f>IF('2-E-Communication'!$T$66="no","",ROUND($I8549,4))</f>
        <v>0.498</v>
      </c>
      <c r="L8549" s="134">
        <f>IF('2-E-Communication'!$T$67="no","",ROUND($I8549,4))</f>
        <v>0.498</v>
      </c>
      <c r="M8549" s="134">
        <f>IF('2-E-Communication'!$T$68="no","",ROUND($I8549,4))</f>
        <v>0.498</v>
      </c>
    </row>
    <row r="8550" spans="9:13" x14ac:dyDescent="0.25">
      <c r="I8550" s="134">
        <f t="shared" si="327"/>
        <v>0.49900000000000039</v>
      </c>
      <c r="J8550" s="134">
        <f>IF('2-E-Communication'!$T$65="no","",ROUND($I8550,4))</f>
        <v>0.499</v>
      </c>
      <c r="K8550" s="134">
        <f>IF('2-E-Communication'!$T$66="no","",ROUND($I8550,4))</f>
        <v>0.499</v>
      </c>
      <c r="L8550" s="134">
        <f>IF('2-E-Communication'!$T$67="no","",ROUND($I8550,4))</f>
        <v>0.499</v>
      </c>
      <c r="M8550" s="134">
        <f>IF('2-E-Communication'!$T$68="no","",ROUND($I8550,4))</f>
        <v>0.499</v>
      </c>
    </row>
    <row r="8551" spans="9:13" x14ac:dyDescent="0.25">
      <c r="I8551" s="134">
        <f t="shared" si="327"/>
        <v>0.50000000000000033</v>
      </c>
      <c r="J8551" s="134">
        <f>IF('2-E-Communication'!$T$65="no","",ROUND($I8551,4))</f>
        <v>0.5</v>
      </c>
      <c r="K8551" s="134">
        <f>IF('2-E-Communication'!$T$66="no","",ROUND($I8551,4))</f>
        <v>0.5</v>
      </c>
      <c r="L8551" s="134">
        <f>IF('2-E-Communication'!$T$67="no","",ROUND($I8551,4))</f>
        <v>0.5</v>
      </c>
      <c r="M8551" s="134">
        <f>IF('2-E-Communication'!$T$68="no","",ROUND($I8551,4))</f>
        <v>0.5</v>
      </c>
    </row>
    <row r="8552" spans="9:13" x14ac:dyDescent="0.25">
      <c r="I8552" s="134">
        <f t="shared" si="327"/>
        <v>0.50100000000000033</v>
      </c>
      <c r="J8552" s="134">
        <f>IF('2-E-Communication'!$T$65="no","",ROUND($I8552,4))</f>
        <v>0.501</v>
      </c>
      <c r="K8552" s="134">
        <f>IF('2-E-Communication'!$T$66="no","",ROUND($I8552,4))</f>
        <v>0.501</v>
      </c>
      <c r="L8552" s="134">
        <f>IF('2-E-Communication'!$T$67="no","",ROUND($I8552,4))</f>
        <v>0.501</v>
      </c>
      <c r="M8552" s="134">
        <f>IF('2-E-Communication'!$T$68="no","",ROUND($I8552,4))</f>
        <v>0.501</v>
      </c>
    </row>
    <row r="8553" spans="9:13" x14ac:dyDescent="0.25">
      <c r="I8553" s="134">
        <f t="shared" si="327"/>
        <v>0.50200000000000033</v>
      </c>
      <c r="J8553" s="134">
        <f>IF('2-E-Communication'!$T$65="no","",ROUND($I8553,4))</f>
        <v>0.502</v>
      </c>
      <c r="K8553" s="134">
        <f>IF('2-E-Communication'!$T$66="no","",ROUND($I8553,4))</f>
        <v>0.502</v>
      </c>
      <c r="L8553" s="134">
        <f>IF('2-E-Communication'!$T$67="no","",ROUND($I8553,4))</f>
        <v>0.502</v>
      </c>
      <c r="M8553" s="134">
        <f>IF('2-E-Communication'!$T$68="no","",ROUND($I8553,4))</f>
        <v>0.502</v>
      </c>
    </row>
    <row r="8554" spans="9:13" x14ac:dyDescent="0.25">
      <c r="I8554" s="134">
        <f t="shared" si="327"/>
        <v>0.50300000000000034</v>
      </c>
      <c r="J8554" s="134">
        <f>IF('2-E-Communication'!$T$65="no","",ROUND($I8554,4))</f>
        <v>0.503</v>
      </c>
      <c r="K8554" s="134">
        <f>IF('2-E-Communication'!$T$66="no","",ROUND($I8554,4))</f>
        <v>0.503</v>
      </c>
      <c r="L8554" s="134">
        <f>IF('2-E-Communication'!$T$67="no","",ROUND($I8554,4))</f>
        <v>0.503</v>
      </c>
      <c r="M8554" s="134">
        <f>IF('2-E-Communication'!$T$68="no","",ROUND($I8554,4))</f>
        <v>0.503</v>
      </c>
    </row>
    <row r="8555" spans="9:13" x14ac:dyDescent="0.25">
      <c r="I8555" s="134">
        <f t="shared" si="327"/>
        <v>0.50400000000000034</v>
      </c>
      <c r="J8555" s="134">
        <f>IF('2-E-Communication'!$T$65="no","",ROUND($I8555,4))</f>
        <v>0.504</v>
      </c>
      <c r="K8555" s="134">
        <f>IF('2-E-Communication'!$T$66="no","",ROUND($I8555,4))</f>
        <v>0.504</v>
      </c>
      <c r="L8555" s="134">
        <f>IF('2-E-Communication'!$T$67="no","",ROUND($I8555,4))</f>
        <v>0.504</v>
      </c>
      <c r="M8555" s="134">
        <f>IF('2-E-Communication'!$T$68="no","",ROUND($I8555,4))</f>
        <v>0.504</v>
      </c>
    </row>
    <row r="8556" spans="9:13" x14ac:dyDescent="0.25">
      <c r="I8556" s="134">
        <f t="shared" ref="I8556:I8619" si="328">I8555+0.001</f>
        <v>0.50500000000000034</v>
      </c>
      <c r="J8556" s="134">
        <f>IF('2-E-Communication'!$T$65="no","",ROUND($I8556,4))</f>
        <v>0.505</v>
      </c>
      <c r="K8556" s="134">
        <f>IF('2-E-Communication'!$T$66="no","",ROUND($I8556,4))</f>
        <v>0.505</v>
      </c>
      <c r="L8556" s="134">
        <f>IF('2-E-Communication'!$T$67="no","",ROUND($I8556,4))</f>
        <v>0.505</v>
      </c>
      <c r="M8556" s="134">
        <f>IF('2-E-Communication'!$T$68="no","",ROUND($I8556,4))</f>
        <v>0.505</v>
      </c>
    </row>
    <row r="8557" spans="9:13" x14ac:dyDescent="0.25">
      <c r="I8557" s="134">
        <f t="shared" si="328"/>
        <v>0.50600000000000034</v>
      </c>
      <c r="J8557" s="134">
        <f>IF('2-E-Communication'!$T$65="no","",ROUND($I8557,4))</f>
        <v>0.50600000000000001</v>
      </c>
      <c r="K8557" s="134">
        <f>IF('2-E-Communication'!$T$66="no","",ROUND($I8557,4))</f>
        <v>0.50600000000000001</v>
      </c>
      <c r="L8557" s="134">
        <f>IF('2-E-Communication'!$T$67="no","",ROUND($I8557,4))</f>
        <v>0.50600000000000001</v>
      </c>
      <c r="M8557" s="134">
        <f>IF('2-E-Communication'!$T$68="no","",ROUND($I8557,4))</f>
        <v>0.50600000000000001</v>
      </c>
    </row>
    <row r="8558" spans="9:13" x14ac:dyDescent="0.25">
      <c r="I8558" s="134">
        <f t="shared" si="328"/>
        <v>0.50700000000000034</v>
      </c>
      <c r="J8558" s="134">
        <f>IF('2-E-Communication'!$T$65="no","",ROUND($I8558,4))</f>
        <v>0.50700000000000001</v>
      </c>
      <c r="K8558" s="134">
        <f>IF('2-E-Communication'!$T$66="no","",ROUND($I8558,4))</f>
        <v>0.50700000000000001</v>
      </c>
      <c r="L8558" s="134">
        <f>IF('2-E-Communication'!$T$67="no","",ROUND($I8558,4))</f>
        <v>0.50700000000000001</v>
      </c>
      <c r="M8558" s="134">
        <f>IF('2-E-Communication'!$T$68="no","",ROUND($I8558,4))</f>
        <v>0.50700000000000001</v>
      </c>
    </row>
    <row r="8559" spans="9:13" x14ac:dyDescent="0.25">
      <c r="I8559" s="134">
        <f t="shared" si="328"/>
        <v>0.50800000000000034</v>
      </c>
      <c r="J8559" s="134">
        <f>IF('2-E-Communication'!$T$65="no","",ROUND($I8559,4))</f>
        <v>0.50800000000000001</v>
      </c>
      <c r="K8559" s="134">
        <f>IF('2-E-Communication'!$T$66="no","",ROUND($I8559,4))</f>
        <v>0.50800000000000001</v>
      </c>
      <c r="L8559" s="134">
        <f>IF('2-E-Communication'!$T$67="no","",ROUND($I8559,4))</f>
        <v>0.50800000000000001</v>
      </c>
      <c r="M8559" s="134">
        <f>IF('2-E-Communication'!$T$68="no","",ROUND($I8559,4))</f>
        <v>0.50800000000000001</v>
      </c>
    </row>
    <row r="8560" spans="9:13" x14ac:dyDescent="0.25">
      <c r="I8560" s="134">
        <f t="shared" si="328"/>
        <v>0.50900000000000034</v>
      </c>
      <c r="J8560" s="134">
        <f>IF('2-E-Communication'!$T$65="no","",ROUND($I8560,4))</f>
        <v>0.50900000000000001</v>
      </c>
      <c r="K8560" s="134">
        <f>IF('2-E-Communication'!$T$66="no","",ROUND($I8560,4))</f>
        <v>0.50900000000000001</v>
      </c>
      <c r="L8560" s="134">
        <f>IF('2-E-Communication'!$T$67="no","",ROUND($I8560,4))</f>
        <v>0.50900000000000001</v>
      </c>
      <c r="M8560" s="134">
        <f>IF('2-E-Communication'!$T$68="no","",ROUND($I8560,4))</f>
        <v>0.50900000000000001</v>
      </c>
    </row>
    <row r="8561" spans="9:13" x14ac:dyDescent="0.25">
      <c r="I8561" s="134">
        <f t="shared" si="328"/>
        <v>0.51000000000000034</v>
      </c>
      <c r="J8561" s="134">
        <f>IF('2-E-Communication'!$T$65="no","",ROUND($I8561,4))</f>
        <v>0.51</v>
      </c>
      <c r="K8561" s="134">
        <f>IF('2-E-Communication'!$T$66="no","",ROUND($I8561,4))</f>
        <v>0.51</v>
      </c>
      <c r="L8561" s="134">
        <f>IF('2-E-Communication'!$T$67="no","",ROUND($I8561,4))</f>
        <v>0.51</v>
      </c>
      <c r="M8561" s="134">
        <f>IF('2-E-Communication'!$T$68="no","",ROUND($I8561,4))</f>
        <v>0.51</v>
      </c>
    </row>
    <row r="8562" spans="9:13" x14ac:dyDescent="0.25">
      <c r="I8562" s="134">
        <f t="shared" si="328"/>
        <v>0.51100000000000034</v>
      </c>
      <c r="J8562" s="134">
        <f>IF('2-E-Communication'!$T$65="no","",ROUND($I8562,4))</f>
        <v>0.51100000000000001</v>
      </c>
      <c r="K8562" s="134">
        <f>IF('2-E-Communication'!$T$66="no","",ROUND($I8562,4))</f>
        <v>0.51100000000000001</v>
      </c>
      <c r="L8562" s="134">
        <f>IF('2-E-Communication'!$T$67="no","",ROUND($I8562,4))</f>
        <v>0.51100000000000001</v>
      </c>
      <c r="M8562" s="134">
        <f>IF('2-E-Communication'!$T$68="no","",ROUND($I8562,4))</f>
        <v>0.51100000000000001</v>
      </c>
    </row>
    <row r="8563" spans="9:13" x14ac:dyDescent="0.25">
      <c r="I8563" s="134">
        <f t="shared" si="328"/>
        <v>0.51200000000000034</v>
      </c>
      <c r="J8563" s="134">
        <f>IF('2-E-Communication'!$T$65="no","",ROUND($I8563,4))</f>
        <v>0.51200000000000001</v>
      </c>
      <c r="K8563" s="134">
        <f>IF('2-E-Communication'!$T$66="no","",ROUND($I8563,4))</f>
        <v>0.51200000000000001</v>
      </c>
      <c r="L8563" s="134">
        <f>IF('2-E-Communication'!$T$67="no","",ROUND($I8563,4))</f>
        <v>0.51200000000000001</v>
      </c>
      <c r="M8563" s="134">
        <f>IF('2-E-Communication'!$T$68="no","",ROUND($I8563,4))</f>
        <v>0.51200000000000001</v>
      </c>
    </row>
    <row r="8564" spans="9:13" x14ac:dyDescent="0.25">
      <c r="I8564" s="134">
        <f t="shared" si="328"/>
        <v>0.51300000000000034</v>
      </c>
      <c r="J8564" s="134">
        <f>IF('2-E-Communication'!$T$65="no","",ROUND($I8564,4))</f>
        <v>0.51300000000000001</v>
      </c>
      <c r="K8564" s="134">
        <f>IF('2-E-Communication'!$T$66="no","",ROUND($I8564,4))</f>
        <v>0.51300000000000001</v>
      </c>
      <c r="L8564" s="134">
        <f>IF('2-E-Communication'!$T$67="no","",ROUND($I8564,4))</f>
        <v>0.51300000000000001</v>
      </c>
      <c r="M8564" s="134">
        <f>IF('2-E-Communication'!$T$68="no","",ROUND($I8564,4))</f>
        <v>0.51300000000000001</v>
      </c>
    </row>
    <row r="8565" spans="9:13" x14ac:dyDescent="0.25">
      <c r="I8565" s="134">
        <f t="shared" si="328"/>
        <v>0.51400000000000035</v>
      </c>
      <c r="J8565" s="134">
        <f>IF('2-E-Communication'!$T$65="no","",ROUND($I8565,4))</f>
        <v>0.51400000000000001</v>
      </c>
      <c r="K8565" s="134">
        <f>IF('2-E-Communication'!$T$66="no","",ROUND($I8565,4))</f>
        <v>0.51400000000000001</v>
      </c>
      <c r="L8565" s="134">
        <f>IF('2-E-Communication'!$T$67="no","",ROUND($I8565,4))</f>
        <v>0.51400000000000001</v>
      </c>
      <c r="M8565" s="134">
        <f>IF('2-E-Communication'!$T$68="no","",ROUND($I8565,4))</f>
        <v>0.51400000000000001</v>
      </c>
    </row>
    <row r="8566" spans="9:13" x14ac:dyDescent="0.25">
      <c r="I8566" s="134">
        <f t="shared" si="328"/>
        <v>0.51500000000000035</v>
      </c>
      <c r="J8566" s="134">
        <f>IF('2-E-Communication'!$T$65="no","",ROUND($I8566,4))</f>
        <v>0.51500000000000001</v>
      </c>
      <c r="K8566" s="134">
        <f>IF('2-E-Communication'!$T$66="no","",ROUND($I8566,4))</f>
        <v>0.51500000000000001</v>
      </c>
      <c r="L8566" s="134">
        <f>IF('2-E-Communication'!$T$67="no","",ROUND($I8566,4))</f>
        <v>0.51500000000000001</v>
      </c>
      <c r="M8566" s="134">
        <f>IF('2-E-Communication'!$T$68="no","",ROUND($I8566,4))</f>
        <v>0.51500000000000001</v>
      </c>
    </row>
    <row r="8567" spans="9:13" x14ac:dyDescent="0.25">
      <c r="I8567" s="134">
        <f t="shared" si="328"/>
        <v>0.51600000000000035</v>
      </c>
      <c r="J8567" s="134">
        <f>IF('2-E-Communication'!$T$65="no","",ROUND($I8567,4))</f>
        <v>0.51600000000000001</v>
      </c>
      <c r="K8567" s="134">
        <f>IF('2-E-Communication'!$T$66="no","",ROUND($I8567,4))</f>
        <v>0.51600000000000001</v>
      </c>
      <c r="L8567" s="134">
        <f>IF('2-E-Communication'!$T$67="no","",ROUND($I8567,4))</f>
        <v>0.51600000000000001</v>
      </c>
      <c r="M8567" s="134">
        <f>IF('2-E-Communication'!$T$68="no","",ROUND($I8567,4))</f>
        <v>0.51600000000000001</v>
      </c>
    </row>
    <row r="8568" spans="9:13" x14ac:dyDescent="0.25">
      <c r="I8568" s="134">
        <f t="shared" si="328"/>
        <v>0.51700000000000035</v>
      </c>
      <c r="J8568" s="134">
        <f>IF('2-E-Communication'!$T$65="no","",ROUND($I8568,4))</f>
        <v>0.51700000000000002</v>
      </c>
      <c r="K8568" s="134">
        <f>IF('2-E-Communication'!$T$66="no","",ROUND($I8568,4))</f>
        <v>0.51700000000000002</v>
      </c>
      <c r="L8568" s="134">
        <f>IF('2-E-Communication'!$T$67="no","",ROUND($I8568,4))</f>
        <v>0.51700000000000002</v>
      </c>
      <c r="M8568" s="134">
        <f>IF('2-E-Communication'!$T$68="no","",ROUND($I8568,4))</f>
        <v>0.51700000000000002</v>
      </c>
    </row>
    <row r="8569" spans="9:13" x14ac:dyDescent="0.25">
      <c r="I8569" s="134">
        <f t="shared" si="328"/>
        <v>0.51800000000000035</v>
      </c>
      <c r="J8569" s="134">
        <f>IF('2-E-Communication'!$T$65="no","",ROUND($I8569,4))</f>
        <v>0.51800000000000002</v>
      </c>
      <c r="K8569" s="134">
        <f>IF('2-E-Communication'!$T$66="no","",ROUND($I8569,4))</f>
        <v>0.51800000000000002</v>
      </c>
      <c r="L8569" s="134">
        <f>IF('2-E-Communication'!$T$67="no","",ROUND($I8569,4))</f>
        <v>0.51800000000000002</v>
      </c>
      <c r="M8569" s="134">
        <f>IF('2-E-Communication'!$T$68="no","",ROUND($I8569,4))</f>
        <v>0.51800000000000002</v>
      </c>
    </row>
    <row r="8570" spans="9:13" x14ac:dyDescent="0.25">
      <c r="I8570" s="134">
        <f t="shared" si="328"/>
        <v>0.51900000000000035</v>
      </c>
      <c r="J8570" s="134">
        <f>IF('2-E-Communication'!$T$65="no","",ROUND($I8570,4))</f>
        <v>0.51900000000000002</v>
      </c>
      <c r="K8570" s="134">
        <f>IF('2-E-Communication'!$T$66="no","",ROUND($I8570,4))</f>
        <v>0.51900000000000002</v>
      </c>
      <c r="L8570" s="134">
        <f>IF('2-E-Communication'!$T$67="no","",ROUND($I8570,4))</f>
        <v>0.51900000000000002</v>
      </c>
      <c r="M8570" s="134">
        <f>IF('2-E-Communication'!$T$68="no","",ROUND($I8570,4))</f>
        <v>0.51900000000000002</v>
      </c>
    </row>
    <row r="8571" spans="9:13" x14ac:dyDescent="0.25">
      <c r="I8571" s="134">
        <f t="shared" si="328"/>
        <v>0.52000000000000035</v>
      </c>
      <c r="J8571" s="134">
        <f>IF('2-E-Communication'!$T$65="no","",ROUND($I8571,4))</f>
        <v>0.52</v>
      </c>
      <c r="K8571" s="134">
        <f>IF('2-E-Communication'!$T$66="no","",ROUND($I8571,4))</f>
        <v>0.52</v>
      </c>
      <c r="L8571" s="134">
        <f>IF('2-E-Communication'!$T$67="no","",ROUND($I8571,4))</f>
        <v>0.52</v>
      </c>
      <c r="M8571" s="134">
        <f>IF('2-E-Communication'!$T$68="no","",ROUND($I8571,4))</f>
        <v>0.52</v>
      </c>
    </row>
    <row r="8572" spans="9:13" x14ac:dyDescent="0.25">
      <c r="I8572" s="134">
        <f t="shared" si="328"/>
        <v>0.52100000000000035</v>
      </c>
      <c r="J8572" s="134">
        <f>IF('2-E-Communication'!$T$65="no","",ROUND($I8572,4))</f>
        <v>0.52100000000000002</v>
      </c>
      <c r="K8572" s="134">
        <f>IF('2-E-Communication'!$T$66="no","",ROUND($I8572,4))</f>
        <v>0.52100000000000002</v>
      </c>
      <c r="L8572" s="134">
        <f>IF('2-E-Communication'!$T$67="no","",ROUND($I8572,4))</f>
        <v>0.52100000000000002</v>
      </c>
      <c r="M8572" s="134">
        <f>IF('2-E-Communication'!$T$68="no","",ROUND($I8572,4))</f>
        <v>0.52100000000000002</v>
      </c>
    </row>
    <row r="8573" spans="9:13" x14ac:dyDescent="0.25">
      <c r="I8573" s="134">
        <f t="shared" si="328"/>
        <v>0.52200000000000035</v>
      </c>
      <c r="J8573" s="134">
        <f>IF('2-E-Communication'!$T$65="no","",ROUND($I8573,4))</f>
        <v>0.52200000000000002</v>
      </c>
      <c r="K8573" s="134">
        <f>IF('2-E-Communication'!$T$66="no","",ROUND($I8573,4))</f>
        <v>0.52200000000000002</v>
      </c>
      <c r="L8573" s="134">
        <f>IF('2-E-Communication'!$T$67="no","",ROUND($I8573,4))</f>
        <v>0.52200000000000002</v>
      </c>
      <c r="M8573" s="134">
        <f>IF('2-E-Communication'!$T$68="no","",ROUND($I8573,4))</f>
        <v>0.52200000000000002</v>
      </c>
    </row>
    <row r="8574" spans="9:13" x14ac:dyDescent="0.25">
      <c r="I8574" s="134">
        <f t="shared" si="328"/>
        <v>0.52300000000000035</v>
      </c>
      <c r="J8574" s="134">
        <f>IF('2-E-Communication'!$T$65="no","",ROUND($I8574,4))</f>
        <v>0.52300000000000002</v>
      </c>
      <c r="K8574" s="134">
        <f>IF('2-E-Communication'!$T$66="no","",ROUND($I8574,4))</f>
        <v>0.52300000000000002</v>
      </c>
      <c r="L8574" s="134">
        <f>IF('2-E-Communication'!$T$67="no","",ROUND($I8574,4))</f>
        <v>0.52300000000000002</v>
      </c>
      <c r="M8574" s="134">
        <f>IF('2-E-Communication'!$T$68="no","",ROUND($I8574,4))</f>
        <v>0.52300000000000002</v>
      </c>
    </row>
    <row r="8575" spans="9:13" x14ac:dyDescent="0.25">
      <c r="I8575" s="134">
        <f t="shared" si="328"/>
        <v>0.52400000000000035</v>
      </c>
      <c r="J8575" s="134">
        <f>IF('2-E-Communication'!$T$65="no","",ROUND($I8575,4))</f>
        <v>0.52400000000000002</v>
      </c>
      <c r="K8575" s="134">
        <f>IF('2-E-Communication'!$T$66="no","",ROUND($I8575,4))</f>
        <v>0.52400000000000002</v>
      </c>
      <c r="L8575" s="134">
        <f>IF('2-E-Communication'!$T$67="no","",ROUND($I8575,4))</f>
        <v>0.52400000000000002</v>
      </c>
      <c r="M8575" s="134">
        <f>IF('2-E-Communication'!$T$68="no","",ROUND($I8575,4))</f>
        <v>0.52400000000000002</v>
      </c>
    </row>
    <row r="8576" spans="9:13" x14ac:dyDescent="0.25">
      <c r="I8576" s="134">
        <f t="shared" si="328"/>
        <v>0.52500000000000036</v>
      </c>
      <c r="J8576" s="134">
        <f>IF('2-E-Communication'!$T$65="no","",ROUND($I8576,4))</f>
        <v>0.52500000000000002</v>
      </c>
      <c r="K8576" s="134">
        <f>IF('2-E-Communication'!$T$66="no","",ROUND($I8576,4))</f>
        <v>0.52500000000000002</v>
      </c>
      <c r="L8576" s="134">
        <f>IF('2-E-Communication'!$T$67="no","",ROUND($I8576,4))</f>
        <v>0.52500000000000002</v>
      </c>
      <c r="M8576" s="134">
        <f>IF('2-E-Communication'!$T$68="no","",ROUND($I8576,4))</f>
        <v>0.52500000000000002</v>
      </c>
    </row>
    <row r="8577" spans="9:13" x14ac:dyDescent="0.25">
      <c r="I8577" s="134">
        <f t="shared" si="328"/>
        <v>0.52600000000000036</v>
      </c>
      <c r="J8577" s="134">
        <f>IF('2-E-Communication'!$T$65="no","",ROUND($I8577,4))</f>
        <v>0.52600000000000002</v>
      </c>
      <c r="K8577" s="134">
        <f>IF('2-E-Communication'!$T$66="no","",ROUND($I8577,4))</f>
        <v>0.52600000000000002</v>
      </c>
      <c r="L8577" s="134">
        <f>IF('2-E-Communication'!$T$67="no","",ROUND($I8577,4))</f>
        <v>0.52600000000000002</v>
      </c>
      <c r="M8577" s="134">
        <f>IF('2-E-Communication'!$T$68="no","",ROUND($I8577,4))</f>
        <v>0.52600000000000002</v>
      </c>
    </row>
    <row r="8578" spans="9:13" x14ac:dyDescent="0.25">
      <c r="I8578" s="134">
        <f t="shared" si="328"/>
        <v>0.52700000000000036</v>
      </c>
      <c r="J8578" s="134">
        <f>IF('2-E-Communication'!$T$65="no","",ROUND($I8578,4))</f>
        <v>0.52700000000000002</v>
      </c>
      <c r="K8578" s="134">
        <f>IF('2-E-Communication'!$T$66="no","",ROUND($I8578,4))</f>
        <v>0.52700000000000002</v>
      </c>
      <c r="L8578" s="134">
        <f>IF('2-E-Communication'!$T$67="no","",ROUND($I8578,4))</f>
        <v>0.52700000000000002</v>
      </c>
      <c r="M8578" s="134">
        <f>IF('2-E-Communication'!$T$68="no","",ROUND($I8578,4))</f>
        <v>0.52700000000000002</v>
      </c>
    </row>
    <row r="8579" spans="9:13" x14ac:dyDescent="0.25">
      <c r="I8579" s="134">
        <f t="shared" si="328"/>
        <v>0.52800000000000036</v>
      </c>
      <c r="J8579" s="134">
        <f>IF('2-E-Communication'!$T$65="no","",ROUND($I8579,4))</f>
        <v>0.52800000000000002</v>
      </c>
      <c r="K8579" s="134">
        <f>IF('2-E-Communication'!$T$66="no","",ROUND($I8579,4))</f>
        <v>0.52800000000000002</v>
      </c>
      <c r="L8579" s="134">
        <f>IF('2-E-Communication'!$T$67="no","",ROUND($I8579,4))</f>
        <v>0.52800000000000002</v>
      </c>
      <c r="M8579" s="134">
        <f>IF('2-E-Communication'!$T$68="no","",ROUND($I8579,4))</f>
        <v>0.52800000000000002</v>
      </c>
    </row>
    <row r="8580" spans="9:13" x14ac:dyDescent="0.25">
      <c r="I8580" s="134">
        <f t="shared" si="328"/>
        <v>0.52900000000000036</v>
      </c>
      <c r="J8580" s="134">
        <f>IF('2-E-Communication'!$T$65="no","",ROUND($I8580,4))</f>
        <v>0.52900000000000003</v>
      </c>
      <c r="K8580" s="134">
        <f>IF('2-E-Communication'!$T$66="no","",ROUND($I8580,4))</f>
        <v>0.52900000000000003</v>
      </c>
      <c r="L8580" s="134">
        <f>IF('2-E-Communication'!$T$67="no","",ROUND($I8580,4))</f>
        <v>0.52900000000000003</v>
      </c>
      <c r="M8580" s="134">
        <f>IF('2-E-Communication'!$T$68="no","",ROUND($I8580,4))</f>
        <v>0.52900000000000003</v>
      </c>
    </row>
    <row r="8581" spans="9:13" x14ac:dyDescent="0.25">
      <c r="I8581" s="134">
        <f t="shared" si="328"/>
        <v>0.53000000000000036</v>
      </c>
      <c r="J8581" s="134">
        <f>IF('2-E-Communication'!$T$65="no","",ROUND($I8581,4))</f>
        <v>0.53</v>
      </c>
      <c r="K8581" s="134">
        <f>IF('2-E-Communication'!$T$66="no","",ROUND($I8581,4))</f>
        <v>0.53</v>
      </c>
      <c r="L8581" s="134">
        <f>IF('2-E-Communication'!$T$67="no","",ROUND($I8581,4))</f>
        <v>0.53</v>
      </c>
      <c r="M8581" s="134">
        <f>IF('2-E-Communication'!$T$68="no","",ROUND($I8581,4))</f>
        <v>0.53</v>
      </c>
    </row>
    <row r="8582" spans="9:13" x14ac:dyDescent="0.25">
      <c r="I8582" s="134">
        <f t="shared" si="328"/>
        <v>0.53100000000000036</v>
      </c>
      <c r="J8582" s="134">
        <f>IF('2-E-Communication'!$T$65="no","",ROUND($I8582,4))</f>
        <v>0.53100000000000003</v>
      </c>
      <c r="K8582" s="134">
        <f>IF('2-E-Communication'!$T$66="no","",ROUND($I8582,4))</f>
        <v>0.53100000000000003</v>
      </c>
      <c r="L8582" s="134">
        <f>IF('2-E-Communication'!$T$67="no","",ROUND($I8582,4))</f>
        <v>0.53100000000000003</v>
      </c>
      <c r="M8582" s="134">
        <f>IF('2-E-Communication'!$T$68="no","",ROUND($I8582,4))</f>
        <v>0.53100000000000003</v>
      </c>
    </row>
    <row r="8583" spans="9:13" x14ac:dyDescent="0.25">
      <c r="I8583" s="134">
        <f t="shared" si="328"/>
        <v>0.53200000000000036</v>
      </c>
      <c r="J8583" s="134">
        <f>IF('2-E-Communication'!$T$65="no","",ROUND($I8583,4))</f>
        <v>0.53200000000000003</v>
      </c>
      <c r="K8583" s="134">
        <f>IF('2-E-Communication'!$T$66="no","",ROUND($I8583,4))</f>
        <v>0.53200000000000003</v>
      </c>
      <c r="L8583" s="134">
        <f>IF('2-E-Communication'!$T$67="no","",ROUND($I8583,4))</f>
        <v>0.53200000000000003</v>
      </c>
      <c r="M8583" s="134">
        <f>IF('2-E-Communication'!$T$68="no","",ROUND($I8583,4))</f>
        <v>0.53200000000000003</v>
      </c>
    </row>
    <row r="8584" spans="9:13" x14ac:dyDescent="0.25">
      <c r="I8584" s="134">
        <f t="shared" si="328"/>
        <v>0.53300000000000036</v>
      </c>
      <c r="J8584" s="134">
        <f>IF('2-E-Communication'!$T$65="no","",ROUND($I8584,4))</f>
        <v>0.53300000000000003</v>
      </c>
      <c r="K8584" s="134">
        <f>IF('2-E-Communication'!$T$66="no","",ROUND($I8584,4))</f>
        <v>0.53300000000000003</v>
      </c>
      <c r="L8584" s="134">
        <f>IF('2-E-Communication'!$T$67="no","",ROUND($I8584,4))</f>
        <v>0.53300000000000003</v>
      </c>
      <c r="M8584" s="134">
        <f>IF('2-E-Communication'!$T$68="no","",ROUND($I8584,4))</f>
        <v>0.53300000000000003</v>
      </c>
    </row>
    <row r="8585" spans="9:13" x14ac:dyDescent="0.25">
      <c r="I8585" s="134">
        <f t="shared" si="328"/>
        <v>0.53400000000000036</v>
      </c>
      <c r="J8585" s="134">
        <f>IF('2-E-Communication'!$T$65="no","",ROUND($I8585,4))</f>
        <v>0.53400000000000003</v>
      </c>
      <c r="K8585" s="134">
        <f>IF('2-E-Communication'!$T$66="no","",ROUND($I8585,4))</f>
        <v>0.53400000000000003</v>
      </c>
      <c r="L8585" s="134">
        <f>IF('2-E-Communication'!$T$67="no","",ROUND($I8585,4))</f>
        <v>0.53400000000000003</v>
      </c>
      <c r="M8585" s="134">
        <f>IF('2-E-Communication'!$T$68="no","",ROUND($I8585,4))</f>
        <v>0.53400000000000003</v>
      </c>
    </row>
    <row r="8586" spans="9:13" x14ac:dyDescent="0.25">
      <c r="I8586" s="134">
        <f t="shared" si="328"/>
        <v>0.53500000000000036</v>
      </c>
      <c r="J8586" s="134">
        <f>IF('2-E-Communication'!$T$65="no","",ROUND($I8586,4))</f>
        <v>0.53500000000000003</v>
      </c>
      <c r="K8586" s="134">
        <f>IF('2-E-Communication'!$T$66="no","",ROUND($I8586,4))</f>
        <v>0.53500000000000003</v>
      </c>
      <c r="L8586" s="134">
        <f>IF('2-E-Communication'!$T$67="no","",ROUND($I8586,4))</f>
        <v>0.53500000000000003</v>
      </c>
      <c r="M8586" s="134">
        <f>IF('2-E-Communication'!$T$68="no","",ROUND($I8586,4))</f>
        <v>0.53500000000000003</v>
      </c>
    </row>
    <row r="8587" spans="9:13" x14ac:dyDescent="0.25">
      <c r="I8587" s="134">
        <f t="shared" si="328"/>
        <v>0.53600000000000037</v>
      </c>
      <c r="J8587" s="134">
        <f>IF('2-E-Communication'!$T$65="no","",ROUND($I8587,4))</f>
        <v>0.53600000000000003</v>
      </c>
      <c r="K8587" s="134">
        <f>IF('2-E-Communication'!$T$66="no","",ROUND($I8587,4))</f>
        <v>0.53600000000000003</v>
      </c>
      <c r="L8587" s="134">
        <f>IF('2-E-Communication'!$T$67="no","",ROUND($I8587,4))</f>
        <v>0.53600000000000003</v>
      </c>
      <c r="M8587" s="134">
        <f>IF('2-E-Communication'!$T$68="no","",ROUND($I8587,4))</f>
        <v>0.53600000000000003</v>
      </c>
    </row>
    <row r="8588" spans="9:13" x14ac:dyDescent="0.25">
      <c r="I8588" s="134">
        <f t="shared" si="328"/>
        <v>0.53700000000000037</v>
      </c>
      <c r="J8588" s="134">
        <f>IF('2-E-Communication'!$T$65="no","",ROUND($I8588,4))</f>
        <v>0.53700000000000003</v>
      </c>
      <c r="K8588" s="134">
        <f>IF('2-E-Communication'!$T$66="no","",ROUND($I8588,4))</f>
        <v>0.53700000000000003</v>
      </c>
      <c r="L8588" s="134">
        <f>IF('2-E-Communication'!$T$67="no","",ROUND($I8588,4))</f>
        <v>0.53700000000000003</v>
      </c>
      <c r="M8588" s="134">
        <f>IF('2-E-Communication'!$T$68="no","",ROUND($I8588,4))</f>
        <v>0.53700000000000003</v>
      </c>
    </row>
    <row r="8589" spans="9:13" x14ac:dyDescent="0.25">
      <c r="I8589" s="134">
        <f t="shared" si="328"/>
        <v>0.53800000000000037</v>
      </c>
      <c r="J8589" s="134">
        <f>IF('2-E-Communication'!$T$65="no","",ROUND($I8589,4))</f>
        <v>0.53800000000000003</v>
      </c>
      <c r="K8589" s="134">
        <f>IF('2-E-Communication'!$T$66="no","",ROUND($I8589,4))</f>
        <v>0.53800000000000003</v>
      </c>
      <c r="L8589" s="134">
        <f>IF('2-E-Communication'!$T$67="no","",ROUND($I8589,4))</f>
        <v>0.53800000000000003</v>
      </c>
      <c r="M8589" s="134">
        <f>IF('2-E-Communication'!$T$68="no","",ROUND($I8589,4))</f>
        <v>0.53800000000000003</v>
      </c>
    </row>
    <row r="8590" spans="9:13" x14ac:dyDescent="0.25">
      <c r="I8590" s="134">
        <f t="shared" si="328"/>
        <v>0.53900000000000037</v>
      </c>
      <c r="J8590" s="134">
        <f>IF('2-E-Communication'!$T$65="no","",ROUND($I8590,4))</f>
        <v>0.53900000000000003</v>
      </c>
      <c r="K8590" s="134">
        <f>IF('2-E-Communication'!$T$66="no","",ROUND($I8590,4))</f>
        <v>0.53900000000000003</v>
      </c>
      <c r="L8590" s="134">
        <f>IF('2-E-Communication'!$T$67="no","",ROUND($I8590,4))</f>
        <v>0.53900000000000003</v>
      </c>
      <c r="M8590" s="134">
        <f>IF('2-E-Communication'!$T$68="no","",ROUND($I8590,4))</f>
        <v>0.53900000000000003</v>
      </c>
    </row>
    <row r="8591" spans="9:13" x14ac:dyDescent="0.25">
      <c r="I8591" s="134">
        <f t="shared" si="328"/>
        <v>0.54000000000000037</v>
      </c>
      <c r="J8591" s="134">
        <f>IF('2-E-Communication'!$T$65="no","",ROUND($I8591,4))</f>
        <v>0.54</v>
      </c>
      <c r="K8591" s="134">
        <f>IF('2-E-Communication'!$T$66="no","",ROUND($I8591,4))</f>
        <v>0.54</v>
      </c>
      <c r="L8591" s="134">
        <f>IF('2-E-Communication'!$T$67="no","",ROUND($I8591,4))</f>
        <v>0.54</v>
      </c>
      <c r="M8591" s="134">
        <f>IF('2-E-Communication'!$T$68="no","",ROUND($I8591,4))</f>
        <v>0.54</v>
      </c>
    </row>
    <row r="8592" spans="9:13" x14ac:dyDescent="0.25">
      <c r="I8592" s="134">
        <f t="shared" si="328"/>
        <v>0.54100000000000037</v>
      </c>
      <c r="J8592" s="134">
        <f>IF('2-E-Communication'!$T$65="no","",ROUND($I8592,4))</f>
        <v>0.54100000000000004</v>
      </c>
      <c r="K8592" s="134">
        <f>IF('2-E-Communication'!$T$66="no","",ROUND($I8592,4))</f>
        <v>0.54100000000000004</v>
      </c>
      <c r="L8592" s="134">
        <f>IF('2-E-Communication'!$T$67="no","",ROUND($I8592,4))</f>
        <v>0.54100000000000004</v>
      </c>
      <c r="M8592" s="134">
        <f>IF('2-E-Communication'!$T$68="no","",ROUND($I8592,4))</f>
        <v>0.54100000000000004</v>
      </c>
    </row>
    <row r="8593" spans="9:13" x14ac:dyDescent="0.25">
      <c r="I8593" s="134">
        <f t="shared" si="328"/>
        <v>0.54200000000000037</v>
      </c>
      <c r="J8593" s="134">
        <f>IF('2-E-Communication'!$T$65="no","",ROUND($I8593,4))</f>
        <v>0.54200000000000004</v>
      </c>
      <c r="K8593" s="134">
        <f>IF('2-E-Communication'!$T$66="no","",ROUND($I8593,4))</f>
        <v>0.54200000000000004</v>
      </c>
      <c r="L8593" s="134">
        <f>IF('2-E-Communication'!$T$67="no","",ROUND($I8593,4))</f>
        <v>0.54200000000000004</v>
      </c>
      <c r="M8593" s="134">
        <f>IF('2-E-Communication'!$T$68="no","",ROUND($I8593,4))</f>
        <v>0.54200000000000004</v>
      </c>
    </row>
    <row r="8594" spans="9:13" x14ac:dyDescent="0.25">
      <c r="I8594" s="134">
        <f t="shared" si="328"/>
        <v>0.54300000000000037</v>
      </c>
      <c r="J8594" s="134">
        <f>IF('2-E-Communication'!$T$65="no","",ROUND($I8594,4))</f>
        <v>0.54300000000000004</v>
      </c>
      <c r="K8594" s="134">
        <f>IF('2-E-Communication'!$T$66="no","",ROUND($I8594,4))</f>
        <v>0.54300000000000004</v>
      </c>
      <c r="L8594" s="134">
        <f>IF('2-E-Communication'!$T$67="no","",ROUND($I8594,4))</f>
        <v>0.54300000000000004</v>
      </c>
      <c r="M8594" s="134">
        <f>IF('2-E-Communication'!$T$68="no","",ROUND($I8594,4))</f>
        <v>0.54300000000000004</v>
      </c>
    </row>
    <row r="8595" spans="9:13" x14ac:dyDescent="0.25">
      <c r="I8595" s="134">
        <f t="shared" si="328"/>
        <v>0.54400000000000037</v>
      </c>
      <c r="J8595" s="134">
        <f>IF('2-E-Communication'!$T$65="no","",ROUND($I8595,4))</f>
        <v>0.54400000000000004</v>
      </c>
      <c r="K8595" s="134">
        <f>IF('2-E-Communication'!$T$66="no","",ROUND($I8595,4))</f>
        <v>0.54400000000000004</v>
      </c>
      <c r="L8595" s="134">
        <f>IF('2-E-Communication'!$T$67="no","",ROUND($I8595,4))</f>
        <v>0.54400000000000004</v>
      </c>
      <c r="M8595" s="134">
        <f>IF('2-E-Communication'!$T$68="no","",ROUND($I8595,4))</f>
        <v>0.54400000000000004</v>
      </c>
    </row>
    <row r="8596" spans="9:13" x14ac:dyDescent="0.25">
      <c r="I8596" s="134">
        <f t="shared" si="328"/>
        <v>0.54500000000000037</v>
      </c>
      <c r="J8596" s="134">
        <f>IF('2-E-Communication'!$T$65="no","",ROUND($I8596,4))</f>
        <v>0.54500000000000004</v>
      </c>
      <c r="K8596" s="134">
        <f>IF('2-E-Communication'!$T$66="no","",ROUND($I8596,4))</f>
        <v>0.54500000000000004</v>
      </c>
      <c r="L8596" s="134">
        <f>IF('2-E-Communication'!$T$67="no","",ROUND($I8596,4))</f>
        <v>0.54500000000000004</v>
      </c>
      <c r="M8596" s="134">
        <f>IF('2-E-Communication'!$T$68="no","",ROUND($I8596,4))</f>
        <v>0.54500000000000004</v>
      </c>
    </row>
    <row r="8597" spans="9:13" x14ac:dyDescent="0.25">
      <c r="I8597" s="134">
        <f t="shared" si="328"/>
        <v>0.54600000000000037</v>
      </c>
      <c r="J8597" s="134">
        <f>IF('2-E-Communication'!$T$65="no","",ROUND($I8597,4))</f>
        <v>0.54600000000000004</v>
      </c>
      <c r="K8597" s="134">
        <f>IF('2-E-Communication'!$T$66="no","",ROUND($I8597,4))</f>
        <v>0.54600000000000004</v>
      </c>
      <c r="L8597" s="134">
        <f>IF('2-E-Communication'!$T$67="no","",ROUND($I8597,4))</f>
        <v>0.54600000000000004</v>
      </c>
      <c r="M8597" s="134">
        <f>IF('2-E-Communication'!$T$68="no","",ROUND($I8597,4))</f>
        <v>0.54600000000000004</v>
      </c>
    </row>
    <row r="8598" spans="9:13" x14ac:dyDescent="0.25">
      <c r="I8598" s="134">
        <f t="shared" si="328"/>
        <v>0.54700000000000037</v>
      </c>
      <c r="J8598" s="134">
        <f>IF('2-E-Communication'!$T$65="no","",ROUND($I8598,4))</f>
        <v>0.54700000000000004</v>
      </c>
      <c r="K8598" s="134">
        <f>IF('2-E-Communication'!$T$66="no","",ROUND($I8598,4))</f>
        <v>0.54700000000000004</v>
      </c>
      <c r="L8598" s="134">
        <f>IF('2-E-Communication'!$T$67="no","",ROUND($I8598,4))</f>
        <v>0.54700000000000004</v>
      </c>
      <c r="M8598" s="134">
        <f>IF('2-E-Communication'!$T$68="no","",ROUND($I8598,4))</f>
        <v>0.54700000000000004</v>
      </c>
    </row>
    <row r="8599" spans="9:13" x14ac:dyDescent="0.25">
      <c r="I8599" s="134">
        <f t="shared" si="328"/>
        <v>0.54800000000000038</v>
      </c>
      <c r="J8599" s="134">
        <f>IF('2-E-Communication'!$T$65="no","",ROUND($I8599,4))</f>
        <v>0.54800000000000004</v>
      </c>
      <c r="K8599" s="134">
        <f>IF('2-E-Communication'!$T$66="no","",ROUND($I8599,4))</f>
        <v>0.54800000000000004</v>
      </c>
      <c r="L8599" s="134">
        <f>IF('2-E-Communication'!$T$67="no","",ROUND($I8599,4))</f>
        <v>0.54800000000000004</v>
      </c>
      <c r="M8599" s="134">
        <f>IF('2-E-Communication'!$T$68="no","",ROUND($I8599,4))</f>
        <v>0.54800000000000004</v>
      </c>
    </row>
    <row r="8600" spans="9:13" x14ac:dyDescent="0.25">
      <c r="I8600" s="134">
        <f t="shared" si="328"/>
        <v>0.54900000000000038</v>
      </c>
      <c r="J8600" s="134">
        <f>IF('2-E-Communication'!$T$65="no","",ROUND($I8600,4))</f>
        <v>0.54900000000000004</v>
      </c>
      <c r="K8600" s="134">
        <f>IF('2-E-Communication'!$T$66="no","",ROUND($I8600,4))</f>
        <v>0.54900000000000004</v>
      </c>
      <c r="L8600" s="134">
        <f>IF('2-E-Communication'!$T$67="no","",ROUND($I8600,4))</f>
        <v>0.54900000000000004</v>
      </c>
      <c r="M8600" s="134">
        <f>IF('2-E-Communication'!$T$68="no","",ROUND($I8600,4))</f>
        <v>0.54900000000000004</v>
      </c>
    </row>
    <row r="8601" spans="9:13" x14ac:dyDescent="0.25">
      <c r="I8601" s="134">
        <f t="shared" si="328"/>
        <v>0.55000000000000038</v>
      </c>
      <c r="J8601" s="134">
        <f>IF('2-E-Communication'!$T$65="no","",ROUND($I8601,4))</f>
        <v>0.55000000000000004</v>
      </c>
      <c r="K8601" s="134">
        <f>IF('2-E-Communication'!$T$66="no","",ROUND($I8601,4))</f>
        <v>0.55000000000000004</v>
      </c>
      <c r="L8601" s="134">
        <f>IF('2-E-Communication'!$T$67="no","",ROUND($I8601,4))</f>
        <v>0.55000000000000004</v>
      </c>
      <c r="M8601" s="134">
        <f>IF('2-E-Communication'!$T$68="no","",ROUND($I8601,4))</f>
        <v>0.55000000000000004</v>
      </c>
    </row>
    <row r="8602" spans="9:13" x14ac:dyDescent="0.25">
      <c r="I8602" s="134">
        <f t="shared" si="328"/>
        <v>0.55100000000000038</v>
      </c>
      <c r="J8602" s="134">
        <f>IF('2-E-Communication'!$T$65="no","",ROUND($I8602,4))</f>
        <v>0.55100000000000005</v>
      </c>
      <c r="K8602" s="134">
        <f>IF('2-E-Communication'!$T$66="no","",ROUND($I8602,4))</f>
        <v>0.55100000000000005</v>
      </c>
      <c r="L8602" s="134">
        <f>IF('2-E-Communication'!$T$67="no","",ROUND($I8602,4))</f>
        <v>0.55100000000000005</v>
      </c>
      <c r="M8602" s="134">
        <f>IF('2-E-Communication'!$T$68="no","",ROUND($I8602,4))</f>
        <v>0.55100000000000005</v>
      </c>
    </row>
    <row r="8603" spans="9:13" x14ac:dyDescent="0.25">
      <c r="I8603" s="134">
        <f t="shared" si="328"/>
        <v>0.55200000000000038</v>
      </c>
      <c r="J8603" s="134">
        <f>IF('2-E-Communication'!$T$65="no","",ROUND($I8603,4))</f>
        <v>0.55200000000000005</v>
      </c>
      <c r="K8603" s="134">
        <f>IF('2-E-Communication'!$T$66="no","",ROUND($I8603,4))</f>
        <v>0.55200000000000005</v>
      </c>
      <c r="L8603" s="134">
        <f>IF('2-E-Communication'!$T$67="no","",ROUND($I8603,4))</f>
        <v>0.55200000000000005</v>
      </c>
      <c r="M8603" s="134">
        <f>IF('2-E-Communication'!$T$68="no","",ROUND($I8603,4))</f>
        <v>0.55200000000000005</v>
      </c>
    </row>
    <row r="8604" spans="9:13" x14ac:dyDescent="0.25">
      <c r="I8604" s="134">
        <f t="shared" si="328"/>
        <v>0.55300000000000038</v>
      </c>
      <c r="J8604" s="134">
        <f>IF('2-E-Communication'!$T$65="no","",ROUND($I8604,4))</f>
        <v>0.55300000000000005</v>
      </c>
      <c r="K8604" s="134">
        <f>IF('2-E-Communication'!$T$66="no","",ROUND($I8604,4))</f>
        <v>0.55300000000000005</v>
      </c>
      <c r="L8604" s="134">
        <f>IF('2-E-Communication'!$T$67="no","",ROUND($I8604,4))</f>
        <v>0.55300000000000005</v>
      </c>
      <c r="M8604" s="134">
        <f>IF('2-E-Communication'!$T$68="no","",ROUND($I8604,4))</f>
        <v>0.55300000000000005</v>
      </c>
    </row>
    <row r="8605" spans="9:13" x14ac:dyDescent="0.25">
      <c r="I8605" s="134">
        <f t="shared" si="328"/>
        <v>0.55400000000000038</v>
      </c>
      <c r="J8605" s="134">
        <f>IF('2-E-Communication'!$T$65="no","",ROUND($I8605,4))</f>
        <v>0.55400000000000005</v>
      </c>
      <c r="K8605" s="134">
        <f>IF('2-E-Communication'!$T$66="no","",ROUND($I8605,4))</f>
        <v>0.55400000000000005</v>
      </c>
      <c r="L8605" s="134">
        <f>IF('2-E-Communication'!$T$67="no","",ROUND($I8605,4))</f>
        <v>0.55400000000000005</v>
      </c>
      <c r="M8605" s="134">
        <f>IF('2-E-Communication'!$T$68="no","",ROUND($I8605,4))</f>
        <v>0.55400000000000005</v>
      </c>
    </row>
    <row r="8606" spans="9:13" x14ac:dyDescent="0.25">
      <c r="I8606" s="134">
        <f t="shared" si="328"/>
        <v>0.55500000000000038</v>
      </c>
      <c r="J8606" s="134">
        <f>IF('2-E-Communication'!$T$65="no","",ROUND($I8606,4))</f>
        <v>0.55500000000000005</v>
      </c>
      <c r="K8606" s="134">
        <f>IF('2-E-Communication'!$T$66="no","",ROUND($I8606,4))</f>
        <v>0.55500000000000005</v>
      </c>
      <c r="L8606" s="134">
        <f>IF('2-E-Communication'!$T$67="no","",ROUND($I8606,4))</f>
        <v>0.55500000000000005</v>
      </c>
      <c r="M8606" s="134">
        <f>IF('2-E-Communication'!$T$68="no","",ROUND($I8606,4))</f>
        <v>0.55500000000000005</v>
      </c>
    </row>
    <row r="8607" spans="9:13" x14ac:dyDescent="0.25">
      <c r="I8607" s="134">
        <f t="shared" si="328"/>
        <v>0.55600000000000038</v>
      </c>
      <c r="J8607" s="134">
        <f>IF('2-E-Communication'!$T$65="no","",ROUND($I8607,4))</f>
        <v>0.55600000000000005</v>
      </c>
      <c r="K8607" s="134">
        <f>IF('2-E-Communication'!$T$66="no","",ROUND($I8607,4))</f>
        <v>0.55600000000000005</v>
      </c>
      <c r="L8607" s="134">
        <f>IF('2-E-Communication'!$T$67="no","",ROUND($I8607,4))</f>
        <v>0.55600000000000005</v>
      </c>
      <c r="M8607" s="134">
        <f>IF('2-E-Communication'!$T$68="no","",ROUND($I8607,4))</f>
        <v>0.55600000000000005</v>
      </c>
    </row>
    <row r="8608" spans="9:13" x14ac:dyDescent="0.25">
      <c r="I8608" s="134">
        <f t="shared" si="328"/>
        <v>0.55700000000000038</v>
      </c>
      <c r="J8608" s="134">
        <f>IF('2-E-Communication'!$T$65="no","",ROUND($I8608,4))</f>
        <v>0.55700000000000005</v>
      </c>
      <c r="K8608" s="134">
        <f>IF('2-E-Communication'!$T$66="no","",ROUND($I8608,4))</f>
        <v>0.55700000000000005</v>
      </c>
      <c r="L8608" s="134">
        <f>IF('2-E-Communication'!$T$67="no","",ROUND($I8608,4))</f>
        <v>0.55700000000000005</v>
      </c>
      <c r="M8608" s="134">
        <f>IF('2-E-Communication'!$T$68="no","",ROUND($I8608,4))</f>
        <v>0.55700000000000005</v>
      </c>
    </row>
    <row r="8609" spans="9:13" x14ac:dyDescent="0.25">
      <c r="I8609" s="134">
        <f t="shared" si="328"/>
        <v>0.55800000000000038</v>
      </c>
      <c r="J8609" s="134">
        <f>IF('2-E-Communication'!$T$65="no","",ROUND($I8609,4))</f>
        <v>0.55800000000000005</v>
      </c>
      <c r="K8609" s="134">
        <f>IF('2-E-Communication'!$T$66="no","",ROUND($I8609,4))</f>
        <v>0.55800000000000005</v>
      </c>
      <c r="L8609" s="134">
        <f>IF('2-E-Communication'!$T$67="no","",ROUND($I8609,4))</f>
        <v>0.55800000000000005</v>
      </c>
      <c r="M8609" s="134">
        <f>IF('2-E-Communication'!$T$68="no","",ROUND($I8609,4))</f>
        <v>0.55800000000000005</v>
      </c>
    </row>
    <row r="8610" spans="9:13" x14ac:dyDescent="0.25">
      <c r="I8610" s="134">
        <f t="shared" si="328"/>
        <v>0.55900000000000039</v>
      </c>
      <c r="J8610" s="134">
        <f>IF('2-E-Communication'!$T$65="no","",ROUND($I8610,4))</f>
        <v>0.55900000000000005</v>
      </c>
      <c r="K8610" s="134">
        <f>IF('2-E-Communication'!$T$66="no","",ROUND($I8610,4))</f>
        <v>0.55900000000000005</v>
      </c>
      <c r="L8610" s="134">
        <f>IF('2-E-Communication'!$T$67="no","",ROUND($I8610,4))</f>
        <v>0.55900000000000005</v>
      </c>
      <c r="M8610" s="134">
        <f>IF('2-E-Communication'!$T$68="no","",ROUND($I8610,4))</f>
        <v>0.55900000000000005</v>
      </c>
    </row>
    <row r="8611" spans="9:13" x14ac:dyDescent="0.25">
      <c r="I8611" s="134">
        <f t="shared" si="328"/>
        <v>0.56000000000000039</v>
      </c>
      <c r="J8611" s="134">
        <f>IF('2-E-Communication'!$T$65="no","",ROUND($I8611,4))</f>
        <v>0.56000000000000005</v>
      </c>
      <c r="K8611" s="134">
        <f>IF('2-E-Communication'!$T$66="no","",ROUND($I8611,4))</f>
        <v>0.56000000000000005</v>
      </c>
      <c r="L8611" s="134">
        <f>IF('2-E-Communication'!$T$67="no","",ROUND($I8611,4))</f>
        <v>0.56000000000000005</v>
      </c>
      <c r="M8611" s="134">
        <f>IF('2-E-Communication'!$T$68="no","",ROUND($I8611,4))</f>
        <v>0.56000000000000005</v>
      </c>
    </row>
    <row r="8612" spans="9:13" x14ac:dyDescent="0.25">
      <c r="I8612" s="134">
        <f t="shared" si="328"/>
        <v>0.56100000000000039</v>
      </c>
      <c r="J8612" s="134">
        <f>IF('2-E-Communication'!$T$65="no","",ROUND($I8612,4))</f>
        <v>0.56100000000000005</v>
      </c>
      <c r="K8612" s="134">
        <f>IF('2-E-Communication'!$T$66="no","",ROUND($I8612,4))</f>
        <v>0.56100000000000005</v>
      </c>
      <c r="L8612" s="134">
        <f>IF('2-E-Communication'!$T$67="no","",ROUND($I8612,4))</f>
        <v>0.56100000000000005</v>
      </c>
      <c r="M8612" s="134">
        <f>IF('2-E-Communication'!$T$68="no","",ROUND($I8612,4))</f>
        <v>0.56100000000000005</v>
      </c>
    </row>
    <row r="8613" spans="9:13" x14ac:dyDescent="0.25">
      <c r="I8613" s="134">
        <f t="shared" si="328"/>
        <v>0.56200000000000039</v>
      </c>
      <c r="J8613" s="134">
        <f>IF('2-E-Communication'!$T$65="no","",ROUND($I8613,4))</f>
        <v>0.56200000000000006</v>
      </c>
      <c r="K8613" s="134">
        <f>IF('2-E-Communication'!$T$66="no","",ROUND($I8613,4))</f>
        <v>0.56200000000000006</v>
      </c>
      <c r="L8613" s="134">
        <f>IF('2-E-Communication'!$T$67="no","",ROUND($I8613,4))</f>
        <v>0.56200000000000006</v>
      </c>
      <c r="M8613" s="134">
        <f>IF('2-E-Communication'!$T$68="no","",ROUND($I8613,4))</f>
        <v>0.56200000000000006</v>
      </c>
    </row>
    <row r="8614" spans="9:13" x14ac:dyDescent="0.25">
      <c r="I8614" s="134">
        <f t="shared" si="328"/>
        <v>0.56300000000000039</v>
      </c>
      <c r="J8614" s="134">
        <f>IF('2-E-Communication'!$T$65="no","",ROUND($I8614,4))</f>
        <v>0.56299999999999994</v>
      </c>
      <c r="K8614" s="134">
        <f>IF('2-E-Communication'!$T$66="no","",ROUND($I8614,4))</f>
        <v>0.56299999999999994</v>
      </c>
      <c r="L8614" s="134">
        <f>IF('2-E-Communication'!$T$67="no","",ROUND($I8614,4))</f>
        <v>0.56299999999999994</v>
      </c>
      <c r="M8614" s="134">
        <f>IF('2-E-Communication'!$T$68="no","",ROUND($I8614,4))</f>
        <v>0.56299999999999994</v>
      </c>
    </row>
    <row r="8615" spans="9:13" x14ac:dyDescent="0.25">
      <c r="I8615" s="134">
        <f t="shared" si="328"/>
        <v>0.56400000000000039</v>
      </c>
      <c r="J8615" s="134">
        <f>IF('2-E-Communication'!$T$65="no","",ROUND($I8615,4))</f>
        <v>0.56399999999999995</v>
      </c>
      <c r="K8615" s="134">
        <f>IF('2-E-Communication'!$T$66="no","",ROUND($I8615,4))</f>
        <v>0.56399999999999995</v>
      </c>
      <c r="L8615" s="134">
        <f>IF('2-E-Communication'!$T$67="no","",ROUND($I8615,4))</f>
        <v>0.56399999999999995</v>
      </c>
      <c r="M8615" s="134">
        <f>IF('2-E-Communication'!$T$68="no","",ROUND($I8615,4))</f>
        <v>0.56399999999999995</v>
      </c>
    </row>
    <row r="8616" spans="9:13" x14ac:dyDescent="0.25">
      <c r="I8616" s="134">
        <f t="shared" si="328"/>
        <v>0.56500000000000039</v>
      </c>
      <c r="J8616" s="134">
        <f>IF('2-E-Communication'!$T$65="no","",ROUND($I8616,4))</f>
        <v>0.56499999999999995</v>
      </c>
      <c r="K8616" s="134">
        <f>IF('2-E-Communication'!$T$66="no","",ROUND($I8616,4))</f>
        <v>0.56499999999999995</v>
      </c>
      <c r="L8616" s="134">
        <f>IF('2-E-Communication'!$T$67="no","",ROUND($I8616,4))</f>
        <v>0.56499999999999995</v>
      </c>
      <c r="M8616" s="134">
        <f>IF('2-E-Communication'!$T$68="no","",ROUND($I8616,4))</f>
        <v>0.56499999999999995</v>
      </c>
    </row>
    <row r="8617" spans="9:13" x14ac:dyDescent="0.25">
      <c r="I8617" s="134">
        <f t="shared" si="328"/>
        <v>0.56600000000000039</v>
      </c>
      <c r="J8617" s="134">
        <f>IF('2-E-Communication'!$T$65="no","",ROUND($I8617,4))</f>
        <v>0.56599999999999995</v>
      </c>
      <c r="K8617" s="134">
        <f>IF('2-E-Communication'!$T$66="no","",ROUND($I8617,4))</f>
        <v>0.56599999999999995</v>
      </c>
      <c r="L8617" s="134">
        <f>IF('2-E-Communication'!$T$67="no","",ROUND($I8617,4))</f>
        <v>0.56599999999999995</v>
      </c>
      <c r="M8617" s="134">
        <f>IF('2-E-Communication'!$T$68="no","",ROUND($I8617,4))</f>
        <v>0.56599999999999995</v>
      </c>
    </row>
    <row r="8618" spans="9:13" x14ac:dyDescent="0.25">
      <c r="I8618" s="134">
        <f t="shared" si="328"/>
        <v>0.56700000000000039</v>
      </c>
      <c r="J8618" s="134">
        <f>IF('2-E-Communication'!$T$65="no","",ROUND($I8618,4))</f>
        <v>0.56699999999999995</v>
      </c>
      <c r="K8618" s="134">
        <f>IF('2-E-Communication'!$T$66="no","",ROUND($I8618,4))</f>
        <v>0.56699999999999995</v>
      </c>
      <c r="L8618" s="134">
        <f>IF('2-E-Communication'!$T$67="no","",ROUND($I8618,4))</f>
        <v>0.56699999999999995</v>
      </c>
      <c r="M8618" s="134">
        <f>IF('2-E-Communication'!$T$68="no","",ROUND($I8618,4))</f>
        <v>0.56699999999999995</v>
      </c>
    </row>
    <row r="8619" spans="9:13" x14ac:dyDescent="0.25">
      <c r="I8619" s="134">
        <f t="shared" si="328"/>
        <v>0.56800000000000039</v>
      </c>
      <c r="J8619" s="134">
        <f>IF('2-E-Communication'!$T$65="no","",ROUND($I8619,4))</f>
        <v>0.56799999999999995</v>
      </c>
      <c r="K8619" s="134">
        <f>IF('2-E-Communication'!$T$66="no","",ROUND($I8619,4))</f>
        <v>0.56799999999999995</v>
      </c>
      <c r="L8619" s="134">
        <f>IF('2-E-Communication'!$T$67="no","",ROUND($I8619,4))</f>
        <v>0.56799999999999995</v>
      </c>
      <c r="M8619" s="134">
        <f>IF('2-E-Communication'!$T$68="no","",ROUND($I8619,4))</f>
        <v>0.56799999999999995</v>
      </c>
    </row>
    <row r="8620" spans="9:13" x14ac:dyDescent="0.25">
      <c r="I8620" s="134">
        <f t="shared" ref="I8620:I8683" si="329">I8619+0.001</f>
        <v>0.56900000000000039</v>
      </c>
      <c r="J8620" s="134">
        <f>IF('2-E-Communication'!$T$65="no","",ROUND($I8620,4))</f>
        <v>0.56899999999999995</v>
      </c>
      <c r="K8620" s="134">
        <f>IF('2-E-Communication'!$T$66="no","",ROUND($I8620,4))</f>
        <v>0.56899999999999995</v>
      </c>
      <c r="L8620" s="134">
        <f>IF('2-E-Communication'!$T$67="no","",ROUND($I8620,4))</f>
        <v>0.56899999999999995</v>
      </c>
      <c r="M8620" s="134">
        <f>IF('2-E-Communication'!$T$68="no","",ROUND($I8620,4))</f>
        <v>0.56899999999999995</v>
      </c>
    </row>
    <row r="8621" spans="9:13" x14ac:dyDescent="0.25">
      <c r="I8621" s="134">
        <f t="shared" si="329"/>
        <v>0.5700000000000004</v>
      </c>
      <c r="J8621" s="134">
        <f>IF('2-E-Communication'!$T$65="no","",ROUND($I8621,4))</f>
        <v>0.56999999999999995</v>
      </c>
      <c r="K8621" s="134">
        <f>IF('2-E-Communication'!$T$66="no","",ROUND($I8621,4))</f>
        <v>0.56999999999999995</v>
      </c>
      <c r="L8621" s="134">
        <f>IF('2-E-Communication'!$T$67="no","",ROUND($I8621,4))</f>
        <v>0.56999999999999995</v>
      </c>
      <c r="M8621" s="134">
        <f>IF('2-E-Communication'!$T$68="no","",ROUND($I8621,4))</f>
        <v>0.56999999999999995</v>
      </c>
    </row>
    <row r="8622" spans="9:13" x14ac:dyDescent="0.25">
      <c r="I8622" s="134">
        <f t="shared" si="329"/>
        <v>0.5710000000000004</v>
      </c>
      <c r="J8622" s="134">
        <f>IF('2-E-Communication'!$T$65="no","",ROUND($I8622,4))</f>
        <v>0.57099999999999995</v>
      </c>
      <c r="K8622" s="134">
        <f>IF('2-E-Communication'!$T$66="no","",ROUND($I8622,4))</f>
        <v>0.57099999999999995</v>
      </c>
      <c r="L8622" s="134">
        <f>IF('2-E-Communication'!$T$67="no","",ROUND($I8622,4))</f>
        <v>0.57099999999999995</v>
      </c>
      <c r="M8622" s="134">
        <f>IF('2-E-Communication'!$T$68="no","",ROUND($I8622,4))</f>
        <v>0.57099999999999995</v>
      </c>
    </row>
    <row r="8623" spans="9:13" x14ac:dyDescent="0.25">
      <c r="I8623" s="134">
        <f t="shared" si="329"/>
        <v>0.5720000000000004</v>
      </c>
      <c r="J8623" s="134">
        <f>IF('2-E-Communication'!$T$65="no","",ROUND($I8623,4))</f>
        <v>0.57199999999999995</v>
      </c>
      <c r="K8623" s="134">
        <f>IF('2-E-Communication'!$T$66="no","",ROUND($I8623,4))</f>
        <v>0.57199999999999995</v>
      </c>
      <c r="L8623" s="134">
        <f>IF('2-E-Communication'!$T$67="no","",ROUND($I8623,4))</f>
        <v>0.57199999999999995</v>
      </c>
      <c r="M8623" s="134">
        <f>IF('2-E-Communication'!$T$68="no","",ROUND($I8623,4))</f>
        <v>0.57199999999999995</v>
      </c>
    </row>
    <row r="8624" spans="9:13" x14ac:dyDescent="0.25">
      <c r="I8624" s="134">
        <f t="shared" si="329"/>
        <v>0.5730000000000004</v>
      </c>
      <c r="J8624" s="134">
        <f>IF('2-E-Communication'!$T$65="no","",ROUND($I8624,4))</f>
        <v>0.57299999999999995</v>
      </c>
      <c r="K8624" s="134">
        <f>IF('2-E-Communication'!$T$66="no","",ROUND($I8624,4))</f>
        <v>0.57299999999999995</v>
      </c>
      <c r="L8624" s="134">
        <f>IF('2-E-Communication'!$T$67="no","",ROUND($I8624,4))</f>
        <v>0.57299999999999995</v>
      </c>
      <c r="M8624" s="134">
        <f>IF('2-E-Communication'!$T$68="no","",ROUND($I8624,4))</f>
        <v>0.57299999999999995</v>
      </c>
    </row>
    <row r="8625" spans="9:13" x14ac:dyDescent="0.25">
      <c r="I8625" s="134">
        <f t="shared" si="329"/>
        <v>0.5740000000000004</v>
      </c>
      <c r="J8625" s="134">
        <f>IF('2-E-Communication'!$T$65="no","",ROUND($I8625,4))</f>
        <v>0.57399999999999995</v>
      </c>
      <c r="K8625" s="134">
        <f>IF('2-E-Communication'!$T$66="no","",ROUND($I8625,4))</f>
        <v>0.57399999999999995</v>
      </c>
      <c r="L8625" s="134">
        <f>IF('2-E-Communication'!$T$67="no","",ROUND($I8625,4))</f>
        <v>0.57399999999999995</v>
      </c>
      <c r="M8625" s="134">
        <f>IF('2-E-Communication'!$T$68="no","",ROUND($I8625,4))</f>
        <v>0.57399999999999995</v>
      </c>
    </row>
    <row r="8626" spans="9:13" x14ac:dyDescent="0.25">
      <c r="I8626" s="134">
        <f t="shared" si="329"/>
        <v>0.5750000000000004</v>
      </c>
      <c r="J8626" s="134">
        <f>IF('2-E-Communication'!$T$65="no","",ROUND($I8626,4))</f>
        <v>0.57499999999999996</v>
      </c>
      <c r="K8626" s="134">
        <f>IF('2-E-Communication'!$T$66="no","",ROUND($I8626,4))</f>
        <v>0.57499999999999996</v>
      </c>
      <c r="L8626" s="134">
        <f>IF('2-E-Communication'!$T$67="no","",ROUND($I8626,4))</f>
        <v>0.57499999999999996</v>
      </c>
      <c r="M8626" s="134">
        <f>IF('2-E-Communication'!$T$68="no","",ROUND($I8626,4))</f>
        <v>0.57499999999999996</v>
      </c>
    </row>
    <row r="8627" spans="9:13" x14ac:dyDescent="0.25">
      <c r="I8627" s="134">
        <f t="shared" si="329"/>
        <v>0.5760000000000004</v>
      </c>
      <c r="J8627" s="134">
        <f>IF('2-E-Communication'!$T$65="no","",ROUND($I8627,4))</f>
        <v>0.57599999999999996</v>
      </c>
      <c r="K8627" s="134">
        <f>IF('2-E-Communication'!$T$66="no","",ROUND($I8627,4))</f>
        <v>0.57599999999999996</v>
      </c>
      <c r="L8627" s="134">
        <f>IF('2-E-Communication'!$T$67="no","",ROUND($I8627,4))</f>
        <v>0.57599999999999996</v>
      </c>
      <c r="M8627" s="134">
        <f>IF('2-E-Communication'!$T$68="no","",ROUND($I8627,4))</f>
        <v>0.57599999999999996</v>
      </c>
    </row>
    <row r="8628" spans="9:13" x14ac:dyDescent="0.25">
      <c r="I8628" s="134">
        <f t="shared" si="329"/>
        <v>0.5770000000000004</v>
      </c>
      <c r="J8628" s="134">
        <f>IF('2-E-Communication'!$T$65="no","",ROUND($I8628,4))</f>
        <v>0.57699999999999996</v>
      </c>
      <c r="K8628" s="134">
        <f>IF('2-E-Communication'!$T$66="no","",ROUND($I8628,4))</f>
        <v>0.57699999999999996</v>
      </c>
      <c r="L8628" s="134">
        <f>IF('2-E-Communication'!$T$67="no","",ROUND($I8628,4))</f>
        <v>0.57699999999999996</v>
      </c>
      <c r="M8628" s="134">
        <f>IF('2-E-Communication'!$T$68="no","",ROUND($I8628,4))</f>
        <v>0.57699999999999996</v>
      </c>
    </row>
    <row r="8629" spans="9:13" x14ac:dyDescent="0.25">
      <c r="I8629" s="134">
        <f t="shared" si="329"/>
        <v>0.5780000000000004</v>
      </c>
      <c r="J8629" s="134">
        <f>IF('2-E-Communication'!$T$65="no","",ROUND($I8629,4))</f>
        <v>0.57799999999999996</v>
      </c>
      <c r="K8629" s="134">
        <f>IF('2-E-Communication'!$T$66="no","",ROUND($I8629,4))</f>
        <v>0.57799999999999996</v>
      </c>
      <c r="L8629" s="134">
        <f>IF('2-E-Communication'!$T$67="no","",ROUND($I8629,4))</f>
        <v>0.57799999999999996</v>
      </c>
      <c r="M8629" s="134">
        <f>IF('2-E-Communication'!$T$68="no","",ROUND($I8629,4))</f>
        <v>0.57799999999999996</v>
      </c>
    </row>
    <row r="8630" spans="9:13" x14ac:dyDescent="0.25">
      <c r="I8630" s="134">
        <f t="shared" si="329"/>
        <v>0.5790000000000004</v>
      </c>
      <c r="J8630" s="134">
        <f>IF('2-E-Communication'!$T$65="no","",ROUND($I8630,4))</f>
        <v>0.57899999999999996</v>
      </c>
      <c r="K8630" s="134">
        <f>IF('2-E-Communication'!$T$66="no","",ROUND($I8630,4))</f>
        <v>0.57899999999999996</v>
      </c>
      <c r="L8630" s="134">
        <f>IF('2-E-Communication'!$T$67="no","",ROUND($I8630,4))</f>
        <v>0.57899999999999996</v>
      </c>
      <c r="M8630" s="134">
        <f>IF('2-E-Communication'!$T$68="no","",ROUND($I8630,4))</f>
        <v>0.57899999999999996</v>
      </c>
    </row>
    <row r="8631" spans="9:13" x14ac:dyDescent="0.25">
      <c r="I8631" s="134">
        <f t="shared" si="329"/>
        <v>0.5800000000000004</v>
      </c>
      <c r="J8631" s="134">
        <f>IF('2-E-Communication'!$T$65="no","",ROUND($I8631,4))</f>
        <v>0.57999999999999996</v>
      </c>
      <c r="K8631" s="134">
        <f>IF('2-E-Communication'!$T$66="no","",ROUND($I8631,4))</f>
        <v>0.57999999999999996</v>
      </c>
      <c r="L8631" s="134">
        <f>IF('2-E-Communication'!$T$67="no","",ROUND($I8631,4))</f>
        <v>0.57999999999999996</v>
      </c>
      <c r="M8631" s="134">
        <f>IF('2-E-Communication'!$T$68="no","",ROUND($I8631,4))</f>
        <v>0.57999999999999996</v>
      </c>
    </row>
    <row r="8632" spans="9:13" x14ac:dyDescent="0.25">
      <c r="I8632" s="134">
        <f t="shared" si="329"/>
        <v>0.58100000000000041</v>
      </c>
      <c r="J8632" s="134">
        <f>IF('2-E-Communication'!$T$65="no","",ROUND($I8632,4))</f>
        <v>0.58099999999999996</v>
      </c>
      <c r="K8632" s="134">
        <f>IF('2-E-Communication'!$T$66="no","",ROUND($I8632,4))</f>
        <v>0.58099999999999996</v>
      </c>
      <c r="L8632" s="134">
        <f>IF('2-E-Communication'!$T$67="no","",ROUND($I8632,4))</f>
        <v>0.58099999999999996</v>
      </c>
      <c r="M8632" s="134">
        <f>IF('2-E-Communication'!$T$68="no","",ROUND($I8632,4))</f>
        <v>0.58099999999999996</v>
      </c>
    </row>
    <row r="8633" spans="9:13" x14ac:dyDescent="0.25">
      <c r="I8633" s="134">
        <f t="shared" si="329"/>
        <v>0.58200000000000041</v>
      </c>
      <c r="J8633" s="134">
        <f>IF('2-E-Communication'!$T$65="no","",ROUND($I8633,4))</f>
        <v>0.58199999999999996</v>
      </c>
      <c r="K8633" s="134">
        <f>IF('2-E-Communication'!$T$66="no","",ROUND($I8633,4))</f>
        <v>0.58199999999999996</v>
      </c>
      <c r="L8633" s="134">
        <f>IF('2-E-Communication'!$T$67="no","",ROUND($I8633,4))</f>
        <v>0.58199999999999996</v>
      </c>
      <c r="M8633" s="134">
        <f>IF('2-E-Communication'!$T$68="no","",ROUND($I8633,4))</f>
        <v>0.58199999999999996</v>
      </c>
    </row>
    <row r="8634" spans="9:13" x14ac:dyDescent="0.25">
      <c r="I8634" s="134">
        <f t="shared" si="329"/>
        <v>0.58300000000000041</v>
      </c>
      <c r="J8634" s="134">
        <f>IF('2-E-Communication'!$T$65="no","",ROUND($I8634,4))</f>
        <v>0.58299999999999996</v>
      </c>
      <c r="K8634" s="134">
        <f>IF('2-E-Communication'!$T$66="no","",ROUND($I8634,4))</f>
        <v>0.58299999999999996</v>
      </c>
      <c r="L8634" s="134">
        <f>IF('2-E-Communication'!$T$67="no","",ROUND($I8634,4))</f>
        <v>0.58299999999999996</v>
      </c>
      <c r="M8634" s="134">
        <f>IF('2-E-Communication'!$T$68="no","",ROUND($I8634,4))</f>
        <v>0.58299999999999996</v>
      </c>
    </row>
    <row r="8635" spans="9:13" x14ac:dyDescent="0.25">
      <c r="I8635" s="134">
        <f t="shared" si="329"/>
        <v>0.58400000000000041</v>
      </c>
      <c r="J8635" s="134">
        <f>IF('2-E-Communication'!$T$65="no","",ROUND($I8635,4))</f>
        <v>0.58399999999999996</v>
      </c>
      <c r="K8635" s="134">
        <f>IF('2-E-Communication'!$T$66="no","",ROUND($I8635,4))</f>
        <v>0.58399999999999996</v>
      </c>
      <c r="L8635" s="134">
        <f>IF('2-E-Communication'!$T$67="no","",ROUND($I8635,4))</f>
        <v>0.58399999999999996</v>
      </c>
      <c r="M8635" s="134">
        <f>IF('2-E-Communication'!$T$68="no","",ROUND($I8635,4))</f>
        <v>0.58399999999999996</v>
      </c>
    </row>
    <row r="8636" spans="9:13" x14ac:dyDescent="0.25">
      <c r="I8636" s="134">
        <f t="shared" si="329"/>
        <v>0.58500000000000041</v>
      </c>
      <c r="J8636" s="134">
        <f>IF('2-E-Communication'!$T$65="no","",ROUND($I8636,4))</f>
        <v>0.58499999999999996</v>
      </c>
      <c r="K8636" s="134">
        <f>IF('2-E-Communication'!$T$66="no","",ROUND($I8636,4))</f>
        <v>0.58499999999999996</v>
      </c>
      <c r="L8636" s="134">
        <f>IF('2-E-Communication'!$T$67="no","",ROUND($I8636,4))</f>
        <v>0.58499999999999996</v>
      </c>
      <c r="M8636" s="134">
        <f>IF('2-E-Communication'!$T$68="no","",ROUND($I8636,4))</f>
        <v>0.58499999999999996</v>
      </c>
    </row>
    <row r="8637" spans="9:13" x14ac:dyDescent="0.25">
      <c r="I8637" s="134">
        <f t="shared" si="329"/>
        <v>0.58600000000000041</v>
      </c>
      <c r="J8637" s="134">
        <f>IF('2-E-Communication'!$T$65="no","",ROUND($I8637,4))</f>
        <v>0.58599999999999997</v>
      </c>
      <c r="K8637" s="134">
        <f>IF('2-E-Communication'!$T$66="no","",ROUND($I8637,4))</f>
        <v>0.58599999999999997</v>
      </c>
      <c r="L8637" s="134">
        <f>IF('2-E-Communication'!$T$67="no","",ROUND($I8637,4))</f>
        <v>0.58599999999999997</v>
      </c>
      <c r="M8637" s="134">
        <f>IF('2-E-Communication'!$T$68="no","",ROUND($I8637,4))</f>
        <v>0.58599999999999997</v>
      </c>
    </row>
    <row r="8638" spans="9:13" x14ac:dyDescent="0.25">
      <c r="I8638" s="134">
        <f t="shared" si="329"/>
        <v>0.58700000000000041</v>
      </c>
      <c r="J8638" s="134">
        <f>IF('2-E-Communication'!$T$65="no","",ROUND($I8638,4))</f>
        <v>0.58699999999999997</v>
      </c>
      <c r="K8638" s="134">
        <f>IF('2-E-Communication'!$T$66="no","",ROUND($I8638,4))</f>
        <v>0.58699999999999997</v>
      </c>
      <c r="L8638" s="134">
        <f>IF('2-E-Communication'!$T$67="no","",ROUND($I8638,4))</f>
        <v>0.58699999999999997</v>
      </c>
      <c r="M8638" s="134">
        <f>IF('2-E-Communication'!$T$68="no","",ROUND($I8638,4))</f>
        <v>0.58699999999999997</v>
      </c>
    </row>
    <row r="8639" spans="9:13" x14ac:dyDescent="0.25">
      <c r="I8639" s="134">
        <f t="shared" si="329"/>
        <v>0.58800000000000041</v>
      </c>
      <c r="J8639" s="134">
        <f>IF('2-E-Communication'!$T$65="no","",ROUND($I8639,4))</f>
        <v>0.58799999999999997</v>
      </c>
      <c r="K8639" s="134">
        <f>IF('2-E-Communication'!$T$66="no","",ROUND($I8639,4))</f>
        <v>0.58799999999999997</v>
      </c>
      <c r="L8639" s="134">
        <f>IF('2-E-Communication'!$T$67="no","",ROUND($I8639,4))</f>
        <v>0.58799999999999997</v>
      </c>
      <c r="M8639" s="134">
        <f>IF('2-E-Communication'!$T$68="no","",ROUND($I8639,4))</f>
        <v>0.58799999999999997</v>
      </c>
    </row>
    <row r="8640" spans="9:13" x14ac:dyDescent="0.25">
      <c r="I8640" s="134">
        <f t="shared" si="329"/>
        <v>0.58900000000000041</v>
      </c>
      <c r="J8640" s="134">
        <f>IF('2-E-Communication'!$T$65="no","",ROUND($I8640,4))</f>
        <v>0.58899999999999997</v>
      </c>
      <c r="K8640" s="134">
        <f>IF('2-E-Communication'!$T$66="no","",ROUND($I8640,4))</f>
        <v>0.58899999999999997</v>
      </c>
      <c r="L8640" s="134">
        <f>IF('2-E-Communication'!$T$67="no","",ROUND($I8640,4))</f>
        <v>0.58899999999999997</v>
      </c>
      <c r="M8640" s="134">
        <f>IF('2-E-Communication'!$T$68="no","",ROUND($I8640,4))</f>
        <v>0.58899999999999997</v>
      </c>
    </row>
    <row r="8641" spans="9:13" x14ac:dyDescent="0.25">
      <c r="I8641" s="134">
        <f t="shared" si="329"/>
        <v>0.59000000000000041</v>
      </c>
      <c r="J8641" s="134">
        <f>IF('2-E-Communication'!$T$65="no","",ROUND($I8641,4))</f>
        <v>0.59</v>
      </c>
      <c r="K8641" s="134">
        <f>IF('2-E-Communication'!$T$66="no","",ROUND($I8641,4))</f>
        <v>0.59</v>
      </c>
      <c r="L8641" s="134">
        <f>IF('2-E-Communication'!$T$67="no","",ROUND($I8641,4))</f>
        <v>0.59</v>
      </c>
      <c r="M8641" s="134">
        <f>IF('2-E-Communication'!$T$68="no","",ROUND($I8641,4))</f>
        <v>0.59</v>
      </c>
    </row>
    <row r="8642" spans="9:13" x14ac:dyDescent="0.25">
      <c r="I8642" s="134">
        <f t="shared" si="329"/>
        <v>0.59100000000000041</v>
      </c>
      <c r="J8642" s="134">
        <f>IF('2-E-Communication'!$T$65="no","",ROUND($I8642,4))</f>
        <v>0.59099999999999997</v>
      </c>
      <c r="K8642" s="134">
        <f>IF('2-E-Communication'!$T$66="no","",ROUND($I8642,4))</f>
        <v>0.59099999999999997</v>
      </c>
      <c r="L8642" s="134">
        <f>IF('2-E-Communication'!$T$67="no","",ROUND($I8642,4))</f>
        <v>0.59099999999999997</v>
      </c>
      <c r="M8642" s="134">
        <f>IF('2-E-Communication'!$T$68="no","",ROUND($I8642,4))</f>
        <v>0.59099999999999997</v>
      </c>
    </row>
    <row r="8643" spans="9:13" x14ac:dyDescent="0.25">
      <c r="I8643" s="134">
        <f t="shared" si="329"/>
        <v>0.59200000000000041</v>
      </c>
      <c r="J8643" s="134">
        <f>IF('2-E-Communication'!$T$65="no","",ROUND($I8643,4))</f>
        <v>0.59199999999999997</v>
      </c>
      <c r="K8643" s="134">
        <f>IF('2-E-Communication'!$T$66="no","",ROUND($I8643,4))</f>
        <v>0.59199999999999997</v>
      </c>
      <c r="L8643" s="134">
        <f>IF('2-E-Communication'!$T$67="no","",ROUND($I8643,4))</f>
        <v>0.59199999999999997</v>
      </c>
      <c r="M8643" s="134">
        <f>IF('2-E-Communication'!$T$68="no","",ROUND($I8643,4))</f>
        <v>0.59199999999999997</v>
      </c>
    </row>
    <row r="8644" spans="9:13" x14ac:dyDescent="0.25">
      <c r="I8644" s="134">
        <f t="shared" si="329"/>
        <v>0.59300000000000042</v>
      </c>
      <c r="J8644" s="134">
        <f>IF('2-E-Communication'!$T$65="no","",ROUND($I8644,4))</f>
        <v>0.59299999999999997</v>
      </c>
      <c r="K8644" s="134">
        <f>IF('2-E-Communication'!$T$66="no","",ROUND($I8644,4))</f>
        <v>0.59299999999999997</v>
      </c>
      <c r="L8644" s="134">
        <f>IF('2-E-Communication'!$T$67="no","",ROUND($I8644,4))</f>
        <v>0.59299999999999997</v>
      </c>
      <c r="M8644" s="134">
        <f>IF('2-E-Communication'!$T$68="no","",ROUND($I8644,4))</f>
        <v>0.59299999999999997</v>
      </c>
    </row>
    <row r="8645" spans="9:13" x14ac:dyDescent="0.25">
      <c r="I8645" s="134">
        <f t="shared" si="329"/>
        <v>0.59400000000000042</v>
      </c>
      <c r="J8645" s="134">
        <f>IF('2-E-Communication'!$T$65="no","",ROUND($I8645,4))</f>
        <v>0.59399999999999997</v>
      </c>
      <c r="K8645" s="134">
        <f>IF('2-E-Communication'!$T$66="no","",ROUND($I8645,4))</f>
        <v>0.59399999999999997</v>
      </c>
      <c r="L8645" s="134">
        <f>IF('2-E-Communication'!$T$67="no","",ROUND($I8645,4))</f>
        <v>0.59399999999999997</v>
      </c>
      <c r="M8645" s="134">
        <f>IF('2-E-Communication'!$T$68="no","",ROUND($I8645,4))</f>
        <v>0.59399999999999997</v>
      </c>
    </row>
    <row r="8646" spans="9:13" x14ac:dyDescent="0.25">
      <c r="I8646" s="134">
        <f t="shared" si="329"/>
        <v>0.59500000000000042</v>
      </c>
      <c r="J8646" s="134">
        <f>IF('2-E-Communication'!$T$65="no","",ROUND($I8646,4))</f>
        <v>0.59499999999999997</v>
      </c>
      <c r="K8646" s="134">
        <f>IF('2-E-Communication'!$T$66="no","",ROUND($I8646,4))</f>
        <v>0.59499999999999997</v>
      </c>
      <c r="L8646" s="134">
        <f>IF('2-E-Communication'!$T$67="no","",ROUND($I8646,4))</f>
        <v>0.59499999999999997</v>
      </c>
      <c r="M8646" s="134">
        <f>IF('2-E-Communication'!$T$68="no","",ROUND($I8646,4))</f>
        <v>0.59499999999999997</v>
      </c>
    </row>
    <row r="8647" spans="9:13" x14ac:dyDescent="0.25">
      <c r="I8647" s="134">
        <f t="shared" si="329"/>
        <v>0.59600000000000042</v>
      </c>
      <c r="J8647" s="134">
        <f>IF('2-E-Communication'!$T$65="no","",ROUND($I8647,4))</f>
        <v>0.59599999999999997</v>
      </c>
      <c r="K8647" s="134">
        <f>IF('2-E-Communication'!$T$66="no","",ROUND($I8647,4))</f>
        <v>0.59599999999999997</v>
      </c>
      <c r="L8647" s="134">
        <f>IF('2-E-Communication'!$T$67="no","",ROUND($I8647,4))</f>
        <v>0.59599999999999997</v>
      </c>
      <c r="M8647" s="134">
        <f>IF('2-E-Communication'!$T$68="no","",ROUND($I8647,4))</f>
        <v>0.59599999999999997</v>
      </c>
    </row>
    <row r="8648" spans="9:13" x14ac:dyDescent="0.25">
      <c r="I8648" s="134">
        <f t="shared" si="329"/>
        <v>0.59700000000000042</v>
      </c>
      <c r="J8648" s="134">
        <f>IF('2-E-Communication'!$T$65="no","",ROUND($I8648,4))</f>
        <v>0.59699999999999998</v>
      </c>
      <c r="K8648" s="134">
        <f>IF('2-E-Communication'!$T$66="no","",ROUND($I8648,4))</f>
        <v>0.59699999999999998</v>
      </c>
      <c r="L8648" s="134">
        <f>IF('2-E-Communication'!$T$67="no","",ROUND($I8648,4))</f>
        <v>0.59699999999999998</v>
      </c>
      <c r="M8648" s="134">
        <f>IF('2-E-Communication'!$T$68="no","",ROUND($I8648,4))</f>
        <v>0.59699999999999998</v>
      </c>
    </row>
    <row r="8649" spans="9:13" x14ac:dyDescent="0.25">
      <c r="I8649" s="134">
        <f t="shared" si="329"/>
        <v>0.59800000000000042</v>
      </c>
      <c r="J8649" s="134">
        <f>IF('2-E-Communication'!$T$65="no","",ROUND($I8649,4))</f>
        <v>0.59799999999999998</v>
      </c>
      <c r="K8649" s="134">
        <f>IF('2-E-Communication'!$T$66="no","",ROUND($I8649,4))</f>
        <v>0.59799999999999998</v>
      </c>
      <c r="L8649" s="134">
        <f>IF('2-E-Communication'!$T$67="no","",ROUND($I8649,4))</f>
        <v>0.59799999999999998</v>
      </c>
      <c r="M8649" s="134">
        <f>IF('2-E-Communication'!$T$68="no","",ROUND($I8649,4))</f>
        <v>0.59799999999999998</v>
      </c>
    </row>
    <row r="8650" spans="9:13" x14ac:dyDescent="0.25">
      <c r="I8650" s="134">
        <f t="shared" si="329"/>
        <v>0.59900000000000042</v>
      </c>
      <c r="J8650" s="134">
        <f>IF('2-E-Communication'!$T$65="no","",ROUND($I8650,4))</f>
        <v>0.59899999999999998</v>
      </c>
      <c r="K8650" s="134">
        <f>IF('2-E-Communication'!$T$66="no","",ROUND($I8650,4))</f>
        <v>0.59899999999999998</v>
      </c>
      <c r="L8650" s="134">
        <f>IF('2-E-Communication'!$T$67="no","",ROUND($I8650,4))</f>
        <v>0.59899999999999998</v>
      </c>
      <c r="M8650" s="134">
        <f>IF('2-E-Communication'!$T$68="no","",ROUND($I8650,4))</f>
        <v>0.59899999999999998</v>
      </c>
    </row>
    <row r="8651" spans="9:13" x14ac:dyDescent="0.25">
      <c r="I8651" s="134">
        <f t="shared" si="329"/>
        <v>0.60000000000000042</v>
      </c>
      <c r="J8651" s="134">
        <f>IF('2-E-Communication'!$T$65="no","",ROUND($I8651,4))</f>
        <v>0.6</v>
      </c>
      <c r="K8651" s="134">
        <f>IF('2-E-Communication'!$T$66="no","",ROUND($I8651,4))</f>
        <v>0.6</v>
      </c>
      <c r="L8651" s="134">
        <f>IF('2-E-Communication'!$T$67="no","",ROUND($I8651,4))</f>
        <v>0.6</v>
      </c>
      <c r="M8651" s="134">
        <f>IF('2-E-Communication'!$T$68="no","",ROUND($I8651,4))</f>
        <v>0.6</v>
      </c>
    </row>
    <row r="8652" spans="9:13" x14ac:dyDescent="0.25">
      <c r="I8652" s="134">
        <f t="shared" si="329"/>
        <v>0.60100000000000042</v>
      </c>
      <c r="J8652" s="134">
        <f>IF('2-E-Communication'!$T$65="no","",ROUND($I8652,4))</f>
        <v>0.60099999999999998</v>
      </c>
      <c r="K8652" s="134">
        <f>IF('2-E-Communication'!$T$66="no","",ROUND($I8652,4))</f>
        <v>0.60099999999999998</v>
      </c>
      <c r="L8652" s="134">
        <f>IF('2-E-Communication'!$T$67="no","",ROUND($I8652,4))</f>
        <v>0.60099999999999998</v>
      </c>
      <c r="M8652" s="134">
        <f>IF('2-E-Communication'!$T$68="no","",ROUND($I8652,4))</f>
        <v>0.60099999999999998</v>
      </c>
    </row>
    <row r="8653" spans="9:13" x14ac:dyDescent="0.25">
      <c r="I8653" s="134">
        <f t="shared" si="329"/>
        <v>0.60200000000000042</v>
      </c>
      <c r="J8653" s="134">
        <f>IF('2-E-Communication'!$T$65="no","",ROUND($I8653,4))</f>
        <v>0.60199999999999998</v>
      </c>
      <c r="K8653" s="134">
        <f>IF('2-E-Communication'!$T$66="no","",ROUND($I8653,4))</f>
        <v>0.60199999999999998</v>
      </c>
      <c r="L8653" s="134">
        <f>IF('2-E-Communication'!$T$67="no","",ROUND($I8653,4))</f>
        <v>0.60199999999999998</v>
      </c>
      <c r="M8653" s="134">
        <f>IF('2-E-Communication'!$T$68="no","",ROUND($I8653,4))</f>
        <v>0.60199999999999998</v>
      </c>
    </row>
    <row r="8654" spans="9:13" x14ac:dyDescent="0.25">
      <c r="I8654" s="134">
        <f t="shared" si="329"/>
        <v>0.60300000000000042</v>
      </c>
      <c r="J8654" s="134">
        <f>IF('2-E-Communication'!$T$65="no","",ROUND($I8654,4))</f>
        <v>0.60299999999999998</v>
      </c>
      <c r="K8654" s="134">
        <f>IF('2-E-Communication'!$T$66="no","",ROUND($I8654,4))</f>
        <v>0.60299999999999998</v>
      </c>
      <c r="L8654" s="134">
        <f>IF('2-E-Communication'!$T$67="no","",ROUND($I8654,4))</f>
        <v>0.60299999999999998</v>
      </c>
      <c r="M8654" s="134">
        <f>IF('2-E-Communication'!$T$68="no","",ROUND($I8654,4))</f>
        <v>0.60299999999999998</v>
      </c>
    </row>
    <row r="8655" spans="9:13" x14ac:dyDescent="0.25">
      <c r="I8655" s="134">
        <f t="shared" si="329"/>
        <v>0.60400000000000043</v>
      </c>
      <c r="J8655" s="134">
        <f>IF('2-E-Communication'!$T$65="no","",ROUND($I8655,4))</f>
        <v>0.60399999999999998</v>
      </c>
      <c r="K8655" s="134">
        <f>IF('2-E-Communication'!$T$66="no","",ROUND($I8655,4))</f>
        <v>0.60399999999999998</v>
      </c>
      <c r="L8655" s="134">
        <f>IF('2-E-Communication'!$T$67="no","",ROUND($I8655,4))</f>
        <v>0.60399999999999998</v>
      </c>
      <c r="M8655" s="134">
        <f>IF('2-E-Communication'!$T$68="no","",ROUND($I8655,4))</f>
        <v>0.60399999999999998</v>
      </c>
    </row>
    <row r="8656" spans="9:13" x14ac:dyDescent="0.25">
      <c r="I8656" s="134">
        <f t="shared" si="329"/>
        <v>0.60500000000000043</v>
      </c>
      <c r="J8656" s="134">
        <f>IF('2-E-Communication'!$T$65="no","",ROUND($I8656,4))</f>
        <v>0.60499999999999998</v>
      </c>
      <c r="K8656" s="134">
        <f>IF('2-E-Communication'!$T$66="no","",ROUND($I8656,4))</f>
        <v>0.60499999999999998</v>
      </c>
      <c r="L8656" s="134">
        <f>IF('2-E-Communication'!$T$67="no","",ROUND($I8656,4))</f>
        <v>0.60499999999999998</v>
      </c>
      <c r="M8656" s="134">
        <f>IF('2-E-Communication'!$T$68="no","",ROUND($I8656,4))</f>
        <v>0.60499999999999998</v>
      </c>
    </row>
    <row r="8657" spans="9:13" x14ac:dyDescent="0.25">
      <c r="I8657" s="134">
        <f t="shared" si="329"/>
        <v>0.60600000000000043</v>
      </c>
      <c r="J8657" s="134">
        <f>IF('2-E-Communication'!$T$65="no","",ROUND($I8657,4))</f>
        <v>0.60599999999999998</v>
      </c>
      <c r="K8657" s="134">
        <f>IF('2-E-Communication'!$T$66="no","",ROUND($I8657,4))</f>
        <v>0.60599999999999998</v>
      </c>
      <c r="L8657" s="134">
        <f>IF('2-E-Communication'!$T$67="no","",ROUND($I8657,4))</f>
        <v>0.60599999999999998</v>
      </c>
      <c r="M8657" s="134">
        <f>IF('2-E-Communication'!$T$68="no","",ROUND($I8657,4))</f>
        <v>0.60599999999999998</v>
      </c>
    </row>
    <row r="8658" spans="9:13" x14ac:dyDescent="0.25">
      <c r="I8658" s="134">
        <f t="shared" si="329"/>
        <v>0.60700000000000043</v>
      </c>
      <c r="J8658" s="134">
        <f>IF('2-E-Communication'!$T$65="no","",ROUND($I8658,4))</f>
        <v>0.60699999999999998</v>
      </c>
      <c r="K8658" s="134">
        <f>IF('2-E-Communication'!$T$66="no","",ROUND($I8658,4))</f>
        <v>0.60699999999999998</v>
      </c>
      <c r="L8658" s="134">
        <f>IF('2-E-Communication'!$T$67="no","",ROUND($I8658,4))</f>
        <v>0.60699999999999998</v>
      </c>
      <c r="M8658" s="134">
        <f>IF('2-E-Communication'!$T$68="no","",ROUND($I8658,4))</f>
        <v>0.60699999999999998</v>
      </c>
    </row>
    <row r="8659" spans="9:13" x14ac:dyDescent="0.25">
      <c r="I8659" s="134">
        <f t="shared" si="329"/>
        <v>0.60800000000000043</v>
      </c>
      <c r="J8659" s="134">
        <f>IF('2-E-Communication'!$T$65="no","",ROUND($I8659,4))</f>
        <v>0.60799999999999998</v>
      </c>
      <c r="K8659" s="134">
        <f>IF('2-E-Communication'!$T$66="no","",ROUND($I8659,4))</f>
        <v>0.60799999999999998</v>
      </c>
      <c r="L8659" s="134">
        <f>IF('2-E-Communication'!$T$67="no","",ROUND($I8659,4))</f>
        <v>0.60799999999999998</v>
      </c>
      <c r="M8659" s="134">
        <f>IF('2-E-Communication'!$T$68="no","",ROUND($I8659,4))</f>
        <v>0.60799999999999998</v>
      </c>
    </row>
    <row r="8660" spans="9:13" x14ac:dyDescent="0.25">
      <c r="I8660" s="134">
        <f t="shared" si="329"/>
        <v>0.60900000000000043</v>
      </c>
      <c r="J8660" s="134">
        <f>IF('2-E-Communication'!$T$65="no","",ROUND($I8660,4))</f>
        <v>0.60899999999999999</v>
      </c>
      <c r="K8660" s="134">
        <f>IF('2-E-Communication'!$T$66="no","",ROUND($I8660,4))</f>
        <v>0.60899999999999999</v>
      </c>
      <c r="L8660" s="134">
        <f>IF('2-E-Communication'!$T$67="no","",ROUND($I8660,4))</f>
        <v>0.60899999999999999</v>
      </c>
      <c r="M8660" s="134">
        <f>IF('2-E-Communication'!$T$68="no","",ROUND($I8660,4))</f>
        <v>0.60899999999999999</v>
      </c>
    </row>
    <row r="8661" spans="9:13" x14ac:dyDescent="0.25">
      <c r="I8661" s="134">
        <f t="shared" si="329"/>
        <v>0.61000000000000043</v>
      </c>
      <c r="J8661" s="134">
        <f>IF('2-E-Communication'!$T$65="no","",ROUND($I8661,4))</f>
        <v>0.61</v>
      </c>
      <c r="K8661" s="134">
        <f>IF('2-E-Communication'!$T$66="no","",ROUND($I8661,4))</f>
        <v>0.61</v>
      </c>
      <c r="L8661" s="134">
        <f>IF('2-E-Communication'!$T$67="no","",ROUND($I8661,4))</f>
        <v>0.61</v>
      </c>
      <c r="M8661" s="134">
        <f>IF('2-E-Communication'!$T$68="no","",ROUND($I8661,4))</f>
        <v>0.61</v>
      </c>
    </row>
    <row r="8662" spans="9:13" x14ac:dyDescent="0.25">
      <c r="I8662" s="134">
        <f t="shared" si="329"/>
        <v>0.61100000000000043</v>
      </c>
      <c r="J8662" s="134">
        <f>IF('2-E-Communication'!$T$65="no","",ROUND($I8662,4))</f>
        <v>0.61099999999999999</v>
      </c>
      <c r="K8662" s="134">
        <f>IF('2-E-Communication'!$T$66="no","",ROUND($I8662,4))</f>
        <v>0.61099999999999999</v>
      </c>
      <c r="L8662" s="134">
        <f>IF('2-E-Communication'!$T$67="no","",ROUND($I8662,4))</f>
        <v>0.61099999999999999</v>
      </c>
      <c r="M8662" s="134">
        <f>IF('2-E-Communication'!$T$68="no","",ROUND($I8662,4))</f>
        <v>0.61099999999999999</v>
      </c>
    </row>
    <row r="8663" spans="9:13" x14ac:dyDescent="0.25">
      <c r="I8663" s="134">
        <f t="shared" si="329"/>
        <v>0.61200000000000043</v>
      </c>
      <c r="J8663" s="134">
        <f>IF('2-E-Communication'!$T$65="no","",ROUND($I8663,4))</f>
        <v>0.61199999999999999</v>
      </c>
      <c r="K8663" s="134">
        <f>IF('2-E-Communication'!$T$66="no","",ROUND($I8663,4))</f>
        <v>0.61199999999999999</v>
      </c>
      <c r="L8663" s="134">
        <f>IF('2-E-Communication'!$T$67="no","",ROUND($I8663,4))</f>
        <v>0.61199999999999999</v>
      </c>
      <c r="M8663" s="134">
        <f>IF('2-E-Communication'!$T$68="no","",ROUND($I8663,4))</f>
        <v>0.61199999999999999</v>
      </c>
    </row>
    <row r="8664" spans="9:13" x14ac:dyDescent="0.25">
      <c r="I8664" s="134">
        <f t="shared" si="329"/>
        <v>0.61300000000000043</v>
      </c>
      <c r="J8664" s="134">
        <f>IF('2-E-Communication'!$T$65="no","",ROUND($I8664,4))</f>
        <v>0.61299999999999999</v>
      </c>
      <c r="K8664" s="134">
        <f>IF('2-E-Communication'!$T$66="no","",ROUND($I8664,4))</f>
        <v>0.61299999999999999</v>
      </c>
      <c r="L8664" s="134">
        <f>IF('2-E-Communication'!$T$67="no","",ROUND($I8664,4))</f>
        <v>0.61299999999999999</v>
      </c>
      <c r="M8664" s="134">
        <f>IF('2-E-Communication'!$T$68="no","",ROUND($I8664,4))</f>
        <v>0.61299999999999999</v>
      </c>
    </row>
    <row r="8665" spans="9:13" x14ac:dyDescent="0.25">
      <c r="I8665" s="134">
        <f t="shared" si="329"/>
        <v>0.61400000000000043</v>
      </c>
      <c r="J8665" s="134">
        <f>IF('2-E-Communication'!$T$65="no","",ROUND($I8665,4))</f>
        <v>0.61399999999999999</v>
      </c>
      <c r="K8665" s="134">
        <f>IF('2-E-Communication'!$T$66="no","",ROUND($I8665,4))</f>
        <v>0.61399999999999999</v>
      </c>
      <c r="L8665" s="134">
        <f>IF('2-E-Communication'!$T$67="no","",ROUND($I8665,4))</f>
        <v>0.61399999999999999</v>
      </c>
      <c r="M8665" s="134">
        <f>IF('2-E-Communication'!$T$68="no","",ROUND($I8665,4))</f>
        <v>0.61399999999999999</v>
      </c>
    </row>
    <row r="8666" spans="9:13" x14ac:dyDescent="0.25">
      <c r="I8666" s="134">
        <f t="shared" si="329"/>
        <v>0.61500000000000044</v>
      </c>
      <c r="J8666" s="134">
        <f>IF('2-E-Communication'!$T$65="no","",ROUND($I8666,4))</f>
        <v>0.61499999999999999</v>
      </c>
      <c r="K8666" s="134">
        <f>IF('2-E-Communication'!$T$66="no","",ROUND($I8666,4))</f>
        <v>0.61499999999999999</v>
      </c>
      <c r="L8666" s="134">
        <f>IF('2-E-Communication'!$T$67="no","",ROUND($I8666,4))</f>
        <v>0.61499999999999999</v>
      </c>
      <c r="M8666" s="134">
        <f>IF('2-E-Communication'!$T$68="no","",ROUND($I8666,4))</f>
        <v>0.61499999999999999</v>
      </c>
    </row>
    <row r="8667" spans="9:13" x14ac:dyDescent="0.25">
      <c r="I8667" s="134">
        <f t="shared" si="329"/>
        <v>0.61600000000000044</v>
      </c>
      <c r="J8667" s="134">
        <f>IF('2-E-Communication'!$T$65="no","",ROUND($I8667,4))</f>
        <v>0.61599999999999999</v>
      </c>
      <c r="K8667" s="134">
        <f>IF('2-E-Communication'!$T$66="no","",ROUND($I8667,4))</f>
        <v>0.61599999999999999</v>
      </c>
      <c r="L8667" s="134">
        <f>IF('2-E-Communication'!$T$67="no","",ROUND($I8667,4))</f>
        <v>0.61599999999999999</v>
      </c>
      <c r="M8667" s="134">
        <f>IF('2-E-Communication'!$T$68="no","",ROUND($I8667,4))</f>
        <v>0.61599999999999999</v>
      </c>
    </row>
    <row r="8668" spans="9:13" x14ac:dyDescent="0.25">
      <c r="I8668" s="134">
        <f t="shared" si="329"/>
        <v>0.61700000000000044</v>
      </c>
      <c r="J8668" s="134">
        <f>IF('2-E-Communication'!$T$65="no","",ROUND($I8668,4))</f>
        <v>0.61699999999999999</v>
      </c>
      <c r="K8668" s="134">
        <f>IF('2-E-Communication'!$T$66="no","",ROUND($I8668,4))</f>
        <v>0.61699999999999999</v>
      </c>
      <c r="L8668" s="134">
        <f>IF('2-E-Communication'!$T$67="no","",ROUND($I8668,4))</f>
        <v>0.61699999999999999</v>
      </c>
      <c r="M8668" s="134">
        <f>IF('2-E-Communication'!$T$68="no","",ROUND($I8668,4))</f>
        <v>0.61699999999999999</v>
      </c>
    </row>
    <row r="8669" spans="9:13" x14ac:dyDescent="0.25">
      <c r="I8669" s="134">
        <f t="shared" si="329"/>
        <v>0.61800000000000044</v>
      </c>
      <c r="J8669" s="134">
        <f>IF('2-E-Communication'!$T$65="no","",ROUND($I8669,4))</f>
        <v>0.61799999999999999</v>
      </c>
      <c r="K8669" s="134">
        <f>IF('2-E-Communication'!$T$66="no","",ROUND($I8669,4))</f>
        <v>0.61799999999999999</v>
      </c>
      <c r="L8669" s="134">
        <f>IF('2-E-Communication'!$T$67="no","",ROUND($I8669,4))</f>
        <v>0.61799999999999999</v>
      </c>
      <c r="M8669" s="134">
        <f>IF('2-E-Communication'!$T$68="no","",ROUND($I8669,4))</f>
        <v>0.61799999999999999</v>
      </c>
    </row>
    <row r="8670" spans="9:13" x14ac:dyDescent="0.25">
      <c r="I8670" s="134">
        <f t="shared" si="329"/>
        <v>0.61900000000000044</v>
      </c>
      <c r="J8670" s="134">
        <f>IF('2-E-Communication'!$T$65="no","",ROUND($I8670,4))</f>
        <v>0.61899999999999999</v>
      </c>
      <c r="K8670" s="134">
        <f>IF('2-E-Communication'!$T$66="no","",ROUND($I8670,4))</f>
        <v>0.61899999999999999</v>
      </c>
      <c r="L8670" s="134">
        <f>IF('2-E-Communication'!$T$67="no","",ROUND($I8670,4))</f>
        <v>0.61899999999999999</v>
      </c>
      <c r="M8670" s="134">
        <f>IF('2-E-Communication'!$T$68="no","",ROUND($I8670,4))</f>
        <v>0.61899999999999999</v>
      </c>
    </row>
    <row r="8671" spans="9:13" x14ac:dyDescent="0.25">
      <c r="I8671" s="134">
        <f t="shared" si="329"/>
        <v>0.62000000000000044</v>
      </c>
      <c r="J8671" s="134">
        <f>IF('2-E-Communication'!$T$65="no","",ROUND($I8671,4))</f>
        <v>0.62</v>
      </c>
      <c r="K8671" s="134">
        <f>IF('2-E-Communication'!$T$66="no","",ROUND($I8671,4))</f>
        <v>0.62</v>
      </c>
      <c r="L8671" s="134">
        <f>IF('2-E-Communication'!$T$67="no","",ROUND($I8671,4))</f>
        <v>0.62</v>
      </c>
      <c r="M8671" s="134">
        <f>IF('2-E-Communication'!$T$68="no","",ROUND($I8671,4))</f>
        <v>0.62</v>
      </c>
    </row>
    <row r="8672" spans="9:13" x14ac:dyDescent="0.25">
      <c r="I8672" s="134">
        <f t="shared" si="329"/>
        <v>0.62100000000000044</v>
      </c>
      <c r="J8672" s="134">
        <f>IF('2-E-Communication'!$T$65="no","",ROUND($I8672,4))</f>
        <v>0.621</v>
      </c>
      <c r="K8672" s="134">
        <f>IF('2-E-Communication'!$T$66="no","",ROUND($I8672,4))</f>
        <v>0.621</v>
      </c>
      <c r="L8672" s="134">
        <f>IF('2-E-Communication'!$T$67="no","",ROUND($I8672,4))</f>
        <v>0.621</v>
      </c>
      <c r="M8672" s="134">
        <f>IF('2-E-Communication'!$T$68="no","",ROUND($I8672,4))</f>
        <v>0.621</v>
      </c>
    </row>
    <row r="8673" spans="9:13" x14ac:dyDescent="0.25">
      <c r="I8673" s="134">
        <f t="shared" si="329"/>
        <v>0.62200000000000044</v>
      </c>
      <c r="J8673" s="134">
        <f>IF('2-E-Communication'!$T$65="no","",ROUND($I8673,4))</f>
        <v>0.622</v>
      </c>
      <c r="K8673" s="134">
        <f>IF('2-E-Communication'!$T$66="no","",ROUND($I8673,4))</f>
        <v>0.622</v>
      </c>
      <c r="L8673" s="134">
        <f>IF('2-E-Communication'!$T$67="no","",ROUND($I8673,4))</f>
        <v>0.622</v>
      </c>
      <c r="M8673" s="134">
        <f>IF('2-E-Communication'!$T$68="no","",ROUND($I8673,4))</f>
        <v>0.622</v>
      </c>
    </row>
    <row r="8674" spans="9:13" x14ac:dyDescent="0.25">
      <c r="I8674" s="134">
        <f t="shared" si="329"/>
        <v>0.62300000000000044</v>
      </c>
      <c r="J8674" s="134">
        <f>IF('2-E-Communication'!$T$65="no","",ROUND($I8674,4))</f>
        <v>0.623</v>
      </c>
      <c r="K8674" s="134">
        <f>IF('2-E-Communication'!$T$66="no","",ROUND($I8674,4))</f>
        <v>0.623</v>
      </c>
      <c r="L8674" s="134">
        <f>IF('2-E-Communication'!$T$67="no","",ROUND($I8674,4))</f>
        <v>0.623</v>
      </c>
      <c r="M8674" s="134">
        <f>IF('2-E-Communication'!$T$68="no","",ROUND($I8674,4))</f>
        <v>0.623</v>
      </c>
    </row>
    <row r="8675" spans="9:13" x14ac:dyDescent="0.25">
      <c r="I8675" s="134">
        <f t="shared" si="329"/>
        <v>0.62400000000000044</v>
      </c>
      <c r="J8675" s="134">
        <f>IF('2-E-Communication'!$T$65="no","",ROUND($I8675,4))</f>
        <v>0.624</v>
      </c>
      <c r="K8675" s="134">
        <f>IF('2-E-Communication'!$T$66="no","",ROUND($I8675,4))</f>
        <v>0.624</v>
      </c>
      <c r="L8675" s="134">
        <f>IF('2-E-Communication'!$T$67="no","",ROUND($I8675,4))</f>
        <v>0.624</v>
      </c>
      <c r="M8675" s="134">
        <f>IF('2-E-Communication'!$T$68="no","",ROUND($I8675,4))</f>
        <v>0.624</v>
      </c>
    </row>
    <row r="8676" spans="9:13" x14ac:dyDescent="0.25">
      <c r="I8676" s="134">
        <f t="shared" si="329"/>
        <v>0.62500000000000044</v>
      </c>
      <c r="J8676" s="134">
        <f>IF('2-E-Communication'!$T$65="no","",ROUND($I8676,4))</f>
        <v>0.625</v>
      </c>
      <c r="K8676" s="134">
        <f>IF('2-E-Communication'!$T$66="no","",ROUND($I8676,4))</f>
        <v>0.625</v>
      </c>
      <c r="L8676" s="134">
        <f>IF('2-E-Communication'!$T$67="no","",ROUND($I8676,4))</f>
        <v>0.625</v>
      </c>
      <c r="M8676" s="134">
        <f>IF('2-E-Communication'!$T$68="no","",ROUND($I8676,4))</f>
        <v>0.625</v>
      </c>
    </row>
    <row r="8677" spans="9:13" x14ac:dyDescent="0.25">
      <c r="I8677" s="134">
        <f t="shared" si="329"/>
        <v>0.62600000000000044</v>
      </c>
      <c r="J8677" s="134">
        <f>IF('2-E-Communication'!$T$65="no","",ROUND($I8677,4))</f>
        <v>0.626</v>
      </c>
      <c r="K8677" s="134">
        <f>IF('2-E-Communication'!$T$66="no","",ROUND($I8677,4))</f>
        <v>0.626</v>
      </c>
      <c r="L8677" s="134">
        <f>IF('2-E-Communication'!$T$67="no","",ROUND($I8677,4))</f>
        <v>0.626</v>
      </c>
      <c r="M8677" s="134">
        <f>IF('2-E-Communication'!$T$68="no","",ROUND($I8677,4))</f>
        <v>0.626</v>
      </c>
    </row>
    <row r="8678" spans="9:13" x14ac:dyDescent="0.25">
      <c r="I8678" s="134">
        <f t="shared" si="329"/>
        <v>0.62700000000000045</v>
      </c>
      <c r="J8678" s="134">
        <f>IF('2-E-Communication'!$T$65="no","",ROUND($I8678,4))</f>
        <v>0.627</v>
      </c>
      <c r="K8678" s="134">
        <f>IF('2-E-Communication'!$T$66="no","",ROUND($I8678,4))</f>
        <v>0.627</v>
      </c>
      <c r="L8678" s="134">
        <f>IF('2-E-Communication'!$T$67="no","",ROUND($I8678,4))</f>
        <v>0.627</v>
      </c>
      <c r="M8678" s="134">
        <f>IF('2-E-Communication'!$T$68="no","",ROUND($I8678,4))</f>
        <v>0.627</v>
      </c>
    </row>
    <row r="8679" spans="9:13" x14ac:dyDescent="0.25">
      <c r="I8679" s="134">
        <f t="shared" si="329"/>
        <v>0.62800000000000045</v>
      </c>
      <c r="J8679" s="134">
        <f>IF('2-E-Communication'!$T$65="no","",ROUND($I8679,4))</f>
        <v>0.628</v>
      </c>
      <c r="K8679" s="134">
        <f>IF('2-E-Communication'!$T$66="no","",ROUND($I8679,4))</f>
        <v>0.628</v>
      </c>
      <c r="L8679" s="134">
        <f>IF('2-E-Communication'!$T$67="no","",ROUND($I8679,4))</f>
        <v>0.628</v>
      </c>
      <c r="M8679" s="134">
        <f>IF('2-E-Communication'!$T$68="no","",ROUND($I8679,4))</f>
        <v>0.628</v>
      </c>
    </row>
    <row r="8680" spans="9:13" x14ac:dyDescent="0.25">
      <c r="I8680" s="134">
        <f t="shared" si="329"/>
        <v>0.62900000000000045</v>
      </c>
      <c r="J8680" s="134">
        <f>IF('2-E-Communication'!$T$65="no","",ROUND($I8680,4))</f>
        <v>0.629</v>
      </c>
      <c r="K8680" s="134">
        <f>IF('2-E-Communication'!$T$66="no","",ROUND($I8680,4))</f>
        <v>0.629</v>
      </c>
      <c r="L8680" s="134">
        <f>IF('2-E-Communication'!$T$67="no","",ROUND($I8680,4))</f>
        <v>0.629</v>
      </c>
      <c r="M8680" s="134">
        <f>IF('2-E-Communication'!$T$68="no","",ROUND($I8680,4))</f>
        <v>0.629</v>
      </c>
    </row>
    <row r="8681" spans="9:13" x14ac:dyDescent="0.25">
      <c r="I8681" s="134">
        <f t="shared" si="329"/>
        <v>0.63000000000000045</v>
      </c>
      <c r="J8681" s="134">
        <f>IF('2-E-Communication'!$T$65="no","",ROUND($I8681,4))</f>
        <v>0.63</v>
      </c>
      <c r="K8681" s="134">
        <f>IF('2-E-Communication'!$T$66="no","",ROUND($I8681,4))</f>
        <v>0.63</v>
      </c>
      <c r="L8681" s="134">
        <f>IF('2-E-Communication'!$T$67="no","",ROUND($I8681,4))</f>
        <v>0.63</v>
      </c>
      <c r="M8681" s="134">
        <f>IF('2-E-Communication'!$T$68="no","",ROUND($I8681,4))</f>
        <v>0.63</v>
      </c>
    </row>
    <row r="8682" spans="9:13" x14ac:dyDescent="0.25">
      <c r="I8682" s="134">
        <f t="shared" si="329"/>
        <v>0.63100000000000045</v>
      </c>
      <c r="J8682" s="134">
        <f>IF('2-E-Communication'!$T$65="no","",ROUND($I8682,4))</f>
        <v>0.63100000000000001</v>
      </c>
      <c r="K8682" s="134">
        <f>IF('2-E-Communication'!$T$66="no","",ROUND($I8682,4))</f>
        <v>0.63100000000000001</v>
      </c>
      <c r="L8682" s="134">
        <f>IF('2-E-Communication'!$T$67="no","",ROUND($I8682,4))</f>
        <v>0.63100000000000001</v>
      </c>
      <c r="M8682" s="134">
        <f>IF('2-E-Communication'!$T$68="no","",ROUND($I8682,4))</f>
        <v>0.63100000000000001</v>
      </c>
    </row>
    <row r="8683" spans="9:13" x14ac:dyDescent="0.25">
      <c r="I8683" s="134">
        <f t="shared" si="329"/>
        <v>0.63200000000000045</v>
      </c>
      <c r="J8683" s="134">
        <f>IF('2-E-Communication'!$T$65="no","",ROUND($I8683,4))</f>
        <v>0.63200000000000001</v>
      </c>
      <c r="K8683" s="134">
        <f>IF('2-E-Communication'!$T$66="no","",ROUND($I8683,4))</f>
        <v>0.63200000000000001</v>
      </c>
      <c r="L8683" s="134">
        <f>IF('2-E-Communication'!$T$67="no","",ROUND($I8683,4))</f>
        <v>0.63200000000000001</v>
      </c>
      <c r="M8683" s="134">
        <f>IF('2-E-Communication'!$T$68="no","",ROUND($I8683,4))</f>
        <v>0.63200000000000001</v>
      </c>
    </row>
    <row r="8684" spans="9:13" x14ac:dyDescent="0.25">
      <c r="I8684" s="134">
        <f t="shared" ref="I8684:I8747" si="330">I8683+0.001</f>
        <v>0.63300000000000045</v>
      </c>
      <c r="J8684" s="134">
        <f>IF('2-E-Communication'!$T$65="no","",ROUND($I8684,4))</f>
        <v>0.63300000000000001</v>
      </c>
      <c r="K8684" s="134">
        <f>IF('2-E-Communication'!$T$66="no","",ROUND($I8684,4))</f>
        <v>0.63300000000000001</v>
      </c>
      <c r="L8684" s="134">
        <f>IF('2-E-Communication'!$T$67="no","",ROUND($I8684,4))</f>
        <v>0.63300000000000001</v>
      </c>
      <c r="M8684" s="134">
        <f>IF('2-E-Communication'!$T$68="no","",ROUND($I8684,4))</f>
        <v>0.63300000000000001</v>
      </c>
    </row>
    <row r="8685" spans="9:13" x14ac:dyDescent="0.25">
      <c r="I8685" s="134">
        <f t="shared" si="330"/>
        <v>0.63400000000000045</v>
      </c>
      <c r="J8685" s="134">
        <f>IF('2-E-Communication'!$T$65="no","",ROUND($I8685,4))</f>
        <v>0.63400000000000001</v>
      </c>
      <c r="K8685" s="134">
        <f>IF('2-E-Communication'!$T$66="no","",ROUND($I8685,4))</f>
        <v>0.63400000000000001</v>
      </c>
      <c r="L8685" s="134">
        <f>IF('2-E-Communication'!$T$67="no","",ROUND($I8685,4))</f>
        <v>0.63400000000000001</v>
      </c>
      <c r="M8685" s="134">
        <f>IF('2-E-Communication'!$T$68="no","",ROUND($I8685,4))</f>
        <v>0.63400000000000001</v>
      </c>
    </row>
    <row r="8686" spans="9:13" x14ac:dyDescent="0.25">
      <c r="I8686" s="134">
        <f t="shared" si="330"/>
        <v>0.63500000000000045</v>
      </c>
      <c r="J8686" s="134">
        <f>IF('2-E-Communication'!$T$65="no","",ROUND($I8686,4))</f>
        <v>0.63500000000000001</v>
      </c>
      <c r="K8686" s="134">
        <f>IF('2-E-Communication'!$T$66="no","",ROUND($I8686,4))</f>
        <v>0.63500000000000001</v>
      </c>
      <c r="L8686" s="134">
        <f>IF('2-E-Communication'!$T$67="no","",ROUND($I8686,4))</f>
        <v>0.63500000000000001</v>
      </c>
      <c r="M8686" s="134">
        <f>IF('2-E-Communication'!$T$68="no","",ROUND($I8686,4))</f>
        <v>0.63500000000000001</v>
      </c>
    </row>
    <row r="8687" spans="9:13" x14ac:dyDescent="0.25">
      <c r="I8687" s="134">
        <f t="shared" si="330"/>
        <v>0.63600000000000045</v>
      </c>
      <c r="J8687" s="134">
        <f>IF('2-E-Communication'!$T$65="no","",ROUND($I8687,4))</f>
        <v>0.63600000000000001</v>
      </c>
      <c r="K8687" s="134">
        <f>IF('2-E-Communication'!$T$66="no","",ROUND($I8687,4))</f>
        <v>0.63600000000000001</v>
      </c>
      <c r="L8687" s="134">
        <f>IF('2-E-Communication'!$T$67="no","",ROUND($I8687,4))</f>
        <v>0.63600000000000001</v>
      </c>
      <c r="M8687" s="134">
        <f>IF('2-E-Communication'!$T$68="no","",ROUND($I8687,4))</f>
        <v>0.63600000000000001</v>
      </c>
    </row>
    <row r="8688" spans="9:13" x14ac:dyDescent="0.25">
      <c r="I8688" s="134">
        <f t="shared" si="330"/>
        <v>0.63700000000000045</v>
      </c>
      <c r="J8688" s="134">
        <f>IF('2-E-Communication'!$T$65="no","",ROUND($I8688,4))</f>
        <v>0.63700000000000001</v>
      </c>
      <c r="K8688" s="134">
        <f>IF('2-E-Communication'!$T$66="no","",ROUND($I8688,4))</f>
        <v>0.63700000000000001</v>
      </c>
      <c r="L8688" s="134">
        <f>IF('2-E-Communication'!$T$67="no","",ROUND($I8688,4))</f>
        <v>0.63700000000000001</v>
      </c>
      <c r="M8688" s="134">
        <f>IF('2-E-Communication'!$T$68="no","",ROUND($I8688,4))</f>
        <v>0.63700000000000001</v>
      </c>
    </row>
    <row r="8689" spans="9:13" x14ac:dyDescent="0.25">
      <c r="I8689" s="134">
        <f t="shared" si="330"/>
        <v>0.63800000000000046</v>
      </c>
      <c r="J8689" s="134">
        <f>IF('2-E-Communication'!$T$65="no","",ROUND($I8689,4))</f>
        <v>0.63800000000000001</v>
      </c>
      <c r="K8689" s="134">
        <f>IF('2-E-Communication'!$T$66="no","",ROUND($I8689,4))</f>
        <v>0.63800000000000001</v>
      </c>
      <c r="L8689" s="134">
        <f>IF('2-E-Communication'!$T$67="no","",ROUND($I8689,4))</f>
        <v>0.63800000000000001</v>
      </c>
      <c r="M8689" s="134">
        <f>IF('2-E-Communication'!$T$68="no","",ROUND($I8689,4))</f>
        <v>0.63800000000000001</v>
      </c>
    </row>
    <row r="8690" spans="9:13" x14ac:dyDescent="0.25">
      <c r="I8690" s="134">
        <f t="shared" si="330"/>
        <v>0.63900000000000046</v>
      </c>
      <c r="J8690" s="134">
        <f>IF('2-E-Communication'!$T$65="no","",ROUND($I8690,4))</f>
        <v>0.63900000000000001</v>
      </c>
      <c r="K8690" s="134">
        <f>IF('2-E-Communication'!$T$66="no","",ROUND($I8690,4))</f>
        <v>0.63900000000000001</v>
      </c>
      <c r="L8690" s="134">
        <f>IF('2-E-Communication'!$T$67="no","",ROUND($I8690,4))</f>
        <v>0.63900000000000001</v>
      </c>
      <c r="M8690" s="134">
        <f>IF('2-E-Communication'!$T$68="no","",ROUND($I8690,4))</f>
        <v>0.63900000000000001</v>
      </c>
    </row>
    <row r="8691" spans="9:13" x14ac:dyDescent="0.25">
      <c r="I8691" s="134">
        <f t="shared" si="330"/>
        <v>0.64000000000000046</v>
      </c>
      <c r="J8691" s="134">
        <f>IF('2-E-Communication'!$T$65="no","",ROUND($I8691,4))</f>
        <v>0.64</v>
      </c>
      <c r="K8691" s="134">
        <f>IF('2-E-Communication'!$T$66="no","",ROUND($I8691,4))</f>
        <v>0.64</v>
      </c>
      <c r="L8691" s="134">
        <f>IF('2-E-Communication'!$T$67="no","",ROUND($I8691,4))</f>
        <v>0.64</v>
      </c>
      <c r="M8691" s="134">
        <f>IF('2-E-Communication'!$T$68="no","",ROUND($I8691,4))</f>
        <v>0.64</v>
      </c>
    </row>
    <row r="8692" spans="9:13" x14ac:dyDescent="0.25">
      <c r="I8692" s="134">
        <f t="shared" si="330"/>
        <v>0.64100000000000046</v>
      </c>
      <c r="J8692" s="134">
        <f>IF('2-E-Communication'!$T$65="no","",ROUND($I8692,4))</f>
        <v>0.64100000000000001</v>
      </c>
      <c r="K8692" s="134">
        <f>IF('2-E-Communication'!$T$66="no","",ROUND($I8692,4))</f>
        <v>0.64100000000000001</v>
      </c>
      <c r="L8692" s="134">
        <f>IF('2-E-Communication'!$T$67="no","",ROUND($I8692,4))</f>
        <v>0.64100000000000001</v>
      </c>
      <c r="M8692" s="134">
        <f>IF('2-E-Communication'!$T$68="no","",ROUND($I8692,4))</f>
        <v>0.64100000000000001</v>
      </c>
    </row>
    <row r="8693" spans="9:13" x14ac:dyDescent="0.25">
      <c r="I8693" s="134">
        <f t="shared" si="330"/>
        <v>0.64200000000000046</v>
      </c>
      <c r="J8693" s="134">
        <f>IF('2-E-Communication'!$T$65="no","",ROUND($I8693,4))</f>
        <v>0.64200000000000002</v>
      </c>
      <c r="K8693" s="134">
        <f>IF('2-E-Communication'!$T$66="no","",ROUND($I8693,4))</f>
        <v>0.64200000000000002</v>
      </c>
      <c r="L8693" s="134">
        <f>IF('2-E-Communication'!$T$67="no","",ROUND($I8693,4))</f>
        <v>0.64200000000000002</v>
      </c>
      <c r="M8693" s="134">
        <f>IF('2-E-Communication'!$T$68="no","",ROUND($I8693,4))</f>
        <v>0.64200000000000002</v>
      </c>
    </row>
    <row r="8694" spans="9:13" x14ac:dyDescent="0.25">
      <c r="I8694" s="134">
        <f t="shared" si="330"/>
        <v>0.64300000000000046</v>
      </c>
      <c r="J8694" s="134">
        <f>IF('2-E-Communication'!$T$65="no","",ROUND($I8694,4))</f>
        <v>0.64300000000000002</v>
      </c>
      <c r="K8694" s="134">
        <f>IF('2-E-Communication'!$T$66="no","",ROUND($I8694,4))</f>
        <v>0.64300000000000002</v>
      </c>
      <c r="L8694" s="134">
        <f>IF('2-E-Communication'!$T$67="no","",ROUND($I8694,4))</f>
        <v>0.64300000000000002</v>
      </c>
      <c r="M8694" s="134">
        <f>IF('2-E-Communication'!$T$68="no","",ROUND($I8694,4))</f>
        <v>0.64300000000000002</v>
      </c>
    </row>
    <row r="8695" spans="9:13" x14ac:dyDescent="0.25">
      <c r="I8695" s="134">
        <f t="shared" si="330"/>
        <v>0.64400000000000046</v>
      </c>
      <c r="J8695" s="134">
        <f>IF('2-E-Communication'!$T$65="no","",ROUND($I8695,4))</f>
        <v>0.64400000000000002</v>
      </c>
      <c r="K8695" s="134">
        <f>IF('2-E-Communication'!$T$66="no","",ROUND($I8695,4))</f>
        <v>0.64400000000000002</v>
      </c>
      <c r="L8695" s="134">
        <f>IF('2-E-Communication'!$T$67="no","",ROUND($I8695,4))</f>
        <v>0.64400000000000002</v>
      </c>
      <c r="M8695" s="134">
        <f>IF('2-E-Communication'!$T$68="no","",ROUND($I8695,4))</f>
        <v>0.64400000000000002</v>
      </c>
    </row>
    <row r="8696" spans="9:13" x14ac:dyDescent="0.25">
      <c r="I8696" s="134">
        <f t="shared" si="330"/>
        <v>0.64500000000000046</v>
      </c>
      <c r="J8696" s="134">
        <f>IF('2-E-Communication'!$T$65="no","",ROUND($I8696,4))</f>
        <v>0.64500000000000002</v>
      </c>
      <c r="K8696" s="134">
        <f>IF('2-E-Communication'!$T$66="no","",ROUND($I8696,4))</f>
        <v>0.64500000000000002</v>
      </c>
      <c r="L8696" s="134">
        <f>IF('2-E-Communication'!$T$67="no","",ROUND($I8696,4))</f>
        <v>0.64500000000000002</v>
      </c>
      <c r="M8696" s="134">
        <f>IF('2-E-Communication'!$T$68="no","",ROUND($I8696,4))</f>
        <v>0.64500000000000002</v>
      </c>
    </row>
    <row r="8697" spans="9:13" x14ac:dyDescent="0.25">
      <c r="I8697" s="134">
        <f t="shared" si="330"/>
        <v>0.64600000000000046</v>
      </c>
      <c r="J8697" s="134">
        <f>IF('2-E-Communication'!$T$65="no","",ROUND($I8697,4))</f>
        <v>0.64600000000000002</v>
      </c>
      <c r="K8697" s="134">
        <f>IF('2-E-Communication'!$T$66="no","",ROUND($I8697,4))</f>
        <v>0.64600000000000002</v>
      </c>
      <c r="L8697" s="134">
        <f>IF('2-E-Communication'!$T$67="no","",ROUND($I8697,4))</f>
        <v>0.64600000000000002</v>
      </c>
      <c r="M8697" s="134">
        <f>IF('2-E-Communication'!$T$68="no","",ROUND($I8697,4))</f>
        <v>0.64600000000000002</v>
      </c>
    </row>
    <row r="8698" spans="9:13" x14ac:dyDescent="0.25">
      <c r="I8698" s="134">
        <f t="shared" si="330"/>
        <v>0.64700000000000046</v>
      </c>
      <c r="J8698" s="134">
        <f>IF('2-E-Communication'!$T$65="no","",ROUND($I8698,4))</f>
        <v>0.64700000000000002</v>
      </c>
      <c r="K8698" s="134">
        <f>IF('2-E-Communication'!$T$66="no","",ROUND($I8698,4))</f>
        <v>0.64700000000000002</v>
      </c>
      <c r="L8698" s="134">
        <f>IF('2-E-Communication'!$T$67="no","",ROUND($I8698,4))</f>
        <v>0.64700000000000002</v>
      </c>
      <c r="M8698" s="134">
        <f>IF('2-E-Communication'!$T$68="no","",ROUND($I8698,4))</f>
        <v>0.64700000000000002</v>
      </c>
    </row>
    <row r="8699" spans="9:13" x14ac:dyDescent="0.25">
      <c r="I8699" s="134">
        <f t="shared" si="330"/>
        <v>0.64800000000000046</v>
      </c>
      <c r="J8699" s="134">
        <f>IF('2-E-Communication'!$T$65="no","",ROUND($I8699,4))</f>
        <v>0.64800000000000002</v>
      </c>
      <c r="K8699" s="134">
        <f>IF('2-E-Communication'!$T$66="no","",ROUND($I8699,4))</f>
        <v>0.64800000000000002</v>
      </c>
      <c r="L8699" s="134">
        <f>IF('2-E-Communication'!$T$67="no","",ROUND($I8699,4))</f>
        <v>0.64800000000000002</v>
      </c>
      <c r="M8699" s="134">
        <f>IF('2-E-Communication'!$T$68="no","",ROUND($I8699,4))</f>
        <v>0.64800000000000002</v>
      </c>
    </row>
    <row r="8700" spans="9:13" x14ac:dyDescent="0.25">
      <c r="I8700" s="134">
        <f t="shared" si="330"/>
        <v>0.64900000000000047</v>
      </c>
      <c r="J8700" s="134">
        <f>IF('2-E-Communication'!$T$65="no","",ROUND($I8700,4))</f>
        <v>0.64900000000000002</v>
      </c>
      <c r="K8700" s="134">
        <f>IF('2-E-Communication'!$T$66="no","",ROUND($I8700,4))</f>
        <v>0.64900000000000002</v>
      </c>
      <c r="L8700" s="134">
        <f>IF('2-E-Communication'!$T$67="no","",ROUND($I8700,4))</f>
        <v>0.64900000000000002</v>
      </c>
      <c r="M8700" s="134">
        <f>IF('2-E-Communication'!$T$68="no","",ROUND($I8700,4))</f>
        <v>0.64900000000000002</v>
      </c>
    </row>
    <row r="8701" spans="9:13" x14ac:dyDescent="0.25">
      <c r="I8701" s="134">
        <f t="shared" si="330"/>
        <v>0.65000000000000047</v>
      </c>
      <c r="J8701" s="134">
        <f>IF('2-E-Communication'!$T$65="no","",ROUND($I8701,4))</f>
        <v>0.65</v>
      </c>
      <c r="K8701" s="134">
        <f>IF('2-E-Communication'!$T$66="no","",ROUND($I8701,4))</f>
        <v>0.65</v>
      </c>
      <c r="L8701" s="134">
        <f>IF('2-E-Communication'!$T$67="no","",ROUND($I8701,4))</f>
        <v>0.65</v>
      </c>
      <c r="M8701" s="134">
        <f>IF('2-E-Communication'!$T$68="no","",ROUND($I8701,4))</f>
        <v>0.65</v>
      </c>
    </row>
    <row r="8702" spans="9:13" x14ac:dyDescent="0.25">
      <c r="I8702" s="134">
        <f t="shared" si="330"/>
        <v>0.65100000000000047</v>
      </c>
      <c r="J8702" s="134">
        <f>IF('2-E-Communication'!$T$65="no","",ROUND($I8702,4))</f>
        <v>0.65100000000000002</v>
      </c>
      <c r="K8702" s="134">
        <f>IF('2-E-Communication'!$T$66="no","",ROUND($I8702,4))</f>
        <v>0.65100000000000002</v>
      </c>
      <c r="L8702" s="134">
        <f>IF('2-E-Communication'!$T$67="no","",ROUND($I8702,4))</f>
        <v>0.65100000000000002</v>
      </c>
      <c r="M8702" s="134">
        <f>IF('2-E-Communication'!$T$68="no","",ROUND($I8702,4))</f>
        <v>0.65100000000000002</v>
      </c>
    </row>
    <row r="8703" spans="9:13" x14ac:dyDescent="0.25">
      <c r="I8703" s="134">
        <f t="shared" si="330"/>
        <v>0.65200000000000047</v>
      </c>
      <c r="J8703" s="134">
        <f>IF('2-E-Communication'!$T$65="no","",ROUND($I8703,4))</f>
        <v>0.65200000000000002</v>
      </c>
      <c r="K8703" s="134">
        <f>IF('2-E-Communication'!$T$66="no","",ROUND($I8703,4))</f>
        <v>0.65200000000000002</v>
      </c>
      <c r="L8703" s="134">
        <f>IF('2-E-Communication'!$T$67="no","",ROUND($I8703,4))</f>
        <v>0.65200000000000002</v>
      </c>
      <c r="M8703" s="134">
        <f>IF('2-E-Communication'!$T$68="no","",ROUND($I8703,4))</f>
        <v>0.65200000000000002</v>
      </c>
    </row>
    <row r="8704" spans="9:13" x14ac:dyDescent="0.25">
      <c r="I8704" s="134">
        <f t="shared" si="330"/>
        <v>0.65300000000000047</v>
      </c>
      <c r="J8704" s="134">
        <f>IF('2-E-Communication'!$T$65="no","",ROUND($I8704,4))</f>
        <v>0.65300000000000002</v>
      </c>
      <c r="K8704" s="134">
        <f>IF('2-E-Communication'!$T$66="no","",ROUND($I8704,4))</f>
        <v>0.65300000000000002</v>
      </c>
      <c r="L8704" s="134">
        <f>IF('2-E-Communication'!$T$67="no","",ROUND($I8704,4))</f>
        <v>0.65300000000000002</v>
      </c>
      <c r="M8704" s="134">
        <f>IF('2-E-Communication'!$T$68="no","",ROUND($I8704,4))</f>
        <v>0.65300000000000002</v>
      </c>
    </row>
    <row r="8705" spans="9:13" x14ac:dyDescent="0.25">
      <c r="I8705" s="134">
        <f t="shared" si="330"/>
        <v>0.65400000000000047</v>
      </c>
      <c r="J8705" s="134">
        <f>IF('2-E-Communication'!$T$65="no","",ROUND($I8705,4))</f>
        <v>0.65400000000000003</v>
      </c>
      <c r="K8705" s="134">
        <f>IF('2-E-Communication'!$T$66="no","",ROUND($I8705,4))</f>
        <v>0.65400000000000003</v>
      </c>
      <c r="L8705" s="134">
        <f>IF('2-E-Communication'!$T$67="no","",ROUND($I8705,4))</f>
        <v>0.65400000000000003</v>
      </c>
      <c r="M8705" s="134">
        <f>IF('2-E-Communication'!$T$68="no","",ROUND($I8705,4))</f>
        <v>0.65400000000000003</v>
      </c>
    </row>
    <row r="8706" spans="9:13" x14ac:dyDescent="0.25">
      <c r="I8706" s="134">
        <f t="shared" si="330"/>
        <v>0.65500000000000047</v>
      </c>
      <c r="J8706" s="134">
        <f>IF('2-E-Communication'!$T$65="no","",ROUND($I8706,4))</f>
        <v>0.65500000000000003</v>
      </c>
      <c r="K8706" s="134">
        <f>IF('2-E-Communication'!$T$66="no","",ROUND($I8706,4))</f>
        <v>0.65500000000000003</v>
      </c>
      <c r="L8706" s="134">
        <f>IF('2-E-Communication'!$T$67="no","",ROUND($I8706,4))</f>
        <v>0.65500000000000003</v>
      </c>
      <c r="M8706" s="134">
        <f>IF('2-E-Communication'!$T$68="no","",ROUND($I8706,4))</f>
        <v>0.65500000000000003</v>
      </c>
    </row>
    <row r="8707" spans="9:13" x14ac:dyDescent="0.25">
      <c r="I8707" s="134">
        <f t="shared" si="330"/>
        <v>0.65600000000000047</v>
      </c>
      <c r="J8707" s="134">
        <f>IF('2-E-Communication'!$T$65="no","",ROUND($I8707,4))</f>
        <v>0.65600000000000003</v>
      </c>
      <c r="K8707" s="134">
        <f>IF('2-E-Communication'!$T$66="no","",ROUND($I8707,4))</f>
        <v>0.65600000000000003</v>
      </c>
      <c r="L8707" s="134">
        <f>IF('2-E-Communication'!$T$67="no","",ROUND($I8707,4))</f>
        <v>0.65600000000000003</v>
      </c>
      <c r="M8707" s="134">
        <f>IF('2-E-Communication'!$T$68="no","",ROUND($I8707,4))</f>
        <v>0.65600000000000003</v>
      </c>
    </row>
    <row r="8708" spans="9:13" x14ac:dyDescent="0.25">
      <c r="I8708" s="134">
        <f t="shared" si="330"/>
        <v>0.65700000000000047</v>
      </c>
      <c r="J8708" s="134">
        <f>IF('2-E-Communication'!$T$65="no","",ROUND($I8708,4))</f>
        <v>0.65700000000000003</v>
      </c>
      <c r="K8708" s="134">
        <f>IF('2-E-Communication'!$T$66="no","",ROUND($I8708,4))</f>
        <v>0.65700000000000003</v>
      </c>
      <c r="L8708" s="134">
        <f>IF('2-E-Communication'!$T$67="no","",ROUND($I8708,4))</f>
        <v>0.65700000000000003</v>
      </c>
      <c r="M8708" s="134">
        <f>IF('2-E-Communication'!$T$68="no","",ROUND($I8708,4))</f>
        <v>0.65700000000000003</v>
      </c>
    </row>
    <row r="8709" spans="9:13" x14ac:dyDescent="0.25">
      <c r="I8709" s="134">
        <f t="shared" si="330"/>
        <v>0.65800000000000047</v>
      </c>
      <c r="J8709" s="134">
        <f>IF('2-E-Communication'!$T$65="no","",ROUND($I8709,4))</f>
        <v>0.65800000000000003</v>
      </c>
      <c r="K8709" s="134">
        <f>IF('2-E-Communication'!$T$66="no","",ROUND($I8709,4))</f>
        <v>0.65800000000000003</v>
      </c>
      <c r="L8709" s="134">
        <f>IF('2-E-Communication'!$T$67="no","",ROUND($I8709,4))</f>
        <v>0.65800000000000003</v>
      </c>
      <c r="M8709" s="134">
        <f>IF('2-E-Communication'!$T$68="no","",ROUND($I8709,4))</f>
        <v>0.65800000000000003</v>
      </c>
    </row>
    <row r="8710" spans="9:13" x14ac:dyDescent="0.25">
      <c r="I8710" s="134">
        <f t="shared" si="330"/>
        <v>0.65900000000000047</v>
      </c>
      <c r="J8710" s="134">
        <f>IF('2-E-Communication'!$T$65="no","",ROUND($I8710,4))</f>
        <v>0.65900000000000003</v>
      </c>
      <c r="K8710" s="134">
        <f>IF('2-E-Communication'!$T$66="no","",ROUND($I8710,4))</f>
        <v>0.65900000000000003</v>
      </c>
      <c r="L8710" s="134">
        <f>IF('2-E-Communication'!$T$67="no","",ROUND($I8710,4))</f>
        <v>0.65900000000000003</v>
      </c>
      <c r="M8710" s="134">
        <f>IF('2-E-Communication'!$T$68="no","",ROUND($I8710,4))</f>
        <v>0.65900000000000003</v>
      </c>
    </row>
    <row r="8711" spans="9:13" x14ac:dyDescent="0.25">
      <c r="I8711" s="134">
        <f t="shared" si="330"/>
        <v>0.66000000000000048</v>
      </c>
      <c r="J8711" s="134">
        <f>IF('2-E-Communication'!$T$65="no","",ROUND($I8711,4))</f>
        <v>0.66</v>
      </c>
      <c r="K8711" s="134">
        <f>IF('2-E-Communication'!$T$66="no","",ROUND($I8711,4))</f>
        <v>0.66</v>
      </c>
      <c r="L8711" s="134">
        <f>IF('2-E-Communication'!$T$67="no","",ROUND($I8711,4))</f>
        <v>0.66</v>
      </c>
      <c r="M8711" s="134">
        <f>IF('2-E-Communication'!$T$68="no","",ROUND($I8711,4))</f>
        <v>0.66</v>
      </c>
    </row>
    <row r="8712" spans="9:13" x14ac:dyDescent="0.25">
      <c r="I8712" s="134">
        <f t="shared" si="330"/>
        <v>0.66100000000000048</v>
      </c>
      <c r="J8712" s="134">
        <f>IF('2-E-Communication'!$T$65="no","",ROUND($I8712,4))</f>
        <v>0.66100000000000003</v>
      </c>
      <c r="K8712" s="134">
        <f>IF('2-E-Communication'!$T$66="no","",ROUND($I8712,4))</f>
        <v>0.66100000000000003</v>
      </c>
      <c r="L8712" s="134">
        <f>IF('2-E-Communication'!$T$67="no","",ROUND($I8712,4))</f>
        <v>0.66100000000000003</v>
      </c>
      <c r="M8712" s="134">
        <f>IF('2-E-Communication'!$T$68="no","",ROUND($I8712,4))</f>
        <v>0.66100000000000003</v>
      </c>
    </row>
    <row r="8713" spans="9:13" x14ac:dyDescent="0.25">
      <c r="I8713" s="134">
        <f t="shared" si="330"/>
        <v>0.66200000000000048</v>
      </c>
      <c r="J8713" s="134">
        <f>IF('2-E-Communication'!$T$65="no","",ROUND($I8713,4))</f>
        <v>0.66200000000000003</v>
      </c>
      <c r="K8713" s="134">
        <f>IF('2-E-Communication'!$T$66="no","",ROUND($I8713,4))</f>
        <v>0.66200000000000003</v>
      </c>
      <c r="L8713" s="134">
        <f>IF('2-E-Communication'!$T$67="no","",ROUND($I8713,4))</f>
        <v>0.66200000000000003</v>
      </c>
      <c r="M8713" s="134">
        <f>IF('2-E-Communication'!$T$68="no","",ROUND($I8713,4))</f>
        <v>0.66200000000000003</v>
      </c>
    </row>
    <row r="8714" spans="9:13" x14ac:dyDescent="0.25">
      <c r="I8714" s="134">
        <f t="shared" si="330"/>
        <v>0.66300000000000048</v>
      </c>
      <c r="J8714" s="134">
        <f>IF('2-E-Communication'!$T$65="no","",ROUND($I8714,4))</f>
        <v>0.66300000000000003</v>
      </c>
      <c r="K8714" s="134">
        <f>IF('2-E-Communication'!$T$66="no","",ROUND($I8714,4))</f>
        <v>0.66300000000000003</v>
      </c>
      <c r="L8714" s="134">
        <f>IF('2-E-Communication'!$T$67="no","",ROUND($I8714,4))</f>
        <v>0.66300000000000003</v>
      </c>
      <c r="M8714" s="134">
        <f>IF('2-E-Communication'!$T$68="no","",ROUND($I8714,4))</f>
        <v>0.66300000000000003</v>
      </c>
    </row>
    <row r="8715" spans="9:13" x14ac:dyDescent="0.25">
      <c r="I8715" s="134">
        <f t="shared" si="330"/>
        <v>0.66400000000000048</v>
      </c>
      <c r="J8715" s="134">
        <f>IF('2-E-Communication'!$T$65="no","",ROUND($I8715,4))</f>
        <v>0.66400000000000003</v>
      </c>
      <c r="K8715" s="134">
        <f>IF('2-E-Communication'!$T$66="no","",ROUND($I8715,4))</f>
        <v>0.66400000000000003</v>
      </c>
      <c r="L8715" s="134">
        <f>IF('2-E-Communication'!$T$67="no","",ROUND($I8715,4))</f>
        <v>0.66400000000000003</v>
      </c>
      <c r="M8715" s="134">
        <f>IF('2-E-Communication'!$T$68="no","",ROUND($I8715,4))</f>
        <v>0.66400000000000003</v>
      </c>
    </row>
    <row r="8716" spans="9:13" x14ac:dyDescent="0.25">
      <c r="I8716" s="134">
        <f t="shared" si="330"/>
        <v>0.66500000000000048</v>
      </c>
      <c r="J8716" s="134">
        <f>IF('2-E-Communication'!$T$65="no","",ROUND($I8716,4))</f>
        <v>0.66500000000000004</v>
      </c>
      <c r="K8716" s="134">
        <f>IF('2-E-Communication'!$T$66="no","",ROUND($I8716,4))</f>
        <v>0.66500000000000004</v>
      </c>
      <c r="L8716" s="134">
        <f>IF('2-E-Communication'!$T$67="no","",ROUND($I8716,4))</f>
        <v>0.66500000000000004</v>
      </c>
      <c r="M8716" s="134">
        <f>IF('2-E-Communication'!$T$68="no","",ROUND($I8716,4))</f>
        <v>0.66500000000000004</v>
      </c>
    </row>
    <row r="8717" spans="9:13" x14ac:dyDescent="0.25">
      <c r="I8717" s="134">
        <f t="shared" si="330"/>
        <v>0.66600000000000048</v>
      </c>
      <c r="J8717" s="134">
        <f>IF('2-E-Communication'!$T$65="no","",ROUND($I8717,4))</f>
        <v>0.66600000000000004</v>
      </c>
      <c r="K8717" s="134">
        <f>IF('2-E-Communication'!$T$66="no","",ROUND($I8717,4))</f>
        <v>0.66600000000000004</v>
      </c>
      <c r="L8717" s="134">
        <f>IF('2-E-Communication'!$T$67="no","",ROUND($I8717,4))</f>
        <v>0.66600000000000004</v>
      </c>
      <c r="M8717" s="134">
        <f>IF('2-E-Communication'!$T$68="no","",ROUND($I8717,4))</f>
        <v>0.66600000000000004</v>
      </c>
    </row>
    <row r="8718" spans="9:13" x14ac:dyDescent="0.25">
      <c r="I8718" s="134">
        <f t="shared" si="330"/>
        <v>0.66700000000000048</v>
      </c>
      <c r="J8718" s="134">
        <f>IF('2-E-Communication'!$T$65="no","",ROUND($I8718,4))</f>
        <v>0.66700000000000004</v>
      </c>
      <c r="K8718" s="134">
        <f>IF('2-E-Communication'!$T$66="no","",ROUND($I8718,4))</f>
        <v>0.66700000000000004</v>
      </c>
      <c r="L8718" s="134">
        <f>IF('2-E-Communication'!$T$67="no","",ROUND($I8718,4))</f>
        <v>0.66700000000000004</v>
      </c>
      <c r="M8718" s="134">
        <f>IF('2-E-Communication'!$T$68="no","",ROUND($I8718,4))</f>
        <v>0.66700000000000004</v>
      </c>
    </row>
    <row r="8719" spans="9:13" x14ac:dyDescent="0.25">
      <c r="I8719" s="134">
        <f t="shared" si="330"/>
        <v>0.66800000000000048</v>
      </c>
      <c r="J8719" s="134">
        <f>IF('2-E-Communication'!$T$65="no","",ROUND($I8719,4))</f>
        <v>0.66800000000000004</v>
      </c>
      <c r="K8719" s="134">
        <f>IF('2-E-Communication'!$T$66="no","",ROUND($I8719,4))</f>
        <v>0.66800000000000004</v>
      </c>
      <c r="L8719" s="134">
        <f>IF('2-E-Communication'!$T$67="no","",ROUND($I8719,4))</f>
        <v>0.66800000000000004</v>
      </c>
      <c r="M8719" s="134">
        <f>IF('2-E-Communication'!$T$68="no","",ROUND($I8719,4))</f>
        <v>0.66800000000000004</v>
      </c>
    </row>
    <row r="8720" spans="9:13" x14ac:dyDescent="0.25">
      <c r="I8720" s="134">
        <f t="shared" si="330"/>
        <v>0.66900000000000048</v>
      </c>
      <c r="J8720" s="134">
        <f>IF('2-E-Communication'!$T$65="no","",ROUND($I8720,4))</f>
        <v>0.66900000000000004</v>
      </c>
      <c r="K8720" s="134">
        <f>IF('2-E-Communication'!$T$66="no","",ROUND($I8720,4))</f>
        <v>0.66900000000000004</v>
      </c>
      <c r="L8720" s="134">
        <f>IF('2-E-Communication'!$T$67="no","",ROUND($I8720,4))</f>
        <v>0.66900000000000004</v>
      </c>
      <c r="M8720" s="134">
        <f>IF('2-E-Communication'!$T$68="no","",ROUND($I8720,4))</f>
        <v>0.66900000000000004</v>
      </c>
    </row>
    <row r="8721" spans="9:13" x14ac:dyDescent="0.25">
      <c r="I8721" s="134">
        <f t="shared" si="330"/>
        <v>0.67000000000000048</v>
      </c>
      <c r="J8721" s="134">
        <f>IF('2-E-Communication'!$T$65="no","",ROUND($I8721,4))</f>
        <v>0.67</v>
      </c>
      <c r="K8721" s="134">
        <f>IF('2-E-Communication'!$T$66="no","",ROUND($I8721,4))</f>
        <v>0.67</v>
      </c>
      <c r="L8721" s="134">
        <f>IF('2-E-Communication'!$T$67="no","",ROUND($I8721,4))</f>
        <v>0.67</v>
      </c>
      <c r="M8721" s="134">
        <f>IF('2-E-Communication'!$T$68="no","",ROUND($I8721,4))</f>
        <v>0.67</v>
      </c>
    </row>
    <row r="8722" spans="9:13" x14ac:dyDescent="0.25">
      <c r="I8722" s="134">
        <f t="shared" si="330"/>
        <v>0.67100000000000048</v>
      </c>
      <c r="J8722" s="134">
        <f>IF('2-E-Communication'!$T$65="no","",ROUND($I8722,4))</f>
        <v>0.67100000000000004</v>
      </c>
      <c r="K8722" s="134">
        <f>IF('2-E-Communication'!$T$66="no","",ROUND($I8722,4))</f>
        <v>0.67100000000000004</v>
      </c>
      <c r="L8722" s="134">
        <f>IF('2-E-Communication'!$T$67="no","",ROUND($I8722,4))</f>
        <v>0.67100000000000004</v>
      </c>
      <c r="M8722" s="134">
        <f>IF('2-E-Communication'!$T$68="no","",ROUND($I8722,4))</f>
        <v>0.67100000000000004</v>
      </c>
    </row>
    <row r="8723" spans="9:13" x14ac:dyDescent="0.25">
      <c r="I8723" s="134">
        <f t="shared" si="330"/>
        <v>0.67200000000000049</v>
      </c>
      <c r="J8723" s="134">
        <f>IF('2-E-Communication'!$T$65="no","",ROUND($I8723,4))</f>
        <v>0.67200000000000004</v>
      </c>
      <c r="K8723" s="134">
        <f>IF('2-E-Communication'!$T$66="no","",ROUND($I8723,4))</f>
        <v>0.67200000000000004</v>
      </c>
      <c r="L8723" s="134">
        <f>IF('2-E-Communication'!$T$67="no","",ROUND($I8723,4))</f>
        <v>0.67200000000000004</v>
      </c>
      <c r="M8723" s="134">
        <f>IF('2-E-Communication'!$T$68="no","",ROUND($I8723,4))</f>
        <v>0.67200000000000004</v>
      </c>
    </row>
    <row r="8724" spans="9:13" x14ac:dyDescent="0.25">
      <c r="I8724" s="134">
        <f t="shared" si="330"/>
        <v>0.67300000000000049</v>
      </c>
      <c r="J8724" s="134">
        <f>IF('2-E-Communication'!$T$65="no","",ROUND($I8724,4))</f>
        <v>0.67300000000000004</v>
      </c>
      <c r="K8724" s="134">
        <f>IF('2-E-Communication'!$T$66="no","",ROUND($I8724,4))</f>
        <v>0.67300000000000004</v>
      </c>
      <c r="L8724" s="134">
        <f>IF('2-E-Communication'!$T$67="no","",ROUND($I8724,4))</f>
        <v>0.67300000000000004</v>
      </c>
      <c r="M8724" s="134">
        <f>IF('2-E-Communication'!$T$68="no","",ROUND($I8724,4))</f>
        <v>0.67300000000000004</v>
      </c>
    </row>
    <row r="8725" spans="9:13" x14ac:dyDescent="0.25">
      <c r="I8725" s="134">
        <f t="shared" si="330"/>
        <v>0.67400000000000049</v>
      </c>
      <c r="J8725" s="134">
        <f>IF('2-E-Communication'!$T$65="no","",ROUND($I8725,4))</f>
        <v>0.67400000000000004</v>
      </c>
      <c r="K8725" s="134">
        <f>IF('2-E-Communication'!$T$66="no","",ROUND($I8725,4))</f>
        <v>0.67400000000000004</v>
      </c>
      <c r="L8725" s="134">
        <f>IF('2-E-Communication'!$T$67="no","",ROUND($I8725,4))</f>
        <v>0.67400000000000004</v>
      </c>
      <c r="M8725" s="134">
        <f>IF('2-E-Communication'!$T$68="no","",ROUND($I8725,4))</f>
        <v>0.67400000000000004</v>
      </c>
    </row>
    <row r="8726" spans="9:13" x14ac:dyDescent="0.25">
      <c r="I8726" s="134">
        <f t="shared" si="330"/>
        <v>0.67500000000000049</v>
      </c>
      <c r="J8726" s="134">
        <f>IF('2-E-Communication'!$T$65="no","",ROUND($I8726,4))</f>
        <v>0.67500000000000004</v>
      </c>
      <c r="K8726" s="134">
        <f>IF('2-E-Communication'!$T$66="no","",ROUND($I8726,4))</f>
        <v>0.67500000000000004</v>
      </c>
      <c r="L8726" s="134">
        <f>IF('2-E-Communication'!$T$67="no","",ROUND($I8726,4))</f>
        <v>0.67500000000000004</v>
      </c>
      <c r="M8726" s="134">
        <f>IF('2-E-Communication'!$T$68="no","",ROUND($I8726,4))</f>
        <v>0.67500000000000004</v>
      </c>
    </row>
    <row r="8727" spans="9:13" x14ac:dyDescent="0.25">
      <c r="I8727" s="134">
        <f t="shared" si="330"/>
        <v>0.67600000000000049</v>
      </c>
      <c r="J8727" s="134">
        <f>IF('2-E-Communication'!$T$65="no","",ROUND($I8727,4))</f>
        <v>0.67600000000000005</v>
      </c>
      <c r="K8727" s="134">
        <f>IF('2-E-Communication'!$T$66="no","",ROUND($I8727,4))</f>
        <v>0.67600000000000005</v>
      </c>
      <c r="L8727" s="134">
        <f>IF('2-E-Communication'!$T$67="no","",ROUND($I8727,4))</f>
        <v>0.67600000000000005</v>
      </c>
      <c r="M8727" s="134">
        <f>IF('2-E-Communication'!$T$68="no","",ROUND($I8727,4))</f>
        <v>0.67600000000000005</v>
      </c>
    </row>
    <row r="8728" spans="9:13" x14ac:dyDescent="0.25">
      <c r="I8728" s="134">
        <f t="shared" si="330"/>
        <v>0.67700000000000049</v>
      </c>
      <c r="J8728" s="134">
        <f>IF('2-E-Communication'!$T$65="no","",ROUND($I8728,4))</f>
        <v>0.67700000000000005</v>
      </c>
      <c r="K8728" s="134">
        <f>IF('2-E-Communication'!$T$66="no","",ROUND($I8728,4))</f>
        <v>0.67700000000000005</v>
      </c>
      <c r="L8728" s="134">
        <f>IF('2-E-Communication'!$T$67="no","",ROUND($I8728,4))</f>
        <v>0.67700000000000005</v>
      </c>
      <c r="M8728" s="134">
        <f>IF('2-E-Communication'!$T$68="no","",ROUND($I8728,4))</f>
        <v>0.67700000000000005</v>
      </c>
    </row>
    <row r="8729" spans="9:13" x14ac:dyDescent="0.25">
      <c r="I8729" s="134">
        <f t="shared" si="330"/>
        <v>0.67800000000000049</v>
      </c>
      <c r="J8729" s="134">
        <f>IF('2-E-Communication'!$T$65="no","",ROUND($I8729,4))</f>
        <v>0.67800000000000005</v>
      </c>
      <c r="K8729" s="134">
        <f>IF('2-E-Communication'!$T$66="no","",ROUND($I8729,4))</f>
        <v>0.67800000000000005</v>
      </c>
      <c r="L8729" s="134">
        <f>IF('2-E-Communication'!$T$67="no","",ROUND($I8729,4))</f>
        <v>0.67800000000000005</v>
      </c>
      <c r="M8729" s="134">
        <f>IF('2-E-Communication'!$T$68="no","",ROUND($I8729,4))</f>
        <v>0.67800000000000005</v>
      </c>
    </row>
    <row r="8730" spans="9:13" x14ac:dyDescent="0.25">
      <c r="I8730" s="134">
        <f t="shared" si="330"/>
        <v>0.67900000000000049</v>
      </c>
      <c r="J8730" s="134">
        <f>IF('2-E-Communication'!$T$65="no","",ROUND($I8730,4))</f>
        <v>0.67900000000000005</v>
      </c>
      <c r="K8730" s="134">
        <f>IF('2-E-Communication'!$T$66="no","",ROUND($I8730,4))</f>
        <v>0.67900000000000005</v>
      </c>
      <c r="L8730" s="134">
        <f>IF('2-E-Communication'!$T$67="no","",ROUND($I8730,4))</f>
        <v>0.67900000000000005</v>
      </c>
      <c r="M8730" s="134">
        <f>IF('2-E-Communication'!$T$68="no","",ROUND($I8730,4))</f>
        <v>0.67900000000000005</v>
      </c>
    </row>
    <row r="8731" spans="9:13" x14ac:dyDescent="0.25">
      <c r="I8731" s="134">
        <f t="shared" si="330"/>
        <v>0.68000000000000049</v>
      </c>
      <c r="J8731" s="134">
        <f>IF('2-E-Communication'!$T$65="no","",ROUND($I8731,4))</f>
        <v>0.68</v>
      </c>
      <c r="K8731" s="134">
        <f>IF('2-E-Communication'!$T$66="no","",ROUND($I8731,4))</f>
        <v>0.68</v>
      </c>
      <c r="L8731" s="134">
        <f>IF('2-E-Communication'!$T$67="no","",ROUND($I8731,4))</f>
        <v>0.68</v>
      </c>
      <c r="M8731" s="134">
        <f>IF('2-E-Communication'!$T$68="no","",ROUND($I8731,4))</f>
        <v>0.68</v>
      </c>
    </row>
    <row r="8732" spans="9:13" x14ac:dyDescent="0.25">
      <c r="I8732" s="134">
        <f t="shared" si="330"/>
        <v>0.68100000000000049</v>
      </c>
      <c r="J8732" s="134">
        <f>IF('2-E-Communication'!$T$65="no","",ROUND($I8732,4))</f>
        <v>0.68100000000000005</v>
      </c>
      <c r="K8732" s="134">
        <f>IF('2-E-Communication'!$T$66="no","",ROUND($I8732,4))</f>
        <v>0.68100000000000005</v>
      </c>
      <c r="L8732" s="134">
        <f>IF('2-E-Communication'!$T$67="no","",ROUND($I8732,4))</f>
        <v>0.68100000000000005</v>
      </c>
      <c r="M8732" s="134">
        <f>IF('2-E-Communication'!$T$68="no","",ROUND($I8732,4))</f>
        <v>0.68100000000000005</v>
      </c>
    </row>
    <row r="8733" spans="9:13" x14ac:dyDescent="0.25">
      <c r="I8733" s="134">
        <f t="shared" si="330"/>
        <v>0.68200000000000049</v>
      </c>
      <c r="J8733" s="134">
        <f>IF('2-E-Communication'!$T$65="no","",ROUND($I8733,4))</f>
        <v>0.68200000000000005</v>
      </c>
      <c r="K8733" s="134">
        <f>IF('2-E-Communication'!$T$66="no","",ROUND($I8733,4))</f>
        <v>0.68200000000000005</v>
      </c>
      <c r="L8733" s="134">
        <f>IF('2-E-Communication'!$T$67="no","",ROUND($I8733,4))</f>
        <v>0.68200000000000005</v>
      </c>
      <c r="M8733" s="134">
        <f>IF('2-E-Communication'!$T$68="no","",ROUND($I8733,4))</f>
        <v>0.68200000000000005</v>
      </c>
    </row>
    <row r="8734" spans="9:13" x14ac:dyDescent="0.25">
      <c r="I8734" s="134">
        <f t="shared" si="330"/>
        <v>0.6830000000000005</v>
      </c>
      <c r="J8734" s="134">
        <f>IF('2-E-Communication'!$T$65="no","",ROUND($I8734,4))</f>
        <v>0.68300000000000005</v>
      </c>
      <c r="K8734" s="134">
        <f>IF('2-E-Communication'!$T$66="no","",ROUND($I8734,4))</f>
        <v>0.68300000000000005</v>
      </c>
      <c r="L8734" s="134">
        <f>IF('2-E-Communication'!$T$67="no","",ROUND($I8734,4))</f>
        <v>0.68300000000000005</v>
      </c>
      <c r="M8734" s="134">
        <f>IF('2-E-Communication'!$T$68="no","",ROUND($I8734,4))</f>
        <v>0.68300000000000005</v>
      </c>
    </row>
    <row r="8735" spans="9:13" x14ac:dyDescent="0.25">
      <c r="I8735" s="134">
        <f t="shared" si="330"/>
        <v>0.6840000000000005</v>
      </c>
      <c r="J8735" s="134">
        <f>IF('2-E-Communication'!$T$65="no","",ROUND($I8735,4))</f>
        <v>0.68400000000000005</v>
      </c>
      <c r="K8735" s="134">
        <f>IF('2-E-Communication'!$T$66="no","",ROUND($I8735,4))</f>
        <v>0.68400000000000005</v>
      </c>
      <c r="L8735" s="134">
        <f>IF('2-E-Communication'!$T$67="no","",ROUND($I8735,4))</f>
        <v>0.68400000000000005</v>
      </c>
      <c r="M8735" s="134">
        <f>IF('2-E-Communication'!$T$68="no","",ROUND($I8735,4))</f>
        <v>0.68400000000000005</v>
      </c>
    </row>
    <row r="8736" spans="9:13" x14ac:dyDescent="0.25">
      <c r="I8736" s="134">
        <f t="shared" si="330"/>
        <v>0.6850000000000005</v>
      </c>
      <c r="J8736" s="134">
        <f>IF('2-E-Communication'!$T$65="no","",ROUND($I8736,4))</f>
        <v>0.68500000000000005</v>
      </c>
      <c r="K8736" s="134">
        <f>IF('2-E-Communication'!$T$66="no","",ROUND($I8736,4))</f>
        <v>0.68500000000000005</v>
      </c>
      <c r="L8736" s="134">
        <f>IF('2-E-Communication'!$T$67="no","",ROUND($I8736,4))</f>
        <v>0.68500000000000005</v>
      </c>
      <c r="M8736" s="134">
        <f>IF('2-E-Communication'!$T$68="no","",ROUND($I8736,4))</f>
        <v>0.68500000000000005</v>
      </c>
    </row>
    <row r="8737" spans="9:13" x14ac:dyDescent="0.25">
      <c r="I8737" s="134">
        <f t="shared" si="330"/>
        <v>0.6860000000000005</v>
      </c>
      <c r="J8737" s="134">
        <f>IF('2-E-Communication'!$T$65="no","",ROUND($I8737,4))</f>
        <v>0.68600000000000005</v>
      </c>
      <c r="K8737" s="134">
        <f>IF('2-E-Communication'!$T$66="no","",ROUND($I8737,4))</f>
        <v>0.68600000000000005</v>
      </c>
      <c r="L8737" s="134">
        <f>IF('2-E-Communication'!$T$67="no","",ROUND($I8737,4))</f>
        <v>0.68600000000000005</v>
      </c>
      <c r="M8737" s="134">
        <f>IF('2-E-Communication'!$T$68="no","",ROUND($I8737,4))</f>
        <v>0.68600000000000005</v>
      </c>
    </row>
    <row r="8738" spans="9:13" x14ac:dyDescent="0.25">
      <c r="I8738" s="134">
        <f t="shared" si="330"/>
        <v>0.6870000000000005</v>
      </c>
      <c r="J8738" s="134">
        <f>IF('2-E-Communication'!$T$65="no","",ROUND($I8738,4))</f>
        <v>0.68700000000000006</v>
      </c>
      <c r="K8738" s="134">
        <f>IF('2-E-Communication'!$T$66="no","",ROUND($I8738,4))</f>
        <v>0.68700000000000006</v>
      </c>
      <c r="L8738" s="134">
        <f>IF('2-E-Communication'!$T$67="no","",ROUND($I8738,4))</f>
        <v>0.68700000000000006</v>
      </c>
      <c r="M8738" s="134">
        <f>IF('2-E-Communication'!$T$68="no","",ROUND($I8738,4))</f>
        <v>0.68700000000000006</v>
      </c>
    </row>
    <row r="8739" spans="9:13" x14ac:dyDescent="0.25">
      <c r="I8739" s="134">
        <f t="shared" si="330"/>
        <v>0.6880000000000005</v>
      </c>
      <c r="J8739" s="134">
        <f>IF('2-E-Communication'!$T$65="no","",ROUND($I8739,4))</f>
        <v>0.68799999999999994</v>
      </c>
      <c r="K8739" s="134">
        <f>IF('2-E-Communication'!$T$66="no","",ROUND($I8739,4))</f>
        <v>0.68799999999999994</v>
      </c>
      <c r="L8739" s="134">
        <f>IF('2-E-Communication'!$T$67="no","",ROUND($I8739,4))</f>
        <v>0.68799999999999994</v>
      </c>
      <c r="M8739" s="134">
        <f>IF('2-E-Communication'!$T$68="no","",ROUND($I8739,4))</f>
        <v>0.68799999999999994</v>
      </c>
    </row>
    <row r="8740" spans="9:13" x14ac:dyDescent="0.25">
      <c r="I8740" s="134">
        <f t="shared" si="330"/>
        <v>0.6890000000000005</v>
      </c>
      <c r="J8740" s="134">
        <f>IF('2-E-Communication'!$T$65="no","",ROUND($I8740,4))</f>
        <v>0.68899999999999995</v>
      </c>
      <c r="K8740" s="134">
        <f>IF('2-E-Communication'!$T$66="no","",ROUND($I8740,4))</f>
        <v>0.68899999999999995</v>
      </c>
      <c r="L8740" s="134">
        <f>IF('2-E-Communication'!$T$67="no","",ROUND($I8740,4))</f>
        <v>0.68899999999999995</v>
      </c>
      <c r="M8740" s="134">
        <f>IF('2-E-Communication'!$T$68="no","",ROUND($I8740,4))</f>
        <v>0.68899999999999995</v>
      </c>
    </row>
    <row r="8741" spans="9:13" x14ac:dyDescent="0.25">
      <c r="I8741" s="134">
        <f t="shared" si="330"/>
        <v>0.6900000000000005</v>
      </c>
      <c r="J8741" s="134">
        <f>IF('2-E-Communication'!$T$65="no","",ROUND($I8741,4))</f>
        <v>0.69</v>
      </c>
      <c r="K8741" s="134">
        <f>IF('2-E-Communication'!$T$66="no","",ROUND($I8741,4))</f>
        <v>0.69</v>
      </c>
      <c r="L8741" s="134">
        <f>IF('2-E-Communication'!$T$67="no","",ROUND($I8741,4))</f>
        <v>0.69</v>
      </c>
      <c r="M8741" s="134">
        <f>IF('2-E-Communication'!$T$68="no","",ROUND($I8741,4))</f>
        <v>0.69</v>
      </c>
    </row>
    <row r="8742" spans="9:13" x14ac:dyDescent="0.25">
      <c r="I8742" s="134">
        <f t="shared" si="330"/>
        <v>0.6910000000000005</v>
      </c>
      <c r="J8742" s="134">
        <f>IF('2-E-Communication'!$T$65="no","",ROUND($I8742,4))</f>
        <v>0.69099999999999995</v>
      </c>
      <c r="K8742" s="134">
        <f>IF('2-E-Communication'!$T$66="no","",ROUND($I8742,4))</f>
        <v>0.69099999999999995</v>
      </c>
      <c r="L8742" s="134">
        <f>IF('2-E-Communication'!$T$67="no","",ROUND($I8742,4))</f>
        <v>0.69099999999999995</v>
      </c>
      <c r="M8742" s="134">
        <f>IF('2-E-Communication'!$T$68="no","",ROUND($I8742,4))</f>
        <v>0.69099999999999995</v>
      </c>
    </row>
    <row r="8743" spans="9:13" x14ac:dyDescent="0.25">
      <c r="I8743" s="134">
        <f t="shared" si="330"/>
        <v>0.6920000000000005</v>
      </c>
      <c r="J8743" s="134">
        <f>IF('2-E-Communication'!$T$65="no","",ROUND($I8743,4))</f>
        <v>0.69199999999999995</v>
      </c>
      <c r="K8743" s="134">
        <f>IF('2-E-Communication'!$T$66="no","",ROUND($I8743,4))</f>
        <v>0.69199999999999995</v>
      </c>
      <c r="L8743" s="134">
        <f>IF('2-E-Communication'!$T$67="no","",ROUND($I8743,4))</f>
        <v>0.69199999999999995</v>
      </c>
      <c r="M8743" s="134">
        <f>IF('2-E-Communication'!$T$68="no","",ROUND($I8743,4))</f>
        <v>0.69199999999999995</v>
      </c>
    </row>
    <row r="8744" spans="9:13" x14ac:dyDescent="0.25">
      <c r="I8744" s="134">
        <f t="shared" si="330"/>
        <v>0.6930000000000005</v>
      </c>
      <c r="J8744" s="134">
        <f>IF('2-E-Communication'!$T$65="no","",ROUND($I8744,4))</f>
        <v>0.69299999999999995</v>
      </c>
      <c r="K8744" s="134">
        <f>IF('2-E-Communication'!$T$66="no","",ROUND($I8744,4))</f>
        <v>0.69299999999999995</v>
      </c>
      <c r="L8744" s="134">
        <f>IF('2-E-Communication'!$T$67="no","",ROUND($I8744,4))</f>
        <v>0.69299999999999995</v>
      </c>
      <c r="M8744" s="134">
        <f>IF('2-E-Communication'!$T$68="no","",ROUND($I8744,4))</f>
        <v>0.69299999999999995</v>
      </c>
    </row>
    <row r="8745" spans="9:13" x14ac:dyDescent="0.25">
      <c r="I8745" s="134">
        <f t="shared" si="330"/>
        <v>0.69400000000000051</v>
      </c>
      <c r="J8745" s="134">
        <f>IF('2-E-Communication'!$T$65="no","",ROUND($I8745,4))</f>
        <v>0.69399999999999995</v>
      </c>
      <c r="K8745" s="134">
        <f>IF('2-E-Communication'!$T$66="no","",ROUND($I8745,4))</f>
        <v>0.69399999999999995</v>
      </c>
      <c r="L8745" s="134">
        <f>IF('2-E-Communication'!$T$67="no","",ROUND($I8745,4))</f>
        <v>0.69399999999999995</v>
      </c>
      <c r="M8745" s="134">
        <f>IF('2-E-Communication'!$T$68="no","",ROUND($I8745,4))</f>
        <v>0.69399999999999995</v>
      </c>
    </row>
    <row r="8746" spans="9:13" x14ac:dyDescent="0.25">
      <c r="I8746" s="134">
        <f t="shared" si="330"/>
        <v>0.69500000000000051</v>
      </c>
      <c r="J8746" s="134">
        <f>IF('2-E-Communication'!$T$65="no","",ROUND($I8746,4))</f>
        <v>0.69499999999999995</v>
      </c>
      <c r="K8746" s="134">
        <f>IF('2-E-Communication'!$T$66="no","",ROUND($I8746,4))</f>
        <v>0.69499999999999995</v>
      </c>
      <c r="L8746" s="134">
        <f>IF('2-E-Communication'!$T$67="no","",ROUND($I8746,4))</f>
        <v>0.69499999999999995</v>
      </c>
      <c r="M8746" s="134">
        <f>IF('2-E-Communication'!$T$68="no","",ROUND($I8746,4))</f>
        <v>0.69499999999999995</v>
      </c>
    </row>
    <row r="8747" spans="9:13" x14ac:dyDescent="0.25">
      <c r="I8747" s="134">
        <f t="shared" si="330"/>
        <v>0.69600000000000051</v>
      </c>
      <c r="J8747" s="134">
        <f>IF('2-E-Communication'!$T$65="no","",ROUND($I8747,4))</f>
        <v>0.69599999999999995</v>
      </c>
      <c r="K8747" s="134">
        <f>IF('2-E-Communication'!$T$66="no","",ROUND($I8747,4))</f>
        <v>0.69599999999999995</v>
      </c>
      <c r="L8747" s="134">
        <f>IF('2-E-Communication'!$T$67="no","",ROUND($I8747,4))</f>
        <v>0.69599999999999995</v>
      </c>
      <c r="M8747" s="134">
        <f>IF('2-E-Communication'!$T$68="no","",ROUND($I8747,4))</f>
        <v>0.69599999999999995</v>
      </c>
    </row>
    <row r="8748" spans="9:13" x14ac:dyDescent="0.25">
      <c r="I8748" s="134">
        <f t="shared" ref="I8748:I8811" si="331">I8747+0.001</f>
        <v>0.69700000000000051</v>
      </c>
      <c r="J8748" s="134">
        <f>IF('2-E-Communication'!$T$65="no","",ROUND($I8748,4))</f>
        <v>0.69699999999999995</v>
      </c>
      <c r="K8748" s="134">
        <f>IF('2-E-Communication'!$T$66="no","",ROUND($I8748,4))</f>
        <v>0.69699999999999995</v>
      </c>
      <c r="L8748" s="134">
        <f>IF('2-E-Communication'!$T$67="no","",ROUND($I8748,4))</f>
        <v>0.69699999999999995</v>
      </c>
      <c r="M8748" s="134">
        <f>IF('2-E-Communication'!$T$68="no","",ROUND($I8748,4))</f>
        <v>0.69699999999999995</v>
      </c>
    </row>
    <row r="8749" spans="9:13" x14ac:dyDescent="0.25">
      <c r="I8749" s="134">
        <f t="shared" si="331"/>
        <v>0.69800000000000051</v>
      </c>
      <c r="J8749" s="134">
        <f>IF('2-E-Communication'!$T$65="no","",ROUND($I8749,4))</f>
        <v>0.69799999999999995</v>
      </c>
      <c r="K8749" s="134">
        <f>IF('2-E-Communication'!$T$66="no","",ROUND($I8749,4))</f>
        <v>0.69799999999999995</v>
      </c>
      <c r="L8749" s="134">
        <f>IF('2-E-Communication'!$T$67="no","",ROUND($I8749,4))</f>
        <v>0.69799999999999995</v>
      </c>
      <c r="M8749" s="134">
        <f>IF('2-E-Communication'!$T$68="no","",ROUND($I8749,4))</f>
        <v>0.69799999999999995</v>
      </c>
    </row>
    <row r="8750" spans="9:13" x14ac:dyDescent="0.25">
      <c r="I8750" s="134">
        <f t="shared" si="331"/>
        <v>0.69900000000000051</v>
      </c>
      <c r="J8750" s="134">
        <f>IF('2-E-Communication'!$T$65="no","",ROUND($I8750,4))</f>
        <v>0.69899999999999995</v>
      </c>
      <c r="K8750" s="134">
        <f>IF('2-E-Communication'!$T$66="no","",ROUND($I8750,4))</f>
        <v>0.69899999999999995</v>
      </c>
      <c r="L8750" s="134">
        <f>IF('2-E-Communication'!$T$67="no","",ROUND($I8750,4))</f>
        <v>0.69899999999999995</v>
      </c>
      <c r="M8750" s="134">
        <f>IF('2-E-Communication'!$T$68="no","",ROUND($I8750,4))</f>
        <v>0.69899999999999995</v>
      </c>
    </row>
    <row r="8751" spans="9:13" x14ac:dyDescent="0.25">
      <c r="I8751" s="134">
        <f t="shared" si="331"/>
        <v>0.70000000000000051</v>
      </c>
      <c r="J8751" s="134">
        <f>IF('2-E-Communication'!$T$65="no","",ROUND($I8751,4))</f>
        <v>0.7</v>
      </c>
      <c r="K8751" s="134">
        <f>IF('2-E-Communication'!$T$66="no","",ROUND($I8751,4))</f>
        <v>0.7</v>
      </c>
      <c r="L8751" s="134">
        <f>IF('2-E-Communication'!$T$67="no","",ROUND($I8751,4))</f>
        <v>0.7</v>
      </c>
      <c r="M8751" s="134">
        <f>IF('2-E-Communication'!$T$68="no","",ROUND($I8751,4))</f>
        <v>0.7</v>
      </c>
    </row>
    <row r="8752" spans="9:13" x14ac:dyDescent="0.25">
      <c r="I8752" s="134">
        <f t="shared" si="331"/>
        <v>0.70100000000000051</v>
      </c>
      <c r="J8752" s="134">
        <f>IF('2-E-Communication'!$T$65="no","",ROUND($I8752,4))</f>
        <v>0.70099999999999996</v>
      </c>
      <c r="K8752" s="134">
        <f>IF('2-E-Communication'!$T$66="no","",ROUND($I8752,4))</f>
        <v>0.70099999999999996</v>
      </c>
      <c r="L8752" s="134">
        <f>IF('2-E-Communication'!$T$67="no","",ROUND($I8752,4))</f>
        <v>0.70099999999999996</v>
      </c>
      <c r="M8752" s="134">
        <f>IF('2-E-Communication'!$T$68="no","",ROUND($I8752,4))</f>
        <v>0.70099999999999996</v>
      </c>
    </row>
    <row r="8753" spans="9:13" x14ac:dyDescent="0.25">
      <c r="I8753" s="134">
        <f t="shared" si="331"/>
        <v>0.70200000000000051</v>
      </c>
      <c r="J8753" s="134">
        <f>IF('2-E-Communication'!$T$65="no","",ROUND($I8753,4))</f>
        <v>0.70199999999999996</v>
      </c>
      <c r="K8753" s="134">
        <f>IF('2-E-Communication'!$T$66="no","",ROUND($I8753,4))</f>
        <v>0.70199999999999996</v>
      </c>
      <c r="L8753" s="134">
        <f>IF('2-E-Communication'!$T$67="no","",ROUND($I8753,4))</f>
        <v>0.70199999999999996</v>
      </c>
      <c r="M8753" s="134">
        <f>IF('2-E-Communication'!$T$68="no","",ROUND($I8753,4))</f>
        <v>0.70199999999999996</v>
      </c>
    </row>
    <row r="8754" spans="9:13" x14ac:dyDescent="0.25">
      <c r="I8754" s="134">
        <f t="shared" si="331"/>
        <v>0.70300000000000051</v>
      </c>
      <c r="J8754" s="134">
        <f>IF('2-E-Communication'!$T$65="no","",ROUND($I8754,4))</f>
        <v>0.70299999999999996</v>
      </c>
      <c r="K8754" s="134">
        <f>IF('2-E-Communication'!$T$66="no","",ROUND($I8754,4))</f>
        <v>0.70299999999999996</v>
      </c>
      <c r="L8754" s="134">
        <f>IF('2-E-Communication'!$T$67="no","",ROUND($I8754,4))</f>
        <v>0.70299999999999996</v>
      </c>
      <c r="M8754" s="134">
        <f>IF('2-E-Communication'!$T$68="no","",ROUND($I8754,4))</f>
        <v>0.70299999999999996</v>
      </c>
    </row>
    <row r="8755" spans="9:13" x14ac:dyDescent="0.25">
      <c r="I8755" s="134">
        <f t="shared" si="331"/>
        <v>0.70400000000000051</v>
      </c>
      <c r="J8755" s="134">
        <f>IF('2-E-Communication'!$T$65="no","",ROUND($I8755,4))</f>
        <v>0.70399999999999996</v>
      </c>
      <c r="K8755" s="134">
        <f>IF('2-E-Communication'!$T$66="no","",ROUND($I8755,4))</f>
        <v>0.70399999999999996</v>
      </c>
      <c r="L8755" s="134">
        <f>IF('2-E-Communication'!$T$67="no","",ROUND($I8755,4))</f>
        <v>0.70399999999999996</v>
      </c>
      <c r="M8755" s="134">
        <f>IF('2-E-Communication'!$T$68="no","",ROUND($I8755,4))</f>
        <v>0.70399999999999996</v>
      </c>
    </row>
    <row r="8756" spans="9:13" x14ac:dyDescent="0.25">
      <c r="I8756" s="134">
        <f t="shared" si="331"/>
        <v>0.70500000000000052</v>
      </c>
      <c r="J8756" s="134">
        <f>IF('2-E-Communication'!$T$65="no","",ROUND($I8756,4))</f>
        <v>0.70499999999999996</v>
      </c>
      <c r="K8756" s="134">
        <f>IF('2-E-Communication'!$T$66="no","",ROUND($I8756,4))</f>
        <v>0.70499999999999996</v>
      </c>
      <c r="L8756" s="134">
        <f>IF('2-E-Communication'!$T$67="no","",ROUND($I8756,4))</f>
        <v>0.70499999999999996</v>
      </c>
      <c r="M8756" s="134">
        <f>IF('2-E-Communication'!$T$68="no","",ROUND($I8756,4))</f>
        <v>0.70499999999999996</v>
      </c>
    </row>
    <row r="8757" spans="9:13" x14ac:dyDescent="0.25">
      <c r="I8757" s="134">
        <f t="shared" si="331"/>
        <v>0.70600000000000052</v>
      </c>
      <c r="J8757" s="134">
        <f>IF('2-E-Communication'!$T$65="no","",ROUND($I8757,4))</f>
        <v>0.70599999999999996</v>
      </c>
      <c r="K8757" s="134">
        <f>IF('2-E-Communication'!$T$66="no","",ROUND($I8757,4))</f>
        <v>0.70599999999999996</v>
      </c>
      <c r="L8757" s="134">
        <f>IF('2-E-Communication'!$T$67="no","",ROUND($I8757,4))</f>
        <v>0.70599999999999996</v>
      </c>
      <c r="M8757" s="134">
        <f>IF('2-E-Communication'!$T$68="no","",ROUND($I8757,4))</f>
        <v>0.70599999999999996</v>
      </c>
    </row>
    <row r="8758" spans="9:13" x14ac:dyDescent="0.25">
      <c r="I8758" s="134">
        <f t="shared" si="331"/>
        <v>0.70700000000000052</v>
      </c>
      <c r="J8758" s="134">
        <f>IF('2-E-Communication'!$T$65="no","",ROUND($I8758,4))</f>
        <v>0.70699999999999996</v>
      </c>
      <c r="K8758" s="134">
        <f>IF('2-E-Communication'!$T$66="no","",ROUND($I8758,4))</f>
        <v>0.70699999999999996</v>
      </c>
      <c r="L8758" s="134">
        <f>IF('2-E-Communication'!$T$67="no","",ROUND($I8758,4))</f>
        <v>0.70699999999999996</v>
      </c>
      <c r="M8758" s="134">
        <f>IF('2-E-Communication'!$T$68="no","",ROUND($I8758,4))</f>
        <v>0.70699999999999996</v>
      </c>
    </row>
    <row r="8759" spans="9:13" x14ac:dyDescent="0.25">
      <c r="I8759" s="134">
        <f t="shared" si="331"/>
        <v>0.70800000000000052</v>
      </c>
      <c r="J8759" s="134">
        <f>IF('2-E-Communication'!$T$65="no","",ROUND($I8759,4))</f>
        <v>0.70799999999999996</v>
      </c>
      <c r="K8759" s="134">
        <f>IF('2-E-Communication'!$T$66="no","",ROUND($I8759,4))</f>
        <v>0.70799999999999996</v>
      </c>
      <c r="L8759" s="134">
        <f>IF('2-E-Communication'!$T$67="no","",ROUND($I8759,4))</f>
        <v>0.70799999999999996</v>
      </c>
      <c r="M8759" s="134">
        <f>IF('2-E-Communication'!$T$68="no","",ROUND($I8759,4))</f>
        <v>0.70799999999999996</v>
      </c>
    </row>
    <row r="8760" spans="9:13" x14ac:dyDescent="0.25">
      <c r="I8760" s="134">
        <f t="shared" si="331"/>
        <v>0.70900000000000052</v>
      </c>
      <c r="J8760" s="134">
        <f>IF('2-E-Communication'!$T$65="no","",ROUND($I8760,4))</f>
        <v>0.70899999999999996</v>
      </c>
      <c r="K8760" s="134">
        <f>IF('2-E-Communication'!$T$66="no","",ROUND($I8760,4))</f>
        <v>0.70899999999999996</v>
      </c>
      <c r="L8760" s="134">
        <f>IF('2-E-Communication'!$T$67="no","",ROUND($I8760,4))</f>
        <v>0.70899999999999996</v>
      </c>
      <c r="M8760" s="134">
        <f>IF('2-E-Communication'!$T$68="no","",ROUND($I8760,4))</f>
        <v>0.70899999999999996</v>
      </c>
    </row>
    <row r="8761" spans="9:13" x14ac:dyDescent="0.25">
      <c r="I8761" s="134">
        <f t="shared" si="331"/>
        <v>0.71000000000000052</v>
      </c>
      <c r="J8761" s="134">
        <f>IF('2-E-Communication'!$T$65="no","",ROUND($I8761,4))</f>
        <v>0.71</v>
      </c>
      <c r="K8761" s="134">
        <f>IF('2-E-Communication'!$T$66="no","",ROUND($I8761,4))</f>
        <v>0.71</v>
      </c>
      <c r="L8761" s="134">
        <f>IF('2-E-Communication'!$T$67="no","",ROUND($I8761,4))</f>
        <v>0.71</v>
      </c>
      <c r="M8761" s="134">
        <f>IF('2-E-Communication'!$T$68="no","",ROUND($I8761,4))</f>
        <v>0.71</v>
      </c>
    </row>
    <row r="8762" spans="9:13" x14ac:dyDescent="0.25">
      <c r="I8762" s="134">
        <f t="shared" si="331"/>
        <v>0.71100000000000052</v>
      </c>
      <c r="J8762" s="134">
        <f>IF('2-E-Communication'!$T$65="no","",ROUND($I8762,4))</f>
        <v>0.71099999999999997</v>
      </c>
      <c r="K8762" s="134">
        <f>IF('2-E-Communication'!$T$66="no","",ROUND($I8762,4))</f>
        <v>0.71099999999999997</v>
      </c>
      <c r="L8762" s="134">
        <f>IF('2-E-Communication'!$T$67="no","",ROUND($I8762,4))</f>
        <v>0.71099999999999997</v>
      </c>
      <c r="M8762" s="134">
        <f>IF('2-E-Communication'!$T$68="no","",ROUND($I8762,4))</f>
        <v>0.71099999999999997</v>
      </c>
    </row>
    <row r="8763" spans="9:13" x14ac:dyDescent="0.25">
      <c r="I8763" s="134">
        <f t="shared" si="331"/>
        <v>0.71200000000000052</v>
      </c>
      <c r="J8763" s="134">
        <f>IF('2-E-Communication'!$T$65="no","",ROUND($I8763,4))</f>
        <v>0.71199999999999997</v>
      </c>
      <c r="K8763" s="134">
        <f>IF('2-E-Communication'!$T$66="no","",ROUND($I8763,4))</f>
        <v>0.71199999999999997</v>
      </c>
      <c r="L8763" s="134">
        <f>IF('2-E-Communication'!$T$67="no","",ROUND($I8763,4))</f>
        <v>0.71199999999999997</v>
      </c>
      <c r="M8763" s="134">
        <f>IF('2-E-Communication'!$T$68="no","",ROUND($I8763,4))</f>
        <v>0.71199999999999997</v>
      </c>
    </row>
    <row r="8764" spans="9:13" x14ac:dyDescent="0.25">
      <c r="I8764" s="134">
        <f t="shared" si="331"/>
        <v>0.71300000000000052</v>
      </c>
      <c r="J8764" s="134">
        <f>IF('2-E-Communication'!$T$65="no","",ROUND($I8764,4))</f>
        <v>0.71299999999999997</v>
      </c>
      <c r="K8764" s="134">
        <f>IF('2-E-Communication'!$T$66="no","",ROUND($I8764,4))</f>
        <v>0.71299999999999997</v>
      </c>
      <c r="L8764" s="134">
        <f>IF('2-E-Communication'!$T$67="no","",ROUND($I8764,4))</f>
        <v>0.71299999999999997</v>
      </c>
      <c r="M8764" s="134">
        <f>IF('2-E-Communication'!$T$68="no","",ROUND($I8764,4))</f>
        <v>0.71299999999999997</v>
      </c>
    </row>
    <row r="8765" spans="9:13" x14ac:dyDescent="0.25">
      <c r="I8765" s="134">
        <f t="shared" si="331"/>
        <v>0.71400000000000052</v>
      </c>
      <c r="J8765" s="134">
        <f>IF('2-E-Communication'!$T$65="no","",ROUND($I8765,4))</f>
        <v>0.71399999999999997</v>
      </c>
      <c r="K8765" s="134">
        <f>IF('2-E-Communication'!$T$66="no","",ROUND($I8765,4))</f>
        <v>0.71399999999999997</v>
      </c>
      <c r="L8765" s="134">
        <f>IF('2-E-Communication'!$T$67="no","",ROUND($I8765,4))</f>
        <v>0.71399999999999997</v>
      </c>
      <c r="M8765" s="134">
        <f>IF('2-E-Communication'!$T$68="no","",ROUND($I8765,4))</f>
        <v>0.71399999999999997</v>
      </c>
    </row>
    <row r="8766" spans="9:13" x14ac:dyDescent="0.25">
      <c r="I8766" s="134">
        <f t="shared" si="331"/>
        <v>0.71500000000000052</v>
      </c>
      <c r="J8766" s="134">
        <f>IF('2-E-Communication'!$T$65="no","",ROUND($I8766,4))</f>
        <v>0.71499999999999997</v>
      </c>
      <c r="K8766" s="134">
        <f>IF('2-E-Communication'!$T$66="no","",ROUND($I8766,4))</f>
        <v>0.71499999999999997</v>
      </c>
      <c r="L8766" s="134">
        <f>IF('2-E-Communication'!$T$67="no","",ROUND($I8766,4))</f>
        <v>0.71499999999999997</v>
      </c>
      <c r="M8766" s="134">
        <f>IF('2-E-Communication'!$T$68="no","",ROUND($I8766,4))</f>
        <v>0.71499999999999997</v>
      </c>
    </row>
    <row r="8767" spans="9:13" x14ac:dyDescent="0.25">
      <c r="I8767" s="134">
        <f t="shared" si="331"/>
        <v>0.71600000000000052</v>
      </c>
      <c r="J8767" s="134">
        <f>IF('2-E-Communication'!$T$65="no","",ROUND($I8767,4))</f>
        <v>0.71599999999999997</v>
      </c>
      <c r="K8767" s="134">
        <f>IF('2-E-Communication'!$T$66="no","",ROUND($I8767,4))</f>
        <v>0.71599999999999997</v>
      </c>
      <c r="L8767" s="134">
        <f>IF('2-E-Communication'!$T$67="no","",ROUND($I8767,4))</f>
        <v>0.71599999999999997</v>
      </c>
      <c r="M8767" s="134">
        <f>IF('2-E-Communication'!$T$68="no","",ROUND($I8767,4))</f>
        <v>0.71599999999999997</v>
      </c>
    </row>
    <row r="8768" spans="9:13" x14ac:dyDescent="0.25">
      <c r="I8768" s="134">
        <f t="shared" si="331"/>
        <v>0.71700000000000053</v>
      </c>
      <c r="J8768" s="134">
        <f>IF('2-E-Communication'!$T$65="no","",ROUND($I8768,4))</f>
        <v>0.71699999999999997</v>
      </c>
      <c r="K8768" s="134">
        <f>IF('2-E-Communication'!$T$66="no","",ROUND($I8768,4))</f>
        <v>0.71699999999999997</v>
      </c>
      <c r="L8768" s="134">
        <f>IF('2-E-Communication'!$T$67="no","",ROUND($I8768,4))</f>
        <v>0.71699999999999997</v>
      </c>
      <c r="M8768" s="134">
        <f>IF('2-E-Communication'!$T$68="no","",ROUND($I8768,4))</f>
        <v>0.71699999999999997</v>
      </c>
    </row>
    <row r="8769" spans="9:13" x14ac:dyDescent="0.25">
      <c r="I8769" s="134">
        <f t="shared" si="331"/>
        <v>0.71800000000000053</v>
      </c>
      <c r="J8769" s="134">
        <f>IF('2-E-Communication'!$T$65="no","",ROUND($I8769,4))</f>
        <v>0.71799999999999997</v>
      </c>
      <c r="K8769" s="134">
        <f>IF('2-E-Communication'!$T$66="no","",ROUND($I8769,4))</f>
        <v>0.71799999999999997</v>
      </c>
      <c r="L8769" s="134">
        <f>IF('2-E-Communication'!$T$67="no","",ROUND($I8769,4))</f>
        <v>0.71799999999999997</v>
      </c>
      <c r="M8769" s="134">
        <f>IF('2-E-Communication'!$T$68="no","",ROUND($I8769,4))</f>
        <v>0.71799999999999997</v>
      </c>
    </row>
    <row r="8770" spans="9:13" x14ac:dyDescent="0.25">
      <c r="I8770" s="134">
        <f t="shared" si="331"/>
        <v>0.71900000000000053</v>
      </c>
      <c r="J8770" s="134">
        <f>IF('2-E-Communication'!$T$65="no","",ROUND($I8770,4))</f>
        <v>0.71899999999999997</v>
      </c>
      <c r="K8770" s="134">
        <f>IF('2-E-Communication'!$T$66="no","",ROUND($I8770,4))</f>
        <v>0.71899999999999997</v>
      </c>
      <c r="L8770" s="134">
        <f>IF('2-E-Communication'!$T$67="no","",ROUND($I8770,4))</f>
        <v>0.71899999999999997</v>
      </c>
      <c r="M8770" s="134">
        <f>IF('2-E-Communication'!$T$68="no","",ROUND($I8770,4))</f>
        <v>0.71899999999999997</v>
      </c>
    </row>
    <row r="8771" spans="9:13" x14ac:dyDescent="0.25">
      <c r="I8771" s="134">
        <f t="shared" si="331"/>
        <v>0.72000000000000053</v>
      </c>
      <c r="J8771" s="134">
        <f>IF('2-E-Communication'!$T$65="no","",ROUND($I8771,4))</f>
        <v>0.72</v>
      </c>
      <c r="K8771" s="134">
        <f>IF('2-E-Communication'!$T$66="no","",ROUND($I8771,4))</f>
        <v>0.72</v>
      </c>
      <c r="L8771" s="134">
        <f>IF('2-E-Communication'!$T$67="no","",ROUND($I8771,4))</f>
        <v>0.72</v>
      </c>
      <c r="M8771" s="134">
        <f>IF('2-E-Communication'!$T$68="no","",ROUND($I8771,4))</f>
        <v>0.72</v>
      </c>
    </row>
    <row r="8772" spans="9:13" x14ac:dyDescent="0.25">
      <c r="I8772" s="134">
        <f t="shared" si="331"/>
        <v>0.72100000000000053</v>
      </c>
      <c r="J8772" s="134">
        <f>IF('2-E-Communication'!$T$65="no","",ROUND($I8772,4))</f>
        <v>0.72099999999999997</v>
      </c>
      <c r="K8772" s="134">
        <f>IF('2-E-Communication'!$T$66="no","",ROUND($I8772,4))</f>
        <v>0.72099999999999997</v>
      </c>
      <c r="L8772" s="134">
        <f>IF('2-E-Communication'!$T$67="no","",ROUND($I8772,4))</f>
        <v>0.72099999999999997</v>
      </c>
      <c r="M8772" s="134">
        <f>IF('2-E-Communication'!$T$68="no","",ROUND($I8772,4))</f>
        <v>0.72099999999999997</v>
      </c>
    </row>
    <row r="8773" spans="9:13" x14ac:dyDescent="0.25">
      <c r="I8773" s="134">
        <f t="shared" si="331"/>
        <v>0.72200000000000053</v>
      </c>
      <c r="J8773" s="134">
        <f>IF('2-E-Communication'!$T$65="no","",ROUND($I8773,4))</f>
        <v>0.72199999999999998</v>
      </c>
      <c r="K8773" s="134">
        <f>IF('2-E-Communication'!$T$66="no","",ROUND($I8773,4))</f>
        <v>0.72199999999999998</v>
      </c>
      <c r="L8773" s="134">
        <f>IF('2-E-Communication'!$T$67="no","",ROUND($I8773,4))</f>
        <v>0.72199999999999998</v>
      </c>
      <c r="M8773" s="134">
        <f>IF('2-E-Communication'!$T$68="no","",ROUND($I8773,4))</f>
        <v>0.72199999999999998</v>
      </c>
    </row>
    <row r="8774" spans="9:13" x14ac:dyDescent="0.25">
      <c r="I8774" s="134">
        <f t="shared" si="331"/>
        <v>0.72300000000000053</v>
      </c>
      <c r="J8774" s="134">
        <f>IF('2-E-Communication'!$T$65="no","",ROUND($I8774,4))</f>
        <v>0.72299999999999998</v>
      </c>
      <c r="K8774" s="134">
        <f>IF('2-E-Communication'!$T$66="no","",ROUND($I8774,4))</f>
        <v>0.72299999999999998</v>
      </c>
      <c r="L8774" s="134">
        <f>IF('2-E-Communication'!$T$67="no","",ROUND($I8774,4))</f>
        <v>0.72299999999999998</v>
      </c>
      <c r="M8774" s="134">
        <f>IF('2-E-Communication'!$T$68="no","",ROUND($I8774,4))</f>
        <v>0.72299999999999998</v>
      </c>
    </row>
    <row r="8775" spans="9:13" x14ac:dyDescent="0.25">
      <c r="I8775" s="134">
        <f t="shared" si="331"/>
        <v>0.72400000000000053</v>
      </c>
      <c r="J8775" s="134">
        <f>IF('2-E-Communication'!$T$65="no","",ROUND($I8775,4))</f>
        <v>0.72399999999999998</v>
      </c>
      <c r="K8775" s="134">
        <f>IF('2-E-Communication'!$T$66="no","",ROUND($I8775,4))</f>
        <v>0.72399999999999998</v>
      </c>
      <c r="L8775" s="134">
        <f>IF('2-E-Communication'!$T$67="no","",ROUND($I8775,4))</f>
        <v>0.72399999999999998</v>
      </c>
      <c r="M8775" s="134">
        <f>IF('2-E-Communication'!$T$68="no","",ROUND($I8775,4))</f>
        <v>0.72399999999999998</v>
      </c>
    </row>
    <row r="8776" spans="9:13" x14ac:dyDescent="0.25">
      <c r="I8776" s="134">
        <f t="shared" si="331"/>
        <v>0.72500000000000053</v>
      </c>
      <c r="J8776" s="134">
        <f>IF('2-E-Communication'!$T$65="no","",ROUND($I8776,4))</f>
        <v>0.72499999999999998</v>
      </c>
      <c r="K8776" s="134">
        <f>IF('2-E-Communication'!$T$66="no","",ROUND($I8776,4))</f>
        <v>0.72499999999999998</v>
      </c>
      <c r="L8776" s="134">
        <f>IF('2-E-Communication'!$T$67="no","",ROUND($I8776,4))</f>
        <v>0.72499999999999998</v>
      </c>
      <c r="M8776" s="134">
        <f>IF('2-E-Communication'!$T$68="no","",ROUND($I8776,4))</f>
        <v>0.72499999999999998</v>
      </c>
    </row>
    <row r="8777" spans="9:13" x14ac:dyDescent="0.25">
      <c r="I8777" s="134">
        <f t="shared" si="331"/>
        <v>0.72600000000000053</v>
      </c>
      <c r="J8777" s="134">
        <f>IF('2-E-Communication'!$T$65="no","",ROUND($I8777,4))</f>
        <v>0.72599999999999998</v>
      </c>
      <c r="K8777" s="134">
        <f>IF('2-E-Communication'!$T$66="no","",ROUND($I8777,4))</f>
        <v>0.72599999999999998</v>
      </c>
      <c r="L8777" s="134">
        <f>IF('2-E-Communication'!$T$67="no","",ROUND($I8777,4))</f>
        <v>0.72599999999999998</v>
      </c>
      <c r="M8777" s="134">
        <f>IF('2-E-Communication'!$T$68="no","",ROUND($I8777,4))</f>
        <v>0.72599999999999998</v>
      </c>
    </row>
    <row r="8778" spans="9:13" x14ac:dyDescent="0.25">
      <c r="I8778" s="134">
        <f t="shared" si="331"/>
        <v>0.72700000000000053</v>
      </c>
      <c r="J8778" s="134">
        <f>IF('2-E-Communication'!$T$65="no","",ROUND($I8778,4))</f>
        <v>0.72699999999999998</v>
      </c>
      <c r="K8778" s="134">
        <f>IF('2-E-Communication'!$T$66="no","",ROUND($I8778,4))</f>
        <v>0.72699999999999998</v>
      </c>
      <c r="L8778" s="134">
        <f>IF('2-E-Communication'!$T$67="no","",ROUND($I8778,4))</f>
        <v>0.72699999999999998</v>
      </c>
      <c r="M8778" s="134">
        <f>IF('2-E-Communication'!$T$68="no","",ROUND($I8778,4))</f>
        <v>0.72699999999999998</v>
      </c>
    </row>
    <row r="8779" spans="9:13" x14ac:dyDescent="0.25">
      <c r="I8779" s="134">
        <f t="shared" si="331"/>
        <v>0.72800000000000054</v>
      </c>
      <c r="J8779" s="134">
        <f>IF('2-E-Communication'!$T$65="no","",ROUND($I8779,4))</f>
        <v>0.72799999999999998</v>
      </c>
      <c r="K8779" s="134">
        <f>IF('2-E-Communication'!$T$66="no","",ROUND($I8779,4))</f>
        <v>0.72799999999999998</v>
      </c>
      <c r="L8779" s="134">
        <f>IF('2-E-Communication'!$T$67="no","",ROUND($I8779,4))</f>
        <v>0.72799999999999998</v>
      </c>
      <c r="M8779" s="134">
        <f>IF('2-E-Communication'!$T$68="no","",ROUND($I8779,4))</f>
        <v>0.72799999999999998</v>
      </c>
    </row>
    <row r="8780" spans="9:13" x14ac:dyDescent="0.25">
      <c r="I8780" s="134">
        <f t="shared" si="331"/>
        <v>0.72900000000000054</v>
      </c>
      <c r="J8780" s="134">
        <f>IF('2-E-Communication'!$T$65="no","",ROUND($I8780,4))</f>
        <v>0.72899999999999998</v>
      </c>
      <c r="K8780" s="134">
        <f>IF('2-E-Communication'!$T$66="no","",ROUND($I8780,4))</f>
        <v>0.72899999999999998</v>
      </c>
      <c r="L8780" s="134">
        <f>IF('2-E-Communication'!$T$67="no","",ROUND($I8780,4))</f>
        <v>0.72899999999999998</v>
      </c>
      <c r="M8780" s="134">
        <f>IF('2-E-Communication'!$T$68="no","",ROUND($I8780,4))</f>
        <v>0.72899999999999998</v>
      </c>
    </row>
    <row r="8781" spans="9:13" x14ac:dyDescent="0.25">
      <c r="I8781" s="134">
        <f t="shared" si="331"/>
        <v>0.73000000000000054</v>
      </c>
      <c r="J8781" s="134">
        <f>IF('2-E-Communication'!$T$65="no","",ROUND($I8781,4))</f>
        <v>0.73</v>
      </c>
      <c r="K8781" s="134">
        <f>IF('2-E-Communication'!$T$66="no","",ROUND($I8781,4))</f>
        <v>0.73</v>
      </c>
      <c r="L8781" s="134">
        <f>IF('2-E-Communication'!$T$67="no","",ROUND($I8781,4))</f>
        <v>0.73</v>
      </c>
      <c r="M8781" s="134">
        <f>IF('2-E-Communication'!$T$68="no","",ROUND($I8781,4))</f>
        <v>0.73</v>
      </c>
    </row>
    <row r="8782" spans="9:13" x14ac:dyDescent="0.25">
      <c r="I8782" s="134">
        <f t="shared" si="331"/>
        <v>0.73100000000000054</v>
      </c>
      <c r="J8782" s="134">
        <f>IF('2-E-Communication'!$T$65="no","",ROUND($I8782,4))</f>
        <v>0.73099999999999998</v>
      </c>
      <c r="K8782" s="134">
        <f>IF('2-E-Communication'!$T$66="no","",ROUND($I8782,4))</f>
        <v>0.73099999999999998</v>
      </c>
      <c r="L8782" s="134">
        <f>IF('2-E-Communication'!$T$67="no","",ROUND($I8782,4))</f>
        <v>0.73099999999999998</v>
      </c>
      <c r="M8782" s="134">
        <f>IF('2-E-Communication'!$T$68="no","",ROUND($I8782,4))</f>
        <v>0.73099999999999998</v>
      </c>
    </row>
    <row r="8783" spans="9:13" x14ac:dyDescent="0.25">
      <c r="I8783" s="134">
        <f t="shared" si="331"/>
        <v>0.73200000000000054</v>
      </c>
      <c r="J8783" s="134">
        <f>IF('2-E-Communication'!$T$65="no","",ROUND($I8783,4))</f>
        <v>0.73199999999999998</v>
      </c>
      <c r="K8783" s="134">
        <f>IF('2-E-Communication'!$T$66="no","",ROUND($I8783,4))</f>
        <v>0.73199999999999998</v>
      </c>
      <c r="L8783" s="134">
        <f>IF('2-E-Communication'!$T$67="no","",ROUND($I8783,4))</f>
        <v>0.73199999999999998</v>
      </c>
      <c r="M8783" s="134">
        <f>IF('2-E-Communication'!$T$68="no","",ROUND($I8783,4))</f>
        <v>0.73199999999999998</v>
      </c>
    </row>
    <row r="8784" spans="9:13" x14ac:dyDescent="0.25">
      <c r="I8784" s="134">
        <f t="shared" si="331"/>
        <v>0.73300000000000054</v>
      </c>
      <c r="J8784" s="134">
        <f>IF('2-E-Communication'!$T$65="no","",ROUND($I8784,4))</f>
        <v>0.73299999999999998</v>
      </c>
      <c r="K8784" s="134">
        <f>IF('2-E-Communication'!$T$66="no","",ROUND($I8784,4))</f>
        <v>0.73299999999999998</v>
      </c>
      <c r="L8784" s="134">
        <f>IF('2-E-Communication'!$T$67="no","",ROUND($I8784,4))</f>
        <v>0.73299999999999998</v>
      </c>
      <c r="M8784" s="134">
        <f>IF('2-E-Communication'!$T$68="no","",ROUND($I8784,4))</f>
        <v>0.73299999999999998</v>
      </c>
    </row>
    <row r="8785" spans="9:13" x14ac:dyDescent="0.25">
      <c r="I8785" s="134">
        <f t="shared" si="331"/>
        <v>0.73400000000000054</v>
      </c>
      <c r="J8785" s="134">
        <f>IF('2-E-Communication'!$T$65="no","",ROUND($I8785,4))</f>
        <v>0.73399999999999999</v>
      </c>
      <c r="K8785" s="134">
        <f>IF('2-E-Communication'!$T$66="no","",ROUND($I8785,4))</f>
        <v>0.73399999999999999</v>
      </c>
      <c r="L8785" s="134">
        <f>IF('2-E-Communication'!$T$67="no","",ROUND($I8785,4))</f>
        <v>0.73399999999999999</v>
      </c>
      <c r="M8785" s="134">
        <f>IF('2-E-Communication'!$T$68="no","",ROUND($I8785,4))</f>
        <v>0.73399999999999999</v>
      </c>
    </row>
    <row r="8786" spans="9:13" x14ac:dyDescent="0.25">
      <c r="I8786" s="134">
        <f t="shared" si="331"/>
        <v>0.73500000000000054</v>
      </c>
      <c r="J8786" s="134">
        <f>IF('2-E-Communication'!$T$65="no","",ROUND($I8786,4))</f>
        <v>0.73499999999999999</v>
      </c>
      <c r="K8786" s="134">
        <f>IF('2-E-Communication'!$T$66="no","",ROUND($I8786,4))</f>
        <v>0.73499999999999999</v>
      </c>
      <c r="L8786" s="134">
        <f>IF('2-E-Communication'!$T$67="no","",ROUND($I8786,4))</f>
        <v>0.73499999999999999</v>
      </c>
      <c r="M8786" s="134">
        <f>IF('2-E-Communication'!$T$68="no","",ROUND($I8786,4))</f>
        <v>0.73499999999999999</v>
      </c>
    </row>
    <row r="8787" spans="9:13" x14ac:dyDescent="0.25">
      <c r="I8787" s="134">
        <f t="shared" si="331"/>
        <v>0.73600000000000054</v>
      </c>
      <c r="J8787" s="134">
        <f>IF('2-E-Communication'!$T$65="no","",ROUND($I8787,4))</f>
        <v>0.73599999999999999</v>
      </c>
      <c r="K8787" s="134">
        <f>IF('2-E-Communication'!$T$66="no","",ROUND($I8787,4))</f>
        <v>0.73599999999999999</v>
      </c>
      <c r="L8787" s="134">
        <f>IF('2-E-Communication'!$T$67="no","",ROUND($I8787,4))</f>
        <v>0.73599999999999999</v>
      </c>
      <c r="M8787" s="134">
        <f>IF('2-E-Communication'!$T$68="no","",ROUND($I8787,4))</f>
        <v>0.73599999999999999</v>
      </c>
    </row>
    <row r="8788" spans="9:13" x14ac:dyDescent="0.25">
      <c r="I8788" s="134">
        <f t="shared" si="331"/>
        <v>0.73700000000000054</v>
      </c>
      <c r="J8788" s="134">
        <f>IF('2-E-Communication'!$T$65="no","",ROUND($I8788,4))</f>
        <v>0.73699999999999999</v>
      </c>
      <c r="K8788" s="134">
        <f>IF('2-E-Communication'!$T$66="no","",ROUND($I8788,4))</f>
        <v>0.73699999999999999</v>
      </c>
      <c r="L8788" s="134">
        <f>IF('2-E-Communication'!$T$67="no","",ROUND($I8788,4))</f>
        <v>0.73699999999999999</v>
      </c>
      <c r="M8788" s="134">
        <f>IF('2-E-Communication'!$T$68="no","",ROUND($I8788,4))</f>
        <v>0.73699999999999999</v>
      </c>
    </row>
    <row r="8789" spans="9:13" x14ac:dyDescent="0.25">
      <c r="I8789" s="134">
        <f t="shared" si="331"/>
        <v>0.73800000000000054</v>
      </c>
      <c r="J8789" s="134">
        <f>IF('2-E-Communication'!$T$65="no","",ROUND($I8789,4))</f>
        <v>0.73799999999999999</v>
      </c>
      <c r="K8789" s="134">
        <f>IF('2-E-Communication'!$T$66="no","",ROUND($I8789,4))</f>
        <v>0.73799999999999999</v>
      </c>
      <c r="L8789" s="134">
        <f>IF('2-E-Communication'!$T$67="no","",ROUND($I8789,4))</f>
        <v>0.73799999999999999</v>
      </c>
      <c r="M8789" s="134">
        <f>IF('2-E-Communication'!$T$68="no","",ROUND($I8789,4))</f>
        <v>0.73799999999999999</v>
      </c>
    </row>
    <row r="8790" spans="9:13" x14ac:dyDescent="0.25">
      <c r="I8790" s="134">
        <f t="shared" si="331"/>
        <v>0.73900000000000055</v>
      </c>
      <c r="J8790" s="134">
        <f>IF('2-E-Communication'!$T$65="no","",ROUND($I8790,4))</f>
        <v>0.73899999999999999</v>
      </c>
      <c r="K8790" s="134">
        <f>IF('2-E-Communication'!$T$66="no","",ROUND($I8790,4))</f>
        <v>0.73899999999999999</v>
      </c>
      <c r="L8790" s="134">
        <f>IF('2-E-Communication'!$T$67="no","",ROUND($I8790,4))</f>
        <v>0.73899999999999999</v>
      </c>
      <c r="M8790" s="134">
        <f>IF('2-E-Communication'!$T$68="no","",ROUND($I8790,4))</f>
        <v>0.73899999999999999</v>
      </c>
    </row>
    <row r="8791" spans="9:13" x14ac:dyDescent="0.25">
      <c r="I8791" s="134">
        <f t="shared" si="331"/>
        <v>0.74000000000000055</v>
      </c>
      <c r="J8791" s="134">
        <f>IF('2-E-Communication'!$T$65="no","",ROUND($I8791,4))</f>
        <v>0.74</v>
      </c>
      <c r="K8791" s="134">
        <f>IF('2-E-Communication'!$T$66="no","",ROUND($I8791,4))</f>
        <v>0.74</v>
      </c>
      <c r="L8791" s="134">
        <f>IF('2-E-Communication'!$T$67="no","",ROUND($I8791,4))</f>
        <v>0.74</v>
      </c>
      <c r="M8791" s="134">
        <f>IF('2-E-Communication'!$T$68="no","",ROUND($I8791,4))</f>
        <v>0.74</v>
      </c>
    </row>
    <row r="8792" spans="9:13" x14ac:dyDescent="0.25">
      <c r="I8792" s="134">
        <f t="shared" si="331"/>
        <v>0.74100000000000055</v>
      </c>
      <c r="J8792" s="134">
        <f>IF('2-E-Communication'!$T$65="no","",ROUND($I8792,4))</f>
        <v>0.74099999999999999</v>
      </c>
      <c r="K8792" s="134">
        <f>IF('2-E-Communication'!$T$66="no","",ROUND($I8792,4))</f>
        <v>0.74099999999999999</v>
      </c>
      <c r="L8792" s="134">
        <f>IF('2-E-Communication'!$T$67="no","",ROUND($I8792,4))</f>
        <v>0.74099999999999999</v>
      </c>
      <c r="M8792" s="134">
        <f>IF('2-E-Communication'!$T$68="no","",ROUND($I8792,4))</f>
        <v>0.74099999999999999</v>
      </c>
    </row>
    <row r="8793" spans="9:13" x14ac:dyDescent="0.25">
      <c r="I8793" s="134">
        <f t="shared" si="331"/>
        <v>0.74200000000000055</v>
      </c>
      <c r="J8793" s="134">
        <f>IF('2-E-Communication'!$T$65="no","",ROUND($I8793,4))</f>
        <v>0.74199999999999999</v>
      </c>
      <c r="K8793" s="134">
        <f>IF('2-E-Communication'!$T$66="no","",ROUND($I8793,4))</f>
        <v>0.74199999999999999</v>
      </c>
      <c r="L8793" s="134">
        <f>IF('2-E-Communication'!$T$67="no","",ROUND($I8793,4))</f>
        <v>0.74199999999999999</v>
      </c>
      <c r="M8793" s="134">
        <f>IF('2-E-Communication'!$T$68="no","",ROUND($I8793,4))</f>
        <v>0.74199999999999999</v>
      </c>
    </row>
    <row r="8794" spans="9:13" x14ac:dyDescent="0.25">
      <c r="I8794" s="134">
        <f t="shared" si="331"/>
        <v>0.74300000000000055</v>
      </c>
      <c r="J8794" s="134">
        <f>IF('2-E-Communication'!$T$65="no","",ROUND($I8794,4))</f>
        <v>0.74299999999999999</v>
      </c>
      <c r="K8794" s="134">
        <f>IF('2-E-Communication'!$T$66="no","",ROUND($I8794,4))</f>
        <v>0.74299999999999999</v>
      </c>
      <c r="L8794" s="134">
        <f>IF('2-E-Communication'!$T$67="no","",ROUND($I8794,4))</f>
        <v>0.74299999999999999</v>
      </c>
      <c r="M8794" s="134">
        <f>IF('2-E-Communication'!$T$68="no","",ROUND($I8794,4))</f>
        <v>0.74299999999999999</v>
      </c>
    </row>
    <row r="8795" spans="9:13" x14ac:dyDescent="0.25">
      <c r="I8795" s="134">
        <f t="shared" si="331"/>
        <v>0.74400000000000055</v>
      </c>
      <c r="J8795" s="134">
        <f>IF('2-E-Communication'!$T$65="no","",ROUND($I8795,4))</f>
        <v>0.74399999999999999</v>
      </c>
      <c r="K8795" s="134">
        <f>IF('2-E-Communication'!$T$66="no","",ROUND($I8795,4))</f>
        <v>0.74399999999999999</v>
      </c>
      <c r="L8795" s="134">
        <f>IF('2-E-Communication'!$T$67="no","",ROUND($I8795,4))</f>
        <v>0.74399999999999999</v>
      </c>
      <c r="M8795" s="134">
        <f>IF('2-E-Communication'!$T$68="no","",ROUND($I8795,4))</f>
        <v>0.74399999999999999</v>
      </c>
    </row>
    <row r="8796" spans="9:13" x14ac:dyDescent="0.25">
      <c r="I8796" s="134">
        <f t="shared" si="331"/>
        <v>0.74500000000000055</v>
      </c>
      <c r="J8796" s="134">
        <f>IF('2-E-Communication'!$T$65="no","",ROUND($I8796,4))</f>
        <v>0.745</v>
      </c>
      <c r="K8796" s="134">
        <f>IF('2-E-Communication'!$T$66="no","",ROUND($I8796,4))</f>
        <v>0.745</v>
      </c>
      <c r="L8796" s="134">
        <f>IF('2-E-Communication'!$T$67="no","",ROUND($I8796,4))</f>
        <v>0.745</v>
      </c>
      <c r="M8796" s="134">
        <f>IF('2-E-Communication'!$T$68="no","",ROUND($I8796,4))</f>
        <v>0.745</v>
      </c>
    </row>
    <row r="8797" spans="9:13" x14ac:dyDescent="0.25">
      <c r="I8797" s="134">
        <f t="shared" si="331"/>
        <v>0.74600000000000055</v>
      </c>
      <c r="J8797" s="134">
        <f>IF('2-E-Communication'!$T$65="no","",ROUND($I8797,4))</f>
        <v>0.746</v>
      </c>
      <c r="K8797" s="134">
        <f>IF('2-E-Communication'!$T$66="no","",ROUND($I8797,4))</f>
        <v>0.746</v>
      </c>
      <c r="L8797" s="134">
        <f>IF('2-E-Communication'!$T$67="no","",ROUND($I8797,4))</f>
        <v>0.746</v>
      </c>
      <c r="M8797" s="134">
        <f>IF('2-E-Communication'!$T$68="no","",ROUND($I8797,4))</f>
        <v>0.746</v>
      </c>
    </row>
    <row r="8798" spans="9:13" x14ac:dyDescent="0.25">
      <c r="I8798" s="134">
        <f t="shared" si="331"/>
        <v>0.74700000000000055</v>
      </c>
      <c r="J8798" s="134">
        <f>IF('2-E-Communication'!$T$65="no","",ROUND($I8798,4))</f>
        <v>0.747</v>
      </c>
      <c r="K8798" s="134">
        <f>IF('2-E-Communication'!$T$66="no","",ROUND($I8798,4))</f>
        <v>0.747</v>
      </c>
      <c r="L8798" s="134">
        <f>IF('2-E-Communication'!$T$67="no","",ROUND($I8798,4))</f>
        <v>0.747</v>
      </c>
      <c r="M8798" s="134">
        <f>IF('2-E-Communication'!$T$68="no","",ROUND($I8798,4))</f>
        <v>0.747</v>
      </c>
    </row>
    <row r="8799" spans="9:13" x14ac:dyDescent="0.25">
      <c r="I8799" s="134">
        <f t="shared" si="331"/>
        <v>0.74800000000000055</v>
      </c>
      <c r="J8799" s="134">
        <f>IF('2-E-Communication'!$T$65="no","",ROUND($I8799,4))</f>
        <v>0.748</v>
      </c>
      <c r="K8799" s="134">
        <f>IF('2-E-Communication'!$T$66="no","",ROUND($I8799,4))</f>
        <v>0.748</v>
      </c>
      <c r="L8799" s="134">
        <f>IF('2-E-Communication'!$T$67="no","",ROUND($I8799,4))</f>
        <v>0.748</v>
      </c>
      <c r="M8799" s="134">
        <f>IF('2-E-Communication'!$T$68="no","",ROUND($I8799,4))</f>
        <v>0.748</v>
      </c>
    </row>
    <row r="8800" spans="9:13" x14ac:dyDescent="0.25">
      <c r="I8800" s="134">
        <f t="shared" si="331"/>
        <v>0.74900000000000055</v>
      </c>
      <c r="J8800" s="134">
        <f>IF('2-E-Communication'!$T$65="no","",ROUND($I8800,4))</f>
        <v>0.749</v>
      </c>
      <c r="K8800" s="134">
        <f>IF('2-E-Communication'!$T$66="no","",ROUND($I8800,4))</f>
        <v>0.749</v>
      </c>
      <c r="L8800" s="134">
        <f>IF('2-E-Communication'!$T$67="no","",ROUND($I8800,4))</f>
        <v>0.749</v>
      </c>
      <c r="M8800" s="134">
        <f>IF('2-E-Communication'!$T$68="no","",ROUND($I8800,4))</f>
        <v>0.749</v>
      </c>
    </row>
    <row r="8801" spans="9:13" x14ac:dyDescent="0.25">
      <c r="I8801" s="134">
        <f t="shared" si="331"/>
        <v>0.75000000000000056</v>
      </c>
      <c r="J8801" s="134">
        <f>IF('2-E-Communication'!$T$65="no","",ROUND($I8801,4))</f>
        <v>0.75</v>
      </c>
      <c r="K8801" s="134">
        <f>IF('2-E-Communication'!$T$66="no","",ROUND($I8801,4))</f>
        <v>0.75</v>
      </c>
      <c r="L8801" s="134">
        <f>IF('2-E-Communication'!$T$67="no","",ROUND($I8801,4))</f>
        <v>0.75</v>
      </c>
      <c r="M8801" s="134">
        <f>IF('2-E-Communication'!$T$68="no","",ROUND($I8801,4))</f>
        <v>0.75</v>
      </c>
    </row>
    <row r="8802" spans="9:13" x14ac:dyDescent="0.25">
      <c r="I8802" s="134">
        <f t="shared" si="331"/>
        <v>0.75100000000000056</v>
      </c>
      <c r="J8802" s="134">
        <f>IF('2-E-Communication'!$T$65="no","",ROUND($I8802,4))</f>
        <v>0.751</v>
      </c>
      <c r="K8802" s="134">
        <f>IF('2-E-Communication'!$T$66="no","",ROUND($I8802,4))</f>
        <v>0.751</v>
      </c>
      <c r="L8802" s="134">
        <f>IF('2-E-Communication'!$T$67="no","",ROUND($I8802,4))</f>
        <v>0.751</v>
      </c>
      <c r="M8802" s="134">
        <f>IF('2-E-Communication'!$T$68="no","",ROUND($I8802,4))</f>
        <v>0.751</v>
      </c>
    </row>
    <row r="8803" spans="9:13" x14ac:dyDescent="0.25">
      <c r="I8803" s="134">
        <f t="shared" si="331"/>
        <v>0.75200000000000056</v>
      </c>
      <c r="J8803" s="134">
        <f>IF('2-E-Communication'!$T$65="no","",ROUND($I8803,4))</f>
        <v>0.752</v>
      </c>
      <c r="K8803" s="134">
        <f>IF('2-E-Communication'!$T$66="no","",ROUND($I8803,4))</f>
        <v>0.752</v>
      </c>
      <c r="L8803" s="134">
        <f>IF('2-E-Communication'!$T$67="no","",ROUND($I8803,4))</f>
        <v>0.752</v>
      </c>
      <c r="M8803" s="134">
        <f>IF('2-E-Communication'!$T$68="no","",ROUND($I8803,4))</f>
        <v>0.752</v>
      </c>
    </row>
    <row r="8804" spans="9:13" x14ac:dyDescent="0.25">
      <c r="I8804" s="134">
        <f t="shared" si="331"/>
        <v>0.75300000000000056</v>
      </c>
      <c r="J8804" s="134">
        <f>IF('2-E-Communication'!$T$65="no","",ROUND($I8804,4))</f>
        <v>0.753</v>
      </c>
      <c r="K8804" s="134">
        <f>IF('2-E-Communication'!$T$66="no","",ROUND($I8804,4))</f>
        <v>0.753</v>
      </c>
      <c r="L8804" s="134">
        <f>IF('2-E-Communication'!$T$67="no","",ROUND($I8804,4))</f>
        <v>0.753</v>
      </c>
      <c r="M8804" s="134">
        <f>IF('2-E-Communication'!$T$68="no","",ROUND($I8804,4))</f>
        <v>0.753</v>
      </c>
    </row>
    <row r="8805" spans="9:13" x14ac:dyDescent="0.25">
      <c r="I8805" s="134">
        <f t="shared" si="331"/>
        <v>0.75400000000000056</v>
      </c>
      <c r="J8805" s="134">
        <f>IF('2-E-Communication'!$T$65="no","",ROUND($I8805,4))</f>
        <v>0.754</v>
      </c>
      <c r="K8805" s="134">
        <f>IF('2-E-Communication'!$T$66="no","",ROUND($I8805,4))</f>
        <v>0.754</v>
      </c>
      <c r="L8805" s="134">
        <f>IF('2-E-Communication'!$T$67="no","",ROUND($I8805,4))</f>
        <v>0.754</v>
      </c>
      <c r="M8805" s="134">
        <f>IF('2-E-Communication'!$T$68="no","",ROUND($I8805,4))</f>
        <v>0.754</v>
      </c>
    </row>
    <row r="8806" spans="9:13" x14ac:dyDescent="0.25">
      <c r="I8806" s="134">
        <f t="shared" si="331"/>
        <v>0.75500000000000056</v>
      </c>
      <c r="J8806" s="134">
        <f>IF('2-E-Communication'!$T$65="no","",ROUND($I8806,4))</f>
        <v>0.755</v>
      </c>
      <c r="K8806" s="134">
        <f>IF('2-E-Communication'!$T$66="no","",ROUND($I8806,4))</f>
        <v>0.755</v>
      </c>
      <c r="L8806" s="134">
        <f>IF('2-E-Communication'!$T$67="no","",ROUND($I8806,4))</f>
        <v>0.755</v>
      </c>
      <c r="M8806" s="134">
        <f>IF('2-E-Communication'!$T$68="no","",ROUND($I8806,4))</f>
        <v>0.755</v>
      </c>
    </row>
    <row r="8807" spans="9:13" x14ac:dyDescent="0.25">
      <c r="I8807" s="134">
        <f t="shared" si="331"/>
        <v>0.75600000000000056</v>
      </c>
      <c r="J8807" s="134">
        <f>IF('2-E-Communication'!$T$65="no","",ROUND($I8807,4))</f>
        <v>0.75600000000000001</v>
      </c>
      <c r="K8807" s="134">
        <f>IF('2-E-Communication'!$T$66="no","",ROUND($I8807,4))</f>
        <v>0.75600000000000001</v>
      </c>
      <c r="L8807" s="134">
        <f>IF('2-E-Communication'!$T$67="no","",ROUND($I8807,4))</f>
        <v>0.75600000000000001</v>
      </c>
      <c r="M8807" s="134">
        <f>IF('2-E-Communication'!$T$68="no","",ROUND($I8807,4))</f>
        <v>0.75600000000000001</v>
      </c>
    </row>
    <row r="8808" spans="9:13" x14ac:dyDescent="0.25">
      <c r="I8808" s="134">
        <f t="shared" si="331"/>
        <v>0.75700000000000056</v>
      </c>
      <c r="J8808" s="134">
        <f>IF('2-E-Communication'!$T$65="no","",ROUND($I8808,4))</f>
        <v>0.75700000000000001</v>
      </c>
      <c r="K8808" s="134">
        <f>IF('2-E-Communication'!$T$66="no","",ROUND($I8808,4))</f>
        <v>0.75700000000000001</v>
      </c>
      <c r="L8808" s="134">
        <f>IF('2-E-Communication'!$T$67="no","",ROUND($I8808,4))</f>
        <v>0.75700000000000001</v>
      </c>
      <c r="M8808" s="134">
        <f>IF('2-E-Communication'!$T$68="no","",ROUND($I8808,4))</f>
        <v>0.75700000000000001</v>
      </c>
    </row>
    <row r="8809" spans="9:13" x14ac:dyDescent="0.25">
      <c r="I8809" s="134">
        <f t="shared" si="331"/>
        <v>0.75800000000000056</v>
      </c>
      <c r="J8809" s="134">
        <f>IF('2-E-Communication'!$T$65="no","",ROUND($I8809,4))</f>
        <v>0.75800000000000001</v>
      </c>
      <c r="K8809" s="134">
        <f>IF('2-E-Communication'!$T$66="no","",ROUND($I8809,4))</f>
        <v>0.75800000000000001</v>
      </c>
      <c r="L8809" s="134">
        <f>IF('2-E-Communication'!$T$67="no","",ROUND($I8809,4))</f>
        <v>0.75800000000000001</v>
      </c>
      <c r="M8809" s="134">
        <f>IF('2-E-Communication'!$T$68="no","",ROUND($I8809,4))</f>
        <v>0.75800000000000001</v>
      </c>
    </row>
    <row r="8810" spans="9:13" x14ac:dyDescent="0.25">
      <c r="I8810" s="134">
        <f t="shared" si="331"/>
        <v>0.75900000000000056</v>
      </c>
      <c r="J8810" s="134">
        <f>IF('2-E-Communication'!$T$65="no","",ROUND($I8810,4))</f>
        <v>0.75900000000000001</v>
      </c>
      <c r="K8810" s="134">
        <f>IF('2-E-Communication'!$T$66="no","",ROUND($I8810,4))</f>
        <v>0.75900000000000001</v>
      </c>
      <c r="L8810" s="134">
        <f>IF('2-E-Communication'!$T$67="no","",ROUND($I8810,4))</f>
        <v>0.75900000000000001</v>
      </c>
      <c r="M8810" s="134">
        <f>IF('2-E-Communication'!$T$68="no","",ROUND($I8810,4))</f>
        <v>0.75900000000000001</v>
      </c>
    </row>
    <row r="8811" spans="9:13" x14ac:dyDescent="0.25">
      <c r="I8811" s="134">
        <f t="shared" si="331"/>
        <v>0.76000000000000056</v>
      </c>
      <c r="J8811" s="134">
        <f>IF('2-E-Communication'!$T$65="no","",ROUND($I8811,4))</f>
        <v>0.76</v>
      </c>
      <c r="K8811" s="134">
        <f>IF('2-E-Communication'!$T$66="no","",ROUND($I8811,4))</f>
        <v>0.76</v>
      </c>
      <c r="L8811" s="134">
        <f>IF('2-E-Communication'!$T$67="no","",ROUND($I8811,4))</f>
        <v>0.76</v>
      </c>
      <c r="M8811" s="134">
        <f>IF('2-E-Communication'!$T$68="no","",ROUND($I8811,4))</f>
        <v>0.76</v>
      </c>
    </row>
    <row r="8812" spans="9:13" x14ac:dyDescent="0.25">
      <c r="I8812" s="134">
        <f t="shared" ref="I8812:I8875" si="332">I8811+0.001</f>
        <v>0.76100000000000056</v>
      </c>
      <c r="J8812" s="134">
        <f>IF('2-E-Communication'!$T$65="no","",ROUND($I8812,4))</f>
        <v>0.76100000000000001</v>
      </c>
      <c r="K8812" s="134">
        <f>IF('2-E-Communication'!$T$66="no","",ROUND($I8812,4))</f>
        <v>0.76100000000000001</v>
      </c>
      <c r="L8812" s="134">
        <f>IF('2-E-Communication'!$T$67="no","",ROUND($I8812,4))</f>
        <v>0.76100000000000001</v>
      </c>
      <c r="M8812" s="134">
        <f>IF('2-E-Communication'!$T$68="no","",ROUND($I8812,4))</f>
        <v>0.76100000000000001</v>
      </c>
    </row>
    <row r="8813" spans="9:13" x14ac:dyDescent="0.25">
      <c r="I8813" s="134">
        <f t="shared" si="332"/>
        <v>0.76200000000000057</v>
      </c>
      <c r="J8813" s="134">
        <f>IF('2-E-Communication'!$T$65="no","",ROUND($I8813,4))</f>
        <v>0.76200000000000001</v>
      </c>
      <c r="K8813" s="134">
        <f>IF('2-E-Communication'!$T$66="no","",ROUND($I8813,4))</f>
        <v>0.76200000000000001</v>
      </c>
      <c r="L8813" s="134">
        <f>IF('2-E-Communication'!$T$67="no","",ROUND($I8813,4))</f>
        <v>0.76200000000000001</v>
      </c>
      <c r="M8813" s="134">
        <f>IF('2-E-Communication'!$T$68="no","",ROUND($I8813,4))</f>
        <v>0.76200000000000001</v>
      </c>
    </row>
    <row r="8814" spans="9:13" x14ac:dyDescent="0.25">
      <c r="I8814" s="134">
        <f t="shared" si="332"/>
        <v>0.76300000000000057</v>
      </c>
      <c r="J8814" s="134">
        <f>IF('2-E-Communication'!$T$65="no","",ROUND($I8814,4))</f>
        <v>0.76300000000000001</v>
      </c>
      <c r="K8814" s="134">
        <f>IF('2-E-Communication'!$T$66="no","",ROUND($I8814,4))</f>
        <v>0.76300000000000001</v>
      </c>
      <c r="L8814" s="134">
        <f>IF('2-E-Communication'!$T$67="no","",ROUND($I8814,4))</f>
        <v>0.76300000000000001</v>
      </c>
      <c r="M8814" s="134">
        <f>IF('2-E-Communication'!$T$68="no","",ROUND($I8814,4))</f>
        <v>0.76300000000000001</v>
      </c>
    </row>
    <row r="8815" spans="9:13" x14ac:dyDescent="0.25">
      <c r="I8815" s="134">
        <f t="shared" si="332"/>
        <v>0.76400000000000057</v>
      </c>
      <c r="J8815" s="134">
        <f>IF('2-E-Communication'!$T$65="no","",ROUND($I8815,4))</f>
        <v>0.76400000000000001</v>
      </c>
      <c r="K8815" s="134">
        <f>IF('2-E-Communication'!$T$66="no","",ROUND($I8815,4))</f>
        <v>0.76400000000000001</v>
      </c>
      <c r="L8815" s="134">
        <f>IF('2-E-Communication'!$T$67="no","",ROUND($I8815,4))</f>
        <v>0.76400000000000001</v>
      </c>
      <c r="M8815" s="134">
        <f>IF('2-E-Communication'!$T$68="no","",ROUND($I8815,4))</f>
        <v>0.76400000000000001</v>
      </c>
    </row>
    <row r="8816" spans="9:13" x14ac:dyDescent="0.25">
      <c r="I8816" s="134">
        <f t="shared" si="332"/>
        <v>0.76500000000000057</v>
      </c>
      <c r="J8816" s="134">
        <f>IF('2-E-Communication'!$T$65="no","",ROUND($I8816,4))</f>
        <v>0.76500000000000001</v>
      </c>
      <c r="K8816" s="134">
        <f>IF('2-E-Communication'!$T$66="no","",ROUND($I8816,4))</f>
        <v>0.76500000000000001</v>
      </c>
      <c r="L8816" s="134">
        <f>IF('2-E-Communication'!$T$67="no","",ROUND($I8816,4))</f>
        <v>0.76500000000000001</v>
      </c>
      <c r="M8816" s="134">
        <f>IF('2-E-Communication'!$T$68="no","",ROUND($I8816,4))</f>
        <v>0.76500000000000001</v>
      </c>
    </row>
    <row r="8817" spans="9:13" x14ac:dyDescent="0.25">
      <c r="I8817" s="134">
        <f t="shared" si="332"/>
        <v>0.76600000000000057</v>
      </c>
      <c r="J8817" s="134">
        <f>IF('2-E-Communication'!$T$65="no","",ROUND($I8817,4))</f>
        <v>0.76600000000000001</v>
      </c>
      <c r="K8817" s="134">
        <f>IF('2-E-Communication'!$T$66="no","",ROUND($I8817,4))</f>
        <v>0.76600000000000001</v>
      </c>
      <c r="L8817" s="134">
        <f>IF('2-E-Communication'!$T$67="no","",ROUND($I8817,4))</f>
        <v>0.76600000000000001</v>
      </c>
      <c r="M8817" s="134">
        <f>IF('2-E-Communication'!$T$68="no","",ROUND($I8817,4))</f>
        <v>0.76600000000000001</v>
      </c>
    </row>
    <row r="8818" spans="9:13" x14ac:dyDescent="0.25">
      <c r="I8818" s="134">
        <f t="shared" si="332"/>
        <v>0.76700000000000057</v>
      </c>
      <c r="J8818" s="134">
        <f>IF('2-E-Communication'!$T$65="no","",ROUND($I8818,4))</f>
        <v>0.76700000000000002</v>
      </c>
      <c r="K8818" s="134">
        <f>IF('2-E-Communication'!$T$66="no","",ROUND($I8818,4))</f>
        <v>0.76700000000000002</v>
      </c>
      <c r="L8818" s="134">
        <f>IF('2-E-Communication'!$T$67="no","",ROUND($I8818,4))</f>
        <v>0.76700000000000002</v>
      </c>
      <c r="M8818" s="134">
        <f>IF('2-E-Communication'!$T$68="no","",ROUND($I8818,4))</f>
        <v>0.76700000000000002</v>
      </c>
    </row>
    <row r="8819" spans="9:13" x14ac:dyDescent="0.25">
      <c r="I8819" s="134">
        <f t="shared" si="332"/>
        <v>0.76800000000000057</v>
      </c>
      <c r="J8819" s="134">
        <f>IF('2-E-Communication'!$T$65="no","",ROUND($I8819,4))</f>
        <v>0.76800000000000002</v>
      </c>
      <c r="K8819" s="134">
        <f>IF('2-E-Communication'!$T$66="no","",ROUND($I8819,4))</f>
        <v>0.76800000000000002</v>
      </c>
      <c r="L8819" s="134">
        <f>IF('2-E-Communication'!$T$67="no","",ROUND($I8819,4))</f>
        <v>0.76800000000000002</v>
      </c>
      <c r="M8819" s="134">
        <f>IF('2-E-Communication'!$T$68="no","",ROUND($I8819,4))</f>
        <v>0.76800000000000002</v>
      </c>
    </row>
    <row r="8820" spans="9:13" x14ac:dyDescent="0.25">
      <c r="I8820" s="134">
        <f t="shared" si="332"/>
        <v>0.76900000000000057</v>
      </c>
      <c r="J8820" s="134">
        <f>IF('2-E-Communication'!$T$65="no","",ROUND($I8820,4))</f>
        <v>0.76900000000000002</v>
      </c>
      <c r="K8820" s="134">
        <f>IF('2-E-Communication'!$T$66="no","",ROUND($I8820,4))</f>
        <v>0.76900000000000002</v>
      </c>
      <c r="L8820" s="134">
        <f>IF('2-E-Communication'!$T$67="no","",ROUND($I8820,4))</f>
        <v>0.76900000000000002</v>
      </c>
      <c r="M8820" s="134">
        <f>IF('2-E-Communication'!$T$68="no","",ROUND($I8820,4))</f>
        <v>0.76900000000000002</v>
      </c>
    </row>
    <row r="8821" spans="9:13" x14ac:dyDescent="0.25">
      <c r="I8821" s="134">
        <f t="shared" si="332"/>
        <v>0.77000000000000057</v>
      </c>
      <c r="J8821" s="134">
        <f>IF('2-E-Communication'!$T$65="no","",ROUND($I8821,4))</f>
        <v>0.77</v>
      </c>
      <c r="K8821" s="134">
        <f>IF('2-E-Communication'!$T$66="no","",ROUND($I8821,4))</f>
        <v>0.77</v>
      </c>
      <c r="L8821" s="134">
        <f>IF('2-E-Communication'!$T$67="no","",ROUND($I8821,4))</f>
        <v>0.77</v>
      </c>
      <c r="M8821" s="134">
        <f>IF('2-E-Communication'!$T$68="no","",ROUND($I8821,4))</f>
        <v>0.77</v>
      </c>
    </row>
    <row r="8822" spans="9:13" x14ac:dyDescent="0.25">
      <c r="I8822" s="134">
        <f t="shared" si="332"/>
        <v>0.77100000000000057</v>
      </c>
      <c r="J8822" s="134">
        <f>IF('2-E-Communication'!$T$65="no","",ROUND($I8822,4))</f>
        <v>0.77100000000000002</v>
      </c>
      <c r="K8822" s="134">
        <f>IF('2-E-Communication'!$T$66="no","",ROUND($I8822,4))</f>
        <v>0.77100000000000002</v>
      </c>
      <c r="L8822" s="134">
        <f>IF('2-E-Communication'!$T$67="no","",ROUND($I8822,4))</f>
        <v>0.77100000000000002</v>
      </c>
      <c r="M8822" s="134">
        <f>IF('2-E-Communication'!$T$68="no","",ROUND($I8822,4))</f>
        <v>0.77100000000000002</v>
      </c>
    </row>
    <row r="8823" spans="9:13" x14ac:dyDescent="0.25">
      <c r="I8823" s="134">
        <f t="shared" si="332"/>
        <v>0.77200000000000057</v>
      </c>
      <c r="J8823" s="134">
        <f>IF('2-E-Communication'!$T$65="no","",ROUND($I8823,4))</f>
        <v>0.77200000000000002</v>
      </c>
      <c r="K8823" s="134">
        <f>IF('2-E-Communication'!$T$66="no","",ROUND($I8823,4))</f>
        <v>0.77200000000000002</v>
      </c>
      <c r="L8823" s="134">
        <f>IF('2-E-Communication'!$T$67="no","",ROUND($I8823,4))</f>
        <v>0.77200000000000002</v>
      </c>
      <c r="M8823" s="134">
        <f>IF('2-E-Communication'!$T$68="no","",ROUND($I8823,4))</f>
        <v>0.77200000000000002</v>
      </c>
    </row>
    <row r="8824" spans="9:13" x14ac:dyDescent="0.25">
      <c r="I8824" s="134">
        <f t="shared" si="332"/>
        <v>0.77300000000000058</v>
      </c>
      <c r="J8824" s="134">
        <f>IF('2-E-Communication'!$T$65="no","",ROUND($I8824,4))</f>
        <v>0.77300000000000002</v>
      </c>
      <c r="K8824" s="134">
        <f>IF('2-E-Communication'!$T$66="no","",ROUND($I8824,4))</f>
        <v>0.77300000000000002</v>
      </c>
      <c r="L8824" s="134">
        <f>IF('2-E-Communication'!$T$67="no","",ROUND($I8824,4))</f>
        <v>0.77300000000000002</v>
      </c>
      <c r="M8824" s="134">
        <f>IF('2-E-Communication'!$T$68="no","",ROUND($I8824,4))</f>
        <v>0.77300000000000002</v>
      </c>
    </row>
    <row r="8825" spans="9:13" x14ac:dyDescent="0.25">
      <c r="I8825" s="134">
        <f t="shared" si="332"/>
        <v>0.77400000000000058</v>
      </c>
      <c r="J8825" s="134">
        <f>IF('2-E-Communication'!$T$65="no","",ROUND($I8825,4))</f>
        <v>0.77400000000000002</v>
      </c>
      <c r="K8825" s="134">
        <f>IF('2-E-Communication'!$T$66="no","",ROUND($I8825,4))</f>
        <v>0.77400000000000002</v>
      </c>
      <c r="L8825" s="134">
        <f>IF('2-E-Communication'!$T$67="no","",ROUND($I8825,4))</f>
        <v>0.77400000000000002</v>
      </c>
      <c r="M8825" s="134">
        <f>IF('2-E-Communication'!$T$68="no","",ROUND($I8825,4))</f>
        <v>0.77400000000000002</v>
      </c>
    </row>
    <row r="8826" spans="9:13" x14ac:dyDescent="0.25">
      <c r="I8826" s="134">
        <f t="shared" si="332"/>
        <v>0.77500000000000058</v>
      </c>
      <c r="J8826" s="134">
        <f>IF('2-E-Communication'!$T$65="no","",ROUND($I8826,4))</f>
        <v>0.77500000000000002</v>
      </c>
      <c r="K8826" s="134">
        <f>IF('2-E-Communication'!$T$66="no","",ROUND($I8826,4))</f>
        <v>0.77500000000000002</v>
      </c>
      <c r="L8826" s="134">
        <f>IF('2-E-Communication'!$T$67="no","",ROUND($I8826,4))</f>
        <v>0.77500000000000002</v>
      </c>
      <c r="M8826" s="134">
        <f>IF('2-E-Communication'!$T$68="no","",ROUND($I8826,4))</f>
        <v>0.77500000000000002</v>
      </c>
    </row>
    <row r="8827" spans="9:13" x14ac:dyDescent="0.25">
      <c r="I8827" s="134">
        <f t="shared" si="332"/>
        <v>0.77600000000000058</v>
      </c>
      <c r="J8827" s="134">
        <f>IF('2-E-Communication'!$T$65="no","",ROUND($I8827,4))</f>
        <v>0.77600000000000002</v>
      </c>
      <c r="K8827" s="134">
        <f>IF('2-E-Communication'!$T$66="no","",ROUND($I8827,4))</f>
        <v>0.77600000000000002</v>
      </c>
      <c r="L8827" s="134">
        <f>IF('2-E-Communication'!$T$67="no","",ROUND($I8827,4))</f>
        <v>0.77600000000000002</v>
      </c>
      <c r="M8827" s="134">
        <f>IF('2-E-Communication'!$T$68="no","",ROUND($I8827,4))</f>
        <v>0.77600000000000002</v>
      </c>
    </row>
    <row r="8828" spans="9:13" x14ac:dyDescent="0.25">
      <c r="I8828" s="134">
        <f t="shared" si="332"/>
        <v>0.77700000000000058</v>
      </c>
      <c r="J8828" s="134">
        <f>IF('2-E-Communication'!$T$65="no","",ROUND($I8828,4))</f>
        <v>0.77700000000000002</v>
      </c>
      <c r="K8828" s="134">
        <f>IF('2-E-Communication'!$T$66="no","",ROUND($I8828,4))</f>
        <v>0.77700000000000002</v>
      </c>
      <c r="L8828" s="134">
        <f>IF('2-E-Communication'!$T$67="no","",ROUND($I8828,4))</f>
        <v>0.77700000000000002</v>
      </c>
      <c r="M8828" s="134">
        <f>IF('2-E-Communication'!$T$68="no","",ROUND($I8828,4))</f>
        <v>0.77700000000000002</v>
      </c>
    </row>
    <row r="8829" spans="9:13" x14ac:dyDescent="0.25">
      <c r="I8829" s="134">
        <f t="shared" si="332"/>
        <v>0.77800000000000058</v>
      </c>
      <c r="J8829" s="134">
        <f>IF('2-E-Communication'!$T$65="no","",ROUND($I8829,4))</f>
        <v>0.77800000000000002</v>
      </c>
      <c r="K8829" s="134">
        <f>IF('2-E-Communication'!$T$66="no","",ROUND($I8829,4))</f>
        <v>0.77800000000000002</v>
      </c>
      <c r="L8829" s="134">
        <f>IF('2-E-Communication'!$T$67="no","",ROUND($I8829,4))</f>
        <v>0.77800000000000002</v>
      </c>
      <c r="M8829" s="134">
        <f>IF('2-E-Communication'!$T$68="no","",ROUND($I8829,4))</f>
        <v>0.77800000000000002</v>
      </c>
    </row>
    <row r="8830" spans="9:13" x14ac:dyDescent="0.25">
      <c r="I8830" s="134">
        <f t="shared" si="332"/>
        <v>0.77900000000000058</v>
      </c>
      <c r="J8830" s="134">
        <f>IF('2-E-Communication'!$T$65="no","",ROUND($I8830,4))</f>
        <v>0.77900000000000003</v>
      </c>
      <c r="K8830" s="134">
        <f>IF('2-E-Communication'!$T$66="no","",ROUND($I8830,4))</f>
        <v>0.77900000000000003</v>
      </c>
      <c r="L8830" s="134">
        <f>IF('2-E-Communication'!$T$67="no","",ROUND($I8830,4))</f>
        <v>0.77900000000000003</v>
      </c>
      <c r="M8830" s="134">
        <f>IF('2-E-Communication'!$T$68="no","",ROUND($I8830,4))</f>
        <v>0.77900000000000003</v>
      </c>
    </row>
    <row r="8831" spans="9:13" x14ac:dyDescent="0.25">
      <c r="I8831" s="134">
        <f t="shared" si="332"/>
        <v>0.78000000000000058</v>
      </c>
      <c r="J8831" s="134">
        <f>IF('2-E-Communication'!$T$65="no","",ROUND($I8831,4))</f>
        <v>0.78</v>
      </c>
      <c r="K8831" s="134">
        <f>IF('2-E-Communication'!$T$66="no","",ROUND($I8831,4))</f>
        <v>0.78</v>
      </c>
      <c r="L8831" s="134">
        <f>IF('2-E-Communication'!$T$67="no","",ROUND($I8831,4))</f>
        <v>0.78</v>
      </c>
      <c r="M8831" s="134">
        <f>IF('2-E-Communication'!$T$68="no","",ROUND($I8831,4))</f>
        <v>0.78</v>
      </c>
    </row>
    <row r="8832" spans="9:13" x14ac:dyDescent="0.25">
      <c r="I8832" s="134">
        <f t="shared" si="332"/>
        <v>0.78100000000000058</v>
      </c>
      <c r="J8832" s="134">
        <f>IF('2-E-Communication'!$T$65="no","",ROUND($I8832,4))</f>
        <v>0.78100000000000003</v>
      </c>
      <c r="K8832" s="134">
        <f>IF('2-E-Communication'!$T$66="no","",ROUND($I8832,4))</f>
        <v>0.78100000000000003</v>
      </c>
      <c r="L8832" s="134">
        <f>IF('2-E-Communication'!$T$67="no","",ROUND($I8832,4))</f>
        <v>0.78100000000000003</v>
      </c>
      <c r="M8832" s="134">
        <f>IF('2-E-Communication'!$T$68="no","",ROUND($I8832,4))</f>
        <v>0.78100000000000003</v>
      </c>
    </row>
    <row r="8833" spans="9:13" x14ac:dyDescent="0.25">
      <c r="I8833" s="134">
        <f t="shared" si="332"/>
        <v>0.78200000000000058</v>
      </c>
      <c r="J8833" s="134">
        <f>IF('2-E-Communication'!$T$65="no","",ROUND($I8833,4))</f>
        <v>0.78200000000000003</v>
      </c>
      <c r="K8833" s="134">
        <f>IF('2-E-Communication'!$T$66="no","",ROUND($I8833,4))</f>
        <v>0.78200000000000003</v>
      </c>
      <c r="L8833" s="134">
        <f>IF('2-E-Communication'!$T$67="no","",ROUND($I8833,4))</f>
        <v>0.78200000000000003</v>
      </c>
      <c r="M8833" s="134">
        <f>IF('2-E-Communication'!$T$68="no","",ROUND($I8833,4))</f>
        <v>0.78200000000000003</v>
      </c>
    </row>
    <row r="8834" spans="9:13" x14ac:dyDescent="0.25">
      <c r="I8834" s="134">
        <f t="shared" si="332"/>
        <v>0.78300000000000058</v>
      </c>
      <c r="J8834" s="134">
        <f>IF('2-E-Communication'!$T$65="no","",ROUND($I8834,4))</f>
        <v>0.78300000000000003</v>
      </c>
      <c r="K8834" s="134">
        <f>IF('2-E-Communication'!$T$66="no","",ROUND($I8834,4))</f>
        <v>0.78300000000000003</v>
      </c>
      <c r="L8834" s="134">
        <f>IF('2-E-Communication'!$T$67="no","",ROUND($I8834,4))</f>
        <v>0.78300000000000003</v>
      </c>
      <c r="M8834" s="134">
        <f>IF('2-E-Communication'!$T$68="no","",ROUND($I8834,4))</f>
        <v>0.78300000000000003</v>
      </c>
    </row>
    <row r="8835" spans="9:13" x14ac:dyDescent="0.25">
      <c r="I8835" s="134">
        <f t="shared" si="332"/>
        <v>0.78400000000000059</v>
      </c>
      <c r="J8835" s="134">
        <f>IF('2-E-Communication'!$T$65="no","",ROUND($I8835,4))</f>
        <v>0.78400000000000003</v>
      </c>
      <c r="K8835" s="134">
        <f>IF('2-E-Communication'!$T$66="no","",ROUND($I8835,4))</f>
        <v>0.78400000000000003</v>
      </c>
      <c r="L8835" s="134">
        <f>IF('2-E-Communication'!$T$67="no","",ROUND($I8835,4))</f>
        <v>0.78400000000000003</v>
      </c>
      <c r="M8835" s="134">
        <f>IF('2-E-Communication'!$T$68="no","",ROUND($I8835,4))</f>
        <v>0.78400000000000003</v>
      </c>
    </row>
    <row r="8836" spans="9:13" x14ac:dyDescent="0.25">
      <c r="I8836" s="134">
        <f t="shared" si="332"/>
        <v>0.78500000000000059</v>
      </c>
      <c r="J8836" s="134">
        <f>IF('2-E-Communication'!$T$65="no","",ROUND($I8836,4))</f>
        <v>0.78500000000000003</v>
      </c>
      <c r="K8836" s="134">
        <f>IF('2-E-Communication'!$T$66="no","",ROUND($I8836,4))</f>
        <v>0.78500000000000003</v>
      </c>
      <c r="L8836" s="134">
        <f>IF('2-E-Communication'!$T$67="no","",ROUND($I8836,4))</f>
        <v>0.78500000000000003</v>
      </c>
      <c r="M8836" s="134">
        <f>IF('2-E-Communication'!$T$68="no","",ROUND($I8836,4))</f>
        <v>0.78500000000000003</v>
      </c>
    </row>
    <row r="8837" spans="9:13" x14ac:dyDescent="0.25">
      <c r="I8837" s="134">
        <f t="shared" si="332"/>
        <v>0.78600000000000059</v>
      </c>
      <c r="J8837" s="134">
        <f>IF('2-E-Communication'!$T$65="no","",ROUND($I8837,4))</f>
        <v>0.78600000000000003</v>
      </c>
      <c r="K8837" s="134">
        <f>IF('2-E-Communication'!$T$66="no","",ROUND($I8837,4))</f>
        <v>0.78600000000000003</v>
      </c>
      <c r="L8837" s="134">
        <f>IF('2-E-Communication'!$T$67="no","",ROUND($I8837,4))</f>
        <v>0.78600000000000003</v>
      </c>
      <c r="M8837" s="134">
        <f>IF('2-E-Communication'!$T$68="no","",ROUND($I8837,4))</f>
        <v>0.78600000000000003</v>
      </c>
    </row>
    <row r="8838" spans="9:13" x14ac:dyDescent="0.25">
      <c r="I8838" s="134">
        <f t="shared" si="332"/>
        <v>0.78700000000000059</v>
      </c>
      <c r="J8838" s="134">
        <f>IF('2-E-Communication'!$T$65="no","",ROUND($I8838,4))</f>
        <v>0.78700000000000003</v>
      </c>
      <c r="K8838" s="134">
        <f>IF('2-E-Communication'!$T$66="no","",ROUND($I8838,4))</f>
        <v>0.78700000000000003</v>
      </c>
      <c r="L8838" s="134">
        <f>IF('2-E-Communication'!$T$67="no","",ROUND($I8838,4))</f>
        <v>0.78700000000000003</v>
      </c>
      <c r="M8838" s="134">
        <f>IF('2-E-Communication'!$T$68="no","",ROUND($I8838,4))</f>
        <v>0.78700000000000003</v>
      </c>
    </row>
    <row r="8839" spans="9:13" x14ac:dyDescent="0.25">
      <c r="I8839" s="134">
        <f t="shared" si="332"/>
        <v>0.78800000000000059</v>
      </c>
      <c r="J8839" s="134">
        <f>IF('2-E-Communication'!$T$65="no","",ROUND($I8839,4))</f>
        <v>0.78800000000000003</v>
      </c>
      <c r="K8839" s="134">
        <f>IF('2-E-Communication'!$T$66="no","",ROUND($I8839,4))</f>
        <v>0.78800000000000003</v>
      </c>
      <c r="L8839" s="134">
        <f>IF('2-E-Communication'!$T$67="no","",ROUND($I8839,4))</f>
        <v>0.78800000000000003</v>
      </c>
      <c r="M8839" s="134">
        <f>IF('2-E-Communication'!$T$68="no","",ROUND($I8839,4))</f>
        <v>0.78800000000000003</v>
      </c>
    </row>
    <row r="8840" spans="9:13" x14ac:dyDescent="0.25">
      <c r="I8840" s="134">
        <f t="shared" si="332"/>
        <v>0.78900000000000059</v>
      </c>
      <c r="J8840" s="134">
        <f>IF('2-E-Communication'!$T$65="no","",ROUND($I8840,4))</f>
        <v>0.78900000000000003</v>
      </c>
      <c r="K8840" s="134">
        <f>IF('2-E-Communication'!$T$66="no","",ROUND($I8840,4))</f>
        <v>0.78900000000000003</v>
      </c>
      <c r="L8840" s="134">
        <f>IF('2-E-Communication'!$T$67="no","",ROUND($I8840,4))</f>
        <v>0.78900000000000003</v>
      </c>
      <c r="M8840" s="134">
        <f>IF('2-E-Communication'!$T$68="no","",ROUND($I8840,4))</f>
        <v>0.78900000000000003</v>
      </c>
    </row>
    <row r="8841" spans="9:13" x14ac:dyDescent="0.25">
      <c r="I8841" s="134">
        <f t="shared" si="332"/>
        <v>0.79000000000000059</v>
      </c>
      <c r="J8841" s="134">
        <f>IF('2-E-Communication'!$T$65="no","",ROUND($I8841,4))</f>
        <v>0.79</v>
      </c>
      <c r="K8841" s="134">
        <f>IF('2-E-Communication'!$T$66="no","",ROUND($I8841,4))</f>
        <v>0.79</v>
      </c>
      <c r="L8841" s="134">
        <f>IF('2-E-Communication'!$T$67="no","",ROUND($I8841,4))</f>
        <v>0.79</v>
      </c>
      <c r="M8841" s="134">
        <f>IF('2-E-Communication'!$T$68="no","",ROUND($I8841,4))</f>
        <v>0.79</v>
      </c>
    </row>
    <row r="8842" spans="9:13" x14ac:dyDescent="0.25">
      <c r="I8842" s="134">
        <f t="shared" si="332"/>
        <v>0.79100000000000059</v>
      </c>
      <c r="J8842" s="134">
        <f>IF('2-E-Communication'!$T$65="no","",ROUND($I8842,4))</f>
        <v>0.79100000000000004</v>
      </c>
      <c r="K8842" s="134">
        <f>IF('2-E-Communication'!$T$66="no","",ROUND($I8842,4))</f>
        <v>0.79100000000000004</v>
      </c>
      <c r="L8842" s="134">
        <f>IF('2-E-Communication'!$T$67="no","",ROUND($I8842,4))</f>
        <v>0.79100000000000004</v>
      </c>
      <c r="M8842" s="134">
        <f>IF('2-E-Communication'!$T$68="no","",ROUND($I8842,4))</f>
        <v>0.79100000000000004</v>
      </c>
    </row>
    <row r="8843" spans="9:13" x14ac:dyDescent="0.25">
      <c r="I8843" s="134">
        <f t="shared" si="332"/>
        <v>0.79200000000000059</v>
      </c>
      <c r="J8843" s="134">
        <f>IF('2-E-Communication'!$T$65="no","",ROUND($I8843,4))</f>
        <v>0.79200000000000004</v>
      </c>
      <c r="K8843" s="134">
        <f>IF('2-E-Communication'!$T$66="no","",ROUND($I8843,4))</f>
        <v>0.79200000000000004</v>
      </c>
      <c r="L8843" s="134">
        <f>IF('2-E-Communication'!$T$67="no","",ROUND($I8843,4))</f>
        <v>0.79200000000000004</v>
      </c>
      <c r="M8843" s="134">
        <f>IF('2-E-Communication'!$T$68="no","",ROUND($I8843,4))</f>
        <v>0.79200000000000004</v>
      </c>
    </row>
    <row r="8844" spans="9:13" x14ac:dyDescent="0.25">
      <c r="I8844" s="134">
        <f t="shared" si="332"/>
        <v>0.79300000000000059</v>
      </c>
      <c r="J8844" s="134">
        <f>IF('2-E-Communication'!$T$65="no","",ROUND($I8844,4))</f>
        <v>0.79300000000000004</v>
      </c>
      <c r="K8844" s="134">
        <f>IF('2-E-Communication'!$T$66="no","",ROUND($I8844,4))</f>
        <v>0.79300000000000004</v>
      </c>
      <c r="L8844" s="134">
        <f>IF('2-E-Communication'!$T$67="no","",ROUND($I8844,4))</f>
        <v>0.79300000000000004</v>
      </c>
      <c r="M8844" s="134">
        <f>IF('2-E-Communication'!$T$68="no","",ROUND($I8844,4))</f>
        <v>0.79300000000000004</v>
      </c>
    </row>
    <row r="8845" spans="9:13" x14ac:dyDescent="0.25">
      <c r="I8845" s="134">
        <f t="shared" si="332"/>
        <v>0.79400000000000059</v>
      </c>
      <c r="J8845" s="134">
        <f>IF('2-E-Communication'!$T$65="no","",ROUND($I8845,4))</f>
        <v>0.79400000000000004</v>
      </c>
      <c r="K8845" s="134">
        <f>IF('2-E-Communication'!$T$66="no","",ROUND($I8845,4))</f>
        <v>0.79400000000000004</v>
      </c>
      <c r="L8845" s="134">
        <f>IF('2-E-Communication'!$T$67="no","",ROUND($I8845,4))</f>
        <v>0.79400000000000004</v>
      </c>
      <c r="M8845" s="134">
        <f>IF('2-E-Communication'!$T$68="no","",ROUND($I8845,4))</f>
        <v>0.79400000000000004</v>
      </c>
    </row>
    <row r="8846" spans="9:13" x14ac:dyDescent="0.25">
      <c r="I8846" s="134">
        <f t="shared" si="332"/>
        <v>0.7950000000000006</v>
      </c>
      <c r="J8846" s="134">
        <f>IF('2-E-Communication'!$T$65="no","",ROUND($I8846,4))</f>
        <v>0.79500000000000004</v>
      </c>
      <c r="K8846" s="134">
        <f>IF('2-E-Communication'!$T$66="no","",ROUND($I8846,4))</f>
        <v>0.79500000000000004</v>
      </c>
      <c r="L8846" s="134">
        <f>IF('2-E-Communication'!$T$67="no","",ROUND($I8846,4))</f>
        <v>0.79500000000000004</v>
      </c>
      <c r="M8846" s="134">
        <f>IF('2-E-Communication'!$T$68="no","",ROUND($I8846,4))</f>
        <v>0.79500000000000004</v>
      </c>
    </row>
    <row r="8847" spans="9:13" x14ac:dyDescent="0.25">
      <c r="I8847" s="134">
        <f t="shared" si="332"/>
        <v>0.7960000000000006</v>
      </c>
      <c r="J8847" s="134">
        <f>IF('2-E-Communication'!$T$65="no","",ROUND($I8847,4))</f>
        <v>0.79600000000000004</v>
      </c>
      <c r="K8847" s="134">
        <f>IF('2-E-Communication'!$T$66="no","",ROUND($I8847,4))</f>
        <v>0.79600000000000004</v>
      </c>
      <c r="L8847" s="134">
        <f>IF('2-E-Communication'!$T$67="no","",ROUND($I8847,4))</f>
        <v>0.79600000000000004</v>
      </c>
      <c r="M8847" s="134">
        <f>IF('2-E-Communication'!$T$68="no","",ROUND($I8847,4))</f>
        <v>0.79600000000000004</v>
      </c>
    </row>
    <row r="8848" spans="9:13" x14ac:dyDescent="0.25">
      <c r="I8848" s="134">
        <f t="shared" si="332"/>
        <v>0.7970000000000006</v>
      </c>
      <c r="J8848" s="134">
        <f>IF('2-E-Communication'!$T$65="no","",ROUND($I8848,4))</f>
        <v>0.79700000000000004</v>
      </c>
      <c r="K8848" s="134">
        <f>IF('2-E-Communication'!$T$66="no","",ROUND($I8848,4))</f>
        <v>0.79700000000000004</v>
      </c>
      <c r="L8848" s="134">
        <f>IF('2-E-Communication'!$T$67="no","",ROUND($I8848,4))</f>
        <v>0.79700000000000004</v>
      </c>
      <c r="M8848" s="134">
        <f>IF('2-E-Communication'!$T$68="no","",ROUND($I8848,4))</f>
        <v>0.79700000000000004</v>
      </c>
    </row>
    <row r="8849" spans="9:13" x14ac:dyDescent="0.25">
      <c r="I8849" s="134">
        <f t="shared" si="332"/>
        <v>0.7980000000000006</v>
      </c>
      <c r="J8849" s="134">
        <f>IF('2-E-Communication'!$T$65="no","",ROUND($I8849,4))</f>
        <v>0.79800000000000004</v>
      </c>
      <c r="K8849" s="134">
        <f>IF('2-E-Communication'!$T$66="no","",ROUND($I8849,4))</f>
        <v>0.79800000000000004</v>
      </c>
      <c r="L8849" s="134">
        <f>IF('2-E-Communication'!$T$67="no","",ROUND($I8849,4))</f>
        <v>0.79800000000000004</v>
      </c>
      <c r="M8849" s="134">
        <f>IF('2-E-Communication'!$T$68="no","",ROUND($I8849,4))</f>
        <v>0.79800000000000004</v>
      </c>
    </row>
    <row r="8850" spans="9:13" x14ac:dyDescent="0.25">
      <c r="I8850" s="134">
        <f t="shared" si="332"/>
        <v>0.7990000000000006</v>
      </c>
      <c r="J8850" s="134">
        <f>IF('2-E-Communication'!$T$65="no","",ROUND($I8850,4))</f>
        <v>0.79900000000000004</v>
      </c>
      <c r="K8850" s="134">
        <f>IF('2-E-Communication'!$T$66="no","",ROUND($I8850,4))</f>
        <v>0.79900000000000004</v>
      </c>
      <c r="L8850" s="134">
        <f>IF('2-E-Communication'!$T$67="no","",ROUND($I8850,4))</f>
        <v>0.79900000000000004</v>
      </c>
      <c r="M8850" s="134">
        <f>IF('2-E-Communication'!$T$68="no","",ROUND($I8850,4))</f>
        <v>0.79900000000000004</v>
      </c>
    </row>
    <row r="8851" spans="9:13" x14ac:dyDescent="0.25">
      <c r="I8851" s="134">
        <f t="shared" si="332"/>
        <v>0.8000000000000006</v>
      </c>
      <c r="J8851" s="134">
        <f>IF('2-E-Communication'!$T$65="no","",ROUND($I8851,4))</f>
        <v>0.8</v>
      </c>
      <c r="K8851" s="134">
        <f>IF('2-E-Communication'!$T$66="no","",ROUND($I8851,4))</f>
        <v>0.8</v>
      </c>
      <c r="L8851" s="134">
        <f>IF('2-E-Communication'!$T$67="no","",ROUND($I8851,4))</f>
        <v>0.8</v>
      </c>
      <c r="M8851" s="134">
        <f>IF('2-E-Communication'!$T$68="no","",ROUND($I8851,4))</f>
        <v>0.8</v>
      </c>
    </row>
    <row r="8852" spans="9:13" x14ac:dyDescent="0.25">
      <c r="I8852" s="134">
        <f t="shared" si="332"/>
        <v>0.8010000000000006</v>
      </c>
      <c r="J8852" s="134">
        <f>IF('2-E-Communication'!$T$65="no","",ROUND($I8852,4))</f>
        <v>0.80100000000000005</v>
      </c>
      <c r="K8852" s="134">
        <f>IF('2-E-Communication'!$T$66="no","",ROUND($I8852,4))</f>
        <v>0.80100000000000005</v>
      </c>
      <c r="L8852" s="134">
        <f>IF('2-E-Communication'!$T$67="no","",ROUND($I8852,4))</f>
        <v>0.80100000000000005</v>
      </c>
      <c r="M8852" s="134">
        <f>IF('2-E-Communication'!$T$68="no","",ROUND($I8852,4))</f>
        <v>0.80100000000000005</v>
      </c>
    </row>
    <row r="8853" spans="9:13" x14ac:dyDescent="0.25">
      <c r="I8853" s="134">
        <f t="shared" si="332"/>
        <v>0.8020000000000006</v>
      </c>
      <c r="J8853" s="134">
        <f>IF('2-E-Communication'!$T$65="no","",ROUND($I8853,4))</f>
        <v>0.80200000000000005</v>
      </c>
      <c r="K8853" s="134">
        <f>IF('2-E-Communication'!$T$66="no","",ROUND($I8853,4))</f>
        <v>0.80200000000000005</v>
      </c>
      <c r="L8853" s="134">
        <f>IF('2-E-Communication'!$T$67="no","",ROUND($I8853,4))</f>
        <v>0.80200000000000005</v>
      </c>
      <c r="M8853" s="134">
        <f>IF('2-E-Communication'!$T$68="no","",ROUND($I8853,4))</f>
        <v>0.80200000000000005</v>
      </c>
    </row>
    <row r="8854" spans="9:13" x14ac:dyDescent="0.25">
      <c r="I8854" s="134">
        <f t="shared" si="332"/>
        <v>0.8030000000000006</v>
      </c>
      <c r="J8854" s="134">
        <f>IF('2-E-Communication'!$T$65="no","",ROUND($I8854,4))</f>
        <v>0.80300000000000005</v>
      </c>
      <c r="K8854" s="134">
        <f>IF('2-E-Communication'!$T$66="no","",ROUND($I8854,4))</f>
        <v>0.80300000000000005</v>
      </c>
      <c r="L8854" s="134">
        <f>IF('2-E-Communication'!$T$67="no","",ROUND($I8854,4))</f>
        <v>0.80300000000000005</v>
      </c>
      <c r="M8854" s="134">
        <f>IF('2-E-Communication'!$T$68="no","",ROUND($I8854,4))</f>
        <v>0.80300000000000005</v>
      </c>
    </row>
    <row r="8855" spans="9:13" x14ac:dyDescent="0.25">
      <c r="I8855" s="134">
        <f t="shared" si="332"/>
        <v>0.8040000000000006</v>
      </c>
      <c r="J8855" s="134">
        <f>IF('2-E-Communication'!$T$65="no","",ROUND($I8855,4))</f>
        <v>0.80400000000000005</v>
      </c>
      <c r="K8855" s="134">
        <f>IF('2-E-Communication'!$T$66="no","",ROUND($I8855,4))</f>
        <v>0.80400000000000005</v>
      </c>
      <c r="L8855" s="134">
        <f>IF('2-E-Communication'!$T$67="no","",ROUND($I8855,4))</f>
        <v>0.80400000000000005</v>
      </c>
      <c r="M8855" s="134">
        <f>IF('2-E-Communication'!$T$68="no","",ROUND($I8855,4))</f>
        <v>0.80400000000000005</v>
      </c>
    </row>
    <row r="8856" spans="9:13" x14ac:dyDescent="0.25">
      <c r="I8856" s="134">
        <f t="shared" si="332"/>
        <v>0.8050000000000006</v>
      </c>
      <c r="J8856" s="134">
        <f>IF('2-E-Communication'!$T$65="no","",ROUND($I8856,4))</f>
        <v>0.80500000000000005</v>
      </c>
      <c r="K8856" s="134">
        <f>IF('2-E-Communication'!$T$66="no","",ROUND($I8856,4))</f>
        <v>0.80500000000000005</v>
      </c>
      <c r="L8856" s="134">
        <f>IF('2-E-Communication'!$T$67="no","",ROUND($I8856,4))</f>
        <v>0.80500000000000005</v>
      </c>
      <c r="M8856" s="134">
        <f>IF('2-E-Communication'!$T$68="no","",ROUND($I8856,4))</f>
        <v>0.80500000000000005</v>
      </c>
    </row>
    <row r="8857" spans="9:13" x14ac:dyDescent="0.25">
      <c r="I8857" s="134">
        <f t="shared" si="332"/>
        <v>0.8060000000000006</v>
      </c>
      <c r="J8857" s="134">
        <f>IF('2-E-Communication'!$T$65="no","",ROUND($I8857,4))</f>
        <v>0.80600000000000005</v>
      </c>
      <c r="K8857" s="134">
        <f>IF('2-E-Communication'!$T$66="no","",ROUND($I8857,4))</f>
        <v>0.80600000000000005</v>
      </c>
      <c r="L8857" s="134">
        <f>IF('2-E-Communication'!$T$67="no","",ROUND($I8857,4))</f>
        <v>0.80600000000000005</v>
      </c>
      <c r="M8857" s="134">
        <f>IF('2-E-Communication'!$T$68="no","",ROUND($I8857,4))</f>
        <v>0.80600000000000005</v>
      </c>
    </row>
    <row r="8858" spans="9:13" x14ac:dyDescent="0.25">
      <c r="I8858" s="134">
        <f t="shared" si="332"/>
        <v>0.80700000000000061</v>
      </c>
      <c r="J8858" s="134">
        <f>IF('2-E-Communication'!$T$65="no","",ROUND($I8858,4))</f>
        <v>0.80700000000000005</v>
      </c>
      <c r="K8858" s="134">
        <f>IF('2-E-Communication'!$T$66="no","",ROUND($I8858,4))</f>
        <v>0.80700000000000005</v>
      </c>
      <c r="L8858" s="134">
        <f>IF('2-E-Communication'!$T$67="no","",ROUND($I8858,4))</f>
        <v>0.80700000000000005</v>
      </c>
      <c r="M8858" s="134">
        <f>IF('2-E-Communication'!$T$68="no","",ROUND($I8858,4))</f>
        <v>0.80700000000000005</v>
      </c>
    </row>
    <row r="8859" spans="9:13" x14ac:dyDescent="0.25">
      <c r="I8859" s="134">
        <f t="shared" si="332"/>
        <v>0.80800000000000061</v>
      </c>
      <c r="J8859" s="134">
        <f>IF('2-E-Communication'!$T$65="no","",ROUND($I8859,4))</f>
        <v>0.80800000000000005</v>
      </c>
      <c r="K8859" s="134">
        <f>IF('2-E-Communication'!$T$66="no","",ROUND($I8859,4))</f>
        <v>0.80800000000000005</v>
      </c>
      <c r="L8859" s="134">
        <f>IF('2-E-Communication'!$T$67="no","",ROUND($I8859,4))</f>
        <v>0.80800000000000005</v>
      </c>
      <c r="M8859" s="134">
        <f>IF('2-E-Communication'!$T$68="no","",ROUND($I8859,4))</f>
        <v>0.80800000000000005</v>
      </c>
    </row>
    <row r="8860" spans="9:13" x14ac:dyDescent="0.25">
      <c r="I8860" s="134">
        <f t="shared" si="332"/>
        <v>0.80900000000000061</v>
      </c>
      <c r="J8860" s="134">
        <f>IF('2-E-Communication'!$T$65="no","",ROUND($I8860,4))</f>
        <v>0.80900000000000005</v>
      </c>
      <c r="K8860" s="134">
        <f>IF('2-E-Communication'!$T$66="no","",ROUND($I8860,4))</f>
        <v>0.80900000000000005</v>
      </c>
      <c r="L8860" s="134">
        <f>IF('2-E-Communication'!$T$67="no","",ROUND($I8860,4))</f>
        <v>0.80900000000000005</v>
      </c>
      <c r="M8860" s="134">
        <f>IF('2-E-Communication'!$T$68="no","",ROUND($I8860,4))</f>
        <v>0.80900000000000005</v>
      </c>
    </row>
    <row r="8861" spans="9:13" x14ac:dyDescent="0.25">
      <c r="I8861" s="134">
        <f t="shared" si="332"/>
        <v>0.81000000000000061</v>
      </c>
      <c r="J8861" s="134">
        <f>IF('2-E-Communication'!$T$65="no","",ROUND($I8861,4))</f>
        <v>0.81</v>
      </c>
      <c r="K8861" s="134">
        <f>IF('2-E-Communication'!$T$66="no","",ROUND($I8861,4))</f>
        <v>0.81</v>
      </c>
      <c r="L8861" s="134">
        <f>IF('2-E-Communication'!$T$67="no","",ROUND($I8861,4))</f>
        <v>0.81</v>
      </c>
      <c r="M8861" s="134">
        <f>IF('2-E-Communication'!$T$68="no","",ROUND($I8861,4))</f>
        <v>0.81</v>
      </c>
    </row>
    <row r="8862" spans="9:13" x14ac:dyDescent="0.25">
      <c r="I8862" s="134">
        <f t="shared" si="332"/>
        <v>0.81100000000000061</v>
      </c>
      <c r="J8862" s="134">
        <f>IF('2-E-Communication'!$T$65="no","",ROUND($I8862,4))</f>
        <v>0.81100000000000005</v>
      </c>
      <c r="K8862" s="134">
        <f>IF('2-E-Communication'!$T$66="no","",ROUND($I8862,4))</f>
        <v>0.81100000000000005</v>
      </c>
      <c r="L8862" s="134">
        <f>IF('2-E-Communication'!$T$67="no","",ROUND($I8862,4))</f>
        <v>0.81100000000000005</v>
      </c>
      <c r="M8862" s="134">
        <f>IF('2-E-Communication'!$T$68="no","",ROUND($I8862,4))</f>
        <v>0.81100000000000005</v>
      </c>
    </row>
    <row r="8863" spans="9:13" x14ac:dyDescent="0.25">
      <c r="I8863" s="134">
        <f t="shared" si="332"/>
        <v>0.81200000000000061</v>
      </c>
      <c r="J8863" s="134">
        <f>IF('2-E-Communication'!$T$65="no","",ROUND($I8863,4))</f>
        <v>0.81200000000000006</v>
      </c>
      <c r="K8863" s="134">
        <f>IF('2-E-Communication'!$T$66="no","",ROUND($I8863,4))</f>
        <v>0.81200000000000006</v>
      </c>
      <c r="L8863" s="134">
        <f>IF('2-E-Communication'!$T$67="no","",ROUND($I8863,4))</f>
        <v>0.81200000000000006</v>
      </c>
      <c r="M8863" s="134">
        <f>IF('2-E-Communication'!$T$68="no","",ROUND($I8863,4))</f>
        <v>0.81200000000000006</v>
      </c>
    </row>
    <row r="8864" spans="9:13" x14ac:dyDescent="0.25">
      <c r="I8864" s="134">
        <f t="shared" si="332"/>
        <v>0.81300000000000061</v>
      </c>
      <c r="J8864" s="134">
        <f>IF('2-E-Communication'!$T$65="no","",ROUND($I8864,4))</f>
        <v>0.81299999999999994</v>
      </c>
      <c r="K8864" s="134">
        <f>IF('2-E-Communication'!$T$66="no","",ROUND($I8864,4))</f>
        <v>0.81299999999999994</v>
      </c>
      <c r="L8864" s="134">
        <f>IF('2-E-Communication'!$T$67="no","",ROUND($I8864,4))</f>
        <v>0.81299999999999994</v>
      </c>
      <c r="M8864" s="134">
        <f>IF('2-E-Communication'!$T$68="no","",ROUND($I8864,4))</f>
        <v>0.81299999999999994</v>
      </c>
    </row>
    <row r="8865" spans="9:13" x14ac:dyDescent="0.25">
      <c r="I8865" s="134">
        <f t="shared" si="332"/>
        <v>0.81400000000000061</v>
      </c>
      <c r="J8865" s="134">
        <f>IF('2-E-Communication'!$T$65="no","",ROUND($I8865,4))</f>
        <v>0.81399999999999995</v>
      </c>
      <c r="K8865" s="134">
        <f>IF('2-E-Communication'!$T$66="no","",ROUND($I8865,4))</f>
        <v>0.81399999999999995</v>
      </c>
      <c r="L8865" s="134">
        <f>IF('2-E-Communication'!$T$67="no","",ROUND($I8865,4))</f>
        <v>0.81399999999999995</v>
      </c>
      <c r="M8865" s="134">
        <f>IF('2-E-Communication'!$T$68="no","",ROUND($I8865,4))</f>
        <v>0.81399999999999995</v>
      </c>
    </row>
    <row r="8866" spans="9:13" x14ac:dyDescent="0.25">
      <c r="I8866" s="134">
        <f t="shared" si="332"/>
        <v>0.81500000000000061</v>
      </c>
      <c r="J8866" s="134">
        <f>IF('2-E-Communication'!$T$65="no","",ROUND($I8866,4))</f>
        <v>0.81499999999999995</v>
      </c>
      <c r="K8866" s="134">
        <f>IF('2-E-Communication'!$T$66="no","",ROUND($I8866,4))</f>
        <v>0.81499999999999995</v>
      </c>
      <c r="L8866" s="134">
        <f>IF('2-E-Communication'!$T$67="no","",ROUND($I8866,4))</f>
        <v>0.81499999999999995</v>
      </c>
      <c r="M8866" s="134">
        <f>IF('2-E-Communication'!$T$68="no","",ROUND($I8866,4))</f>
        <v>0.81499999999999995</v>
      </c>
    </row>
    <row r="8867" spans="9:13" x14ac:dyDescent="0.25">
      <c r="I8867" s="134">
        <f t="shared" si="332"/>
        <v>0.81600000000000061</v>
      </c>
      <c r="J8867" s="134">
        <f>IF('2-E-Communication'!$T$65="no","",ROUND($I8867,4))</f>
        <v>0.81599999999999995</v>
      </c>
      <c r="K8867" s="134">
        <f>IF('2-E-Communication'!$T$66="no","",ROUND($I8867,4))</f>
        <v>0.81599999999999995</v>
      </c>
      <c r="L8867" s="134">
        <f>IF('2-E-Communication'!$T$67="no","",ROUND($I8867,4))</f>
        <v>0.81599999999999995</v>
      </c>
      <c r="M8867" s="134">
        <f>IF('2-E-Communication'!$T$68="no","",ROUND($I8867,4))</f>
        <v>0.81599999999999995</v>
      </c>
    </row>
    <row r="8868" spans="9:13" x14ac:dyDescent="0.25">
      <c r="I8868" s="134">
        <f t="shared" si="332"/>
        <v>0.81700000000000061</v>
      </c>
      <c r="J8868" s="134">
        <f>IF('2-E-Communication'!$T$65="no","",ROUND($I8868,4))</f>
        <v>0.81699999999999995</v>
      </c>
      <c r="K8868" s="134">
        <f>IF('2-E-Communication'!$T$66="no","",ROUND($I8868,4))</f>
        <v>0.81699999999999995</v>
      </c>
      <c r="L8868" s="134">
        <f>IF('2-E-Communication'!$T$67="no","",ROUND($I8868,4))</f>
        <v>0.81699999999999995</v>
      </c>
      <c r="M8868" s="134">
        <f>IF('2-E-Communication'!$T$68="no","",ROUND($I8868,4))</f>
        <v>0.81699999999999995</v>
      </c>
    </row>
    <row r="8869" spans="9:13" x14ac:dyDescent="0.25">
      <c r="I8869" s="134">
        <f t="shared" si="332"/>
        <v>0.81800000000000062</v>
      </c>
      <c r="J8869" s="134">
        <f>IF('2-E-Communication'!$T$65="no","",ROUND($I8869,4))</f>
        <v>0.81799999999999995</v>
      </c>
      <c r="K8869" s="134">
        <f>IF('2-E-Communication'!$T$66="no","",ROUND($I8869,4))</f>
        <v>0.81799999999999995</v>
      </c>
      <c r="L8869" s="134">
        <f>IF('2-E-Communication'!$T$67="no","",ROUND($I8869,4))</f>
        <v>0.81799999999999995</v>
      </c>
      <c r="M8869" s="134">
        <f>IF('2-E-Communication'!$T$68="no","",ROUND($I8869,4))</f>
        <v>0.81799999999999995</v>
      </c>
    </row>
    <row r="8870" spans="9:13" x14ac:dyDescent="0.25">
      <c r="I8870" s="134">
        <f t="shared" si="332"/>
        <v>0.81900000000000062</v>
      </c>
      <c r="J8870" s="134">
        <f>IF('2-E-Communication'!$T$65="no","",ROUND($I8870,4))</f>
        <v>0.81899999999999995</v>
      </c>
      <c r="K8870" s="134">
        <f>IF('2-E-Communication'!$T$66="no","",ROUND($I8870,4))</f>
        <v>0.81899999999999995</v>
      </c>
      <c r="L8870" s="134">
        <f>IF('2-E-Communication'!$T$67="no","",ROUND($I8870,4))</f>
        <v>0.81899999999999995</v>
      </c>
      <c r="M8870" s="134">
        <f>IF('2-E-Communication'!$T$68="no","",ROUND($I8870,4))</f>
        <v>0.81899999999999995</v>
      </c>
    </row>
    <row r="8871" spans="9:13" x14ac:dyDescent="0.25">
      <c r="I8871" s="134">
        <f t="shared" si="332"/>
        <v>0.82000000000000062</v>
      </c>
      <c r="J8871" s="134">
        <f>IF('2-E-Communication'!$T$65="no","",ROUND($I8871,4))</f>
        <v>0.82</v>
      </c>
      <c r="K8871" s="134">
        <f>IF('2-E-Communication'!$T$66="no","",ROUND($I8871,4))</f>
        <v>0.82</v>
      </c>
      <c r="L8871" s="134">
        <f>IF('2-E-Communication'!$T$67="no","",ROUND($I8871,4))</f>
        <v>0.82</v>
      </c>
      <c r="M8871" s="134">
        <f>IF('2-E-Communication'!$T$68="no","",ROUND($I8871,4))</f>
        <v>0.82</v>
      </c>
    </row>
    <row r="8872" spans="9:13" x14ac:dyDescent="0.25">
      <c r="I8872" s="134">
        <f t="shared" si="332"/>
        <v>0.82100000000000062</v>
      </c>
      <c r="J8872" s="134">
        <f>IF('2-E-Communication'!$T$65="no","",ROUND($I8872,4))</f>
        <v>0.82099999999999995</v>
      </c>
      <c r="K8872" s="134">
        <f>IF('2-E-Communication'!$T$66="no","",ROUND($I8872,4))</f>
        <v>0.82099999999999995</v>
      </c>
      <c r="L8872" s="134">
        <f>IF('2-E-Communication'!$T$67="no","",ROUND($I8872,4))</f>
        <v>0.82099999999999995</v>
      </c>
      <c r="M8872" s="134">
        <f>IF('2-E-Communication'!$T$68="no","",ROUND($I8872,4))</f>
        <v>0.82099999999999995</v>
      </c>
    </row>
    <row r="8873" spans="9:13" x14ac:dyDescent="0.25">
      <c r="I8873" s="134">
        <f t="shared" si="332"/>
        <v>0.82200000000000062</v>
      </c>
      <c r="J8873" s="134">
        <f>IF('2-E-Communication'!$T$65="no","",ROUND($I8873,4))</f>
        <v>0.82199999999999995</v>
      </c>
      <c r="K8873" s="134">
        <f>IF('2-E-Communication'!$T$66="no","",ROUND($I8873,4))</f>
        <v>0.82199999999999995</v>
      </c>
      <c r="L8873" s="134">
        <f>IF('2-E-Communication'!$T$67="no","",ROUND($I8873,4))</f>
        <v>0.82199999999999995</v>
      </c>
      <c r="M8873" s="134">
        <f>IF('2-E-Communication'!$T$68="no","",ROUND($I8873,4))</f>
        <v>0.82199999999999995</v>
      </c>
    </row>
    <row r="8874" spans="9:13" x14ac:dyDescent="0.25">
      <c r="I8874" s="134">
        <f t="shared" si="332"/>
        <v>0.82300000000000062</v>
      </c>
      <c r="J8874" s="134">
        <f>IF('2-E-Communication'!$T$65="no","",ROUND($I8874,4))</f>
        <v>0.82299999999999995</v>
      </c>
      <c r="K8874" s="134">
        <f>IF('2-E-Communication'!$T$66="no","",ROUND($I8874,4))</f>
        <v>0.82299999999999995</v>
      </c>
      <c r="L8874" s="134">
        <f>IF('2-E-Communication'!$T$67="no","",ROUND($I8874,4))</f>
        <v>0.82299999999999995</v>
      </c>
      <c r="M8874" s="134">
        <f>IF('2-E-Communication'!$T$68="no","",ROUND($I8874,4))</f>
        <v>0.82299999999999995</v>
      </c>
    </row>
    <row r="8875" spans="9:13" x14ac:dyDescent="0.25">
      <c r="I8875" s="134">
        <f t="shared" si="332"/>
        <v>0.82400000000000062</v>
      </c>
      <c r="J8875" s="134">
        <f>IF('2-E-Communication'!$T$65="no","",ROUND($I8875,4))</f>
        <v>0.82399999999999995</v>
      </c>
      <c r="K8875" s="134">
        <f>IF('2-E-Communication'!$T$66="no","",ROUND($I8875,4))</f>
        <v>0.82399999999999995</v>
      </c>
      <c r="L8875" s="134">
        <f>IF('2-E-Communication'!$T$67="no","",ROUND($I8875,4))</f>
        <v>0.82399999999999995</v>
      </c>
      <c r="M8875" s="134">
        <f>IF('2-E-Communication'!$T$68="no","",ROUND($I8875,4))</f>
        <v>0.82399999999999995</v>
      </c>
    </row>
    <row r="8876" spans="9:13" x14ac:dyDescent="0.25">
      <c r="I8876" s="134">
        <f t="shared" ref="I8876:I8939" si="333">I8875+0.001</f>
        <v>0.82500000000000062</v>
      </c>
      <c r="J8876" s="134">
        <f>IF('2-E-Communication'!$T$65="no","",ROUND($I8876,4))</f>
        <v>0.82499999999999996</v>
      </c>
      <c r="K8876" s="134">
        <f>IF('2-E-Communication'!$T$66="no","",ROUND($I8876,4))</f>
        <v>0.82499999999999996</v>
      </c>
      <c r="L8876" s="134">
        <f>IF('2-E-Communication'!$T$67="no","",ROUND($I8876,4))</f>
        <v>0.82499999999999996</v>
      </c>
      <c r="M8876" s="134">
        <f>IF('2-E-Communication'!$T$68="no","",ROUND($I8876,4))</f>
        <v>0.82499999999999996</v>
      </c>
    </row>
    <row r="8877" spans="9:13" x14ac:dyDescent="0.25">
      <c r="I8877" s="134">
        <f t="shared" si="333"/>
        <v>0.82600000000000062</v>
      </c>
      <c r="J8877" s="134">
        <f>IF('2-E-Communication'!$T$65="no","",ROUND($I8877,4))</f>
        <v>0.82599999999999996</v>
      </c>
      <c r="K8877" s="134">
        <f>IF('2-E-Communication'!$T$66="no","",ROUND($I8877,4))</f>
        <v>0.82599999999999996</v>
      </c>
      <c r="L8877" s="134">
        <f>IF('2-E-Communication'!$T$67="no","",ROUND($I8877,4))</f>
        <v>0.82599999999999996</v>
      </c>
      <c r="M8877" s="134">
        <f>IF('2-E-Communication'!$T$68="no","",ROUND($I8877,4))</f>
        <v>0.82599999999999996</v>
      </c>
    </row>
    <row r="8878" spans="9:13" x14ac:dyDescent="0.25">
      <c r="I8878" s="134">
        <f t="shared" si="333"/>
        <v>0.82700000000000062</v>
      </c>
      <c r="J8878" s="134">
        <f>IF('2-E-Communication'!$T$65="no","",ROUND($I8878,4))</f>
        <v>0.82699999999999996</v>
      </c>
      <c r="K8878" s="134">
        <f>IF('2-E-Communication'!$T$66="no","",ROUND($I8878,4))</f>
        <v>0.82699999999999996</v>
      </c>
      <c r="L8878" s="134">
        <f>IF('2-E-Communication'!$T$67="no","",ROUND($I8878,4))</f>
        <v>0.82699999999999996</v>
      </c>
      <c r="M8878" s="134">
        <f>IF('2-E-Communication'!$T$68="no","",ROUND($I8878,4))</f>
        <v>0.82699999999999996</v>
      </c>
    </row>
    <row r="8879" spans="9:13" x14ac:dyDescent="0.25">
      <c r="I8879" s="134">
        <f t="shared" si="333"/>
        <v>0.82800000000000062</v>
      </c>
      <c r="J8879" s="134">
        <f>IF('2-E-Communication'!$T$65="no","",ROUND($I8879,4))</f>
        <v>0.82799999999999996</v>
      </c>
      <c r="K8879" s="134">
        <f>IF('2-E-Communication'!$T$66="no","",ROUND($I8879,4))</f>
        <v>0.82799999999999996</v>
      </c>
      <c r="L8879" s="134">
        <f>IF('2-E-Communication'!$T$67="no","",ROUND($I8879,4))</f>
        <v>0.82799999999999996</v>
      </c>
      <c r="M8879" s="134">
        <f>IF('2-E-Communication'!$T$68="no","",ROUND($I8879,4))</f>
        <v>0.82799999999999996</v>
      </c>
    </row>
    <row r="8880" spans="9:13" x14ac:dyDescent="0.25">
      <c r="I8880" s="134">
        <f t="shared" si="333"/>
        <v>0.82900000000000063</v>
      </c>
      <c r="J8880" s="134">
        <f>IF('2-E-Communication'!$T$65="no","",ROUND($I8880,4))</f>
        <v>0.82899999999999996</v>
      </c>
      <c r="K8880" s="134">
        <f>IF('2-E-Communication'!$T$66="no","",ROUND($I8880,4))</f>
        <v>0.82899999999999996</v>
      </c>
      <c r="L8880" s="134">
        <f>IF('2-E-Communication'!$T$67="no","",ROUND($I8880,4))</f>
        <v>0.82899999999999996</v>
      </c>
      <c r="M8880" s="134">
        <f>IF('2-E-Communication'!$T$68="no","",ROUND($I8880,4))</f>
        <v>0.82899999999999996</v>
      </c>
    </row>
    <row r="8881" spans="9:13" x14ac:dyDescent="0.25">
      <c r="I8881" s="134">
        <f t="shared" si="333"/>
        <v>0.83000000000000063</v>
      </c>
      <c r="J8881" s="134">
        <f>IF('2-E-Communication'!$T$65="no","",ROUND($I8881,4))</f>
        <v>0.83</v>
      </c>
      <c r="K8881" s="134">
        <f>IF('2-E-Communication'!$T$66="no","",ROUND($I8881,4))</f>
        <v>0.83</v>
      </c>
      <c r="L8881" s="134">
        <f>IF('2-E-Communication'!$T$67="no","",ROUND($I8881,4))</f>
        <v>0.83</v>
      </c>
      <c r="M8881" s="134">
        <f>IF('2-E-Communication'!$T$68="no","",ROUND($I8881,4))</f>
        <v>0.83</v>
      </c>
    </row>
    <row r="8882" spans="9:13" x14ac:dyDescent="0.25">
      <c r="I8882" s="134">
        <f t="shared" si="333"/>
        <v>0.83100000000000063</v>
      </c>
      <c r="J8882" s="134">
        <f>IF('2-E-Communication'!$T$65="no","",ROUND($I8882,4))</f>
        <v>0.83099999999999996</v>
      </c>
      <c r="K8882" s="134">
        <f>IF('2-E-Communication'!$T$66="no","",ROUND($I8882,4))</f>
        <v>0.83099999999999996</v>
      </c>
      <c r="L8882" s="134">
        <f>IF('2-E-Communication'!$T$67="no","",ROUND($I8882,4))</f>
        <v>0.83099999999999996</v>
      </c>
      <c r="M8882" s="134">
        <f>IF('2-E-Communication'!$T$68="no","",ROUND($I8882,4))</f>
        <v>0.83099999999999996</v>
      </c>
    </row>
    <row r="8883" spans="9:13" x14ac:dyDescent="0.25">
      <c r="I8883" s="134">
        <f t="shared" si="333"/>
        <v>0.83200000000000063</v>
      </c>
      <c r="J8883" s="134">
        <f>IF('2-E-Communication'!$T$65="no","",ROUND($I8883,4))</f>
        <v>0.83199999999999996</v>
      </c>
      <c r="K8883" s="134">
        <f>IF('2-E-Communication'!$T$66="no","",ROUND($I8883,4))</f>
        <v>0.83199999999999996</v>
      </c>
      <c r="L8883" s="134">
        <f>IF('2-E-Communication'!$T$67="no","",ROUND($I8883,4))</f>
        <v>0.83199999999999996</v>
      </c>
      <c r="M8883" s="134">
        <f>IF('2-E-Communication'!$T$68="no","",ROUND($I8883,4))</f>
        <v>0.83199999999999996</v>
      </c>
    </row>
    <row r="8884" spans="9:13" x14ac:dyDescent="0.25">
      <c r="I8884" s="134">
        <f t="shared" si="333"/>
        <v>0.83300000000000063</v>
      </c>
      <c r="J8884" s="134">
        <f>IF('2-E-Communication'!$T$65="no","",ROUND($I8884,4))</f>
        <v>0.83299999999999996</v>
      </c>
      <c r="K8884" s="134">
        <f>IF('2-E-Communication'!$T$66="no","",ROUND($I8884,4))</f>
        <v>0.83299999999999996</v>
      </c>
      <c r="L8884" s="134">
        <f>IF('2-E-Communication'!$T$67="no","",ROUND($I8884,4))</f>
        <v>0.83299999999999996</v>
      </c>
      <c r="M8884" s="134">
        <f>IF('2-E-Communication'!$T$68="no","",ROUND($I8884,4))</f>
        <v>0.83299999999999996</v>
      </c>
    </row>
    <row r="8885" spans="9:13" x14ac:dyDescent="0.25">
      <c r="I8885" s="134">
        <f t="shared" si="333"/>
        <v>0.83400000000000063</v>
      </c>
      <c r="J8885" s="134">
        <f>IF('2-E-Communication'!$T$65="no","",ROUND($I8885,4))</f>
        <v>0.83399999999999996</v>
      </c>
      <c r="K8885" s="134">
        <f>IF('2-E-Communication'!$T$66="no","",ROUND($I8885,4))</f>
        <v>0.83399999999999996</v>
      </c>
      <c r="L8885" s="134">
        <f>IF('2-E-Communication'!$T$67="no","",ROUND($I8885,4))</f>
        <v>0.83399999999999996</v>
      </c>
      <c r="M8885" s="134">
        <f>IF('2-E-Communication'!$T$68="no","",ROUND($I8885,4))</f>
        <v>0.83399999999999996</v>
      </c>
    </row>
    <row r="8886" spans="9:13" x14ac:dyDescent="0.25">
      <c r="I8886" s="134">
        <f t="shared" si="333"/>
        <v>0.83500000000000063</v>
      </c>
      <c r="J8886" s="134">
        <f>IF('2-E-Communication'!$T$65="no","",ROUND($I8886,4))</f>
        <v>0.83499999999999996</v>
      </c>
      <c r="K8886" s="134">
        <f>IF('2-E-Communication'!$T$66="no","",ROUND($I8886,4))</f>
        <v>0.83499999999999996</v>
      </c>
      <c r="L8886" s="134">
        <f>IF('2-E-Communication'!$T$67="no","",ROUND($I8886,4))</f>
        <v>0.83499999999999996</v>
      </c>
      <c r="M8886" s="134">
        <f>IF('2-E-Communication'!$T$68="no","",ROUND($I8886,4))</f>
        <v>0.83499999999999996</v>
      </c>
    </row>
    <row r="8887" spans="9:13" x14ac:dyDescent="0.25">
      <c r="I8887" s="134">
        <f t="shared" si="333"/>
        <v>0.83600000000000063</v>
      </c>
      <c r="J8887" s="134">
        <f>IF('2-E-Communication'!$T$65="no","",ROUND($I8887,4))</f>
        <v>0.83599999999999997</v>
      </c>
      <c r="K8887" s="134">
        <f>IF('2-E-Communication'!$T$66="no","",ROUND($I8887,4))</f>
        <v>0.83599999999999997</v>
      </c>
      <c r="L8887" s="134">
        <f>IF('2-E-Communication'!$T$67="no","",ROUND($I8887,4))</f>
        <v>0.83599999999999997</v>
      </c>
      <c r="M8887" s="134">
        <f>IF('2-E-Communication'!$T$68="no","",ROUND($I8887,4))</f>
        <v>0.83599999999999997</v>
      </c>
    </row>
    <row r="8888" spans="9:13" x14ac:dyDescent="0.25">
      <c r="I8888" s="134">
        <f t="shared" si="333"/>
        <v>0.83700000000000063</v>
      </c>
      <c r="J8888" s="134">
        <f>IF('2-E-Communication'!$T$65="no","",ROUND($I8888,4))</f>
        <v>0.83699999999999997</v>
      </c>
      <c r="K8888" s="134">
        <f>IF('2-E-Communication'!$T$66="no","",ROUND($I8888,4))</f>
        <v>0.83699999999999997</v>
      </c>
      <c r="L8888" s="134">
        <f>IF('2-E-Communication'!$T$67="no","",ROUND($I8888,4))</f>
        <v>0.83699999999999997</v>
      </c>
      <c r="M8888" s="134">
        <f>IF('2-E-Communication'!$T$68="no","",ROUND($I8888,4))</f>
        <v>0.83699999999999997</v>
      </c>
    </row>
    <row r="8889" spans="9:13" x14ac:dyDescent="0.25">
      <c r="I8889" s="134">
        <f t="shared" si="333"/>
        <v>0.83800000000000063</v>
      </c>
      <c r="J8889" s="134">
        <f>IF('2-E-Communication'!$T$65="no","",ROUND($I8889,4))</f>
        <v>0.83799999999999997</v>
      </c>
      <c r="K8889" s="134">
        <f>IF('2-E-Communication'!$T$66="no","",ROUND($I8889,4))</f>
        <v>0.83799999999999997</v>
      </c>
      <c r="L8889" s="134">
        <f>IF('2-E-Communication'!$T$67="no","",ROUND($I8889,4))</f>
        <v>0.83799999999999997</v>
      </c>
      <c r="M8889" s="134">
        <f>IF('2-E-Communication'!$T$68="no","",ROUND($I8889,4))</f>
        <v>0.83799999999999997</v>
      </c>
    </row>
    <row r="8890" spans="9:13" x14ac:dyDescent="0.25">
      <c r="I8890" s="134">
        <f t="shared" si="333"/>
        <v>0.83900000000000063</v>
      </c>
      <c r="J8890" s="134">
        <f>IF('2-E-Communication'!$T$65="no","",ROUND($I8890,4))</f>
        <v>0.83899999999999997</v>
      </c>
      <c r="K8890" s="134">
        <f>IF('2-E-Communication'!$T$66="no","",ROUND($I8890,4))</f>
        <v>0.83899999999999997</v>
      </c>
      <c r="L8890" s="134">
        <f>IF('2-E-Communication'!$T$67="no","",ROUND($I8890,4))</f>
        <v>0.83899999999999997</v>
      </c>
      <c r="M8890" s="134">
        <f>IF('2-E-Communication'!$T$68="no","",ROUND($I8890,4))</f>
        <v>0.83899999999999997</v>
      </c>
    </row>
    <row r="8891" spans="9:13" x14ac:dyDescent="0.25">
      <c r="I8891" s="134">
        <f t="shared" si="333"/>
        <v>0.84000000000000064</v>
      </c>
      <c r="J8891" s="134">
        <f>IF('2-E-Communication'!$T$65="no","",ROUND($I8891,4))</f>
        <v>0.84</v>
      </c>
      <c r="K8891" s="134">
        <f>IF('2-E-Communication'!$T$66="no","",ROUND($I8891,4))</f>
        <v>0.84</v>
      </c>
      <c r="L8891" s="134">
        <f>IF('2-E-Communication'!$T$67="no","",ROUND($I8891,4))</f>
        <v>0.84</v>
      </c>
      <c r="M8891" s="134">
        <f>IF('2-E-Communication'!$T$68="no","",ROUND($I8891,4))</f>
        <v>0.84</v>
      </c>
    </row>
    <row r="8892" spans="9:13" x14ac:dyDescent="0.25">
      <c r="I8892" s="134">
        <f t="shared" si="333"/>
        <v>0.84100000000000064</v>
      </c>
      <c r="J8892" s="134">
        <f>IF('2-E-Communication'!$T$65="no","",ROUND($I8892,4))</f>
        <v>0.84099999999999997</v>
      </c>
      <c r="K8892" s="134">
        <f>IF('2-E-Communication'!$T$66="no","",ROUND($I8892,4))</f>
        <v>0.84099999999999997</v>
      </c>
      <c r="L8892" s="134">
        <f>IF('2-E-Communication'!$T$67="no","",ROUND($I8892,4))</f>
        <v>0.84099999999999997</v>
      </c>
      <c r="M8892" s="134">
        <f>IF('2-E-Communication'!$T$68="no","",ROUND($I8892,4))</f>
        <v>0.84099999999999997</v>
      </c>
    </row>
    <row r="8893" spans="9:13" x14ac:dyDescent="0.25">
      <c r="I8893" s="134">
        <f t="shared" si="333"/>
        <v>0.84200000000000064</v>
      </c>
      <c r="J8893" s="134">
        <f>IF('2-E-Communication'!$T$65="no","",ROUND($I8893,4))</f>
        <v>0.84199999999999997</v>
      </c>
      <c r="K8893" s="134">
        <f>IF('2-E-Communication'!$T$66="no","",ROUND($I8893,4))</f>
        <v>0.84199999999999997</v>
      </c>
      <c r="L8893" s="134">
        <f>IF('2-E-Communication'!$T$67="no","",ROUND($I8893,4))</f>
        <v>0.84199999999999997</v>
      </c>
      <c r="M8893" s="134">
        <f>IF('2-E-Communication'!$T$68="no","",ROUND($I8893,4))</f>
        <v>0.84199999999999997</v>
      </c>
    </row>
    <row r="8894" spans="9:13" x14ac:dyDescent="0.25">
      <c r="I8894" s="134">
        <f t="shared" si="333"/>
        <v>0.84300000000000064</v>
      </c>
      <c r="J8894" s="134">
        <f>IF('2-E-Communication'!$T$65="no","",ROUND($I8894,4))</f>
        <v>0.84299999999999997</v>
      </c>
      <c r="K8894" s="134">
        <f>IF('2-E-Communication'!$T$66="no","",ROUND($I8894,4))</f>
        <v>0.84299999999999997</v>
      </c>
      <c r="L8894" s="134">
        <f>IF('2-E-Communication'!$T$67="no","",ROUND($I8894,4))</f>
        <v>0.84299999999999997</v>
      </c>
      <c r="M8894" s="134">
        <f>IF('2-E-Communication'!$T$68="no","",ROUND($I8894,4))</f>
        <v>0.84299999999999997</v>
      </c>
    </row>
    <row r="8895" spans="9:13" x14ac:dyDescent="0.25">
      <c r="I8895" s="134">
        <f t="shared" si="333"/>
        <v>0.84400000000000064</v>
      </c>
      <c r="J8895" s="134">
        <f>IF('2-E-Communication'!$T$65="no","",ROUND($I8895,4))</f>
        <v>0.84399999999999997</v>
      </c>
      <c r="K8895" s="134">
        <f>IF('2-E-Communication'!$T$66="no","",ROUND($I8895,4))</f>
        <v>0.84399999999999997</v>
      </c>
      <c r="L8895" s="134">
        <f>IF('2-E-Communication'!$T$67="no","",ROUND($I8895,4))</f>
        <v>0.84399999999999997</v>
      </c>
      <c r="M8895" s="134">
        <f>IF('2-E-Communication'!$T$68="no","",ROUND($I8895,4))</f>
        <v>0.84399999999999997</v>
      </c>
    </row>
    <row r="8896" spans="9:13" x14ac:dyDescent="0.25">
      <c r="I8896" s="134">
        <f t="shared" si="333"/>
        <v>0.84500000000000064</v>
      </c>
      <c r="J8896" s="134">
        <f>IF('2-E-Communication'!$T$65="no","",ROUND($I8896,4))</f>
        <v>0.84499999999999997</v>
      </c>
      <c r="K8896" s="134">
        <f>IF('2-E-Communication'!$T$66="no","",ROUND($I8896,4))</f>
        <v>0.84499999999999997</v>
      </c>
      <c r="L8896" s="134">
        <f>IF('2-E-Communication'!$T$67="no","",ROUND($I8896,4))</f>
        <v>0.84499999999999997</v>
      </c>
      <c r="M8896" s="134">
        <f>IF('2-E-Communication'!$T$68="no","",ROUND($I8896,4))</f>
        <v>0.84499999999999997</v>
      </c>
    </row>
    <row r="8897" spans="9:13" x14ac:dyDescent="0.25">
      <c r="I8897" s="134">
        <f t="shared" si="333"/>
        <v>0.84600000000000064</v>
      </c>
      <c r="J8897" s="134">
        <f>IF('2-E-Communication'!$T$65="no","",ROUND($I8897,4))</f>
        <v>0.84599999999999997</v>
      </c>
      <c r="K8897" s="134">
        <f>IF('2-E-Communication'!$T$66="no","",ROUND($I8897,4))</f>
        <v>0.84599999999999997</v>
      </c>
      <c r="L8897" s="134">
        <f>IF('2-E-Communication'!$T$67="no","",ROUND($I8897,4))</f>
        <v>0.84599999999999997</v>
      </c>
      <c r="M8897" s="134">
        <f>IF('2-E-Communication'!$T$68="no","",ROUND($I8897,4))</f>
        <v>0.84599999999999997</v>
      </c>
    </row>
    <row r="8898" spans="9:13" x14ac:dyDescent="0.25">
      <c r="I8898" s="134">
        <f t="shared" si="333"/>
        <v>0.84700000000000064</v>
      </c>
      <c r="J8898" s="134">
        <f>IF('2-E-Communication'!$T$65="no","",ROUND($I8898,4))</f>
        <v>0.84699999999999998</v>
      </c>
      <c r="K8898" s="134">
        <f>IF('2-E-Communication'!$T$66="no","",ROUND($I8898,4))</f>
        <v>0.84699999999999998</v>
      </c>
      <c r="L8898" s="134">
        <f>IF('2-E-Communication'!$T$67="no","",ROUND($I8898,4))</f>
        <v>0.84699999999999998</v>
      </c>
      <c r="M8898" s="134">
        <f>IF('2-E-Communication'!$T$68="no","",ROUND($I8898,4))</f>
        <v>0.84699999999999998</v>
      </c>
    </row>
    <row r="8899" spans="9:13" x14ac:dyDescent="0.25">
      <c r="I8899" s="134">
        <f t="shared" si="333"/>
        <v>0.84800000000000064</v>
      </c>
      <c r="J8899" s="134">
        <f>IF('2-E-Communication'!$T$65="no","",ROUND($I8899,4))</f>
        <v>0.84799999999999998</v>
      </c>
      <c r="K8899" s="134">
        <f>IF('2-E-Communication'!$T$66="no","",ROUND($I8899,4))</f>
        <v>0.84799999999999998</v>
      </c>
      <c r="L8899" s="134">
        <f>IF('2-E-Communication'!$T$67="no","",ROUND($I8899,4))</f>
        <v>0.84799999999999998</v>
      </c>
      <c r="M8899" s="134">
        <f>IF('2-E-Communication'!$T$68="no","",ROUND($I8899,4))</f>
        <v>0.84799999999999998</v>
      </c>
    </row>
    <row r="8900" spans="9:13" x14ac:dyDescent="0.25">
      <c r="I8900" s="134">
        <f t="shared" si="333"/>
        <v>0.84900000000000064</v>
      </c>
      <c r="J8900" s="134">
        <f>IF('2-E-Communication'!$T$65="no","",ROUND($I8900,4))</f>
        <v>0.84899999999999998</v>
      </c>
      <c r="K8900" s="134">
        <f>IF('2-E-Communication'!$T$66="no","",ROUND($I8900,4))</f>
        <v>0.84899999999999998</v>
      </c>
      <c r="L8900" s="134">
        <f>IF('2-E-Communication'!$T$67="no","",ROUND($I8900,4))</f>
        <v>0.84899999999999998</v>
      </c>
      <c r="M8900" s="134">
        <f>IF('2-E-Communication'!$T$68="no","",ROUND($I8900,4))</f>
        <v>0.84899999999999998</v>
      </c>
    </row>
    <row r="8901" spans="9:13" x14ac:dyDescent="0.25">
      <c r="I8901" s="134">
        <f t="shared" si="333"/>
        <v>0.85000000000000064</v>
      </c>
      <c r="J8901" s="134">
        <f>IF('2-E-Communication'!$T$65="no","",ROUND($I8901,4))</f>
        <v>0.85</v>
      </c>
      <c r="K8901" s="134">
        <f>IF('2-E-Communication'!$T$66="no","",ROUND($I8901,4))</f>
        <v>0.85</v>
      </c>
      <c r="L8901" s="134">
        <f>IF('2-E-Communication'!$T$67="no","",ROUND($I8901,4))</f>
        <v>0.85</v>
      </c>
      <c r="M8901" s="134">
        <f>IF('2-E-Communication'!$T$68="no","",ROUND($I8901,4))</f>
        <v>0.85</v>
      </c>
    </row>
    <row r="8902" spans="9:13" x14ac:dyDescent="0.25">
      <c r="I8902" s="134">
        <f t="shared" si="333"/>
        <v>0.85100000000000064</v>
      </c>
      <c r="J8902" s="134">
        <f>IF('2-E-Communication'!$T$65="no","",ROUND($I8902,4))</f>
        <v>0.85099999999999998</v>
      </c>
      <c r="K8902" s="134">
        <f>IF('2-E-Communication'!$T$66="no","",ROUND($I8902,4))</f>
        <v>0.85099999999999998</v>
      </c>
      <c r="L8902" s="134">
        <f>IF('2-E-Communication'!$T$67="no","",ROUND($I8902,4))</f>
        <v>0.85099999999999998</v>
      </c>
      <c r="M8902" s="134">
        <f>IF('2-E-Communication'!$T$68="no","",ROUND($I8902,4))</f>
        <v>0.85099999999999998</v>
      </c>
    </row>
    <row r="8903" spans="9:13" x14ac:dyDescent="0.25">
      <c r="I8903" s="134">
        <f t="shared" si="333"/>
        <v>0.85200000000000065</v>
      </c>
      <c r="J8903" s="134">
        <f>IF('2-E-Communication'!$T$65="no","",ROUND($I8903,4))</f>
        <v>0.85199999999999998</v>
      </c>
      <c r="K8903" s="134">
        <f>IF('2-E-Communication'!$T$66="no","",ROUND($I8903,4))</f>
        <v>0.85199999999999998</v>
      </c>
      <c r="L8903" s="134">
        <f>IF('2-E-Communication'!$T$67="no","",ROUND($I8903,4))</f>
        <v>0.85199999999999998</v>
      </c>
      <c r="M8903" s="134">
        <f>IF('2-E-Communication'!$T$68="no","",ROUND($I8903,4))</f>
        <v>0.85199999999999998</v>
      </c>
    </row>
    <row r="8904" spans="9:13" x14ac:dyDescent="0.25">
      <c r="I8904" s="134">
        <f t="shared" si="333"/>
        <v>0.85300000000000065</v>
      </c>
      <c r="J8904" s="134">
        <f>IF('2-E-Communication'!$T$65="no","",ROUND($I8904,4))</f>
        <v>0.85299999999999998</v>
      </c>
      <c r="K8904" s="134">
        <f>IF('2-E-Communication'!$T$66="no","",ROUND($I8904,4))</f>
        <v>0.85299999999999998</v>
      </c>
      <c r="L8904" s="134">
        <f>IF('2-E-Communication'!$T$67="no","",ROUND($I8904,4))</f>
        <v>0.85299999999999998</v>
      </c>
      <c r="M8904" s="134">
        <f>IF('2-E-Communication'!$T$68="no","",ROUND($I8904,4))</f>
        <v>0.85299999999999998</v>
      </c>
    </row>
    <row r="8905" spans="9:13" x14ac:dyDescent="0.25">
      <c r="I8905" s="134">
        <f t="shared" si="333"/>
        <v>0.85400000000000065</v>
      </c>
      <c r="J8905" s="134">
        <f>IF('2-E-Communication'!$T$65="no","",ROUND($I8905,4))</f>
        <v>0.85399999999999998</v>
      </c>
      <c r="K8905" s="134">
        <f>IF('2-E-Communication'!$T$66="no","",ROUND($I8905,4))</f>
        <v>0.85399999999999998</v>
      </c>
      <c r="L8905" s="134">
        <f>IF('2-E-Communication'!$T$67="no","",ROUND($I8905,4))</f>
        <v>0.85399999999999998</v>
      </c>
      <c r="M8905" s="134">
        <f>IF('2-E-Communication'!$T$68="no","",ROUND($I8905,4))</f>
        <v>0.85399999999999998</v>
      </c>
    </row>
    <row r="8906" spans="9:13" x14ac:dyDescent="0.25">
      <c r="I8906" s="134">
        <f t="shared" si="333"/>
        <v>0.85500000000000065</v>
      </c>
      <c r="J8906" s="134">
        <f>IF('2-E-Communication'!$T$65="no","",ROUND($I8906,4))</f>
        <v>0.85499999999999998</v>
      </c>
      <c r="K8906" s="134">
        <f>IF('2-E-Communication'!$T$66="no","",ROUND($I8906,4))</f>
        <v>0.85499999999999998</v>
      </c>
      <c r="L8906" s="134">
        <f>IF('2-E-Communication'!$T$67="no","",ROUND($I8906,4))</f>
        <v>0.85499999999999998</v>
      </c>
      <c r="M8906" s="134">
        <f>IF('2-E-Communication'!$T$68="no","",ROUND($I8906,4))</f>
        <v>0.85499999999999998</v>
      </c>
    </row>
    <row r="8907" spans="9:13" x14ac:dyDescent="0.25">
      <c r="I8907" s="134">
        <f t="shared" si="333"/>
        <v>0.85600000000000065</v>
      </c>
      <c r="J8907" s="134">
        <f>IF('2-E-Communication'!$T$65="no","",ROUND($I8907,4))</f>
        <v>0.85599999999999998</v>
      </c>
      <c r="K8907" s="134">
        <f>IF('2-E-Communication'!$T$66="no","",ROUND($I8907,4))</f>
        <v>0.85599999999999998</v>
      </c>
      <c r="L8907" s="134">
        <f>IF('2-E-Communication'!$T$67="no","",ROUND($I8907,4))</f>
        <v>0.85599999999999998</v>
      </c>
      <c r="M8907" s="134">
        <f>IF('2-E-Communication'!$T$68="no","",ROUND($I8907,4))</f>
        <v>0.85599999999999998</v>
      </c>
    </row>
    <row r="8908" spans="9:13" x14ac:dyDescent="0.25">
      <c r="I8908" s="134">
        <f t="shared" si="333"/>
        <v>0.85700000000000065</v>
      </c>
      <c r="J8908" s="134">
        <f>IF('2-E-Communication'!$T$65="no","",ROUND($I8908,4))</f>
        <v>0.85699999999999998</v>
      </c>
      <c r="K8908" s="134">
        <f>IF('2-E-Communication'!$T$66="no","",ROUND($I8908,4))</f>
        <v>0.85699999999999998</v>
      </c>
      <c r="L8908" s="134">
        <f>IF('2-E-Communication'!$T$67="no","",ROUND($I8908,4))</f>
        <v>0.85699999999999998</v>
      </c>
      <c r="M8908" s="134">
        <f>IF('2-E-Communication'!$T$68="no","",ROUND($I8908,4))</f>
        <v>0.85699999999999998</v>
      </c>
    </row>
    <row r="8909" spans="9:13" x14ac:dyDescent="0.25">
      <c r="I8909" s="134">
        <f t="shared" si="333"/>
        <v>0.85800000000000065</v>
      </c>
      <c r="J8909" s="134">
        <f>IF('2-E-Communication'!$T$65="no","",ROUND($I8909,4))</f>
        <v>0.85799999999999998</v>
      </c>
      <c r="K8909" s="134">
        <f>IF('2-E-Communication'!$T$66="no","",ROUND($I8909,4))</f>
        <v>0.85799999999999998</v>
      </c>
      <c r="L8909" s="134">
        <f>IF('2-E-Communication'!$T$67="no","",ROUND($I8909,4))</f>
        <v>0.85799999999999998</v>
      </c>
      <c r="M8909" s="134">
        <f>IF('2-E-Communication'!$T$68="no","",ROUND($I8909,4))</f>
        <v>0.85799999999999998</v>
      </c>
    </row>
    <row r="8910" spans="9:13" x14ac:dyDescent="0.25">
      <c r="I8910" s="134">
        <f t="shared" si="333"/>
        <v>0.85900000000000065</v>
      </c>
      <c r="J8910" s="134">
        <f>IF('2-E-Communication'!$T$65="no","",ROUND($I8910,4))</f>
        <v>0.85899999999999999</v>
      </c>
      <c r="K8910" s="134">
        <f>IF('2-E-Communication'!$T$66="no","",ROUND($I8910,4))</f>
        <v>0.85899999999999999</v>
      </c>
      <c r="L8910" s="134">
        <f>IF('2-E-Communication'!$T$67="no","",ROUND($I8910,4))</f>
        <v>0.85899999999999999</v>
      </c>
      <c r="M8910" s="134">
        <f>IF('2-E-Communication'!$T$68="no","",ROUND($I8910,4))</f>
        <v>0.85899999999999999</v>
      </c>
    </row>
    <row r="8911" spans="9:13" x14ac:dyDescent="0.25">
      <c r="I8911" s="134">
        <f t="shared" si="333"/>
        <v>0.86000000000000065</v>
      </c>
      <c r="J8911" s="134">
        <f>IF('2-E-Communication'!$T$65="no","",ROUND($I8911,4))</f>
        <v>0.86</v>
      </c>
      <c r="K8911" s="134">
        <f>IF('2-E-Communication'!$T$66="no","",ROUND($I8911,4))</f>
        <v>0.86</v>
      </c>
      <c r="L8911" s="134">
        <f>IF('2-E-Communication'!$T$67="no","",ROUND($I8911,4))</f>
        <v>0.86</v>
      </c>
      <c r="M8911" s="134">
        <f>IF('2-E-Communication'!$T$68="no","",ROUND($I8911,4))</f>
        <v>0.86</v>
      </c>
    </row>
    <row r="8912" spans="9:13" x14ac:dyDescent="0.25">
      <c r="I8912" s="134">
        <f t="shared" si="333"/>
        <v>0.86100000000000065</v>
      </c>
      <c r="J8912" s="134">
        <f>IF('2-E-Communication'!$T$65="no","",ROUND($I8912,4))</f>
        <v>0.86099999999999999</v>
      </c>
      <c r="K8912" s="134">
        <f>IF('2-E-Communication'!$T$66="no","",ROUND($I8912,4))</f>
        <v>0.86099999999999999</v>
      </c>
      <c r="L8912" s="134">
        <f>IF('2-E-Communication'!$T$67="no","",ROUND($I8912,4))</f>
        <v>0.86099999999999999</v>
      </c>
      <c r="M8912" s="134">
        <f>IF('2-E-Communication'!$T$68="no","",ROUND($I8912,4))</f>
        <v>0.86099999999999999</v>
      </c>
    </row>
    <row r="8913" spans="9:13" x14ac:dyDescent="0.25">
      <c r="I8913" s="134">
        <f t="shared" si="333"/>
        <v>0.86200000000000065</v>
      </c>
      <c r="J8913" s="134">
        <f>IF('2-E-Communication'!$T$65="no","",ROUND($I8913,4))</f>
        <v>0.86199999999999999</v>
      </c>
      <c r="K8913" s="134">
        <f>IF('2-E-Communication'!$T$66="no","",ROUND($I8913,4))</f>
        <v>0.86199999999999999</v>
      </c>
      <c r="L8913" s="134">
        <f>IF('2-E-Communication'!$T$67="no","",ROUND($I8913,4))</f>
        <v>0.86199999999999999</v>
      </c>
      <c r="M8913" s="134">
        <f>IF('2-E-Communication'!$T$68="no","",ROUND($I8913,4))</f>
        <v>0.86199999999999999</v>
      </c>
    </row>
    <row r="8914" spans="9:13" x14ac:dyDescent="0.25">
      <c r="I8914" s="134">
        <f t="shared" si="333"/>
        <v>0.86300000000000066</v>
      </c>
      <c r="J8914" s="134">
        <f>IF('2-E-Communication'!$T$65="no","",ROUND($I8914,4))</f>
        <v>0.86299999999999999</v>
      </c>
      <c r="K8914" s="134">
        <f>IF('2-E-Communication'!$T$66="no","",ROUND($I8914,4))</f>
        <v>0.86299999999999999</v>
      </c>
      <c r="L8914" s="134">
        <f>IF('2-E-Communication'!$T$67="no","",ROUND($I8914,4))</f>
        <v>0.86299999999999999</v>
      </c>
      <c r="M8914" s="134">
        <f>IF('2-E-Communication'!$T$68="no","",ROUND($I8914,4))</f>
        <v>0.86299999999999999</v>
      </c>
    </row>
    <row r="8915" spans="9:13" x14ac:dyDescent="0.25">
      <c r="I8915" s="134">
        <f t="shared" si="333"/>
        <v>0.86400000000000066</v>
      </c>
      <c r="J8915" s="134">
        <f>IF('2-E-Communication'!$T$65="no","",ROUND($I8915,4))</f>
        <v>0.86399999999999999</v>
      </c>
      <c r="K8915" s="134">
        <f>IF('2-E-Communication'!$T$66="no","",ROUND($I8915,4))</f>
        <v>0.86399999999999999</v>
      </c>
      <c r="L8915" s="134">
        <f>IF('2-E-Communication'!$T$67="no","",ROUND($I8915,4))</f>
        <v>0.86399999999999999</v>
      </c>
      <c r="M8915" s="134">
        <f>IF('2-E-Communication'!$T$68="no","",ROUND($I8915,4))</f>
        <v>0.86399999999999999</v>
      </c>
    </row>
    <row r="8916" spans="9:13" x14ac:dyDescent="0.25">
      <c r="I8916" s="134">
        <f t="shared" si="333"/>
        <v>0.86500000000000066</v>
      </c>
      <c r="J8916" s="134">
        <f>IF('2-E-Communication'!$T$65="no","",ROUND($I8916,4))</f>
        <v>0.86499999999999999</v>
      </c>
      <c r="K8916" s="134">
        <f>IF('2-E-Communication'!$T$66="no","",ROUND($I8916,4))</f>
        <v>0.86499999999999999</v>
      </c>
      <c r="L8916" s="134">
        <f>IF('2-E-Communication'!$T$67="no","",ROUND($I8916,4))</f>
        <v>0.86499999999999999</v>
      </c>
      <c r="M8916" s="134">
        <f>IF('2-E-Communication'!$T$68="no","",ROUND($I8916,4))</f>
        <v>0.86499999999999999</v>
      </c>
    </row>
    <row r="8917" spans="9:13" x14ac:dyDescent="0.25">
      <c r="I8917" s="134">
        <f t="shared" si="333"/>
        <v>0.86600000000000066</v>
      </c>
      <c r="J8917" s="134">
        <f>IF('2-E-Communication'!$T$65="no","",ROUND($I8917,4))</f>
        <v>0.86599999999999999</v>
      </c>
      <c r="K8917" s="134">
        <f>IF('2-E-Communication'!$T$66="no","",ROUND($I8917,4))</f>
        <v>0.86599999999999999</v>
      </c>
      <c r="L8917" s="134">
        <f>IF('2-E-Communication'!$T$67="no","",ROUND($I8917,4))</f>
        <v>0.86599999999999999</v>
      </c>
      <c r="M8917" s="134">
        <f>IF('2-E-Communication'!$T$68="no","",ROUND($I8917,4))</f>
        <v>0.86599999999999999</v>
      </c>
    </row>
    <row r="8918" spans="9:13" x14ac:dyDescent="0.25">
      <c r="I8918" s="134">
        <f t="shared" si="333"/>
        <v>0.86700000000000066</v>
      </c>
      <c r="J8918" s="134">
        <f>IF('2-E-Communication'!$T$65="no","",ROUND($I8918,4))</f>
        <v>0.86699999999999999</v>
      </c>
      <c r="K8918" s="134">
        <f>IF('2-E-Communication'!$T$66="no","",ROUND($I8918,4))</f>
        <v>0.86699999999999999</v>
      </c>
      <c r="L8918" s="134">
        <f>IF('2-E-Communication'!$T$67="no","",ROUND($I8918,4))</f>
        <v>0.86699999999999999</v>
      </c>
      <c r="M8918" s="134">
        <f>IF('2-E-Communication'!$T$68="no","",ROUND($I8918,4))</f>
        <v>0.86699999999999999</v>
      </c>
    </row>
    <row r="8919" spans="9:13" x14ac:dyDescent="0.25">
      <c r="I8919" s="134">
        <f t="shared" si="333"/>
        <v>0.86800000000000066</v>
      </c>
      <c r="J8919" s="134">
        <f>IF('2-E-Communication'!$T$65="no","",ROUND($I8919,4))</f>
        <v>0.86799999999999999</v>
      </c>
      <c r="K8919" s="134">
        <f>IF('2-E-Communication'!$T$66="no","",ROUND($I8919,4))</f>
        <v>0.86799999999999999</v>
      </c>
      <c r="L8919" s="134">
        <f>IF('2-E-Communication'!$T$67="no","",ROUND($I8919,4))</f>
        <v>0.86799999999999999</v>
      </c>
      <c r="M8919" s="134">
        <f>IF('2-E-Communication'!$T$68="no","",ROUND($I8919,4))</f>
        <v>0.86799999999999999</v>
      </c>
    </row>
    <row r="8920" spans="9:13" x14ac:dyDescent="0.25">
      <c r="I8920" s="134">
        <f t="shared" si="333"/>
        <v>0.86900000000000066</v>
      </c>
      <c r="J8920" s="134">
        <f>IF('2-E-Communication'!$T$65="no","",ROUND($I8920,4))</f>
        <v>0.86899999999999999</v>
      </c>
      <c r="K8920" s="134">
        <f>IF('2-E-Communication'!$T$66="no","",ROUND($I8920,4))</f>
        <v>0.86899999999999999</v>
      </c>
      <c r="L8920" s="134">
        <f>IF('2-E-Communication'!$T$67="no","",ROUND($I8920,4))</f>
        <v>0.86899999999999999</v>
      </c>
      <c r="M8920" s="134">
        <f>IF('2-E-Communication'!$T$68="no","",ROUND($I8920,4))</f>
        <v>0.86899999999999999</v>
      </c>
    </row>
    <row r="8921" spans="9:13" x14ac:dyDescent="0.25">
      <c r="I8921" s="134">
        <f t="shared" si="333"/>
        <v>0.87000000000000066</v>
      </c>
      <c r="J8921" s="134">
        <f>IF('2-E-Communication'!$T$65="no","",ROUND($I8921,4))</f>
        <v>0.87</v>
      </c>
      <c r="K8921" s="134">
        <f>IF('2-E-Communication'!$T$66="no","",ROUND($I8921,4))</f>
        <v>0.87</v>
      </c>
      <c r="L8921" s="134">
        <f>IF('2-E-Communication'!$T$67="no","",ROUND($I8921,4))</f>
        <v>0.87</v>
      </c>
      <c r="M8921" s="134">
        <f>IF('2-E-Communication'!$T$68="no","",ROUND($I8921,4))</f>
        <v>0.87</v>
      </c>
    </row>
    <row r="8922" spans="9:13" x14ac:dyDescent="0.25">
      <c r="I8922" s="134">
        <f t="shared" si="333"/>
        <v>0.87100000000000066</v>
      </c>
      <c r="J8922" s="134">
        <f>IF('2-E-Communication'!$T$65="no","",ROUND($I8922,4))</f>
        <v>0.871</v>
      </c>
      <c r="K8922" s="134">
        <f>IF('2-E-Communication'!$T$66="no","",ROUND($I8922,4))</f>
        <v>0.871</v>
      </c>
      <c r="L8922" s="134">
        <f>IF('2-E-Communication'!$T$67="no","",ROUND($I8922,4))</f>
        <v>0.871</v>
      </c>
      <c r="M8922" s="134">
        <f>IF('2-E-Communication'!$T$68="no","",ROUND($I8922,4))</f>
        <v>0.871</v>
      </c>
    </row>
    <row r="8923" spans="9:13" x14ac:dyDescent="0.25">
      <c r="I8923" s="134">
        <f t="shared" si="333"/>
        <v>0.87200000000000066</v>
      </c>
      <c r="J8923" s="134">
        <f>IF('2-E-Communication'!$T$65="no","",ROUND($I8923,4))</f>
        <v>0.872</v>
      </c>
      <c r="K8923" s="134">
        <f>IF('2-E-Communication'!$T$66="no","",ROUND($I8923,4))</f>
        <v>0.872</v>
      </c>
      <c r="L8923" s="134">
        <f>IF('2-E-Communication'!$T$67="no","",ROUND($I8923,4))</f>
        <v>0.872</v>
      </c>
      <c r="M8923" s="134">
        <f>IF('2-E-Communication'!$T$68="no","",ROUND($I8923,4))</f>
        <v>0.872</v>
      </c>
    </row>
    <row r="8924" spans="9:13" x14ac:dyDescent="0.25">
      <c r="I8924" s="134">
        <f t="shared" si="333"/>
        <v>0.87300000000000066</v>
      </c>
      <c r="J8924" s="134">
        <f>IF('2-E-Communication'!$T$65="no","",ROUND($I8924,4))</f>
        <v>0.873</v>
      </c>
      <c r="K8924" s="134">
        <f>IF('2-E-Communication'!$T$66="no","",ROUND($I8924,4))</f>
        <v>0.873</v>
      </c>
      <c r="L8924" s="134">
        <f>IF('2-E-Communication'!$T$67="no","",ROUND($I8924,4))</f>
        <v>0.873</v>
      </c>
      <c r="M8924" s="134">
        <f>IF('2-E-Communication'!$T$68="no","",ROUND($I8924,4))</f>
        <v>0.873</v>
      </c>
    </row>
    <row r="8925" spans="9:13" x14ac:dyDescent="0.25">
      <c r="I8925" s="134">
        <f t="shared" si="333"/>
        <v>0.87400000000000067</v>
      </c>
      <c r="J8925" s="134">
        <f>IF('2-E-Communication'!$T$65="no","",ROUND($I8925,4))</f>
        <v>0.874</v>
      </c>
      <c r="K8925" s="134">
        <f>IF('2-E-Communication'!$T$66="no","",ROUND($I8925,4))</f>
        <v>0.874</v>
      </c>
      <c r="L8925" s="134">
        <f>IF('2-E-Communication'!$T$67="no","",ROUND($I8925,4))</f>
        <v>0.874</v>
      </c>
      <c r="M8925" s="134">
        <f>IF('2-E-Communication'!$T$68="no","",ROUND($I8925,4))</f>
        <v>0.874</v>
      </c>
    </row>
    <row r="8926" spans="9:13" x14ac:dyDescent="0.25">
      <c r="I8926" s="134">
        <f t="shared" si="333"/>
        <v>0.87500000000000067</v>
      </c>
      <c r="J8926" s="134">
        <f>IF('2-E-Communication'!$T$65="no","",ROUND($I8926,4))</f>
        <v>0.875</v>
      </c>
      <c r="K8926" s="134">
        <f>IF('2-E-Communication'!$T$66="no","",ROUND($I8926,4))</f>
        <v>0.875</v>
      </c>
      <c r="L8926" s="134">
        <f>IF('2-E-Communication'!$T$67="no","",ROUND($I8926,4))</f>
        <v>0.875</v>
      </c>
      <c r="M8926" s="134">
        <f>IF('2-E-Communication'!$T$68="no","",ROUND($I8926,4))</f>
        <v>0.875</v>
      </c>
    </row>
    <row r="8927" spans="9:13" x14ac:dyDescent="0.25">
      <c r="I8927" s="134">
        <f t="shared" si="333"/>
        <v>0.87600000000000067</v>
      </c>
      <c r="J8927" s="134">
        <f>IF('2-E-Communication'!$T$65="no","",ROUND($I8927,4))</f>
        <v>0.876</v>
      </c>
      <c r="K8927" s="134">
        <f>IF('2-E-Communication'!$T$66="no","",ROUND($I8927,4))</f>
        <v>0.876</v>
      </c>
      <c r="L8927" s="134">
        <f>IF('2-E-Communication'!$T$67="no","",ROUND($I8927,4))</f>
        <v>0.876</v>
      </c>
      <c r="M8927" s="134">
        <f>IF('2-E-Communication'!$T$68="no","",ROUND($I8927,4))</f>
        <v>0.876</v>
      </c>
    </row>
    <row r="8928" spans="9:13" x14ac:dyDescent="0.25">
      <c r="I8928" s="134">
        <f t="shared" si="333"/>
        <v>0.87700000000000067</v>
      </c>
      <c r="J8928" s="134">
        <f>IF('2-E-Communication'!$T$65="no","",ROUND($I8928,4))</f>
        <v>0.877</v>
      </c>
      <c r="K8928" s="134">
        <f>IF('2-E-Communication'!$T$66="no","",ROUND($I8928,4))</f>
        <v>0.877</v>
      </c>
      <c r="L8928" s="134">
        <f>IF('2-E-Communication'!$T$67="no","",ROUND($I8928,4))</f>
        <v>0.877</v>
      </c>
      <c r="M8928" s="134">
        <f>IF('2-E-Communication'!$T$68="no","",ROUND($I8928,4))</f>
        <v>0.877</v>
      </c>
    </row>
    <row r="8929" spans="9:13" x14ac:dyDescent="0.25">
      <c r="I8929" s="134">
        <f t="shared" si="333"/>
        <v>0.87800000000000067</v>
      </c>
      <c r="J8929" s="134">
        <f>IF('2-E-Communication'!$T$65="no","",ROUND($I8929,4))</f>
        <v>0.878</v>
      </c>
      <c r="K8929" s="134">
        <f>IF('2-E-Communication'!$T$66="no","",ROUND($I8929,4))</f>
        <v>0.878</v>
      </c>
      <c r="L8929" s="134">
        <f>IF('2-E-Communication'!$T$67="no","",ROUND($I8929,4))</f>
        <v>0.878</v>
      </c>
      <c r="M8929" s="134">
        <f>IF('2-E-Communication'!$T$68="no","",ROUND($I8929,4))</f>
        <v>0.878</v>
      </c>
    </row>
    <row r="8930" spans="9:13" x14ac:dyDescent="0.25">
      <c r="I8930" s="134">
        <f t="shared" si="333"/>
        <v>0.87900000000000067</v>
      </c>
      <c r="J8930" s="134">
        <f>IF('2-E-Communication'!$T$65="no","",ROUND($I8930,4))</f>
        <v>0.879</v>
      </c>
      <c r="K8930" s="134">
        <f>IF('2-E-Communication'!$T$66="no","",ROUND($I8930,4))</f>
        <v>0.879</v>
      </c>
      <c r="L8930" s="134">
        <f>IF('2-E-Communication'!$T$67="no","",ROUND($I8930,4))</f>
        <v>0.879</v>
      </c>
      <c r="M8930" s="134">
        <f>IF('2-E-Communication'!$T$68="no","",ROUND($I8930,4))</f>
        <v>0.879</v>
      </c>
    </row>
    <row r="8931" spans="9:13" x14ac:dyDescent="0.25">
      <c r="I8931" s="134">
        <f t="shared" si="333"/>
        <v>0.88000000000000067</v>
      </c>
      <c r="J8931" s="134">
        <f>IF('2-E-Communication'!$T$65="no","",ROUND($I8931,4))</f>
        <v>0.88</v>
      </c>
      <c r="K8931" s="134">
        <f>IF('2-E-Communication'!$T$66="no","",ROUND($I8931,4))</f>
        <v>0.88</v>
      </c>
      <c r="L8931" s="134">
        <f>IF('2-E-Communication'!$T$67="no","",ROUND($I8931,4))</f>
        <v>0.88</v>
      </c>
      <c r="M8931" s="134">
        <f>IF('2-E-Communication'!$T$68="no","",ROUND($I8931,4))</f>
        <v>0.88</v>
      </c>
    </row>
    <row r="8932" spans="9:13" x14ac:dyDescent="0.25">
      <c r="I8932" s="134">
        <f t="shared" si="333"/>
        <v>0.88100000000000067</v>
      </c>
      <c r="J8932" s="134">
        <f>IF('2-E-Communication'!$T$65="no","",ROUND($I8932,4))</f>
        <v>0.88100000000000001</v>
      </c>
      <c r="K8932" s="134">
        <f>IF('2-E-Communication'!$T$66="no","",ROUND($I8932,4))</f>
        <v>0.88100000000000001</v>
      </c>
      <c r="L8932" s="134">
        <f>IF('2-E-Communication'!$T$67="no","",ROUND($I8932,4))</f>
        <v>0.88100000000000001</v>
      </c>
      <c r="M8932" s="134">
        <f>IF('2-E-Communication'!$T$68="no","",ROUND($I8932,4))</f>
        <v>0.88100000000000001</v>
      </c>
    </row>
    <row r="8933" spans="9:13" x14ac:dyDescent="0.25">
      <c r="I8933" s="134">
        <f t="shared" si="333"/>
        <v>0.88200000000000067</v>
      </c>
      <c r="J8933" s="134">
        <f>IF('2-E-Communication'!$T$65="no","",ROUND($I8933,4))</f>
        <v>0.88200000000000001</v>
      </c>
      <c r="K8933" s="134">
        <f>IF('2-E-Communication'!$T$66="no","",ROUND($I8933,4))</f>
        <v>0.88200000000000001</v>
      </c>
      <c r="L8933" s="134">
        <f>IF('2-E-Communication'!$T$67="no","",ROUND($I8933,4))</f>
        <v>0.88200000000000001</v>
      </c>
      <c r="M8933" s="134">
        <f>IF('2-E-Communication'!$T$68="no","",ROUND($I8933,4))</f>
        <v>0.88200000000000001</v>
      </c>
    </row>
    <row r="8934" spans="9:13" x14ac:dyDescent="0.25">
      <c r="I8934" s="134">
        <f t="shared" si="333"/>
        <v>0.88300000000000067</v>
      </c>
      <c r="J8934" s="134">
        <f>IF('2-E-Communication'!$T$65="no","",ROUND($I8934,4))</f>
        <v>0.88300000000000001</v>
      </c>
      <c r="K8934" s="134">
        <f>IF('2-E-Communication'!$T$66="no","",ROUND($I8934,4))</f>
        <v>0.88300000000000001</v>
      </c>
      <c r="L8934" s="134">
        <f>IF('2-E-Communication'!$T$67="no","",ROUND($I8934,4))</f>
        <v>0.88300000000000001</v>
      </c>
      <c r="M8934" s="134">
        <f>IF('2-E-Communication'!$T$68="no","",ROUND($I8934,4))</f>
        <v>0.88300000000000001</v>
      </c>
    </row>
    <row r="8935" spans="9:13" x14ac:dyDescent="0.25">
      <c r="I8935" s="134">
        <f t="shared" si="333"/>
        <v>0.88400000000000067</v>
      </c>
      <c r="J8935" s="134">
        <f>IF('2-E-Communication'!$T$65="no","",ROUND($I8935,4))</f>
        <v>0.88400000000000001</v>
      </c>
      <c r="K8935" s="134">
        <f>IF('2-E-Communication'!$T$66="no","",ROUND($I8935,4))</f>
        <v>0.88400000000000001</v>
      </c>
      <c r="L8935" s="134">
        <f>IF('2-E-Communication'!$T$67="no","",ROUND($I8935,4))</f>
        <v>0.88400000000000001</v>
      </c>
      <c r="M8935" s="134">
        <f>IF('2-E-Communication'!$T$68="no","",ROUND($I8935,4))</f>
        <v>0.88400000000000001</v>
      </c>
    </row>
    <row r="8936" spans="9:13" x14ac:dyDescent="0.25">
      <c r="I8936" s="134">
        <f t="shared" si="333"/>
        <v>0.88500000000000068</v>
      </c>
      <c r="J8936" s="134">
        <f>IF('2-E-Communication'!$T$65="no","",ROUND($I8936,4))</f>
        <v>0.88500000000000001</v>
      </c>
      <c r="K8936" s="134">
        <f>IF('2-E-Communication'!$T$66="no","",ROUND($I8936,4))</f>
        <v>0.88500000000000001</v>
      </c>
      <c r="L8936" s="134">
        <f>IF('2-E-Communication'!$T$67="no","",ROUND($I8936,4))</f>
        <v>0.88500000000000001</v>
      </c>
      <c r="M8936" s="134">
        <f>IF('2-E-Communication'!$T$68="no","",ROUND($I8936,4))</f>
        <v>0.88500000000000001</v>
      </c>
    </row>
    <row r="8937" spans="9:13" x14ac:dyDescent="0.25">
      <c r="I8937" s="134">
        <f t="shared" si="333"/>
        <v>0.88600000000000068</v>
      </c>
      <c r="J8937" s="134">
        <f>IF('2-E-Communication'!$T$65="no","",ROUND($I8937,4))</f>
        <v>0.88600000000000001</v>
      </c>
      <c r="K8937" s="134">
        <f>IF('2-E-Communication'!$T$66="no","",ROUND($I8937,4))</f>
        <v>0.88600000000000001</v>
      </c>
      <c r="L8937" s="134">
        <f>IF('2-E-Communication'!$T$67="no","",ROUND($I8937,4))</f>
        <v>0.88600000000000001</v>
      </c>
      <c r="M8937" s="134">
        <f>IF('2-E-Communication'!$T$68="no","",ROUND($I8937,4))</f>
        <v>0.88600000000000001</v>
      </c>
    </row>
    <row r="8938" spans="9:13" x14ac:dyDescent="0.25">
      <c r="I8938" s="134">
        <f t="shared" si="333"/>
        <v>0.88700000000000068</v>
      </c>
      <c r="J8938" s="134">
        <f>IF('2-E-Communication'!$T$65="no","",ROUND($I8938,4))</f>
        <v>0.88700000000000001</v>
      </c>
      <c r="K8938" s="134">
        <f>IF('2-E-Communication'!$T$66="no","",ROUND($I8938,4))</f>
        <v>0.88700000000000001</v>
      </c>
      <c r="L8938" s="134">
        <f>IF('2-E-Communication'!$T$67="no","",ROUND($I8938,4))</f>
        <v>0.88700000000000001</v>
      </c>
      <c r="M8938" s="134">
        <f>IF('2-E-Communication'!$T$68="no","",ROUND($I8938,4))</f>
        <v>0.88700000000000001</v>
      </c>
    </row>
    <row r="8939" spans="9:13" x14ac:dyDescent="0.25">
      <c r="I8939" s="134">
        <f t="shared" si="333"/>
        <v>0.88800000000000068</v>
      </c>
      <c r="J8939" s="134">
        <f>IF('2-E-Communication'!$T$65="no","",ROUND($I8939,4))</f>
        <v>0.88800000000000001</v>
      </c>
      <c r="K8939" s="134">
        <f>IF('2-E-Communication'!$T$66="no","",ROUND($I8939,4))</f>
        <v>0.88800000000000001</v>
      </c>
      <c r="L8939" s="134">
        <f>IF('2-E-Communication'!$T$67="no","",ROUND($I8939,4))</f>
        <v>0.88800000000000001</v>
      </c>
      <c r="M8939" s="134">
        <f>IF('2-E-Communication'!$T$68="no","",ROUND($I8939,4))</f>
        <v>0.88800000000000001</v>
      </c>
    </row>
    <row r="8940" spans="9:13" x14ac:dyDescent="0.25">
      <c r="I8940" s="134">
        <f t="shared" ref="I8940:I9003" si="334">I8939+0.001</f>
        <v>0.88900000000000068</v>
      </c>
      <c r="J8940" s="134">
        <f>IF('2-E-Communication'!$T$65="no","",ROUND($I8940,4))</f>
        <v>0.88900000000000001</v>
      </c>
      <c r="K8940" s="134">
        <f>IF('2-E-Communication'!$T$66="no","",ROUND($I8940,4))</f>
        <v>0.88900000000000001</v>
      </c>
      <c r="L8940" s="134">
        <f>IF('2-E-Communication'!$T$67="no","",ROUND($I8940,4))</f>
        <v>0.88900000000000001</v>
      </c>
      <c r="M8940" s="134">
        <f>IF('2-E-Communication'!$T$68="no","",ROUND($I8940,4))</f>
        <v>0.88900000000000001</v>
      </c>
    </row>
    <row r="8941" spans="9:13" x14ac:dyDescent="0.25">
      <c r="I8941" s="134">
        <f t="shared" si="334"/>
        <v>0.89000000000000068</v>
      </c>
      <c r="J8941" s="134">
        <f>IF('2-E-Communication'!$T$65="no","",ROUND($I8941,4))</f>
        <v>0.89</v>
      </c>
      <c r="K8941" s="134">
        <f>IF('2-E-Communication'!$T$66="no","",ROUND($I8941,4))</f>
        <v>0.89</v>
      </c>
      <c r="L8941" s="134">
        <f>IF('2-E-Communication'!$T$67="no","",ROUND($I8941,4))</f>
        <v>0.89</v>
      </c>
      <c r="M8941" s="134">
        <f>IF('2-E-Communication'!$T$68="no","",ROUND($I8941,4))</f>
        <v>0.89</v>
      </c>
    </row>
    <row r="8942" spans="9:13" x14ac:dyDescent="0.25">
      <c r="I8942" s="134">
        <f t="shared" si="334"/>
        <v>0.89100000000000068</v>
      </c>
      <c r="J8942" s="134">
        <f>IF('2-E-Communication'!$T$65="no","",ROUND($I8942,4))</f>
        <v>0.89100000000000001</v>
      </c>
      <c r="K8942" s="134">
        <f>IF('2-E-Communication'!$T$66="no","",ROUND($I8942,4))</f>
        <v>0.89100000000000001</v>
      </c>
      <c r="L8942" s="134">
        <f>IF('2-E-Communication'!$T$67="no","",ROUND($I8942,4))</f>
        <v>0.89100000000000001</v>
      </c>
      <c r="M8942" s="134">
        <f>IF('2-E-Communication'!$T$68="no","",ROUND($I8942,4))</f>
        <v>0.89100000000000001</v>
      </c>
    </row>
    <row r="8943" spans="9:13" x14ac:dyDescent="0.25">
      <c r="I8943" s="134">
        <f t="shared" si="334"/>
        <v>0.89200000000000068</v>
      </c>
      <c r="J8943" s="134">
        <f>IF('2-E-Communication'!$T$65="no","",ROUND($I8943,4))</f>
        <v>0.89200000000000002</v>
      </c>
      <c r="K8943" s="134">
        <f>IF('2-E-Communication'!$T$66="no","",ROUND($I8943,4))</f>
        <v>0.89200000000000002</v>
      </c>
      <c r="L8943" s="134">
        <f>IF('2-E-Communication'!$T$67="no","",ROUND($I8943,4))</f>
        <v>0.89200000000000002</v>
      </c>
      <c r="M8943" s="134">
        <f>IF('2-E-Communication'!$T$68="no","",ROUND($I8943,4))</f>
        <v>0.89200000000000002</v>
      </c>
    </row>
    <row r="8944" spans="9:13" x14ac:dyDescent="0.25">
      <c r="I8944" s="134">
        <f t="shared" si="334"/>
        <v>0.89300000000000068</v>
      </c>
      <c r="J8944" s="134">
        <f>IF('2-E-Communication'!$T$65="no","",ROUND($I8944,4))</f>
        <v>0.89300000000000002</v>
      </c>
      <c r="K8944" s="134">
        <f>IF('2-E-Communication'!$T$66="no","",ROUND($I8944,4))</f>
        <v>0.89300000000000002</v>
      </c>
      <c r="L8944" s="134">
        <f>IF('2-E-Communication'!$T$67="no","",ROUND($I8944,4))</f>
        <v>0.89300000000000002</v>
      </c>
      <c r="M8944" s="134">
        <f>IF('2-E-Communication'!$T$68="no","",ROUND($I8944,4))</f>
        <v>0.89300000000000002</v>
      </c>
    </row>
    <row r="8945" spans="9:13" x14ac:dyDescent="0.25">
      <c r="I8945" s="134">
        <f t="shared" si="334"/>
        <v>0.89400000000000068</v>
      </c>
      <c r="J8945" s="134">
        <f>IF('2-E-Communication'!$T$65="no","",ROUND($I8945,4))</f>
        <v>0.89400000000000002</v>
      </c>
      <c r="K8945" s="134">
        <f>IF('2-E-Communication'!$T$66="no","",ROUND($I8945,4))</f>
        <v>0.89400000000000002</v>
      </c>
      <c r="L8945" s="134">
        <f>IF('2-E-Communication'!$T$67="no","",ROUND($I8945,4))</f>
        <v>0.89400000000000002</v>
      </c>
      <c r="M8945" s="134">
        <f>IF('2-E-Communication'!$T$68="no","",ROUND($I8945,4))</f>
        <v>0.89400000000000002</v>
      </c>
    </row>
    <row r="8946" spans="9:13" x14ac:dyDescent="0.25">
      <c r="I8946" s="134">
        <f t="shared" si="334"/>
        <v>0.89500000000000068</v>
      </c>
      <c r="J8946" s="134">
        <f>IF('2-E-Communication'!$T$65="no","",ROUND($I8946,4))</f>
        <v>0.89500000000000002</v>
      </c>
      <c r="K8946" s="134">
        <f>IF('2-E-Communication'!$T$66="no","",ROUND($I8946,4))</f>
        <v>0.89500000000000002</v>
      </c>
      <c r="L8946" s="134">
        <f>IF('2-E-Communication'!$T$67="no","",ROUND($I8946,4))</f>
        <v>0.89500000000000002</v>
      </c>
      <c r="M8946" s="134">
        <f>IF('2-E-Communication'!$T$68="no","",ROUND($I8946,4))</f>
        <v>0.89500000000000002</v>
      </c>
    </row>
    <row r="8947" spans="9:13" x14ac:dyDescent="0.25">
      <c r="I8947" s="134">
        <f t="shared" si="334"/>
        <v>0.89600000000000068</v>
      </c>
      <c r="J8947" s="134">
        <f>IF('2-E-Communication'!$T$65="no","",ROUND($I8947,4))</f>
        <v>0.89600000000000002</v>
      </c>
      <c r="K8947" s="134">
        <f>IF('2-E-Communication'!$T$66="no","",ROUND($I8947,4))</f>
        <v>0.89600000000000002</v>
      </c>
      <c r="L8947" s="134">
        <f>IF('2-E-Communication'!$T$67="no","",ROUND($I8947,4))</f>
        <v>0.89600000000000002</v>
      </c>
      <c r="M8947" s="134">
        <f>IF('2-E-Communication'!$T$68="no","",ROUND($I8947,4))</f>
        <v>0.89600000000000002</v>
      </c>
    </row>
    <row r="8948" spans="9:13" x14ac:dyDescent="0.25">
      <c r="I8948" s="134">
        <f t="shared" si="334"/>
        <v>0.89700000000000069</v>
      </c>
      <c r="J8948" s="134">
        <f>IF('2-E-Communication'!$T$65="no","",ROUND($I8948,4))</f>
        <v>0.89700000000000002</v>
      </c>
      <c r="K8948" s="134">
        <f>IF('2-E-Communication'!$T$66="no","",ROUND($I8948,4))</f>
        <v>0.89700000000000002</v>
      </c>
      <c r="L8948" s="134">
        <f>IF('2-E-Communication'!$T$67="no","",ROUND($I8948,4))</f>
        <v>0.89700000000000002</v>
      </c>
      <c r="M8948" s="134">
        <f>IF('2-E-Communication'!$T$68="no","",ROUND($I8948,4))</f>
        <v>0.89700000000000002</v>
      </c>
    </row>
    <row r="8949" spans="9:13" x14ac:dyDescent="0.25">
      <c r="I8949" s="134">
        <f t="shared" si="334"/>
        <v>0.89800000000000069</v>
      </c>
      <c r="J8949" s="134">
        <f>IF('2-E-Communication'!$T$65="no","",ROUND($I8949,4))</f>
        <v>0.89800000000000002</v>
      </c>
      <c r="K8949" s="134">
        <f>IF('2-E-Communication'!$T$66="no","",ROUND($I8949,4))</f>
        <v>0.89800000000000002</v>
      </c>
      <c r="L8949" s="134">
        <f>IF('2-E-Communication'!$T$67="no","",ROUND($I8949,4))</f>
        <v>0.89800000000000002</v>
      </c>
      <c r="M8949" s="134">
        <f>IF('2-E-Communication'!$T$68="no","",ROUND($I8949,4))</f>
        <v>0.89800000000000002</v>
      </c>
    </row>
    <row r="8950" spans="9:13" x14ac:dyDescent="0.25">
      <c r="I8950" s="134">
        <f t="shared" si="334"/>
        <v>0.89900000000000069</v>
      </c>
      <c r="J8950" s="134">
        <f>IF('2-E-Communication'!$T$65="no","",ROUND($I8950,4))</f>
        <v>0.89900000000000002</v>
      </c>
      <c r="K8950" s="134">
        <f>IF('2-E-Communication'!$T$66="no","",ROUND($I8950,4))</f>
        <v>0.89900000000000002</v>
      </c>
      <c r="L8950" s="134">
        <f>IF('2-E-Communication'!$T$67="no","",ROUND($I8950,4))</f>
        <v>0.89900000000000002</v>
      </c>
      <c r="M8950" s="134">
        <f>IF('2-E-Communication'!$T$68="no","",ROUND($I8950,4))</f>
        <v>0.89900000000000002</v>
      </c>
    </row>
    <row r="8951" spans="9:13" x14ac:dyDescent="0.25">
      <c r="I8951" s="134">
        <f t="shared" si="334"/>
        <v>0.90000000000000069</v>
      </c>
      <c r="J8951" s="134">
        <f>IF('2-E-Communication'!$T$65="no","",ROUND($I8951,4))</f>
        <v>0.9</v>
      </c>
      <c r="K8951" s="134">
        <f>IF('2-E-Communication'!$T$66="no","",ROUND($I8951,4))</f>
        <v>0.9</v>
      </c>
      <c r="L8951" s="134">
        <f>IF('2-E-Communication'!$T$67="no","",ROUND($I8951,4))</f>
        <v>0.9</v>
      </c>
      <c r="M8951" s="134">
        <f>IF('2-E-Communication'!$T$68="no","",ROUND($I8951,4))</f>
        <v>0.9</v>
      </c>
    </row>
    <row r="8952" spans="9:13" x14ac:dyDescent="0.25">
      <c r="I8952" s="134">
        <f t="shared" si="334"/>
        <v>0.90100000000000069</v>
      </c>
      <c r="J8952" s="134">
        <f>IF('2-E-Communication'!$T$65="no","",ROUND($I8952,4))</f>
        <v>0.90100000000000002</v>
      </c>
      <c r="K8952" s="134">
        <f>IF('2-E-Communication'!$T$66="no","",ROUND($I8952,4))</f>
        <v>0.90100000000000002</v>
      </c>
      <c r="L8952" s="134">
        <f>IF('2-E-Communication'!$T$67="no","",ROUND($I8952,4))</f>
        <v>0.90100000000000002</v>
      </c>
      <c r="M8952" s="134">
        <f>IF('2-E-Communication'!$T$68="no","",ROUND($I8952,4))</f>
        <v>0.90100000000000002</v>
      </c>
    </row>
    <row r="8953" spans="9:13" x14ac:dyDescent="0.25">
      <c r="I8953" s="134">
        <f t="shared" si="334"/>
        <v>0.90200000000000069</v>
      </c>
      <c r="J8953" s="134">
        <f>IF('2-E-Communication'!$T$65="no","",ROUND($I8953,4))</f>
        <v>0.90200000000000002</v>
      </c>
      <c r="K8953" s="134">
        <f>IF('2-E-Communication'!$T$66="no","",ROUND($I8953,4))</f>
        <v>0.90200000000000002</v>
      </c>
      <c r="L8953" s="134">
        <f>IF('2-E-Communication'!$T$67="no","",ROUND($I8953,4))</f>
        <v>0.90200000000000002</v>
      </c>
      <c r="M8953" s="134">
        <f>IF('2-E-Communication'!$T$68="no","",ROUND($I8953,4))</f>
        <v>0.90200000000000002</v>
      </c>
    </row>
    <row r="8954" spans="9:13" x14ac:dyDescent="0.25">
      <c r="I8954" s="134">
        <f t="shared" si="334"/>
        <v>0.90300000000000069</v>
      </c>
      <c r="J8954" s="134">
        <f>IF('2-E-Communication'!$T$65="no","",ROUND($I8954,4))</f>
        <v>0.90300000000000002</v>
      </c>
      <c r="K8954" s="134">
        <f>IF('2-E-Communication'!$T$66="no","",ROUND($I8954,4))</f>
        <v>0.90300000000000002</v>
      </c>
      <c r="L8954" s="134">
        <f>IF('2-E-Communication'!$T$67="no","",ROUND($I8954,4))</f>
        <v>0.90300000000000002</v>
      </c>
      <c r="M8954" s="134">
        <f>IF('2-E-Communication'!$T$68="no","",ROUND($I8954,4))</f>
        <v>0.90300000000000002</v>
      </c>
    </row>
    <row r="8955" spans="9:13" x14ac:dyDescent="0.25">
      <c r="I8955" s="134">
        <f t="shared" si="334"/>
        <v>0.90400000000000069</v>
      </c>
      <c r="J8955" s="134">
        <f>IF('2-E-Communication'!$T$65="no","",ROUND($I8955,4))</f>
        <v>0.90400000000000003</v>
      </c>
      <c r="K8955" s="134">
        <f>IF('2-E-Communication'!$T$66="no","",ROUND($I8955,4))</f>
        <v>0.90400000000000003</v>
      </c>
      <c r="L8955" s="134">
        <f>IF('2-E-Communication'!$T$67="no","",ROUND($I8955,4))</f>
        <v>0.90400000000000003</v>
      </c>
      <c r="M8955" s="134">
        <f>IF('2-E-Communication'!$T$68="no","",ROUND($I8955,4))</f>
        <v>0.90400000000000003</v>
      </c>
    </row>
    <row r="8956" spans="9:13" x14ac:dyDescent="0.25">
      <c r="I8956" s="134">
        <f t="shared" si="334"/>
        <v>0.90500000000000069</v>
      </c>
      <c r="J8956" s="134">
        <f>IF('2-E-Communication'!$T$65="no","",ROUND($I8956,4))</f>
        <v>0.90500000000000003</v>
      </c>
      <c r="K8956" s="134">
        <f>IF('2-E-Communication'!$T$66="no","",ROUND($I8956,4))</f>
        <v>0.90500000000000003</v>
      </c>
      <c r="L8956" s="134">
        <f>IF('2-E-Communication'!$T$67="no","",ROUND($I8956,4))</f>
        <v>0.90500000000000003</v>
      </c>
      <c r="M8956" s="134">
        <f>IF('2-E-Communication'!$T$68="no","",ROUND($I8956,4))</f>
        <v>0.90500000000000003</v>
      </c>
    </row>
    <row r="8957" spans="9:13" x14ac:dyDescent="0.25">
      <c r="I8957" s="134">
        <f t="shared" si="334"/>
        <v>0.90600000000000069</v>
      </c>
      <c r="J8957" s="134">
        <f>IF('2-E-Communication'!$T$65="no","",ROUND($I8957,4))</f>
        <v>0.90600000000000003</v>
      </c>
      <c r="K8957" s="134">
        <f>IF('2-E-Communication'!$T$66="no","",ROUND($I8957,4))</f>
        <v>0.90600000000000003</v>
      </c>
      <c r="L8957" s="134">
        <f>IF('2-E-Communication'!$T$67="no","",ROUND($I8957,4))</f>
        <v>0.90600000000000003</v>
      </c>
      <c r="M8957" s="134">
        <f>IF('2-E-Communication'!$T$68="no","",ROUND($I8957,4))</f>
        <v>0.90600000000000003</v>
      </c>
    </row>
    <row r="8958" spans="9:13" x14ac:dyDescent="0.25">
      <c r="I8958" s="134">
        <f t="shared" si="334"/>
        <v>0.90700000000000069</v>
      </c>
      <c r="J8958" s="134">
        <f>IF('2-E-Communication'!$T$65="no","",ROUND($I8958,4))</f>
        <v>0.90700000000000003</v>
      </c>
      <c r="K8958" s="134">
        <f>IF('2-E-Communication'!$T$66="no","",ROUND($I8958,4))</f>
        <v>0.90700000000000003</v>
      </c>
      <c r="L8958" s="134">
        <f>IF('2-E-Communication'!$T$67="no","",ROUND($I8958,4))</f>
        <v>0.90700000000000003</v>
      </c>
      <c r="M8958" s="134">
        <f>IF('2-E-Communication'!$T$68="no","",ROUND($I8958,4))</f>
        <v>0.90700000000000003</v>
      </c>
    </row>
    <row r="8959" spans="9:13" x14ac:dyDescent="0.25">
      <c r="I8959" s="134">
        <f t="shared" si="334"/>
        <v>0.9080000000000007</v>
      </c>
      <c r="J8959" s="134">
        <f>IF('2-E-Communication'!$T$65="no","",ROUND($I8959,4))</f>
        <v>0.90800000000000003</v>
      </c>
      <c r="K8959" s="134">
        <f>IF('2-E-Communication'!$T$66="no","",ROUND($I8959,4))</f>
        <v>0.90800000000000003</v>
      </c>
      <c r="L8959" s="134">
        <f>IF('2-E-Communication'!$T$67="no","",ROUND($I8959,4))</f>
        <v>0.90800000000000003</v>
      </c>
      <c r="M8959" s="134">
        <f>IF('2-E-Communication'!$T$68="no","",ROUND($I8959,4))</f>
        <v>0.90800000000000003</v>
      </c>
    </row>
    <row r="8960" spans="9:13" x14ac:dyDescent="0.25">
      <c r="I8960" s="134">
        <f t="shared" si="334"/>
        <v>0.9090000000000007</v>
      </c>
      <c r="J8960" s="134">
        <f>IF('2-E-Communication'!$T$65="no","",ROUND($I8960,4))</f>
        <v>0.90900000000000003</v>
      </c>
      <c r="K8960" s="134">
        <f>IF('2-E-Communication'!$T$66="no","",ROUND($I8960,4))</f>
        <v>0.90900000000000003</v>
      </c>
      <c r="L8960" s="134">
        <f>IF('2-E-Communication'!$T$67="no","",ROUND($I8960,4))</f>
        <v>0.90900000000000003</v>
      </c>
      <c r="M8960" s="134">
        <f>IF('2-E-Communication'!$T$68="no","",ROUND($I8960,4))</f>
        <v>0.90900000000000003</v>
      </c>
    </row>
    <row r="8961" spans="9:13" x14ac:dyDescent="0.25">
      <c r="I8961" s="134">
        <f t="shared" si="334"/>
        <v>0.9100000000000007</v>
      </c>
      <c r="J8961" s="134">
        <f>IF('2-E-Communication'!$T$65="no","",ROUND($I8961,4))</f>
        <v>0.91</v>
      </c>
      <c r="K8961" s="134">
        <f>IF('2-E-Communication'!$T$66="no","",ROUND($I8961,4))</f>
        <v>0.91</v>
      </c>
      <c r="L8961" s="134">
        <f>IF('2-E-Communication'!$T$67="no","",ROUND($I8961,4))</f>
        <v>0.91</v>
      </c>
      <c r="M8961" s="134">
        <f>IF('2-E-Communication'!$T$68="no","",ROUND($I8961,4))</f>
        <v>0.91</v>
      </c>
    </row>
    <row r="8962" spans="9:13" x14ac:dyDescent="0.25">
      <c r="I8962" s="134">
        <f t="shared" si="334"/>
        <v>0.9110000000000007</v>
      </c>
      <c r="J8962" s="134">
        <f>IF('2-E-Communication'!$T$65="no","",ROUND($I8962,4))</f>
        <v>0.91100000000000003</v>
      </c>
      <c r="K8962" s="134">
        <f>IF('2-E-Communication'!$T$66="no","",ROUND($I8962,4))</f>
        <v>0.91100000000000003</v>
      </c>
      <c r="L8962" s="134">
        <f>IF('2-E-Communication'!$T$67="no","",ROUND($I8962,4))</f>
        <v>0.91100000000000003</v>
      </c>
      <c r="M8962" s="134">
        <f>IF('2-E-Communication'!$T$68="no","",ROUND($I8962,4))</f>
        <v>0.91100000000000003</v>
      </c>
    </row>
    <row r="8963" spans="9:13" x14ac:dyDescent="0.25">
      <c r="I8963" s="134">
        <f t="shared" si="334"/>
        <v>0.9120000000000007</v>
      </c>
      <c r="J8963" s="134">
        <f>IF('2-E-Communication'!$T$65="no","",ROUND($I8963,4))</f>
        <v>0.91200000000000003</v>
      </c>
      <c r="K8963" s="134">
        <f>IF('2-E-Communication'!$T$66="no","",ROUND($I8963,4))</f>
        <v>0.91200000000000003</v>
      </c>
      <c r="L8963" s="134">
        <f>IF('2-E-Communication'!$T$67="no","",ROUND($I8963,4))</f>
        <v>0.91200000000000003</v>
      </c>
      <c r="M8963" s="134">
        <f>IF('2-E-Communication'!$T$68="no","",ROUND($I8963,4))</f>
        <v>0.91200000000000003</v>
      </c>
    </row>
    <row r="8964" spans="9:13" x14ac:dyDescent="0.25">
      <c r="I8964" s="134">
        <f t="shared" si="334"/>
        <v>0.9130000000000007</v>
      </c>
      <c r="J8964" s="134">
        <f>IF('2-E-Communication'!$T$65="no","",ROUND($I8964,4))</f>
        <v>0.91300000000000003</v>
      </c>
      <c r="K8964" s="134">
        <f>IF('2-E-Communication'!$T$66="no","",ROUND($I8964,4))</f>
        <v>0.91300000000000003</v>
      </c>
      <c r="L8964" s="134">
        <f>IF('2-E-Communication'!$T$67="no","",ROUND($I8964,4))</f>
        <v>0.91300000000000003</v>
      </c>
      <c r="M8964" s="134">
        <f>IF('2-E-Communication'!$T$68="no","",ROUND($I8964,4))</f>
        <v>0.91300000000000003</v>
      </c>
    </row>
    <row r="8965" spans="9:13" x14ac:dyDescent="0.25">
      <c r="I8965" s="134">
        <f t="shared" si="334"/>
        <v>0.9140000000000007</v>
      </c>
      <c r="J8965" s="134">
        <f>IF('2-E-Communication'!$T$65="no","",ROUND($I8965,4))</f>
        <v>0.91400000000000003</v>
      </c>
      <c r="K8965" s="134">
        <f>IF('2-E-Communication'!$T$66="no","",ROUND($I8965,4))</f>
        <v>0.91400000000000003</v>
      </c>
      <c r="L8965" s="134">
        <f>IF('2-E-Communication'!$T$67="no","",ROUND($I8965,4))</f>
        <v>0.91400000000000003</v>
      </c>
      <c r="M8965" s="134">
        <f>IF('2-E-Communication'!$T$68="no","",ROUND($I8965,4))</f>
        <v>0.91400000000000003</v>
      </c>
    </row>
    <row r="8966" spans="9:13" x14ac:dyDescent="0.25">
      <c r="I8966" s="134">
        <f t="shared" si="334"/>
        <v>0.9150000000000007</v>
      </c>
      <c r="J8966" s="134">
        <f>IF('2-E-Communication'!$T$65="no","",ROUND($I8966,4))</f>
        <v>0.91500000000000004</v>
      </c>
      <c r="K8966" s="134">
        <f>IF('2-E-Communication'!$T$66="no","",ROUND($I8966,4))</f>
        <v>0.91500000000000004</v>
      </c>
      <c r="L8966" s="134">
        <f>IF('2-E-Communication'!$T$67="no","",ROUND($I8966,4))</f>
        <v>0.91500000000000004</v>
      </c>
      <c r="M8966" s="134">
        <f>IF('2-E-Communication'!$T$68="no","",ROUND($I8966,4))</f>
        <v>0.91500000000000004</v>
      </c>
    </row>
    <row r="8967" spans="9:13" x14ac:dyDescent="0.25">
      <c r="I8967" s="134">
        <f t="shared" si="334"/>
        <v>0.9160000000000007</v>
      </c>
      <c r="J8967" s="134">
        <f>IF('2-E-Communication'!$T$65="no","",ROUND($I8967,4))</f>
        <v>0.91600000000000004</v>
      </c>
      <c r="K8967" s="134">
        <f>IF('2-E-Communication'!$T$66="no","",ROUND($I8967,4))</f>
        <v>0.91600000000000004</v>
      </c>
      <c r="L8967" s="134">
        <f>IF('2-E-Communication'!$T$67="no","",ROUND($I8967,4))</f>
        <v>0.91600000000000004</v>
      </c>
      <c r="M8967" s="134">
        <f>IF('2-E-Communication'!$T$68="no","",ROUND($I8967,4))</f>
        <v>0.91600000000000004</v>
      </c>
    </row>
    <row r="8968" spans="9:13" x14ac:dyDescent="0.25">
      <c r="I8968" s="134">
        <f t="shared" si="334"/>
        <v>0.9170000000000007</v>
      </c>
      <c r="J8968" s="134">
        <f>IF('2-E-Communication'!$T$65="no","",ROUND($I8968,4))</f>
        <v>0.91700000000000004</v>
      </c>
      <c r="K8968" s="134">
        <f>IF('2-E-Communication'!$T$66="no","",ROUND($I8968,4))</f>
        <v>0.91700000000000004</v>
      </c>
      <c r="L8968" s="134">
        <f>IF('2-E-Communication'!$T$67="no","",ROUND($I8968,4))</f>
        <v>0.91700000000000004</v>
      </c>
      <c r="M8968" s="134">
        <f>IF('2-E-Communication'!$T$68="no","",ROUND($I8968,4))</f>
        <v>0.91700000000000004</v>
      </c>
    </row>
    <row r="8969" spans="9:13" x14ac:dyDescent="0.25">
      <c r="I8969" s="134">
        <f t="shared" si="334"/>
        <v>0.9180000000000007</v>
      </c>
      <c r="J8969" s="134">
        <f>IF('2-E-Communication'!$T$65="no","",ROUND($I8969,4))</f>
        <v>0.91800000000000004</v>
      </c>
      <c r="K8969" s="134">
        <f>IF('2-E-Communication'!$T$66="no","",ROUND($I8969,4))</f>
        <v>0.91800000000000004</v>
      </c>
      <c r="L8969" s="134">
        <f>IF('2-E-Communication'!$T$67="no","",ROUND($I8969,4))</f>
        <v>0.91800000000000004</v>
      </c>
      <c r="M8969" s="134">
        <f>IF('2-E-Communication'!$T$68="no","",ROUND($I8969,4))</f>
        <v>0.91800000000000004</v>
      </c>
    </row>
    <row r="8970" spans="9:13" x14ac:dyDescent="0.25">
      <c r="I8970" s="134">
        <f t="shared" si="334"/>
        <v>0.91900000000000071</v>
      </c>
      <c r="J8970" s="134">
        <f>IF('2-E-Communication'!$T$65="no","",ROUND($I8970,4))</f>
        <v>0.91900000000000004</v>
      </c>
      <c r="K8970" s="134">
        <f>IF('2-E-Communication'!$T$66="no","",ROUND($I8970,4))</f>
        <v>0.91900000000000004</v>
      </c>
      <c r="L8970" s="134">
        <f>IF('2-E-Communication'!$T$67="no","",ROUND($I8970,4))</f>
        <v>0.91900000000000004</v>
      </c>
      <c r="M8970" s="134">
        <f>IF('2-E-Communication'!$T$68="no","",ROUND($I8970,4))</f>
        <v>0.91900000000000004</v>
      </c>
    </row>
    <row r="8971" spans="9:13" x14ac:dyDescent="0.25">
      <c r="I8971" s="134">
        <f t="shared" si="334"/>
        <v>0.92000000000000071</v>
      </c>
      <c r="J8971" s="134">
        <f>IF('2-E-Communication'!$T$65="no","",ROUND($I8971,4))</f>
        <v>0.92</v>
      </c>
      <c r="K8971" s="134">
        <f>IF('2-E-Communication'!$T$66="no","",ROUND($I8971,4))</f>
        <v>0.92</v>
      </c>
      <c r="L8971" s="134">
        <f>IF('2-E-Communication'!$T$67="no","",ROUND($I8971,4))</f>
        <v>0.92</v>
      </c>
      <c r="M8971" s="134">
        <f>IF('2-E-Communication'!$T$68="no","",ROUND($I8971,4))</f>
        <v>0.92</v>
      </c>
    </row>
    <row r="8972" spans="9:13" x14ac:dyDescent="0.25">
      <c r="I8972" s="134">
        <f t="shared" si="334"/>
        <v>0.92100000000000071</v>
      </c>
      <c r="J8972" s="134">
        <f>IF('2-E-Communication'!$T$65="no","",ROUND($I8972,4))</f>
        <v>0.92100000000000004</v>
      </c>
      <c r="K8972" s="134">
        <f>IF('2-E-Communication'!$T$66="no","",ROUND($I8972,4))</f>
        <v>0.92100000000000004</v>
      </c>
      <c r="L8972" s="134">
        <f>IF('2-E-Communication'!$T$67="no","",ROUND($I8972,4))</f>
        <v>0.92100000000000004</v>
      </c>
      <c r="M8972" s="134">
        <f>IF('2-E-Communication'!$T$68="no","",ROUND($I8972,4))</f>
        <v>0.92100000000000004</v>
      </c>
    </row>
    <row r="8973" spans="9:13" x14ac:dyDescent="0.25">
      <c r="I8973" s="134">
        <f t="shared" si="334"/>
        <v>0.92200000000000071</v>
      </c>
      <c r="J8973" s="134">
        <f>IF('2-E-Communication'!$T$65="no","",ROUND($I8973,4))</f>
        <v>0.92200000000000004</v>
      </c>
      <c r="K8973" s="134">
        <f>IF('2-E-Communication'!$T$66="no","",ROUND($I8973,4))</f>
        <v>0.92200000000000004</v>
      </c>
      <c r="L8973" s="134">
        <f>IF('2-E-Communication'!$T$67="no","",ROUND($I8973,4))</f>
        <v>0.92200000000000004</v>
      </c>
      <c r="M8973" s="134">
        <f>IF('2-E-Communication'!$T$68="no","",ROUND($I8973,4))</f>
        <v>0.92200000000000004</v>
      </c>
    </row>
    <row r="8974" spans="9:13" x14ac:dyDescent="0.25">
      <c r="I8974" s="134">
        <f t="shared" si="334"/>
        <v>0.92300000000000071</v>
      </c>
      <c r="J8974" s="134">
        <f>IF('2-E-Communication'!$T$65="no","",ROUND($I8974,4))</f>
        <v>0.92300000000000004</v>
      </c>
      <c r="K8974" s="134">
        <f>IF('2-E-Communication'!$T$66="no","",ROUND($I8974,4))</f>
        <v>0.92300000000000004</v>
      </c>
      <c r="L8974" s="134">
        <f>IF('2-E-Communication'!$T$67="no","",ROUND($I8974,4))</f>
        <v>0.92300000000000004</v>
      </c>
      <c r="M8974" s="134">
        <f>IF('2-E-Communication'!$T$68="no","",ROUND($I8974,4))</f>
        <v>0.92300000000000004</v>
      </c>
    </row>
    <row r="8975" spans="9:13" x14ac:dyDescent="0.25">
      <c r="I8975" s="134">
        <f t="shared" si="334"/>
        <v>0.92400000000000071</v>
      </c>
      <c r="J8975" s="134">
        <f>IF('2-E-Communication'!$T$65="no","",ROUND($I8975,4))</f>
        <v>0.92400000000000004</v>
      </c>
      <c r="K8975" s="134">
        <f>IF('2-E-Communication'!$T$66="no","",ROUND($I8975,4))</f>
        <v>0.92400000000000004</v>
      </c>
      <c r="L8975" s="134">
        <f>IF('2-E-Communication'!$T$67="no","",ROUND($I8975,4))</f>
        <v>0.92400000000000004</v>
      </c>
      <c r="M8975" s="134">
        <f>IF('2-E-Communication'!$T$68="no","",ROUND($I8975,4))</f>
        <v>0.92400000000000004</v>
      </c>
    </row>
    <row r="8976" spans="9:13" x14ac:dyDescent="0.25">
      <c r="I8976" s="134">
        <f t="shared" si="334"/>
        <v>0.92500000000000071</v>
      </c>
      <c r="J8976" s="134">
        <f>IF('2-E-Communication'!$T$65="no","",ROUND($I8976,4))</f>
        <v>0.92500000000000004</v>
      </c>
      <c r="K8976" s="134">
        <f>IF('2-E-Communication'!$T$66="no","",ROUND($I8976,4))</f>
        <v>0.92500000000000004</v>
      </c>
      <c r="L8976" s="134">
        <f>IF('2-E-Communication'!$T$67="no","",ROUND($I8976,4))</f>
        <v>0.92500000000000004</v>
      </c>
      <c r="M8976" s="134">
        <f>IF('2-E-Communication'!$T$68="no","",ROUND($I8976,4))</f>
        <v>0.92500000000000004</v>
      </c>
    </row>
    <row r="8977" spans="9:13" x14ac:dyDescent="0.25">
      <c r="I8977" s="134">
        <f t="shared" si="334"/>
        <v>0.92600000000000071</v>
      </c>
      <c r="J8977" s="134">
        <f>IF('2-E-Communication'!$T$65="no","",ROUND($I8977,4))</f>
        <v>0.92600000000000005</v>
      </c>
      <c r="K8977" s="134">
        <f>IF('2-E-Communication'!$T$66="no","",ROUND($I8977,4))</f>
        <v>0.92600000000000005</v>
      </c>
      <c r="L8977" s="134">
        <f>IF('2-E-Communication'!$T$67="no","",ROUND($I8977,4))</f>
        <v>0.92600000000000005</v>
      </c>
      <c r="M8977" s="134">
        <f>IF('2-E-Communication'!$T$68="no","",ROUND($I8977,4))</f>
        <v>0.92600000000000005</v>
      </c>
    </row>
    <row r="8978" spans="9:13" x14ac:dyDescent="0.25">
      <c r="I8978" s="134">
        <f t="shared" si="334"/>
        <v>0.92700000000000071</v>
      </c>
      <c r="J8978" s="134">
        <f>IF('2-E-Communication'!$T$65="no","",ROUND($I8978,4))</f>
        <v>0.92700000000000005</v>
      </c>
      <c r="K8978" s="134">
        <f>IF('2-E-Communication'!$T$66="no","",ROUND($I8978,4))</f>
        <v>0.92700000000000005</v>
      </c>
      <c r="L8978" s="134">
        <f>IF('2-E-Communication'!$T$67="no","",ROUND($I8978,4))</f>
        <v>0.92700000000000005</v>
      </c>
      <c r="M8978" s="134">
        <f>IF('2-E-Communication'!$T$68="no","",ROUND($I8978,4))</f>
        <v>0.92700000000000005</v>
      </c>
    </row>
    <row r="8979" spans="9:13" x14ac:dyDescent="0.25">
      <c r="I8979" s="134">
        <f t="shared" si="334"/>
        <v>0.92800000000000071</v>
      </c>
      <c r="J8979" s="134">
        <f>IF('2-E-Communication'!$T$65="no","",ROUND($I8979,4))</f>
        <v>0.92800000000000005</v>
      </c>
      <c r="K8979" s="134">
        <f>IF('2-E-Communication'!$T$66="no","",ROUND($I8979,4))</f>
        <v>0.92800000000000005</v>
      </c>
      <c r="L8979" s="134">
        <f>IF('2-E-Communication'!$T$67="no","",ROUND($I8979,4))</f>
        <v>0.92800000000000005</v>
      </c>
      <c r="M8979" s="134">
        <f>IF('2-E-Communication'!$T$68="no","",ROUND($I8979,4))</f>
        <v>0.92800000000000005</v>
      </c>
    </row>
    <row r="8980" spans="9:13" x14ac:dyDescent="0.25">
      <c r="I8980" s="134">
        <f t="shared" si="334"/>
        <v>0.92900000000000071</v>
      </c>
      <c r="J8980" s="134">
        <f>IF('2-E-Communication'!$T$65="no","",ROUND($I8980,4))</f>
        <v>0.92900000000000005</v>
      </c>
      <c r="K8980" s="134">
        <f>IF('2-E-Communication'!$T$66="no","",ROUND($I8980,4))</f>
        <v>0.92900000000000005</v>
      </c>
      <c r="L8980" s="134">
        <f>IF('2-E-Communication'!$T$67="no","",ROUND($I8980,4))</f>
        <v>0.92900000000000005</v>
      </c>
      <c r="M8980" s="134">
        <f>IF('2-E-Communication'!$T$68="no","",ROUND($I8980,4))</f>
        <v>0.92900000000000005</v>
      </c>
    </row>
    <row r="8981" spans="9:13" x14ac:dyDescent="0.25">
      <c r="I8981" s="134">
        <f t="shared" si="334"/>
        <v>0.93000000000000071</v>
      </c>
      <c r="J8981" s="134">
        <f>IF('2-E-Communication'!$T$65="no","",ROUND($I8981,4))</f>
        <v>0.93</v>
      </c>
      <c r="K8981" s="134">
        <f>IF('2-E-Communication'!$T$66="no","",ROUND($I8981,4))</f>
        <v>0.93</v>
      </c>
      <c r="L8981" s="134">
        <f>IF('2-E-Communication'!$T$67="no","",ROUND($I8981,4))</f>
        <v>0.93</v>
      </c>
      <c r="M8981" s="134">
        <f>IF('2-E-Communication'!$T$68="no","",ROUND($I8981,4))</f>
        <v>0.93</v>
      </c>
    </row>
    <row r="8982" spans="9:13" x14ac:dyDescent="0.25">
      <c r="I8982" s="134">
        <f t="shared" si="334"/>
        <v>0.93100000000000072</v>
      </c>
      <c r="J8982" s="134">
        <f>IF('2-E-Communication'!$T$65="no","",ROUND($I8982,4))</f>
        <v>0.93100000000000005</v>
      </c>
      <c r="K8982" s="134">
        <f>IF('2-E-Communication'!$T$66="no","",ROUND($I8982,4))</f>
        <v>0.93100000000000005</v>
      </c>
      <c r="L8982" s="134">
        <f>IF('2-E-Communication'!$T$67="no","",ROUND($I8982,4))</f>
        <v>0.93100000000000005</v>
      </c>
      <c r="M8982" s="134">
        <f>IF('2-E-Communication'!$T$68="no","",ROUND($I8982,4))</f>
        <v>0.93100000000000005</v>
      </c>
    </row>
    <row r="8983" spans="9:13" x14ac:dyDescent="0.25">
      <c r="I8983" s="134">
        <f t="shared" si="334"/>
        <v>0.93200000000000072</v>
      </c>
      <c r="J8983" s="134">
        <f>IF('2-E-Communication'!$T$65="no","",ROUND($I8983,4))</f>
        <v>0.93200000000000005</v>
      </c>
      <c r="K8983" s="134">
        <f>IF('2-E-Communication'!$T$66="no","",ROUND($I8983,4))</f>
        <v>0.93200000000000005</v>
      </c>
      <c r="L8983" s="134">
        <f>IF('2-E-Communication'!$T$67="no","",ROUND($I8983,4))</f>
        <v>0.93200000000000005</v>
      </c>
      <c r="M8983" s="134">
        <f>IF('2-E-Communication'!$T$68="no","",ROUND($I8983,4))</f>
        <v>0.93200000000000005</v>
      </c>
    </row>
    <row r="8984" spans="9:13" x14ac:dyDescent="0.25">
      <c r="I8984" s="134">
        <f t="shared" si="334"/>
        <v>0.93300000000000072</v>
      </c>
      <c r="J8984" s="134">
        <f>IF('2-E-Communication'!$T$65="no","",ROUND($I8984,4))</f>
        <v>0.93300000000000005</v>
      </c>
      <c r="K8984" s="134">
        <f>IF('2-E-Communication'!$T$66="no","",ROUND($I8984,4))</f>
        <v>0.93300000000000005</v>
      </c>
      <c r="L8984" s="134">
        <f>IF('2-E-Communication'!$T$67="no","",ROUND($I8984,4))</f>
        <v>0.93300000000000005</v>
      </c>
      <c r="M8984" s="134">
        <f>IF('2-E-Communication'!$T$68="no","",ROUND($I8984,4))</f>
        <v>0.93300000000000005</v>
      </c>
    </row>
    <row r="8985" spans="9:13" x14ac:dyDescent="0.25">
      <c r="I8985" s="134">
        <f t="shared" si="334"/>
        <v>0.93400000000000072</v>
      </c>
      <c r="J8985" s="134">
        <f>IF('2-E-Communication'!$T$65="no","",ROUND($I8985,4))</f>
        <v>0.93400000000000005</v>
      </c>
      <c r="K8985" s="134">
        <f>IF('2-E-Communication'!$T$66="no","",ROUND($I8985,4))</f>
        <v>0.93400000000000005</v>
      </c>
      <c r="L8985" s="134">
        <f>IF('2-E-Communication'!$T$67="no","",ROUND($I8985,4))</f>
        <v>0.93400000000000005</v>
      </c>
      <c r="M8985" s="134">
        <f>IF('2-E-Communication'!$T$68="no","",ROUND($I8985,4))</f>
        <v>0.93400000000000005</v>
      </c>
    </row>
    <row r="8986" spans="9:13" x14ac:dyDescent="0.25">
      <c r="I8986" s="134">
        <f t="shared" si="334"/>
        <v>0.93500000000000072</v>
      </c>
      <c r="J8986" s="134">
        <f>IF('2-E-Communication'!$T$65="no","",ROUND($I8986,4))</f>
        <v>0.93500000000000005</v>
      </c>
      <c r="K8986" s="134">
        <f>IF('2-E-Communication'!$T$66="no","",ROUND($I8986,4))</f>
        <v>0.93500000000000005</v>
      </c>
      <c r="L8986" s="134">
        <f>IF('2-E-Communication'!$T$67="no","",ROUND($I8986,4))</f>
        <v>0.93500000000000005</v>
      </c>
      <c r="M8986" s="134">
        <f>IF('2-E-Communication'!$T$68="no","",ROUND($I8986,4))</f>
        <v>0.93500000000000005</v>
      </c>
    </row>
    <row r="8987" spans="9:13" x14ac:dyDescent="0.25">
      <c r="I8987" s="134">
        <f t="shared" si="334"/>
        <v>0.93600000000000072</v>
      </c>
      <c r="J8987" s="134">
        <f>IF('2-E-Communication'!$T$65="no","",ROUND($I8987,4))</f>
        <v>0.93600000000000005</v>
      </c>
      <c r="K8987" s="134">
        <f>IF('2-E-Communication'!$T$66="no","",ROUND($I8987,4))</f>
        <v>0.93600000000000005</v>
      </c>
      <c r="L8987" s="134">
        <f>IF('2-E-Communication'!$T$67="no","",ROUND($I8987,4))</f>
        <v>0.93600000000000005</v>
      </c>
      <c r="M8987" s="134">
        <f>IF('2-E-Communication'!$T$68="no","",ROUND($I8987,4))</f>
        <v>0.93600000000000005</v>
      </c>
    </row>
    <row r="8988" spans="9:13" x14ac:dyDescent="0.25">
      <c r="I8988" s="134">
        <f t="shared" si="334"/>
        <v>0.93700000000000072</v>
      </c>
      <c r="J8988" s="134">
        <f>IF('2-E-Communication'!$T$65="no","",ROUND($I8988,4))</f>
        <v>0.93700000000000006</v>
      </c>
      <c r="K8988" s="134">
        <f>IF('2-E-Communication'!$T$66="no","",ROUND($I8988,4))</f>
        <v>0.93700000000000006</v>
      </c>
      <c r="L8988" s="134">
        <f>IF('2-E-Communication'!$T$67="no","",ROUND($I8988,4))</f>
        <v>0.93700000000000006</v>
      </c>
      <c r="M8988" s="134">
        <f>IF('2-E-Communication'!$T$68="no","",ROUND($I8988,4))</f>
        <v>0.93700000000000006</v>
      </c>
    </row>
    <row r="8989" spans="9:13" x14ac:dyDescent="0.25">
      <c r="I8989" s="134">
        <f t="shared" si="334"/>
        <v>0.93800000000000072</v>
      </c>
      <c r="J8989" s="134">
        <f>IF('2-E-Communication'!$T$65="no","",ROUND($I8989,4))</f>
        <v>0.93799999999999994</v>
      </c>
      <c r="K8989" s="134">
        <f>IF('2-E-Communication'!$T$66="no","",ROUND($I8989,4))</f>
        <v>0.93799999999999994</v>
      </c>
      <c r="L8989" s="134">
        <f>IF('2-E-Communication'!$T$67="no","",ROUND($I8989,4))</f>
        <v>0.93799999999999994</v>
      </c>
      <c r="M8989" s="134">
        <f>IF('2-E-Communication'!$T$68="no","",ROUND($I8989,4))</f>
        <v>0.93799999999999994</v>
      </c>
    </row>
    <row r="8990" spans="9:13" x14ac:dyDescent="0.25">
      <c r="I8990" s="134">
        <f t="shared" si="334"/>
        <v>0.93900000000000072</v>
      </c>
      <c r="J8990" s="134">
        <f>IF('2-E-Communication'!$T$65="no","",ROUND($I8990,4))</f>
        <v>0.93899999999999995</v>
      </c>
      <c r="K8990" s="134">
        <f>IF('2-E-Communication'!$T$66="no","",ROUND($I8990,4))</f>
        <v>0.93899999999999995</v>
      </c>
      <c r="L8990" s="134">
        <f>IF('2-E-Communication'!$T$67="no","",ROUND($I8990,4))</f>
        <v>0.93899999999999995</v>
      </c>
      <c r="M8990" s="134">
        <f>IF('2-E-Communication'!$T$68="no","",ROUND($I8990,4))</f>
        <v>0.93899999999999995</v>
      </c>
    </row>
    <row r="8991" spans="9:13" x14ac:dyDescent="0.25">
      <c r="I8991" s="134">
        <f t="shared" si="334"/>
        <v>0.94000000000000072</v>
      </c>
      <c r="J8991" s="134">
        <f>IF('2-E-Communication'!$T$65="no","",ROUND($I8991,4))</f>
        <v>0.94</v>
      </c>
      <c r="K8991" s="134">
        <f>IF('2-E-Communication'!$T$66="no","",ROUND($I8991,4))</f>
        <v>0.94</v>
      </c>
      <c r="L8991" s="134">
        <f>IF('2-E-Communication'!$T$67="no","",ROUND($I8991,4))</f>
        <v>0.94</v>
      </c>
      <c r="M8991" s="134">
        <f>IF('2-E-Communication'!$T$68="no","",ROUND($I8991,4))</f>
        <v>0.94</v>
      </c>
    </row>
    <row r="8992" spans="9:13" x14ac:dyDescent="0.25">
      <c r="I8992" s="134">
        <f t="shared" si="334"/>
        <v>0.94100000000000072</v>
      </c>
      <c r="J8992" s="134">
        <f>IF('2-E-Communication'!$T$65="no","",ROUND($I8992,4))</f>
        <v>0.94099999999999995</v>
      </c>
      <c r="K8992" s="134">
        <f>IF('2-E-Communication'!$T$66="no","",ROUND($I8992,4))</f>
        <v>0.94099999999999995</v>
      </c>
      <c r="L8992" s="134">
        <f>IF('2-E-Communication'!$T$67="no","",ROUND($I8992,4))</f>
        <v>0.94099999999999995</v>
      </c>
      <c r="M8992" s="134">
        <f>IF('2-E-Communication'!$T$68="no","",ROUND($I8992,4))</f>
        <v>0.94099999999999995</v>
      </c>
    </row>
    <row r="8993" spans="9:13" x14ac:dyDescent="0.25">
      <c r="I8993" s="134">
        <f t="shared" si="334"/>
        <v>0.94200000000000073</v>
      </c>
      <c r="J8993" s="134">
        <f>IF('2-E-Communication'!$T$65="no","",ROUND($I8993,4))</f>
        <v>0.94199999999999995</v>
      </c>
      <c r="K8993" s="134">
        <f>IF('2-E-Communication'!$T$66="no","",ROUND($I8993,4))</f>
        <v>0.94199999999999995</v>
      </c>
      <c r="L8993" s="134">
        <f>IF('2-E-Communication'!$T$67="no","",ROUND($I8993,4))</f>
        <v>0.94199999999999995</v>
      </c>
      <c r="M8993" s="134">
        <f>IF('2-E-Communication'!$T$68="no","",ROUND($I8993,4))</f>
        <v>0.94199999999999995</v>
      </c>
    </row>
    <row r="8994" spans="9:13" x14ac:dyDescent="0.25">
      <c r="I8994" s="134">
        <f t="shared" si="334"/>
        <v>0.94300000000000073</v>
      </c>
      <c r="J8994" s="134">
        <f>IF('2-E-Communication'!$T$65="no","",ROUND($I8994,4))</f>
        <v>0.94299999999999995</v>
      </c>
      <c r="K8994" s="134">
        <f>IF('2-E-Communication'!$T$66="no","",ROUND($I8994,4))</f>
        <v>0.94299999999999995</v>
      </c>
      <c r="L8994" s="134">
        <f>IF('2-E-Communication'!$T$67="no","",ROUND($I8994,4))</f>
        <v>0.94299999999999995</v>
      </c>
      <c r="M8994" s="134">
        <f>IF('2-E-Communication'!$T$68="no","",ROUND($I8994,4))</f>
        <v>0.94299999999999995</v>
      </c>
    </row>
    <row r="8995" spans="9:13" x14ac:dyDescent="0.25">
      <c r="I8995" s="134">
        <f t="shared" si="334"/>
        <v>0.94400000000000073</v>
      </c>
      <c r="J8995" s="134">
        <f>IF('2-E-Communication'!$T$65="no","",ROUND($I8995,4))</f>
        <v>0.94399999999999995</v>
      </c>
      <c r="K8995" s="134">
        <f>IF('2-E-Communication'!$T$66="no","",ROUND($I8995,4))</f>
        <v>0.94399999999999995</v>
      </c>
      <c r="L8995" s="134">
        <f>IF('2-E-Communication'!$T$67="no","",ROUND($I8995,4))</f>
        <v>0.94399999999999995</v>
      </c>
      <c r="M8995" s="134">
        <f>IF('2-E-Communication'!$T$68="no","",ROUND($I8995,4))</f>
        <v>0.94399999999999995</v>
      </c>
    </row>
    <row r="8996" spans="9:13" x14ac:dyDescent="0.25">
      <c r="I8996" s="134">
        <f t="shared" si="334"/>
        <v>0.94500000000000073</v>
      </c>
      <c r="J8996" s="134">
        <f>IF('2-E-Communication'!$T$65="no","",ROUND($I8996,4))</f>
        <v>0.94499999999999995</v>
      </c>
      <c r="K8996" s="134">
        <f>IF('2-E-Communication'!$T$66="no","",ROUND($I8996,4))</f>
        <v>0.94499999999999995</v>
      </c>
      <c r="L8996" s="134">
        <f>IF('2-E-Communication'!$T$67="no","",ROUND($I8996,4))</f>
        <v>0.94499999999999995</v>
      </c>
      <c r="M8996" s="134">
        <f>IF('2-E-Communication'!$T$68="no","",ROUND($I8996,4))</f>
        <v>0.94499999999999995</v>
      </c>
    </row>
    <row r="8997" spans="9:13" x14ac:dyDescent="0.25">
      <c r="I8997" s="134">
        <f t="shared" si="334"/>
        <v>0.94600000000000073</v>
      </c>
      <c r="J8997" s="134">
        <f>IF('2-E-Communication'!$T$65="no","",ROUND($I8997,4))</f>
        <v>0.94599999999999995</v>
      </c>
      <c r="K8997" s="134">
        <f>IF('2-E-Communication'!$T$66="no","",ROUND($I8997,4))</f>
        <v>0.94599999999999995</v>
      </c>
      <c r="L8997" s="134">
        <f>IF('2-E-Communication'!$T$67="no","",ROUND($I8997,4))</f>
        <v>0.94599999999999995</v>
      </c>
      <c r="M8997" s="134">
        <f>IF('2-E-Communication'!$T$68="no","",ROUND($I8997,4))</f>
        <v>0.94599999999999995</v>
      </c>
    </row>
    <row r="8998" spans="9:13" x14ac:dyDescent="0.25">
      <c r="I8998" s="134">
        <f t="shared" si="334"/>
        <v>0.94700000000000073</v>
      </c>
      <c r="J8998" s="134">
        <f>IF('2-E-Communication'!$T$65="no","",ROUND($I8998,4))</f>
        <v>0.94699999999999995</v>
      </c>
      <c r="K8998" s="134">
        <f>IF('2-E-Communication'!$T$66="no","",ROUND($I8998,4))</f>
        <v>0.94699999999999995</v>
      </c>
      <c r="L8998" s="134">
        <f>IF('2-E-Communication'!$T$67="no","",ROUND($I8998,4))</f>
        <v>0.94699999999999995</v>
      </c>
      <c r="M8998" s="134">
        <f>IF('2-E-Communication'!$T$68="no","",ROUND($I8998,4))</f>
        <v>0.94699999999999995</v>
      </c>
    </row>
    <row r="8999" spans="9:13" x14ac:dyDescent="0.25">
      <c r="I8999" s="134">
        <f t="shared" si="334"/>
        <v>0.94800000000000073</v>
      </c>
      <c r="J8999" s="134">
        <f>IF('2-E-Communication'!$T$65="no","",ROUND($I8999,4))</f>
        <v>0.94799999999999995</v>
      </c>
      <c r="K8999" s="134">
        <f>IF('2-E-Communication'!$T$66="no","",ROUND($I8999,4))</f>
        <v>0.94799999999999995</v>
      </c>
      <c r="L8999" s="134">
        <f>IF('2-E-Communication'!$T$67="no","",ROUND($I8999,4))</f>
        <v>0.94799999999999995</v>
      </c>
      <c r="M8999" s="134">
        <f>IF('2-E-Communication'!$T$68="no","",ROUND($I8999,4))</f>
        <v>0.94799999999999995</v>
      </c>
    </row>
    <row r="9000" spans="9:13" x14ac:dyDescent="0.25">
      <c r="I9000" s="134">
        <f t="shared" si="334"/>
        <v>0.94900000000000073</v>
      </c>
      <c r="J9000" s="134">
        <f>IF('2-E-Communication'!$T$65="no","",ROUND($I9000,4))</f>
        <v>0.94899999999999995</v>
      </c>
      <c r="K9000" s="134">
        <f>IF('2-E-Communication'!$T$66="no","",ROUND($I9000,4))</f>
        <v>0.94899999999999995</v>
      </c>
      <c r="L9000" s="134">
        <f>IF('2-E-Communication'!$T$67="no","",ROUND($I9000,4))</f>
        <v>0.94899999999999995</v>
      </c>
      <c r="M9000" s="134">
        <f>IF('2-E-Communication'!$T$68="no","",ROUND($I9000,4))</f>
        <v>0.94899999999999995</v>
      </c>
    </row>
    <row r="9001" spans="9:13" x14ac:dyDescent="0.25">
      <c r="I9001" s="134">
        <f t="shared" si="334"/>
        <v>0.95000000000000073</v>
      </c>
      <c r="J9001" s="134">
        <f>IF('2-E-Communication'!$T$65="no","",ROUND($I9001,4))</f>
        <v>0.95</v>
      </c>
      <c r="K9001" s="134">
        <f>IF('2-E-Communication'!$T$66="no","",ROUND($I9001,4))</f>
        <v>0.95</v>
      </c>
      <c r="L9001" s="134">
        <f>IF('2-E-Communication'!$T$67="no","",ROUND($I9001,4))</f>
        <v>0.95</v>
      </c>
      <c r="M9001" s="134">
        <f>IF('2-E-Communication'!$T$68="no","",ROUND($I9001,4))</f>
        <v>0.95</v>
      </c>
    </row>
    <row r="9002" spans="9:13" x14ac:dyDescent="0.25">
      <c r="I9002" s="134">
        <f t="shared" si="334"/>
        <v>0.95100000000000073</v>
      </c>
      <c r="J9002" s="134">
        <f>IF('2-E-Communication'!$T$65="no","",ROUND($I9002,4))</f>
        <v>0.95099999999999996</v>
      </c>
      <c r="K9002" s="134">
        <f>IF('2-E-Communication'!$T$66="no","",ROUND($I9002,4))</f>
        <v>0.95099999999999996</v>
      </c>
      <c r="L9002" s="134">
        <f>IF('2-E-Communication'!$T$67="no","",ROUND($I9002,4))</f>
        <v>0.95099999999999996</v>
      </c>
      <c r="M9002" s="134">
        <f>IF('2-E-Communication'!$T$68="no","",ROUND($I9002,4))</f>
        <v>0.95099999999999996</v>
      </c>
    </row>
    <row r="9003" spans="9:13" x14ac:dyDescent="0.25">
      <c r="I9003" s="134">
        <f t="shared" si="334"/>
        <v>0.95200000000000073</v>
      </c>
      <c r="J9003" s="134">
        <f>IF('2-E-Communication'!$T$65="no","",ROUND($I9003,4))</f>
        <v>0.95199999999999996</v>
      </c>
      <c r="K9003" s="134">
        <f>IF('2-E-Communication'!$T$66="no","",ROUND($I9003,4))</f>
        <v>0.95199999999999996</v>
      </c>
      <c r="L9003" s="134">
        <f>IF('2-E-Communication'!$T$67="no","",ROUND($I9003,4))</f>
        <v>0.95199999999999996</v>
      </c>
      <c r="M9003" s="134">
        <f>IF('2-E-Communication'!$T$68="no","",ROUND($I9003,4))</f>
        <v>0.95199999999999996</v>
      </c>
    </row>
    <row r="9004" spans="9:13" x14ac:dyDescent="0.25">
      <c r="I9004" s="134">
        <f t="shared" ref="I9004:I9051" si="335">I9003+0.001</f>
        <v>0.95300000000000074</v>
      </c>
      <c r="J9004" s="134">
        <f>IF('2-E-Communication'!$T$65="no","",ROUND($I9004,4))</f>
        <v>0.95299999999999996</v>
      </c>
      <c r="K9004" s="134">
        <f>IF('2-E-Communication'!$T$66="no","",ROUND($I9004,4))</f>
        <v>0.95299999999999996</v>
      </c>
      <c r="L9004" s="134">
        <f>IF('2-E-Communication'!$T$67="no","",ROUND($I9004,4))</f>
        <v>0.95299999999999996</v>
      </c>
      <c r="M9004" s="134">
        <f>IF('2-E-Communication'!$T$68="no","",ROUND($I9004,4))</f>
        <v>0.95299999999999996</v>
      </c>
    </row>
    <row r="9005" spans="9:13" x14ac:dyDescent="0.25">
      <c r="I9005" s="134">
        <f t="shared" si="335"/>
        <v>0.95400000000000074</v>
      </c>
      <c r="J9005" s="134">
        <f>IF('2-E-Communication'!$T$65="no","",ROUND($I9005,4))</f>
        <v>0.95399999999999996</v>
      </c>
      <c r="K9005" s="134">
        <f>IF('2-E-Communication'!$T$66="no","",ROUND($I9005,4))</f>
        <v>0.95399999999999996</v>
      </c>
      <c r="L9005" s="134">
        <f>IF('2-E-Communication'!$T$67="no","",ROUND($I9005,4))</f>
        <v>0.95399999999999996</v>
      </c>
      <c r="M9005" s="134">
        <f>IF('2-E-Communication'!$T$68="no","",ROUND($I9005,4))</f>
        <v>0.95399999999999996</v>
      </c>
    </row>
    <row r="9006" spans="9:13" x14ac:dyDescent="0.25">
      <c r="I9006" s="134">
        <f t="shared" si="335"/>
        <v>0.95500000000000074</v>
      </c>
      <c r="J9006" s="134">
        <f>IF('2-E-Communication'!$T$65="no","",ROUND($I9006,4))</f>
        <v>0.95499999999999996</v>
      </c>
      <c r="K9006" s="134">
        <f>IF('2-E-Communication'!$T$66="no","",ROUND($I9006,4))</f>
        <v>0.95499999999999996</v>
      </c>
      <c r="L9006" s="134">
        <f>IF('2-E-Communication'!$T$67="no","",ROUND($I9006,4))</f>
        <v>0.95499999999999996</v>
      </c>
      <c r="M9006" s="134">
        <f>IF('2-E-Communication'!$T$68="no","",ROUND($I9006,4))</f>
        <v>0.95499999999999996</v>
      </c>
    </row>
    <row r="9007" spans="9:13" x14ac:dyDescent="0.25">
      <c r="I9007" s="134">
        <f t="shared" si="335"/>
        <v>0.95600000000000074</v>
      </c>
      <c r="J9007" s="134">
        <f>IF('2-E-Communication'!$T$65="no","",ROUND($I9007,4))</f>
        <v>0.95599999999999996</v>
      </c>
      <c r="K9007" s="134">
        <f>IF('2-E-Communication'!$T$66="no","",ROUND($I9007,4))</f>
        <v>0.95599999999999996</v>
      </c>
      <c r="L9007" s="134">
        <f>IF('2-E-Communication'!$T$67="no","",ROUND($I9007,4))</f>
        <v>0.95599999999999996</v>
      </c>
      <c r="M9007" s="134">
        <f>IF('2-E-Communication'!$T$68="no","",ROUND($I9007,4))</f>
        <v>0.95599999999999996</v>
      </c>
    </row>
    <row r="9008" spans="9:13" x14ac:dyDescent="0.25">
      <c r="I9008" s="134">
        <f t="shared" si="335"/>
        <v>0.95700000000000074</v>
      </c>
      <c r="J9008" s="134">
        <f>IF('2-E-Communication'!$T$65="no","",ROUND($I9008,4))</f>
        <v>0.95699999999999996</v>
      </c>
      <c r="K9008" s="134">
        <f>IF('2-E-Communication'!$T$66="no","",ROUND($I9008,4))</f>
        <v>0.95699999999999996</v>
      </c>
      <c r="L9008" s="134">
        <f>IF('2-E-Communication'!$T$67="no","",ROUND($I9008,4))</f>
        <v>0.95699999999999996</v>
      </c>
      <c r="M9008" s="134">
        <f>IF('2-E-Communication'!$T$68="no","",ROUND($I9008,4))</f>
        <v>0.95699999999999996</v>
      </c>
    </row>
    <row r="9009" spans="9:13" x14ac:dyDescent="0.25">
      <c r="I9009" s="134">
        <f t="shared" si="335"/>
        <v>0.95800000000000074</v>
      </c>
      <c r="J9009" s="134">
        <f>IF('2-E-Communication'!$T$65="no","",ROUND($I9009,4))</f>
        <v>0.95799999999999996</v>
      </c>
      <c r="K9009" s="134">
        <f>IF('2-E-Communication'!$T$66="no","",ROUND($I9009,4))</f>
        <v>0.95799999999999996</v>
      </c>
      <c r="L9009" s="134">
        <f>IF('2-E-Communication'!$T$67="no","",ROUND($I9009,4))</f>
        <v>0.95799999999999996</v>
      </c>
      <c r="M9009" s="134">
        <f>IF('2-E-Communication'!$T$68="no","",ROUND($I9009,4))</f>
        <v>0.95799999999999996</v>
      </c>
    </row>
    <row r="9010" spans="9:13" x14ac:dyDescent="0.25">
      <c r="I9010" s="134">
        <f t="shared" si="335"/>
        <v>0.95900000000000074</v>
      </c>
      <c r="J9010" s="134">
        <f>IF('2-E-Communication'!$T$65="no","",ROUND($I9010,4))</f>
        <v>0.95899999999999996</v>
      </c>
      <c r="K9010" s="134">
        <f>IF('2-E-Communication'!$T$66="no","",ROUND($I9010,4))</f>
        <v>0.95899999999999996</v>
      </c>
      <c r="L9010" s="134">
        <f>IF('2-E-Communication'!$T$67="no","",ROUND($I9010,4))</f>
        <v>0.95899999999999996</v>
      </c>
      <c r="M9010" s="134">
        <f>IF('2-E-Communication'!$T$68="no","",ROUND($I9010,4))</f>
        <v>0.95899999999999996</v>
      </c>
    </row>
    <row r="9011" spans="9:13" x14ac:dyDescent="0.25">
      <c r="I9011" s="134">
        <f t="shared" si="335"/>
        <v>0.96000000000000074</v>
      </c>
      <c r="J9011" s="134">
        <f>IF('2-E-Communication'!$T$65="no","",ROUND($I9011,4))</f>
        <v>0.96</v>
      </c>
      <c r="K9011" s="134">
        <f>IF('2-E-Communication'!$T$66="no","",ROUND($I9011,4))</f>
        <v>0.96</v>
      </c>
      <c r="L9011" s="134">
        <f>IF('2-E-Communication'!$T$67="no","",ROUND($I9011,4))</f>
        <v>0.96</v>
      </c>
      <c r="M9011" s="134">
        <f>IF('2-E-Communication'!$T$68="no","",ROUND($I9011,4))</f>
        <v>0.96</v>
      </c>
    </row>
    <row r="9012" spans="9:13" x14ac:dyDescent="0.25">
      <c r="I9012" s="134">
        <f t="shared" si="335"/>
        <v>0.96100000000000074</v>
      </c>
      <c r="J9012" s="134">
        <f>IF('2-E-Communication'!$T$65="no","",ROUND($I9012,4))</f>
        <v>0.96099999999999997</v>
      </c>
      <c r="K9012" s="134">
        <f>IF('2-E-Communication'!$T$66="no","",ROUND($I9012,4))</f>
        <v>0.96099999999999997</v>
      </c>
      <c r="L9012" s="134">
        <f>IF('2-E-Communication'!$T$67="no","",ROUND($I9012,4))</f>
        <v>0.96099999999999997</v>
      </c>
      <c r="M9012" s="134">
        <f>IF('2-E-Communication'!$T$68="no","",ROUND($I9012,4))</f>
        <v>0.96099999999999997</v>
      </c>
    </row>
    <row r="9013" spans="9:13" x14ac:dyDescent="0.25">
      <c r="I9013" s="134">
        <f t="shared" si="335"/>
        <v>0.96200000000000074</v>
      </c>
      <c r="J9013" s="134">
        <f>IF('2-E-Communication'!$T$65="no","",ROUND($I9013,4))</f>
        <v>0.96199999999999997</v>
      </c>
      <c r="K9013" s="134">
        <f>IF('2-E-Communication'!$T$66="no","",ROUND($I9013,4))</f>
        <v>0.96199999999999997</v>
      </c>
      <c r="L9013" s="134">
        <f>IF('2-E-Communication'!$T$67="no","",ROUND($I9013,4))</f>
        <v>0.96199999999999997</v>
      </c>
      <c r="M9013" s="134">
        <f>IF('2-E-Communication'!$T$68="no","",ROUND($I9013,4))</f>
        <v>0.96199999999999997</v>
      </c>
    </row>
    <row r="9014" spans="9:13" x14ac:dyDescent="0.25">
      <c r="I9014" s="134">
        <f t="shared" si="335"/>
        <v>0.96300000000000074</v>
      </c>
      <c r="J9014" s="134">
        <f>IF('2-E-Communication'!$T$65="no","",ROUND($I9014,4))</f>
        <v>0.96299999999999997</v>
      </c>
      <c r="K9014" s="134">
        <f>IF('2-E-Communication'!$T$66="no","",ROUND($I9014,4))</f>
        <v>0.96299999999999997</v>
      </c>
      <c r="L9014" s="134">
        <f>IF('2-E-Communication'!$T$67="no","",ROUND($I9014,4))</f>
        <v>0.96299999999999997</v>
      </c>
      <c r="M9014" s="134">
        <f>IF('2-E-Communication'!$T$68="no","",ROUND($I9014,4))</f>
        <v>0.96299999999999997</v>
      </c>
    </row>
    <row r="9015" spans="9:13" x14ac:dyDescent="0.25">
      <c r="I9015" s="134">
        <f t="shared" si="335"/>
        <v>0.96400000000000075</v>
      </c>
      <c r="J9015" s="134">
        <f>IF('2-E-Communication'!$T$65="no","",ROUND($I9015,4))</f>
        <v>0.96399999999999997</v>
      </c>
      <c r="K9015" s="134">
        <f>IF('2-E-Communication'!$T$66="no","",ROUND($I9015,4))</f>
        <v>0.96399999999999997</v>
      </c>
      <c r="L9015" s="134">
        <f>IF('2-E-Communication'!$T$67="no","",ROUND($I9015,4))</f>
        <v>0.96399999999999997</v>
      </c>
      <c r="M9015" s="134">
        <f>IF('2-E-Communication'!$T$68="no","",ROUND($I9015,4))</f>
        <v>0.96399999999999997</v>
      </c>
    </row>
    <row r="9016" spans="9:13" x14ac:dyDescent="0.25">
      <c r="I9016" s="134">
        <f t="shared" si="335"/>
        <v>0.96500000000000075</v>
      </c>
      <c r="J9016" s="134">
        <f>IF('2-E-Communication'!$T$65="no","",ROUND($I9016,4))</f>
        <v>0.96499999999999997</v>
      </c>
      <c r="K9016" s="134">
        <f>IF('2-E-Communication'!$T$66="no","",ROUND($I9016,4))</f>
        <v>0.96499999999999997</v>
      </c>
      <c r="L9016" s="134">
        <f>IF('2-E-Communication'!$T$67="no","",ROUND($I9016,4))</f>
        <v>0.96499999999999997</v>
      </c>
      <c r="M9016" s="134">
        <f>IF('2-E-Communication'!$T$68="no","",ROUND($I9016,4))</f>
        <v>0.96499999999999997</v>
      </c>
    </row>
    <row r="9017" spans="9:13" x14ac:dyDescent="0.25">
      <c r="I9017" s="134">
        <f t="shared" si="335"/>
        <v>0.96600000000000075</v>
      </c>
      <c r="J9017" s="134">
        <f>IF('2-E-Communication'!$T$65="no","",ROUND($I9017,4))</f>
        <v>0.96599999999999997</v>
      </c>
      <c r="K9017" s="134">
        <f>IF('2-E-Communication'!$T$66="no","",ROUND($I9017,4))</f>
        <v>0.96599999999999997</v>
      </c>
      <c r="L9017" s="134">
        <f>IF('2-E-Communication'!$T$67="no","",ROUND($I9017,4))</f>
        <v>0.96599999999999997</v>
      </c>
      <c r="M9017" s="134">
        <f>IF('2-E-Communication'!$T$68="no","",ROUND($I9017,4))</f>
        <v>0.96599999999999997</v>
      </c>
    </row>
    <row r="9018" spans="9:13" x14ac:dyDescent="0.25">
      <c r="I9018" s="134">
        <f t="shared" si="335"/>
        <v>0.96700000000000075</v>
      </c>
      <c r="J9018" s="134">
        <f>IF('2-E-Communication'!$T$65="no","",ROUND($I9018,4))</f>
        <v>0.96699999999999997</v>
      </c>
      <c r="K9018" s="134">
        <f>IF('2-E-Communication'!$T$66="no","",ROUND($I9018,4))</f>
        <v>0.96699999999999997</v>
      </c>
      <c r="L9018" s="134">
        <f>IF('2-E-Communication'!$T$67="no","",ROUND($I9018,4))</f>
        <v>0.96699999999999997</v>
      </c>
      <c r="M9018" s="134">
        <f>IF('2-E-Communication'!$T$68="no","",ROUND($I9018,4))</f>
        <v>0.96699999999999997</v>
      </c>
    </row>
    <row r="9019" spans="9:13" x14ac:dyDescent="0.25">
      <c r="I9019" s="134">
        <f t="shared" si="335"/>
        <v>0.96800000000000075</v>
      </c>
      <c r="J9019" s="134">
        <f>IF('2-E-Communication'!$T$65="no","",ROUND($I9019,4))</f>
        <v>0.96799999999999997</v>
      </c>
      <c r="K9019" s="134">
        <f>IF('2-E-Communication'!$T$66="no","",ROUND($I9019,4))</f>
        <v>0.96799999999999997</v>
      </c>
      <c r="L9019" s="134">
        <f>IF('2-E-Communication'!$T$67="no","",ROUND($I9019,4))</f>
        <v>0.96799999999999997</v>
      </c>
      <c r="M9019" s="134">
        <f>IF('2-E-Communication'!$T$68="no","",ROUND($I9019,4))</f>
        <v>0.96799999999999997</v>
      </c>
    </row>
    <row r="9020" spans="9:13" x14ac:dyDescent="0.25">
      <c r="I9020" s="134">
        <f t="shared" si="335"/>
        <v>0.96900000000000075</v>
      </c>
      <c r="J9020" s="134">
        <f>IF('2-E-Communication'!$T$65="no","",ROUND($I9020,4))</f>
        <v>0.96899999999999997</v>
      </c>
      <c r="K9020" s="134">
        <f>IF('2-E-Communication'!$T$66="no","",ROUND($I9020,4))</f>
        <v>0.96899999999999997</v>
      </c>
      <c r="L9020" s="134">
        <f>IF('2-E-Communication'!$T$67="no","",ROUND($I9020,4))</f>
        <v>0.96899999999999997</v>
      </c>
      <c r="M9020" s="134">
        <f>IF('2-E-Communication'!$T$68="no","",ROUND($I9020,4))</f>
        <v>0.96899999999999997</v>
      </c>
    </row>
    <row r="9021" spans="9:13" x14ac:dyDescent="0.25">
      <c r="I9021" s="134">
        <f t="shared" si="335"/>
        <v>0.97000000000000075</v>
      </c>
      <c r="J9021" s="134">
        <f>IF('2-E-Communication'!$T$65="no","",ROUND($I9021,4))</f>
        <v>0.97</v>
      </c>
      <c r="K9021" s="134">
        <f>IF('2-E-Communication'!$T$66="no","",ROUND($I9021,4))</f>
        <v>0.97</v>
      </c>
      <c r="L9021" s="134">
        <f>IF('2-E-Communication'!$T$67="no","",ROUND($I9021,4))</f>
        <v>0.97</v>
      </c>
      <c r="M9021" s="134">
        <f>IF('2-E-Communication'!$T$68="no","",ROUND($I9021,4))</f>
        <v>0.97</v>
      </c>
    </row>
    <row r="9022" spans="9:13" x14ac:dyDescent="0.25">
      <c r="I9022" s="134">
        <f t="shared" si="335"/>
        <v>0.97100000000000075</v>
      </c>
      <c r="J9022" s="134">
        <f>IF('2-E-Communication'!$T$65="no","",ROUND($I9022,4))</f>
        <v>0.97099999999999997</v>
      </c>
      <c r="K9022" s="134">
        <f>IF('2-E-Communication'!$T$66="no","",ROUND($I9022,4))</f>
        <v>0.97099999999999997</v>
      </c>
      <c r="L9022" s="134">
        <f>IF('2-E-Communication'!$T$67="no","",ROUND($I9022,4))</f>
        <v>0.97099999999999997</v>
      </c>
      <c r="M9022" s="134">
        <f>IF('2-E-Communication'!$T$68="no","",ROUND($I9022,4))</f>
        <v>0.97099999999999997</v>
      </c>
    </row>
    <row r="9023" spans="9:13" x14ac:dyDescent="0.25">
      <c r="I9023" s="134">
        <f t="shared" si="335"/>
        <v>0.97200000000000075</v>
      </c>
      <c r="J9023" s="134">
        <f>IF('2-E-Communication'!$T$65="no","",ROUND($I9023,4))</f>
        <v>0.97199999999999998</v>
      </c>
      <c r="K9023" s="134">
        <f>IF('2-E-Communication'!$T$66="no","",ROUND($I9023,4))</f>
        <v>0.97199999999999998</v>
      </c>
      <c r="L9023" s="134">
        <f>IF('2-E-Communication'!$T$67="no","",ROUND($I9023,4))</f>
        <v>0.97199999999999998</v>
      </c>
      <c r="M9023" s="134">
        <f>IF('2-E-Communication'!$T$68="no","",ROUND($I9023,4))</f>
        <v>0.97199999999999998</v>
      </c>
    </row>
    <row r="9024" spans="9:13" x14ac:dyDescent="0.25">
      <c r="I9024" s="134">
        <f t="shared" si="335"/>
        <v>0.97300000000000075</v>
      </c>
      <c r="J9024" s="134">
        <f>IF('2-E-Communication'!$T$65="no","",ROUND($I9024,4))</f>
        <v>0.97299999999999998</v>
      </c>
      <c r="K9024" s="134">
        <f>IF('2-E-Communication'!$T$66="no","",ROUND($I9024,4))</f>
        <v>0.97299999999999998</v>
      </c>
      <c r="L9024" s="134">
        <f>IF('2-E-Communication'!$T$67="no","",ROUND($I9024,4))</f>
        <v>0.97299999999999998</v>
      </c>
      <c r="M9024" s="134">
        <f>IF('2-E-Communication'!$T$68="no","",ROUND($I9024,4))</f>
        <v>0.97299999999999998</v>
      </c>
    </row>
    <row r="9025" spans="9:13" x14ac:dyDescent="0.25">
      <c r="I9025" s="134">
        <f t="shared" si="335"/>
        <v>0.97400000000000075</v>
      </c>
      <c r="J9025" s="134">
        <f>IF('2-E-Communication'!$T$65="no","",ROUND($I9025,4))</f>
        <v>0.97399999999999998</v>
      </c>
      <c r="K9025" s="134">
        <f>IF('2-E-Communication'!$T$66="no","",ROUND($I9025,4))</f>
        <v>0.97399999999999998</v>
      </c>
      <c r="L9025" s="134">
        <f>IF('2-E-Communication'!$T$67="no","",ROUND($I9025,4))</f>
        <v>0.97399999999999998</v>
      </c>
      <c r="M9025" s="134">
        <f>IF('2-E-Communication'!$T$68="no","",ROUND($I9025,4))</f>
        <v>0.97399999999999998</v>
      </c>
    </row>
    <row r="9026" spans="9:13" x14ac:dyDescent="0.25">
      <c r="I9026" s="134">
        <f t="shared" si="335"/>
        <v>0.97500000000000075</v>
      </c>
      <c r="J9026" s="134">
        <f>IF('2-E-Communication'!$T$65="no","",ROUND($I9026,4))</f>
        <v>0.97499999999999998</v>
      </c>
      <c r="K9026" s="134">
        <f>IF('2-E-Communication'!$T$66="no","",ROUND($I9026,4))</f>
        <v>0.97499999999999998</v>
      </c>
      <c r="L9026" s="134">
        <f>IF('2-E-Communication'!$T$67="no","",ROUND($I9026,4))</f>
        <v>0.97499999999999998</v>
      </c>
      <c r="M9026" s="134">
        <f>IF('2-E-Communication'!$T$68="no","",ROUND($I9026,4))</f>
        <v>0.97499999999999998</v>
      </c>
    </row>
    <row r="9027" spans="9:13" x14ac:dyDescent="0.25">
      <c r="I9027" s="134">
        <f t="shared" si="335"/>
        <v>0.97600000000000076</v>
      </c>
      <c r="J9027" s="134">
        <f>IF('2-E-Communication'!$T$65="no","",ROUND($I9027,4))</f>
        <v>0.97599999999999998</v>
      </c>
      <c r="K9027" s="134">
        <f>IF('2-E-Communication'!$T$66="no","",ROUND($I9027,4))</f>
        <v>0.97599999999999998</v>
      </c>
      <c r="L9027" s="134">
        <f>IF('2-E-Communication'!$T$67="no","",ROUND($I9027,4))</f>
        <v>0.97599999999999998</v>
      </c>
      <c r="M9027" s="134">
        <f>IF('2-E-Communication'!$T$68="no","",ROUND($I9027,4))</f>
        <v>0.97599999999999998</v>
      </c>
    </row>
    <row r="9028" spans="9:13" x14ac:dyDescent="0.25">
      <c r="I9028" s="134">
        <f t="shared" si="335"/>
        <v>0.97700000000000076</v>
      </c>
      <c r="J9028" s="134">
        <f>IF('2-E-Communication'!$T$65="no","",ROUND($I9028,4))</f>
        <v>0.97699999999999998</v>
      </c>
      <c r="K9028" s="134">
        <f>IF('2-E-Communication'!$T$66="no","",ROUND($I9028,4))</f>
        <v>0.97699999999999998</v>
      </c>
      <c r="L9028" s="134">
        <f>IF('2-E-Communication'!$T$67="no","",ROUND($I9028,4))</f>
        <v>0.97699999999999998</v>
      </c>
      <c r="M9028" s="134">
        <f>IF('2-E-Communication'!$T$68="no","",ROUND($I9028,4))</f>
        <v>0.97699999999999998</v>
      </c>
    </row>
    <row r="9029" spans="9:13" x14ac:dyDescent="0.25">
      <c r="I9029" s="134">
        <f t="shared" si="335"/>
        <v>0.97800000000000076</v>
      </c>
      <c r="J9029" s="134">
        <f>IF('2-E-Communication'!$T$65="no","",ROUND($I9029,4))</f>
        <v>0.97799999999999998</v>
      </c>
      <c r="K9029" s="134">
        <f>IF('2-E-Communication'!$T$66="no","",ROUND($I9029,4))</f>
        <v>0.97799999999999998</v>
      </c>
      <c r="L9029" s="134">
        <f>IF('2-E-Communication'!$T$67="no","",ROUND($I9029,4))</f>
        <v>0.97799999999999998</v>
      </c>
      <c r="M9029" s="134">
        <f>IF('2-E-Communication'!$T$68="no","",ROUND($I9029,4))</f>
        <v>0.97799999999999998</v>
      </c>
    </row>
    <row r="9030" spans="9:13" x14ac:dyDescent="0.25">
      <c r="I9030" s="134">
        <f t="shared" si="335"/>
        <v>0.97900000000000076</v>
      </c>
      <c r="J9030" s="134">
        <f>IF('2-E-Communication'!$T$65="no","",ROUND($I9030,4))</f>
        <v>0.97899999999999998</v>
      </c>
      <c r="K9030" s="134">
        <f>IF('2-E-Communication'!$T$66="no","",ROUND($I9030,4))</f>
        <v>0.97899999999999998</v>
      </c>
      <c r="L9030" s="134">
        <f>IF('2-E-Communication'!$T$67="no","",ROUND($I9030,4))</f>
        <v>0.97899999999999998</v>
      </c>
      <c r="M9030" s="134">
        <f>IF('2-E-Communication'!$T$68="no","",ROUND($I9030,4))</f>
        <v>0.97899999999999998</v>
      </c>
    </row>
    <row r="9031" spans="9:13" x14ac:dyDescent="0.25">
      <c r="I9031" s="134">
        <f t="shared" si="335"/>
        <v>0.98000000000000076</v>
      </c>
      <c r="J9031" s="134">
        <f>IF('2-E-Communication'!$T$65="no","",ROUND($I9031,4))</f>
        <v>0.98</v>
      </c>
      <c r="K9031" s="134">
        <f>IF('2-E-Communication'!$T$66="no","",ROUND($I9031,4))</f>
        <v>0.98</v>
      </c>
      <c r="L9031" s="134">
        <f>IF('2-E-Communication'!$T$67="no","",ROUND($I9031,4))</f>
        <v>0.98</v>
      </c>
      <c r="M9031" s="134">
        <f>IF('2-E-Communication'!$T$68="no","",ROUND($I9031,4))</f>
        <v>0.98</v>
      </c>
    </row>
    <row r="9032" spans="9:13" x14ac:dyDescent="0.25">
      <c r="I9032" s="134">
        <f t="shared" si="335"/>
        <v>0.98100000000000076</v>
      </c>
      <c r="J9032" s="134">
        <f>IF('2-E-Communication'!$T$65="no","",ROUND($I9032,4))</f>
        <v>0.98099999999999998</v>
      </c>
      <c r="K9032" s="134">
        <f>IF('2-E-Communication'!$T$66="no","",ROUND($I9032,4))</f>
        <v>0.98099999999999998</v>
      </c>
      <c r="L9032" s="134">
        <f>IF('2-E-Communication'!$T$67="no","",ROUND($I9032,4))</f>
        <v>0.98099999999999998</v>
      </c>
      <c r="M9032" s="134">
        <f>IF('2-E-Communication'!$T$68="no","",ROUND($I9032,4))</f>
        <v>0.98099999999999998</v>
      </c>
    </row>
    <row r="9033" spans="9:13" x14ac:dyDescent="0.25">
      <c r="I9033" s="134">
        <f t="shared" si="335"/>
        <v>0.98200000000000076</v>
      </c>
      <c r="J9033" s="134">
        <f>IF('2-E-Communication'!$T$65="no","",ROUND($I9033,4))</f>
        <v>0.98199999999999998</v>
      </c>
      <c r="K9033" s="134">
        <f>IF('2-E-Communication'!$T$66="no","",ROUND($I9033,4))</f>
        <v>0.98199999999999998</v>
      </c>
      <c r="L9033" s="134">
        <f>IF('2-E-Communication'!$T$67="no","",ROUND($I9033,4))</f>
        <v>0.98199999999999998</v>
      </c>
      <c r="M9033" s="134">
        <f>IF('2-E-Communication'!$T$68="no","",ROUND($I9033,4))</f>
        <v>0.98199999999999998</v>
      </c>
    </row>
    <row r="9034" spans="9:13" x14ac:dyDescent="0.25">
      <c r="I9034" s="134">
        <f t="shared" si="335"/>
        <v>0.98300000000000076</v>
      </c>
      <c r="J9034" s="134">
        <f>IF('2-E-Communication'!$T$65="no","",ROUND($I9034,4))</f>
        <v>0.98299999999999998</v>
      </c>
      <c r="K9034" s="134">
        <f>IF('2-E-Communication'!$T$66="no","",ROUND($I9034,4))</f>
        <v>0.98299999999999998</v>
      </c>
      <c r="L9034" s="134">
        <f>IF('2-E-Communication'!$T$67="no","",ROUND($I9034,4))</f>
        <v>0.98299999999999998</v>
      </c>
      <c r="M9034" s="134">
        <f>IF('2-E-Communication'!$T$68="no","",ROUND($I9034,4))</f>
        <v>0.98299999999999998</v>
      </c>
    </row>
    <row r="9035" spans="9:13" x14ac:dyDescent="0.25">
      <c r="I9035" s="134">
        <f t="shared" si="335"/>
        <v>0.98400000000000076</v>
      </c>
      <c r="J9035" s="134">
        <f>IF('2-E-Communication'!$T$65="no","",ROUND($I9035,4))</f>
        <v>0.98399999999999999</v>
      </c>
      <c r="K9035" s="134">
        <f>IF('2-E-Communication'!$T$66="no","",ROUND($I9035,4))</f>
        <v>0.98399999999999999</v>
      </c>
      <c r="L9035" s="134">
        <f>IF('2-E-Communication'!$T$67="no","",ROUND($I9035,4))</f>
        <v>0.98399999999999999</v>
      </c>
      <c r="M9035" s="134">
        <f>IF('2-E-Communication'!$T$68="no","",ROUND($I9035,4))</f>
        <v>0.98399999999999999</v>
      </c>
    </row>
    <row r="9036" spans="9:13" x14ac:dyDescent="0.25">
      <c r="I9036" s="134">
        <f t="shared" si="335"/>
        <v>0.98500000000000076</v>
      </c>
      <c r="J9036" s="134">
        <f>IF('2-E-Communication'!$T$65="no","",ROUND($I9036,4))</f>
        <v>0.98499999999999999</v>
      </c>
      <c r="K9036" s="134">
        <f>IF('2-E-Communication'!$T$66="no","",ROUND($I9036,4))</f>
        <v>0.98499999999999999</v>
      </c>
      <c r="L9036" s="134">
        <f>IF('2-E-Communication'!$T$67="no","",ROUND($I9036,4))</f>
        <v>0.98499999999999999</v>
      </c>
      <c r="M9036" s="134">
        <f>IF('2-E-Communication'!$T$68="no","",ROUND($I9036,4))</f>
        <v>0.98499999999999999</v>
      </c>
    </row>
    <row r="9037" spans="9:13" x14ac:dyDescent="0.25">
      <c r="I9037" s="134">
        <f t="shared" si="335"/>
        <v>0.98600000000000076</v>
      </c>
      <c r="J9037" s="134">
        <f>IF('2-E-Communication'!$T$65="no","",ROUND($I9037,4))</f>
        <v>0.98599999999999999</v>
      </c>
      <c r="K9037" s="134">
        <f>IF('2-E-Communication'!$T$66="no","",ROUND($I9037,4))</f>
        <v>0.98599999999999999</v>
      </c>
      <c r="L9037" s="134">
        <f>IF('2-E-Communication'!$T$67="no","",ROUND($I9037,4))</f>
        <v>0.98599999999999999</v>
      </c>
      <c r="M9037" s="134">
        <f>IF('2-E-Communication'!$T$68="no","",ROUND($I9037,4))</f>
        <v>0.98599999999999999</v>
      </c>
    </row>
    <row r="9038" spans="9:13" x14ac:dyDescent="0.25">
      <c r="I9038" s="134">
        <f t="shared" si="335"/>
        <v>0.98700000000000077</v>
      </c>
      <c r="J9038" s="134">
        <f>IF('2-E-Communication'!$T$65="no","",ROUND($I9038,4))</f>
        <v>0.98699999999999999</v>
      </c>
      <c r="K9038" s="134">
        <f>IF('2-E-Communication'!$T$66="no","",ROUND($I9038,4))</f>
        <v>0.98699999999999999</v>
      </c>
      <c r="L9038" s="134">
        <f>IF('2-E-Communication'!$T$67="no","",ROUND($I9038,4))</f>
        <v>0.98699999999999999</v>
      </c>
      <c r="M9038" s="134">
        <f>IF('2-E-Communication'!$T$68="no","",ROUND($I9038,4))</f>
        <v>0.98699999999999999</v>
      </c>
    </row>
    <row r="9039" spans="9:13" x14ac:dyDescent="0.25">
      <c r="I9039" s="134">
        <f t="shared" si="335"/>
        <v>0.98800000000000077</v>
      </c>
      <c r="J9039" s="134">
        <f>IF('2-E-Communication'!$T$65="no","",ROUND($I9039,4))</f>
        <v>0.98799999999999999</v>
      </c>
      <c r="K9039" s="134">
        <f>IF('2-E-Communication'!$T$66="no","",ROUND($I9039,4))</f>
        <v>0.98799999999999999</v>
      </c>
      <c r="L9039" s="134">
        <f>IF('2-E-Communication'!$T$67="no","",ROUND($I9039,4))</f>
        <v>0.98799999999999999</v>
      </c>
      <c r="M9039" s="134">
        <f>IF('2-E-Communication'!$T$68="no","",ROUND($I9039,4))</f>
        <v>0.98799999999999999</v>
      </c>
    </row>
    <row r="9040" spans="9:13" x14ac:dyDescent="0.25">
      <c r="I9040" s="134">
        <f t="shared" si="335"/>
        <v>0.98900000000000077</v>
      </c>
      <c r="J9040" s="134">
        <f>IF('2-E-Communication'!$T$65="no","",ROUND($I9040,4))</f>
        <v>0.98899999999999999</v>
      </c>
      <c r="K9040" s="134">
        <f>IF('2-E-Communication'!$T$66="no","",ROUND($I9040,4))</f>
        <v>0.98899999999999999</v>
      </c>
      <c r="L9040" s="134">
        <f>IF('2-E-Communication'!$T$67="no","",ROUND($I9040,4))</f>
        <v>0.98899999999999999</v>
      </c>
      <c r="M9040" s="134">
        <f>IF('2-E-Communication'!$T$68="no","",ROUND($I9040,4))</f>
        <v>0.98899999999999999</v>
      </c>
    </row>
    <row r="9041" spans="9:13" x14ac:dyDescent="0.25">
      <c r="I9041" s="134">
        <f t="shared" si="335"/>
        <v>0.99000000000000077</v>
      </c>
      <c r="J9041" s="134">
        <f>IF('2-E-Communication'!$T$65="no","",ROUND($I9041,4))</f>
        <v>0.99</v>
      </c>
      <c r="K9041" s="134">
        <f>IF('2-E-Communication'!$T$66="no","",ROUND($I9041,4))</f>
        <v>0.99</v>
      </c>
      <c r="L9041" s="134">
        <f>IF('2-E-Communication'!$T$67="no","",ROUND($I9041,4))</f>
        <v>0.99</v>
      </c>
      <c r="M9041" s="134">
        <f>IF('2-E-Communication'!$T$68="no","",ROUND($I9041,4))</f>
        <v>0.99</v>
      </c>
    </row>
    <row r="9042" spans="9:13" x14ac:dyDescent="0.25">
      <c r="I9042" s="134">
        <f t="shared" si="335"/>
        <v>0.99100000000000077</v>
      </c>
      <c r="J9042" s="134">
        <f>IF('2-E-Communication'!$T$65="no","",ROUND($I9042,4))</f>
        <v>0.99099999999999999</v>
      </c>
      <c r="K9042" s="134">
        <f>IF('2-E-Communication'!$T$66="no","",ROUND($I9042,4))</f>
        <v>0.99099999999999999</v>
      </c>
      <c r="L9042" s="134">
        <f>IF('2-E-Communication'!$T$67="no","",ROUND($I9042,4))</f>
        <v>0.99099999999999999</v>
      </c>
      <c r="M9042" s="134">
        <f>IF('2-E-Communication'!$T$68="no","",ROUND($I9042,4))</f>
        <v>0.99099999999999999</v>
      </c>
    </row>
    <row r="9043" spans="9:13" x14ac:dyDescent="0.25">
      <c r="I9043" s="134">
        <f t="shared" si="335"/>
        <v>0.99200000000000077</v>
      </c>
      <c r="J9043" s="134">
        <f>IF('2-E-Communication'!$T$65="no","",ROUND($I9043,4))</f>
        <v>0.99199999999999999</v>
      </c>
      <c r="K9043" s="134">
        <f>IF('2-E-Communication'!$T$66="no","",ROUND($I9043,4))</f>
        <v>0.99199999999999999</v>
      </c>
      <c r="L9043" s="134">
        <f>IF('2-E-Communication'!$T$67="no","",ROUND($I9043,4))</f>
        <v>0.99199999999999999</v>
      </c>
      <c r="M9043" s="134">
        <f>IF('2-E-Communication'!$T$68="no","",ROUND($I9043,4))</f>
        <v>0.99199999999999999</v>
      </c>
    </row>
    <row r="9044" spans="9:13" x14ac:dyDescent="0.25">
      <c r="I9044" s="134">
        <f t="shared" si="335"/>
        <v>0.99300000000000077</v>
      </c>
      <c r="J9044" s="134">
        <f>IF('2-E-Communication'!$T$65="no","",ROUND($I9044,4))</f>
        <v>0.99299999999999999</v>
      </c>
      <c r="K9044" s="134">
        <f>IF('2-E-Communication'!$T$66="no","",ROUND($I9044,4))</f>
        <v>0.99299999999999999</v>
      </c>
      <c r="L9044" s="134">
        <f>IF('2-E-Communication'!$T$67="no","",ROUND($I9044,4))</f>
        <v>0.99299999999999999</v>
      </c>
      <c r="M9044" s="134">
        <f>IF('2-E-Communication'!$T$68="no","",ROUND($I9044,4))</f>
        <v>0.99299999999999999</v>
      </c>
    </row>
    <row r="9045" spans="9:13" x14ac:dyDescent="0.25">
      <c r="I9045" s="134">
        <f t="shared" si="335"/>
        <v>0.99400000000000077</v>
      </c>
      <c r="J9045" s="134">
        <f>IF('2-E-Communication'!$T$65="no","",ROUND($I9045,4))</f>
        <v>0.99399999999999999</v>
      </c>
      <c r="K9045" s="134">
        <f>IF('2-E-Communication'!$T$66="no","",ROUND($I9045,4))</f>
        <v>0.99399999999999999</v>
      </c>
      <c r="L9045" s="134">
        <f>IF('2-E-Communication'!$T$67="no","",ROUND($I9045,4))</f>
        <v>0.99399999999999999</v>
      </c>
      <c r="M9045" s="134">
        <f>IF('2-E-Communication'!$T$68="no","",ROUND($I9045,4))</f>
        <v>0.99399999999999999</v>
      </c>
    </row>
    <row r="9046" spans="9:13" x14ac:dyDescent="0.25">
      <c r="I9046" s="134">
        <f t="shared" si="335"/>
        <v>0.99500000000000077</v>
      </c>
      <c r="J9046" s="134">
        <f>IF('2-E-Communication'!$T$65="no","",ROUND($I9046,4))</f>
        <v>0.995</v>
      </c>
      <c r="K9046" s="134">
        <f>IF('2-E-Communication'!$T$66="no","",ROUND($I9046,4))</f>
        <v>0.995</v>
      </c>
      <c r="L9046" s="134">
        <f>IF('2-E-Communication'!$T$67="no","",ROUND($I9046,4))</f>
        <v>0.995</v>
      </c>
      <c r="M9046" s="134">
        <f>IF('2-E-Communication'!$T$68="no","",ROUND($I9046,4))</f>
        <v>0.995</v>
      </c>
    </row>
    <row r="9047" spans="9:13" x14ac:dyDescent="0.25">
      <c r="I9047" s="134">
        <f t="shared" si="335"/>
        <v>0.99600000000000077</v>
      </c>
      <c r="J9047" s="134">
        <f>IF('2-E-Communication'!$T$65="no","",ROUND($I9047,4))</f>
        <v>0.996</v>
      </c>
      <c r="K9047" s="134">
        <f>IF('2-E-Communication'!$T$66="no","",ROUND($I9047,4))</f>
        <v>0.996</v>
      </c>
      <c r="L9047" s="134">
        <f>IF('2-E-Communication'!$T$67="no","",ROUND($I9047,4))</f>
        <v>0.996</v>
      </c>
      <c r="M9047" s="134">
        <f>IF('2-E-Communication'!$T$68="no","",ROUND($I9047,4))</f>
        <v>0.996</v>
      </c>
    </row>
    <row r="9048" spans="9:13" x14ac:dyDescent="0.25">
      <c r="I9048" s="134">
        <f t="shared" si="335"/>
        <v>0.99700000000000077</v>
      </c>
      <c r="J9048" s="134">
        <f>IF('2-E-Communication'!$T$65="no","",ROUND($I9048,4))</f>
        <v>0.997</v>
      </c>
      <c r="K9048" s="134">
        <f>IF('2-E-Communication'!$T$66="no","",ROUND($I9048,4))</f>
        <v>0.997</v>
      </c>
      <c r="L9048" s="134">
        <f>IF('2-E-Communication'!$T$67="no","",ROUND($I9048,4))</f>
        <v>0.997</v>
      </c>
      <c r="M9048" s="134">
        <f>IF('2-E-Communication'!$T$68="no","",ROUND($I9048,4))</f>
        <v>0.997</v>
      </c>
    </row>
    <row r="9049" spans="9:13" x14ac:dyDescent="0.25">
      <c r="I9049" s="134">
        <f t="shared" si="335"/>
        <v>0.99800000000000078</v>
      </c>
      <c r="J9049" s="134">
        <f>IF('2-E-Communication'!$T$65="no","",ROUND($I9049,4))</f>
        <v>0.998</v>
      </c>
      <c r="K9049" s="134">
        <f>IF('2-E-Communication'!$T$66="no","",ROUND($I9049,4))</f>
        <v>0.998</v>
      </c>
      <c r="L9049" s="134">
        <f>IF('2-E-Communication'!$T$67="no","",ROUND($I9049,4))</f>
        <v>0.998</v>
      </c>
      <c r="M9049" s="134">
        <f>IF('2-E-Communication'!$T$68="no","",ROUND($I9049,4))</f>
        <v>0.998</v>
      </c>
    </row>
    <row r="9050" spans="9:13" x14ac:dyDescent="0.25">
      <c r="I9050" s="134">
        <f t="shared" si="335"/>
        <v>0.99900000000000078</v>
      </c>
      <c r="J9050" s="134">
        <f>IF('2-E-Communication'!$T$65="no","",ROUND($I9050,4))</f>
        <v>0.999</v>
      </c>
      <c r="K9050" s="134">
        <f>IF('2-E-Communication'!$T$66="no","",ROUND($I9050,4))</f>
        <v>0.999</v>
      </c>
      <c r="L9050" s="134">
        <f>IF('2-E-Communication'!$T$67="no","",ROUND($I9050,4))</f>
        <v>0.999</v>
      </c>
      <c r="M9050" s="134">
        <f>IF('2-E-Communication'!$T$68="no","",ROUND($I9050,4))</f>
        <v>0.999</v>
      </c>
    </row>
    <row r="9051" spans="9:13" x14ac:dyDescent="0.25">
      <c r="I9051" s="134">
        <f t="shared" si="335"/>
        <v>1.0000000000000007</v>
      </c>
      <c r="J9051" s="134">
        <f>IF('2-E-Communication'!$T$65="no","",ROUND($I9051,4))</f>
        <v>1</v>
      </c>
      <c r="K9051" s="134">
        <f>IF('2-E-Communication'!$T$66="no","",ROUND($I9051,4))</f>
        <v>1</v>
      </c>
      <c r="L9051" s="134">
        <f>IF('2-E-Communication'!$T$67="no","",ROUND($I9051,4))</f>
        <v>1</v>
      </c>
      <c r="M9051" s="134">
        <f>IF('2-E-Communication'!$T$68="no","",ROUND($I9051,4))</f>
        <v>1</v>
      </c>
    </row>
  </sheetData>
  <sheetProtection algorithmName="SHA-512" hashValue="/OAQ206gQhaS2XxbClRovy5VTOz9xBDszlTHDNHgXHns8MhEvl1Lwud7ysE1FCTYmL2IwEe5Q0ow1jv/yqFaig==" saltValue="/p6797Vr6r67FqEHxbnEcg==" spinCount="100000" sheet="1" objects="1" scenarios="1"/>
  <mergeCells count="1">
    <mergeCell ref="Q28:U28"/>
  </mergeCells>
  <pageMargins left="0.7" right="0.7" top="0.75" bottom="0.75" header="0.3" footer="0.3"/>
  <pageSetup paperSize="9" orientation="portrait" r:id="rId1"/>
  <headerFooter>
    <oddFooter>&amp;C_x000D_&amp;1#&amp;"Calibri"&amp;10&amp;K0000FF Restricted Use - À usage restreint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54</vt:i4>
      </vt:variant>
    </vt:vector>
  </HeadingPairs>
  <TitlesOfParts>
    <vt:vector size="62" baseType="lpstr">
      <vt:lpstr>Country</vt:lpstr>
      <vt:lpstr>Sector classification </vt:lpstr>
      <vt:lpstr>READ ME</vt:lpstr>
      <vt:lpstr>2-E-Communication</vt:lpstr>
      <vt:lpstr>2bis-Regulator</vt:lpstr>
      <vt:lpstr>Database_n</vt:lpstr>
      <vt:lpstr>Lists</vt:lpstr>
      <vt:lpstr>Conditions</vt:lpstr>
      <vt:lpstr>ECO_A</vt:lpstr>
      <vt:lpstr>ECO_B</vt:lpstr>
      <vt:lpstr>ECO_C</vt:lpstr>
      <vt:lpstr>ECO_D</vt:lpstr>
      <vt:lpstr>ECO_E</vt:lpstr>
      <vt:lpstr>ECO_F</vt:lpstr>
      <vt:lpstr>ECO_G</vt:lpstr>
      <vt:lpstr>ECO_H</vt:lpstr>
      <vt:lpstr>ECO_I</vt:lpstr>
      <vt:lpstr>ECO_J</vt:lpstr>
      <vt:lpstr>ECO_K</vt:lpstr>
      <vt:lpstr>REGA1</vt:lpstr>
      <vt:lpstr>REGA10_2023</vt:lpstr>
      <vt:lpstr>REGA11</vt:lpstr>
      <vt:lpstr>REGA11_2023</vt:lpstr>
      <vt:lpstr>REGA13</vt:lpstr>
      <vt:lpstr>REGA13_2023</vt:lpstr>
      <vt:lpstr>REGA14</vt:lpstr>
      <vt:lpstr>REGA16</vt:lpstr>
      <vt:lpstr>REGA17</vt:lpstr>
      <vt:lpstr>REGA19</vt:lpstr>
      <vt:lpstr>REGA2</vt:lpstr>
      <vt:lpstr>REGA20</vt:lpstr>
      <vt:lpstr>REGA21</vt:lpstr>
      <vt:lpstr>REGA22_2023</vt:lpstr>
      <vt:lpstr>REGA23</vt:lpstr>
      <vt:lpstr>REGA3</vt:lpstr>
      <vt:lpstr>REGA4</vt:lpstr>
      <vt:lpstr>REGA4_2023</vt:lpstr>
      <vt:lpstr>REGA5</vt:lpstr>
      <vt:lpstr>REGA6</vt:lpstr>
      <vt:lpstr>REGA7</vt:lpstr>
      <vt:lpstr>REGA8</vt:lpstr>
      <vt:lpstr>REGA9_2023</vt:lpstr>
      <vt:lpstr>REGB1</vt:lpstr>
      <vt:lpstr>REGB2</vt:lpstr>
      <vt:lpstr>REGB3</vt:lpstr>
      <vt:lpstr>REGB4</vt:lpstr>
      <vt:lpstr>REGB6</vt:lpstr>
      <vt:lpstr>REGB7</vt:lpstr>
      <vt:lpstr>REGB8</vt:lpstr>
      <vt:lpstr>REGB9_2023</vt:lpstr>
      <vt:lpstr>REGC1</vt:lpstr>
      <vt:lpstr>REGC11</vt:lpstr>
      <vt:lpstr>REGC13</vt:lpstr>
      <vt:lpstr>REGC2</vt:lpstr>
      <vt:lpstr>REGC3</vt:lpstr>
      <vt:lpstr>REGC4</vt:lpstr>
      <vt:lpstr>REGD1_2023</vt:lpstr>
      <vt:lpstr>REGD3_2023</vt:lpstr>
      <vt:lpstr>REGD5_2023</vt:lpstr>
      <vt:lpstr>REGD6_2023</vt:lpstr>
      <vt:lpstr>REGD7_2023</vt:lpstr>
      <vt:lpstr>REGNAME</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koske_i</dc:creator>
  <cp:lastModifiedBy>DANITZ Eszter, ECO/SSD</cp:lastModifiedBy>
  <cp:lastPrinted>2017-09-04T14:19:40Z</cp:lastPrinted>
  <dcterms:created xsi:type="dcterms:W3CDTF">2012-05-29T16:37:01Z</dcterms:created>
  <dcterms:modified xsi:type="dcterms:W3CDTF">2024-07-05T13:24:54Z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5510b0-e729-4ef0-a3dd-4ba0dfe56c99_Enabled">
    <vt:lpwstr>true</vt:lpwstr>
  </property>
  <property fmtid="{D5CDD505-2E9C-101B-9397-08002B2CF9AE}" pid="3" name="MSIP_Label_0e5510b0-e729-4ef0-a3dd-4ba0dfe56c99_SetDate">
    <vt:lpwstr>2024-07-05T13:24:53Z</vt:lpwstr>
  </property>
  <property fmtid="{D5CDD505-2E9C-101B-9397-08002B2CF9AE}" pid="4" name="MSIP_Label_0e5510b0-e729-4ef0-a3dd-4ba0dfe56c99_Method">
    <vt:lpwstr>Standard</vt:lpwstr>
  </property>
  <property fmtid="{D5CDD505-2E9C-101B-9397-08002B2CF9AE}" pid="5" name="MSIP_Label_0e5510b0-e729-4ef0-a3dd-4ba0dfe56c99_Name">
    <vt:lpwstr>Restricted Use</vt:lpwstr>
  </property>
  <property fmtid="{D5CDD505-2E9C-101B-9397-08002B2CF9AE}" pid="6" name="MSIP_Label_0e5510b0-e729-4ef0-a3dd-4ba0dfe56c99_SiteId">
    <vt:lpwstr>ac41c7d4-1f61-460d-b0f4-fc925a2b471c</vt:lpwstr>
  </property>
  <property fmtid="{D5CDD505-2E9C-101B-9397-08002B2CF9AE}" pid="7" name="MSIP_Label_0e5510b0-e729-4ef0-a3dd-4ba0dfe56c99_ActionId">
    <vt:lpwstr>b10f8455-4a43-460d-8bff-a7ff677b2e8e</vt:lpwstr>
  </property>
  <property fmtid="{D5CDD505-2E9C-101B-9397-08002B2CF9AE}" pid="8" name="MSIP_Label_0e5510b0-e729-4ef0-a3dd-4ba0dfe56c99_ContentBits">
    <vt:lpwstr>2</vt:lpwstr>
  </property>
</Properties>
</file>